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artia\nino-chemi dackebuli masala\maias mocemuli masala\nino\nino-sektemberi\უდიტის ანგარიშები\საარჩევნო პერიოდის ანგარიშები-22.08 dan\"/>
    </mc:Choice>
  </mc:AlternateContent>
  <bookViews>
    <workbookView xWindow="0" yWindow="0" windowWidth="28800" windowHeight="1233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5.2'!$A$1:$I$50</definedName>
    <definedName name="_xlnm.Print_Area" localSheetId="8">'ფორმა 5.4'!$A$1:$H$46</definedName>
    <definedName name="_xlnm.Print_Area" localSheetId="9">'ფორმა 5.5'!$A$1:$M$50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N1'!$A$1:$L$101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52511"/>
</workbook>
</file>

<file path=xl/calcChain.xml><?xml version="1.0" encoding="utf-8"?>
<calcChain xmlns="http://schemas.openxmlformats.org/spreadsheetml/2006/main">
  <c r="C65" i="47" l="1"/>
  <c r="D10" i="7" l="1"/>
  <c r="C10" i="7"/>
  <c r="C25" i="50" l="1"/>
  <c r="C24" i="50"/>
  <c r="C23" i="50"/>
  <c r="C22" i="50"/>
  <c r="C21" i="50"/>
  <c r="C19" i="50"/>
  <c r="C18" i="50"/>
  <c r="C14" i="50"/>
  <c r="C12" i="50"/>
  <c r="C2" i="50" l="1"/>
  <c r="A6" i="50"/>
  <c r="C20" i="50"/>
  <c r="I2" i="35" l="1"/>
  <c r="I2" i="39"/>
  <c r="K2" i="49"/>
  <c r="I2" i="48"/>
  <c r="I2" i="10"/>
  <c r="G2" i="18"/>
  <c r="I2" i="9"/>
  <c r="D2" i="12"/>
  <c r="L3" i="46"/>
  <c r="G2" i="45"/>
  <c r="G2" i="44"/>
  <c r="I2" i="43"/>
  <c r="C2" i="27"/>
  <c r="C2" i="47"/>
  <c r="C2" i="40"/>
  <c r="C2" i="7"/>
  <c r="C2" i="3"/>
  <c r="A5" i="35"/>
  <c r="A5" i="39"/>
  <c r="A5" i="49"/>
  <c r="A5" i="48"/>
  <c r="A5" i="10"/>
  <c r="A5" i="18"/>
  <c r="A5" i="9"/>
  <c r="A5" i="12"/>
  <c r="A6" i="46"/>
  <c r="A5" i="45"/>
  <c r="A5" i="44"/>
  <c r="A5" i="43"/>
  <c r="A5" i="47"/>
  <c r="A7" i="40"/>
  <c r="A5" i="7"/>
  <c r="A5" i="3"/>
  <c r="A5" i="27" s="1"/>
  <c r="I38" i="35" l="1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9" i="7"/>
  <c r="D31" i="3"/>
  <c r="C31" i="3"/>
  <c r="C9" i="7" l="1"/>
  <c r="D73" i="47"/>
  <c r="C73" i="47"/>
  <c r="D65" i="47"/>
  <c r="D59" i="47"/>
  <c r="C59" i="47"/>
  <c r="C9" i="47" s="1"/>
  <c r="D54" i="47"/>
  <c r="C54" i="47"/>
  <c r="D48" i="47"/>
  <c r="C48" i="47"/>
  <c r="D37" i="47"/>
  <c r="C11" i="50" s="1"/>
  <c r="C37" i="47"/>
  <c r="D33" i="47"/>
  <c r="C33" i="47"/>
  <c r="D24" i="47"/>
  <c r="D18" i="47" s="1"/>
  <c r="C24" i="47"/>
  <c r="C18" i="47" s="1"/>
  <c r="D15" i="47"/>
  <c r="C15" i="47"/>
  <c r="D10" i="47"/>
  <c r="C13" i="50" s="1"/>
  <c r="C10" i="47"/>
  <c r="C14" i="47" l="1"/>
  <c r="D14" i="47"/>
  <c r="D9" i="47" s="1"/>
  <c r="C10" i="50" s="1"/>
  <c r="L36" i="46"/>
  <c r="H34" i="45"/>
  <c r="G34" i="45"/>
  <c r="I36" i="43"/>
  <c r="H36" i="43"/>
  <c r="G36" i="43"/>
  <c r="D27" i="3" l="1"/>
  <c r="C27" i="3"/>
  <c r="C12" i="3" l="1"/>
  <c r="D76" i="40" l="1"/>
  <c r="D67" i="40"/>
  <c r="D61" i="40"/>
  <c r="C61" i="40"/>
  <c r="D56" i="40"/>
  <c r="C56" i="40"/>
  <c r="D50" i="40"/>
  <c r="C50" i="40"/>
  <c r="D39" i="40"/>
  <c r="C39" i="40"/>
  <c r="D35" i="40"/>
  <c r="C35" i="40"/>
  <c r="D26" i="40"/>
  <c r="D20" i="40" s="1"/>
  <c r="C26" i="40"/>
  <c r="C20" i="40" s="1"/>
  <c r="D17" i="40"/>
  <c r="C17" i="40"/>
  <c r="D12" i="40"/>
  <c r="C12" i="40"/>
  <c r="A6" i="40"/>
  <c r="C16" i="40" l="1"/>
  <c r="C11" i="40" s="1"/>
  <c r="D16" i="40"/>
  <c r="D11" i="40" s="1"/>
  <c r="H39" i="10" l="1"/>
  <c r="H36" i="10" s="1"/>
  <c r="H32" i="10"/>
  <c r="H24" i="10"/>
  <c r="H19" i="10"/>
  <c r="H17" i="10" s="1"/>
  <c r="H14" i="10"/>
  <c r="A4" i="39" l="1"/>
  <c r="A4" i="35" l="1"/>
  <c r="D25" i="27" l="1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0" l="1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10" i="3" l="1"/>
  <c r="C26" i="3"/>
  <c r="D10" i="3"/>
  <c r="B9" i="10"/>
  <c r="D10" i="12"/>
  <c r="D44" i="12"/>
  <c r="J9" i="10"/>
  <c r="D26" i="3"/>
  <c r="C10" i="12"/>
  <c r="C44" i="12"/>
  <c r="D9" i="10"/>
  <c r="F9" i="10"/>
  <c r="C9" i="3" l="1"/>
  <c r="D9" i="3"/>
  <c r="C17" i="50" s="1"/>
</calcChain>
</file>

<file path=xl/sharedStrings.xml><?xml version="1.0" encoding="utf-8"?>
<sst xmlns="http://schemas.openxmlformats.org/spreadsheetml/2006/main" count="1459" uniqueCount="808">
  <si>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</si>
  <si>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</si>
  <si>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</si>
  <si>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</si>
  <si>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</si>
  <si>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</si>
  <si>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</si>
  <si>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</si>
  <si>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</si>
  <si>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</si>
  <si>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</si>
  <si>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</si>
  <si>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</si>
  <si>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</si>
  <si>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</si>
  <si>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</si>
  <si>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</si>
  <si>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</si>
  <si>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</si>
  <si>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</si>
  <si>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</si>
  <si>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</si>
  <si>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</si>
  <si>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</si>
  <si>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</si>
  <si>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</si>
  <si>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</si>
  <si>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</si>
  <si>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</si>
  <si>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</si>
  <si>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</si>
  <si>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</si>
  <si>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</si>
  <si>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</si>
  <si>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</si>
  <si>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</si>
  <si>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</si>
  <si>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</si>
  <si>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</si>
  <si>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</si>
  <si>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</si>
  <si>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</si>
  <si>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</si>
  <si>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</si>
  <si>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</si>
  <si>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</si>
  <si>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</si>
  <si>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</si>
  <si>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</si>
  <si>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</si>
  <si>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</si>
  <si>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</si>
  <si>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</si>
  <si>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</si>
  <si>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</si>
  <si>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</si>
  <si>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</si>
  <si>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</si>
  <si>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</si>
  <si>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</si>
  <si>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</si>
  <si>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</si>
  <si>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</si>
  <si>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</si>
  <si>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</si>
  <si>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</si>
  <si>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</si>
  <si>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</si>
  <si>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</si>
  <si>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</si>
  <si>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</si>
  <si>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</si>
  <si>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</si>
  <si>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</si>
  <si>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</si>
  <si>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</si>
  <si>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</si>
  <si>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</si>
  <si>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</si>
  <si>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</si>
  <si>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</si>
  <si>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</si>
  <si>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</si>
  <si>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</si>
  <si>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</si>
  <si>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</si>
  <si>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</si>
  <si>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</si>
  <si>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</si>
  <si>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</si>
  <si>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</si>
  <si>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</si>
  <si>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</si>
  <si>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</si>
  <si>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</si>
  <si>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</si>
  <si>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</si>
  <si>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</si>
  <si>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</si>
  <si>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</si>
  <si>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</si>
  <si>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</si>
  <si>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</si>
  <si>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</si>
  <si>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</si>
  <si>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</si>
  <si>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</si>
  <si>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</si>
  <si>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</si>
  <si>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</si>
  <si>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</si>
  <si>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</si>
  <si>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</si>
  <si>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</si>
  <si>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</si>
  <si>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</si>
  <si>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</si>
  <si>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</si>
  <si>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</si>
  <si>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</si>
  <si>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</si>
  <si>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</si>
  <si>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</si>
  <si>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</si>
  <si>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</si>
  <si>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</si>
  <si>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</si>
  <si>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</si>
  <si>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</si>
  <si>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</si>
  <si>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</si>
  <si>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</si>
  <si>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</si>
  <si>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</si>
  <si>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</si>
  <si>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</si>
  <si>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</si>
  <si>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</si>
  <si>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</si>
  <si>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</si>
  <si>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</si>
  <si>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</si>
  <si>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</si>
  <si>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</si>
  <si>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</si>
  <si>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</si>
  <si>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</si>
  <si>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</si>
  <si>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</si>
  <si>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</si>
  <si>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</si>
  <si>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</si>
  <si>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</si>
  <si>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</si>
  <si>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</si>
  <si>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</si>
  <si>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</si>
  <si>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</si>
  <si>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</si>
  <si>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</si>
  <si>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</si>
  <si>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</si>
  <si>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</si>
  <si>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</si>
  <si>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</si>
  <si>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</si>
  <si>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</si>
  <si>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</si>
  <si>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</si>
  <si>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</si>
  <si>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</si>
  <si>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</si>
  <si>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</si>
  <si>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</si>
  <si>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</si>
  <si>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</si>
  <si>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</si>
  <si>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</si>
  <si>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</si>
  <si>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</si>
  <si>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</si>
  <si>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</si>
  <si>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</si>
  <si>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</si>
  <si>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</si>
  <si>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</si>
  <si>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</si>
  <si>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</si>
  <si>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</si>
  <si>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</si>
  <si>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</si>
  <si>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</si>
  <si>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</si>
  <si>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</si>
  <si>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</si>
  <si>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</si>
  <si>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</si>
  <si>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</si>
  <si>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</si>
  <si>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</si>
  <si>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</si>
  <si>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</si>
  <si>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</si>
  <si>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</si>
  <si>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</si>
  <si>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</si>
  <si>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</si>
  <si>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</si>
  <si>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</si>
  <si>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</si>
  <si>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</si>
  <si>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</si>
  <si>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</si>
  <si>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</si>
  <si>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</si>
  <si>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</si>
  <si>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</si>
  <si>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</si>
  <si>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</si>
  <si>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</si>
  <si>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</si>
  <si>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</si>
  <si>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</si>
  <si>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</si>
  <si>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</si>
  <si>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</si>
  <si>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</si>
  <si>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</si>
  <si>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</si>
  <si>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</si>
  <si>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</si>
  <si>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</si>
  <si>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</si>
  <si>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</si>
  <si>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</si>
  <si>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</si>
  <si>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</si>
  <si>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</si>
  <si>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</si>
  <si>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</si>
  <si>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</si>
  <si>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</si>
  <si>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</si>
  <si>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</si>
  <si>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</si>
  <si>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</si>
  <si>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</si>
  <si>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</si>
  <si>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</si>
  <si>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</si>
  <si>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</si>
  <si>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</si>
  <si>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</si>
  <si>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</si>
  <si>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</si>
  <si>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</si>
  <si>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</si>
  <si>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</si>
  <si>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</si>
  <si>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</si>
  <si>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</si>
  <si>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</si>
  <si>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</si>
  <si>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</si>
  <si>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</si>
  <si>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</si>
  <si>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</si>
  <si>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</si>
  <si>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</si>
  <si>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</si>
  <si>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</si>
  <si>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</si>
  <si>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</si>
  <si>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</si>
  <si>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</si>
  <si>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</si>
  <si>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</si>
  <si>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</si>
  <si>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</si>
  <si>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</si>
  <si>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</si>
  <si>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</si>
  <si>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</si>
  <si>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</si>
  <si>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</si>
  <si>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</si>
  <si>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</si>
  <si>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</si>
  <si>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</si>
  <si>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</si>
  <si>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</si>
  <si>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</si>
  <si>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</si>
  <si>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</si>
  <si>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</si>
  <si>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</si>
  <si>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</si>
  <si>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</si>
  <si>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</si>
  <si>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</si>
  <si>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</si>
  <si>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</si>
  <si>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</si>
  <si>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</si>
  <si>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</si>
  <si>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</si>
  <si>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</si>
  <si>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</si>
  <si>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</si>
  <si>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</si>
  <si>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</si>
  <si>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</si>
  <si>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</si>
  <si>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</si>
  <si>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</si>
  <si>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</si>
  <si>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</si>
  <si>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</si>
  <si>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</si>
  <si>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</si>
  <si>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</si>
  <si>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</si>
  <si>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</si>
  <si>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</si>
  <si>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</si>
  <si>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</si>
  <si>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</si>
  <si>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</si>
  <si>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</si>
  <si>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</si>
  <si>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</si>
  <si>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</si>
  <si>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</si>
  <si>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</si>
  <si>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</si>
  <si>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</si>
  <si>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</si>
  <si>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</si>
  <si>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</si>
  <si>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</si>
  <si>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</si>
  <si>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</si>
  <si>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</si>
  <si>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</si>
  <si>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</si>
  <si>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</si>
  <si>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</si>
  <si>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</si>
  <si>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</si>
  <si>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</si>
  <si>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</si>
  <si>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</si>
  <si>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</si>
  <si>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</si>
  <si>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</si>
  <si>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</si>
  <si>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</si>
  <si>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</si>
  <si>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</si>
  <si>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</si>
  <si>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</si>
  <si>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</si>
  <si>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</si>
  <si>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</si>
  <si>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</si>
  <si>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</si>
  <si>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</si>
  <si>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</si>
  <si>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</si>
  <si>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</si>
  <si>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</si>
  <si>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</si>
  <si>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</si>
  <si>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</si>
  <si>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</si>
  <si>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</si>
  <si>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</si>
  <si>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</si>
  <si>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</si>
  <si>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</si>
  <si>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</si>
  <si>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</si>
  <si>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</si>
  <si>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</si>
  <si>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</si>
  <si>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</si>
  <si>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</si>
  <si>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</si>
  <si>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</si>
  <si>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</si>
  <si>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</si>
  <si>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</si>
  <si>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</si>
  <si>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</si>
  <si>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</si>
  <si>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</si>
  <si>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</si>
  <si>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</si>
  <si>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</si>
  <si>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</si>
  <si>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</si>
  <si>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</si>
  <si>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</si>
  <si>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</si>
  <si>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</si>
  <si>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</si>
  <si>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</si>
  <si>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</si>
  <si>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</si>
  <si>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</si>
  <si>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</si>
  <si>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</si>
  <si>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</si>
  <si>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</si>
  <si>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</si>
  <si>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</si>
  <si>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</si>
  <si>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</si>
  <si>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</si>
  <si>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</si>
  <si>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</si>
  <si>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</si>
  <si>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</si>
  <si>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</si>
  <si>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</si>
  <si>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</si>
  <si>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</si>
  <si>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</si>
  <si>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</si>
  <si>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</si>
  <si>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</si>
  <si>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</si>
  <si>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</si>
  <si>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</si>
  <si>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</si>
  <si>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</si>
  <si>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</si>
  <si>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</si>
  <si>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</si>
  <si>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</si>
  <si>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</si>
  <si>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</si>
  <si>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</si>
  <si>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</si>
  <si>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</si>
  <si>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</si>
  <si>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</si>
  <si>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</si>
  <si>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</si>
  <si>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</si>
  <si>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</si>
  <si>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</si>
  <si>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</si>
  <si>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</si>
  <si>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</si>
  <si>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</si>
  <si>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</si>
  <si>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</si>
  <si>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</si>
  <si>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</si>
  <si>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</si>
  <si>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</si>
  <si>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</si>
  <si>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</si>
  <si>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</si>
  <si>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</si>
  <si>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</si>
  <si>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</si>
  <si>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</si>
  <si>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</si>
  <si>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</si>
  <si>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</si>
  <si>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</si>
  <si>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</si>
  <si>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</si>
  <si>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</si>
  <si>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</si>
  <si>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მპგ "ევროპული საქართველო-მოძრაობა თავისუფლებისთვის"</t>
  </si>
  <si>
    <t>08/22/2017-09/11/2017</t>
  </si>
  <si>
    <t>08/23/2017</t>
  </si>
  <si>
    <t>ფულადი შემოწირულობა</t>
  </si>
  <si>
    <t>ზვიად ხორგუაშვილი</t>
  </si>
  <si>
    <t>59001085359</t>
  </si>
  <si>
    <t>GE27LB0711143610113000</t>
  </si>
  <si>
    <t>ლიბერთი</t>
  </si>
  <si>
    <t>ზაური სესიტაშვილი</t>
  </si>
  <si>
    <t>40001001847</t>
  </si>
  <si>
    <t>GE64LB0711152871266001</t>
  </si>
  <si>
    <t>08/24/2017</t>
  </si>
  <si>
    <t xml:space="preserve">ლევან სარაჯევი </t>
  </si>
  <si>
    <t>01015008215</t>
  </si>
  <si>
    <t>GE80BG0000000500925800</t>
  </si>
  <si>
    <t>საქართველოს ბანკი</t>
  </si>
  <si>
    <t>კონსტანტინე გაბაშვილი</t>
  </si>
  <si>
    <t>65001000761</t>
  </si>
  <si>
    <t>GE85TB1100000107179301</t>
  </si>
  <si>
    <t>თიბისი</t>
  </si>
  <si>
    <t>კონსტანტინე შუბითიძე</t>
  </si>
  <si>
    <t>35001107419</t>
  </si>
  <si>
    <t>GE54TB7434245066300002</t>
  </si>
  <si>
    <t>ბესიკ დონაძე</t>
  </si>
  <si>
    <t>01012002753</t>
  </si>
  <si>
    <t>GE59TB7971245063600033</t>
  </si>
  <si>
    <t>იოსები ტოროშელიძე</t>
  </si>
  <si>
    <t>01017016970</t>
  </si>
  <si>
    <t>GE43TB1100000373200811</t>
  </si>
  <si>
    <t>ნინო კობახიძე</t>
  </si>
  <si>
    <t>62003015939</t>
  </si>
  <si>
    <t>GE61TB7136845066300002</t>
  </si>
  <si>
    <t>სტეფნაძე-იაშვილი ირმა</t>
  </si>
  <si>
    <t>01005009075</t>
  </si>
  <si>
    <t>GE71BG0000000254163200</t>
  </si>
  <si>
    <t>ლომსაძე ვლადიმერი</t>
  </si>
  <si>
    <t>01020005831</t>
  </si>
  <si>
    <t>GE67BG0000000185159800</t>
  </si>
  <si>
    <t>მამუკა ახვლედიანი</t>
  </si>
  <si>
    <t>01017007577</t>
  </si>
  <si>
    <t>GE06LB0711126813334000</t>
  </si>
  <si>
    <t>ლევან თარხნიშვილი</t>
  </si>
  <si>
    <t>01024010940</t>
  </si>
  <si>
    <t>GE80TB0600000032701019</t>
  </si>
  <si>
    <t>ლალი რამინაშვილი</t>
  </si>
  <si>
    <t>41001004171</t>
  </si>
  <si>
    <t>GE86TB0682645063622343</t>
  </si>
  <si>
    <t>გიორგი თევდორაძე</t>
  </si>
  <si>
    <t>60001028842</t>
  </si>
  <si>
    <t>GE44LB0020004501120090</t>
  </si>
  <si>
    <t>თინათინ ასათიანი</t>
  </si>
  <si>
    <t>01008011313</t>
  </si>
  <si>
    <t>GE79TB0600000707718120</t>
  </si>
  <si>
    <t>ქოიავა ხათუნა</t>
  </si>
  <si>
    <t>01024019598</t>
  </si>
  <si>
    <t>GE60BS0000000009736719</t>
  </si>
  <si>
    <t>ბაზის ბანკი</t>
  </si>
  <si>
    <t>თეონა კუტალაძე</t>
  </si>
  <si>
    <t>60001113832</t>
  </si>
  <si>
    <t>GE48TB7604445063600044</t>
  </si>
  <si>
    <t>ოთარ კახიძე</t>
  </si>
  <si>
    <t>01017017029</t>
  </si>
  <si>
    <t>GE35TB7283145063600047</t>
  </si>
  <si>
    <t>აკმამედ იმამკულიევი</t>
  </si>
  <si>
    <t>28001005839</t>
  </si>
  <si>
    <t>GE86LB0711146411360000</t>
  </si>
  <si>
    <t>თამაზ შოშიაშვილი</t>
  </si>
  <si>
    <t>01009003498</t>
  </si>
  <si>
    <t>GE20TB7320945068100003</t>
  </si>
  <si>
    <t>სერგი კაპანაძე</t>
  </si>
  <si>
    <t>54031003552</t>
  </si>
  <si>
    <t>GE78TB7935845066300001</t>
  </si>
  <si>
    <t>დათო ჟღენტი</t>
  </si>
  <si>
    <t>01029009838</t>
  </si>
  <si>
    <t>GE73LB0711194666155001</t>
  </si>
  <si>
    <t>08/25/2017</t>
  </si>
  <si>
    <t xml:space="preserve">თამარ ყაჯრიშვილი </t>
  </si>
  <si>
    <t>01015001535</t>
  </si>
  <si>
    <t>GE43BG0000000990885300</t>
  </si>
  <si>
    <t>კანდელაკი გიორგი</t>
  </si>
  <si>
    <t>01006010491</t>
  </si>
  <si>
    <t>GE90BG0000000344216300</t>
  </si>
  <si>
    <t>ირაკლი აბესაძე</t>
  </si>
  <si>
    <t>01024024430</t>
  </si>
  <si>
    <t>GE80TB7179245069600002</t>
  </si>
  <si>
    <t>ირმა ნადირაშვილი</t>
  </si>
  <si>
    <t>35001025694</t>
  </si>
  <si>
    <t>GE96LB0711133214989000</t>
  </si>
  <si>
    <t xml:space="preserve">მარიამ ჯავახაძე </t>
  </si>
  <si>
    <t>01031005850</t>
  </si>
  <si>
    <t>GE38BS0000000109945196</t>
  </si>
  <si>
    <t xml:space="preserve">ხათუნა გოგორიშვილი </t>
  </si>
  <si>
    <t>01009003358</t>
  </si>
  <si>
    <t>GE10BS0000000001545775</t>
  </si>
  <si>
    <t>თამთა გოგოლაძე</t>
  </si>
  <si>
    <t>01036001615</t>
  </si>
  <si>
    <t>GE67LB0711176997101000</t>
  </si>
  <si>
    <t>გიორგი ღვინიაშვილი</t>
  </si>
  <si>
    <t>01024034867</t>
  </si>
  <si>
    <t>GE34LB0711191351821000</t>
  </si>
  <si>
    <t>მამუკა ჩიქოვანი</t>
  </si>
  <si>
    <t>35001020567</t>
  </si>
  <si>
    <t>GE12LB0711105949864240</t>
  </si>
  <si>
    <t>დავით ჯინჯოლავა</t>
  </si>
  <si>
    <t>01008012003</t>
  </si>
  <si>
    <t>GE44TB7058645061600009</t>
  </si>
  <si>
    <t>ირაკლი უგულავა</t>
  </si>
  <si>
    <t>01020002644</t>
  </si>
  <si>
    <t>GE48TB7056745068100002</t>
  </si>
  <si>
    <t xml:space="preserve">ზაზა კედელაშვილი </t>
  </si>
  <si>
    <t>14001005108</t>
  </si>
  <si>
    <t>GE98BG0000000996691700</t>
  </si>
  <si>
    <t xml:space="preserve">სოფიო გვალია </t>
  </si>
  <si>
    <t>01024012490</t>
  </si>
  <si>
    <t>GE31BG0000000652692300</t>
  </si>
  <si>
    <t>ზურაბ ჭიაბერაშვილი</t>
  </si>
  <si>
    <t>01011012173</t>
  </si>
  <si>
    <t>GE95LB0711188570775000</t>
  </si>
  <si>
    <t>ნატო სხილაძე-ზარდიაშვილი</t>
  </si>
  <si>
    <t>56001000387</t>
  </si>
  <si>
    <t>GE51LB0711165842615000</t>
  </si>
  <si>
    <t>ნანა სამხარაძე</t>
  </si>
  <si>
    <t>ბესარიონ არველაძე</t>
  </si>
  <si>
    <t>გიორგი მაკასარაშვილი</t>
  </si>
  <si>
    <t>01017026123</t>
  </si>
  <si>
    <t>GE76LB0711154082071001</t>
  </si>
  <si>
    <t>08/26/2017</t>
  </si>
  <si>
    <t>08/29/2017</t>
  </si>
  <si>
    <t>08/30/2017</t>
  </si>
  <si>
    <t>08/31/2017</t>
  </si>
  <si>
    <t>09/08/2017</t>
  </si>
  <si>
    <t>გიორგი გაბაშვილი</t>
  </si>
  <si>
    <t>ლია მეღვინიშვილი</t>
  </si>
  <si>
    <t>სალომე დვალი</t>
  </si>
  <si>
    <t>ვიქტორ გოგუაძე</t>
  </si>
  <si>
    <t xml:space="preserve">ზვიად ბოლოკაძე </t>
  </si>
  <si>
    <t>მარინე გძელიშვილი</t>
  </si>
  <si>
    <t>სერგო რატიანი</t>
  </si>
  <si>
    <t>ზურაბ მამასახლისი</t>
  </si>
  <si>
    <t>ნიკოლოზ თანიაშვილი</t>
  </si>
  <si>
    <t>ლალი გეთიაშვილი</t>
  </si>
  <si>
    <t>ხატია ქურციკიძე</t>
  </si>
  <si>
    <t>გიორგი წასიძე</t>
  </si>
  <si>
    <t xml:space="preserve">გვანცა გულუაშვილი </t>
  </si>
  <si>
    <t xml:space="preserve">ირინა ქამუშაძე </t>
  </si>
  <si>
    <t xml:space="preserve">სალომე ფუტკარაძე </t>
  </si>
  <si>
    <t>ირმა კილასონია</t>
  </si>
  <si>
    <t>მარინე გოგლიძე</t>
  </si>
  <si>
    <t xml:space="preserve">იმედა ციმინტია </t>
  </si>
  <si>
    <t xml:space="preserve">მზია ორმოცაძე </t>
  </si>
  <si>
    <t xml:space="preserve">მარინა ტალიკაძე </t>
  </si>
  <si>
    <t>გივი გვინჩიძე</t>
  </si>
  <si>
    <t>ლევანი ლელაშვილი</t>
  </si>
  <si>
    <t>გიორგი წერეთელი</t>
  </si>
  <si>
    <t xml:space="preserve">ქეთევანი ბეჟანიშვილი </t>
  </si>
  <si>
    <t>ჰენრი დოლიძე</t>
  </si>
  <si>
    <t>გიორგი ტუღუში</t>
  </si>
  <si>
    <t>ლაშა დამენია</t>
  </si>
  <si>
    <t>მარიამ დალალიშვილი</t>
  </si>
  <si>
    <t>ირაკლი ამანათაშვილი</t>
  </si>
  <si>
    <t>ირაკლი სამხარაძე</t>
  </si>
  <si>
    <t>ნანა მიქაძე</t>
  </si>
  <si>
    <t>ინგა თუთბერიძე</t>
  </si>
  <si>
    <t>ბესარიონ ლაკვეხელიანი</t>
  </si>
  <si>
    <t>01008013222</t>
  </si>
  <si>
    <t>01006001124</t>
  </si>
  <si>
    <t>01005018912</t>
  </si>
  <si>
    <t>01002015422</t>
  </si>
  <si>
    <t>01003009697</t>
  </si>
  <si>
    <t>01019003954</t>
  </si>
  <si>
    <t>01018002806</t>
  </si>
  <si>
    <t>01005003737</t>
  </si>
  <si>
    <t>01001073589</t>
  </si>
  <si>
    <t>01011095545</t>
  </si>
  <si>
    <t>13001006185</t>
  </si>
  <si>
    <t>01029015366</t>
  </si>
  <si>
    <t>01004003908</t>
  </si>
  <si>
    <t>01007017287</t>
  </si>
  <si>
    <t>01024074862</t>
  </si>
  <si>
    <t>19001109020</t>
  </si>
  <si>
    <t>01026012736</t>
  </si>
  <si>
    <t>01013010878</t>
  </si>
  <si>
    <t>01030002227</t>
  </si>
  <si>
    <t>01025018867</t>
  </si>
  <si>
    <t>01025016895</t>
  </si>
  <si>
    <t>01025016896</t>
  </si>
  <si>
    <t>01024049048</t>
  </si>
  <si>
    <t>01019024663</t>
  </si>
  <si>
    <t>01017006097</t>
  </si>
  <si>
    <t>13001044537</t>
  </si>
  <si>
    <t>01017011209</t>
  </si>
  <si>
    <t>01018001686</t>
  </si>
  <si>
    <t>01011023474</t>
  </si>
  <si>
    <t>04001008257</t>
  </si>
  <si>
    <t>11001011439</t>
  </si>
  <si>
    <t>01017032298</t>
  </si>
  <si>
    <t>01011039651</t>
  </si>
  <si>
    <t>01011030441</t>
  </si>
  <si>
    <t>GE31TB1100000300070496</t>
  </si>
  <si>
    <t>GE08TB7736145061100018</t>
  </si>
  <si>
    <t>GE67TB7985445061600009</t>
  </si>
  <si>
    <t>GE28LB0711164611951000</t>
  </si>
  <si>
    <t>GE95BG0000000835382500</t>
  </si>
  <si>
    <t>GE10LB0711193910482000</t>
  </si>
  <si>
    <t>GE32LB0711140329266002</t>
  </si>
  <si>
    <t>GE79TB7542645061600011</t>
  </si>
  <si>
    <t>GE39TB7604945061100006</t>
  </si>
  <si>
    <t>GE40TB7038745063600052</t>
  </si>
  <si>
    <t>GE95LB0711175840883000</t>
  </si>
  <si>
    <t>GE12LB0711162235716001</t>
  </si>
  <si>
    <t>GE68TB7338045066300001</t>
  </si>
  <si>
    <t>GE36BG0000000110876400</t>
  </si>
  <si>
    <t>GE02BG0000000264564200</t>
  </si>
  <si>
    <t>GE38BG0000000865438200</t>
  </si>
  <si>
    <t>GE18TB7137145166300001</t>
  </si>
  <si>
    <t>GE72TB1931745063600007</t>
  </si>
  <si>
    <t>GE63TB7358045069600001</t>
  </si>
  <si>
    <t>GE72BG0000000786246400</t>
  </si>
  <si>
    <t>GE80BG0000000265206100</t>
  </si>
  <si>
    <t>GE74BG0000000265209700</t>
  </si>
  <si>
    <t>GE42TB7523945066300001</t>
  </si>
  <si>
    <t>GE21LB0711173680414002</t>
  </si>
  <si>
    <t>GE09TB7792645069600001</t>
  </si>
  <si>
    <t>GE16LB0711167945208000</t>
  </si>
  <si>
    <t>GE19TB7650045061100051</t>
  </si>
  <si>
    <t>GE21TB7582645069600003</t>
  </si>
  <si>
    <t>GE72BG0000000767428400</t>
  </si>
  <si>
    <t>GE38LB0288870150287136</t>
  </si>
  <si>
    <t>GE95LB0288870270220790</t>
  </si>
  <si>
    <t>GE79BG0000000943537400</t>
  </si>
  <si>
    <t>GE23BG0000000292361500</t>
  </si>
  <si>
    <t>GE44TB7400145061600006</t>
  </si>
  <si>
    <t>GE89BG0000000616234000</t>
  </si>
  <si>
    <t>GE12LB0123110265015000</t>
  </si>
  <si>
    <t>მოქმედი</t>
  </si>
  <si>
    <t>ავტომობილი</t>
  </si>
  <si>
    <t>სუზუკი</t>
  </si>
  <si>
    <t>გრანდ ვიტარა</t>
  </si>
  <si>
    <t>PQ295QP</t>
  </si>
  <si>
    <t>საკუთრება</t>
  </si>
  <si>
    <t>გიორგი</t>
  </si>
  <si>
    <t>იოსებ</t>
  </si>
  <si>
    <t>ნათია</t>
  </si>
  <si>
    <t>მარიამ</t>
  </si>
  <si>
    <t>მაკა</t>
  </si>
  <si>
    <t>ირაკლი</t>
  </si>
  <si>
    <t>ირმა</t>
  </si>
  <si>
    <t>თეონა</t>
  </si>
  <si>
    <t>ნინო</t>
  </si>
  <si>
    <t>თამარ</t>
  </si>
  <si>
    <t xml:space="preserve">ჯაბა </t>
  </si>
  <si>
    <t>დავით</t>
  </si>
  <si>
    <t>ლევან</t>
  </si>
  <si>
    <t>ვლადიმერ</t>
  </si>
  <si>
    <t>ბესარიონ</t>
  </si>
  <si>
    <t>ზაური</t>
  </si>
  <si>
    <t>ინგა</t>
  </si>
  <si>
    <t>კობა</t>
  </si>
  <si>
    <t>გუგუნავა</t>
  </si>
  <si>
    <t>ტოროშელიძე</t>
  </si>
  <si>
    <t>ბროკიშვილი</t>
  </si>
  <si>
    <t>ჟვანია</t>
  </si>
  <si>
    <t>ლექვინაძე</t>
  </si>
  <si>
    <t>სტეფნაძე-იაშვილი</t>
  </si>
  <si>
    <t>ბახტაძე</t>
  </si>
  <si>
    <t>კაკაბაძე</t>
  </si>
  <si>
    <t>ხაჭაპურიძე</t>
  </si>
  <si>
    <t>ქურიძე</t>
  </si>
  <si>
    <t>ოთანაძე</t>
  </si>
  <si>
    <t>გათენაშვილი</t>
  </si>
  <si>
    <t>ებანოიძე</t>
  </si>
  <si>
    <t>სარაჯევი</t>
  </si>
  <si>
    <t>ლომსაძე</t>
  </si>
  <si>
    <t>არველაძე</t>
  </si>
  <si>
    <t>გოგოლიძე</t>
  </si>
  <si>
    <t>სესიტაშვილი</t>
  </si>
  <si>
    <t>სიდამონიძე</t>
  </si>
  <si>
    <t>ხორბალაძე</t>
  </si>
  <si>
    <t>ვარდოსანიძე</t>
  </si>
  <si>
    <t>შურღაია</t>
  </si>
  <si>
    <t>01008005188</t>
  </si>
  <si>
    <t>39001002749</t>
  </si>
  <si>
    <t>01001041343</t>
  </si>
  <si>
    <t>01024024859</t>
  </si>
  <si>
    <t>01008006698</t>
  </si>
  <si>
    <t>01030052243</t>
  </si>
  <si>
    <t>01025014417</t>
  </si>
  <si>
    <t>01019051606</t>
  </si>
  <si>
    <t>05001009050</t>
  </si>
  <si>
    <t>01027054826</t>
  </si>
  <si>
    <t>01001097914</t>
  </si>
  <si>
    <t>01001070757</t>
  </si>
  <si>
    <t>01012015574</t>
  </si>
  <si>
    <t>43001000778</t>
  </si>
  <si>
    <t>43001001876</t>
  </si>
  <si>
    <t>12001058093</t>
  </si>
  <si>
    <t>39001001944</t>
  </si>
  <si>
    <t>სასწავლო ცენტრის ხელმძღვანელი</t>
  </si>
  <si>
    <t>სასწავლო ცენტრი, ტრენერი</t>
  </si>
  <si>
    <t>სასწავლო ცენტრი, სოციალური მედიის საკითხ. ტრენერი</t>
  </si>
  <si>
    <t>სასწავლო ცენტრი, ტრენერი მედია მონიტორ. საკითხ.</t>
  </si>
  <si>
    <t>სასწავლო ცენტრი, გენდერ ოფიცერი</t>
  </si>
  <si>
    <t>სასწავლო ცენტრი,მოქალაქეთა ჩართულობისა და ახალგაზრდობის საკითხ.ტრენერი</t>
  </si>
  <si>
    <t>პრესასთან ურთიერთობის სამსახური, სპეციალისტი</t>
  </si>
  <si>
    <t xml:space="preserve">სოციალური მედიის სპეციალისტი  </t>
  </si>
  <si>
    <t>ოპერატორი</t>
  </si>
  <si>
    <t>ინფორმაციული ტექნოლოგიების სამსახურის უფროსი</t>
  </si>
  <si>
    <t>იურიდიული სამსახურის უფროსი</t>
  </si>
  <si>
    <t>რეგიონალური სამსახური, სპეციალისტი</t>
  </si>
  <si>
    <t>ბუღალტერი</t>
  </si>
  <si>
    <t xml:space="preserve">მატერიალურ-ტექნიკ. უზრ. და შესყიდვ. სამსახურის უფროსი </t>
  </si>
  <si>
    <t>მატერიალურ-ტექნიკ. უზრ. და შესყიდვ. სამსახ, სპეციალისტი</t>
  </si>
  <si>
    <t>მატერიალურ-ტექნიკ. უზრ. და შესყიდვ. სამსახ, დამლაგებელი</t>
  </si>
  <si>
    <t>მატერიალურ-ტექნიკ. უზრ. და შესყიდვ. სამსახ, მძღოლი</t>
  </si>
  <si>
    <t>საარჩევნო ბლოკი "ბაქრაძე,უგულავა-ევროპული საქართველო"</t>
  </si>
  <si>
    <t>ინტერნეტ-რეკლამს ხრჯი</t>
  </si>
  <si>
    <t>შპს "ინფო 9"</t>
  </si>
  <si>
    <t>ბლოკი "ბაქრაძე-უგულავა-ევროპული საქართველო"</t>
  </si>
  <si>
    <t>შპს "რადიოკომპანია პირველი რადიო"</t>
  </si>
  <si>
    <t>შპს" ყოველკვირეული საინფორმაციო-ანალიტიკური ჟურნალი ტაბულა"</t>
  </si>
  <si>
    <t>ბილბორდი</t>
  </si>
  <si>
    <t>შპს "თი ენდ ენი"</t>
  </si>
  <si>
    <t>შპს "ალმა"</t>
  </si>
  <si>
    <t>შპს "აუთდორ.ჯი"</t>
  </si>
  <si>
    <t>ბანერი</t>
  </si>
  <si>
    <t>ფ/პ ეთერ მიქაძე</t>
  </si>
  <si>
    <t>პოლიგრაფოული მომსახურება</t>
  </si>
  <si>
    <t>შპს "დიოსი"</t>
  </si>
  <si>
    <t>პოლიგრაფიული მომსახურება</t>
  </si>
  <si>
    <t>შპს "თეგი"</t>
  </si>
  <si>
    <t>03/01/25017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</si>
</sst>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8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10"/>
      <color rgb="FF000000"/>
      <name val="Sylfaen"/>
      <family val="1"/>
    </font>
    <font>
      <sz val="12"/>
      <color theme="1"/>
      <name val="Sylfaen"/>
      <family val="1"/>
    </font>
    <font>
      <sz val="12"/>
      <color indexed="8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509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5" xfId="2" applyFont="1" applyFill="1" applyBorder="1" applyAlignment="1" applyProtection="1">
      <alignment horizontal="center" vertical="top" wrapText="1"/>
    </xf>
    <xf numFmtId="1" fontId="24" fillId="5" borderId="25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8" xfId="2" applyFont="1" applyFill="1" applyBorder="1" applyAlignment="1" applyProtection="1">
      <alignment horizontal="left" vertical="top"/>
      <protection locked="0"/>
    </xf>
    <xf numFmtId="0" fontId="24" fillId="5" borderId="28" xfId="2" applyFont="1" applyFill="1" applyBorder="1" applyAlignment="1" applyProtection="1">
      <alignment horizontal="left" vertical="top" wrapText="1"/>
      <protection locked="0"/>
    </xf>
    <xf numFmtId="0" fontId="24" fillId="5" borderId="29" xfId="2" applyFont="1" applyFill="1" applyBorder="1" applyAlignment="1" applyProtection="1">
      <alignment horizontal="left" vertical="top" wrapText="1"/>
      <protection locked="0"/>
    </xf>
    <xf numFmtId="1" fontId="24" fillId="5" borderId="29" xfId="2" applyNumberFormat="1" applyFont="1" applyFill="1" applyBorder="1" applyAlignment="1" applyProtection="1">
      <alignment horizontal="left" vertical="top" wrapText="1"/>
      <protection locked="0"/>
    </xf>
    <xf numFmtId="1" fontId="24" fillId="5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2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1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3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2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5" xfId="9" applyFont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49" fontId="32" fillId="0" borderId="21" xfId="9" applyNumberFormat="1" applyFont="1" applyBorder="1" applyAlignment="1" applyProtection="1">
      <alignment vertical="center"/>
      <protection locked="0"/>
    </xf>
    <xf numFmtId="0" fontId="32" fillId="0" borderId="20" xfId="9" applyFont="1" applyBorder="1" applyAlignment="1" applyProtection="1">
      <alignment vertical="center" wrapText="1"/>
      <protection locked="0"/>
    </xf>
    <xf numFmtId="0" fontId="32" fillId="0" borderId="22" xfId="9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14" fontId="32" fillId="0" borderId="21" xfId="9" applyNumberFormat="1" applyFont="1" applyBorder="1" applyAlignment="1" applyProtection="1">
      <alignment vertical="center" wrapText="1"/>
      <protection locked="0"/>
    </xf>
    <xf numFmtId="0" fontId="32" fillId="0" borderId="20" xfId="9" applyFont="1" applyBorder="1" applyAlignment="1" applyProtection="1">
      <alignment horizontal="center" vertical="center"/>
      <protection locked="0"/>
    </xf>
    <xf numFmtId="0" fontId="32" fillId="0" borderId="36" xfId="9" applyFont="1" applyBorder="1" applyAlignment="1" applyProtection="1">
      <alignment vertical="center" wrapText="1"/>
      <protection locked="0"/>
    </xf>
    <xf numFmtId="0" fontId="32" fillId="4" borderId="19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8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9" xfId="9" applyFont="1" applyFill="1" applyBorder="1" applyAlignment="1" applyProtection="1">
      <alignment vertical="center"/>
    </xf>
    <xf numFmtId="0" fontId="19" fillId="5" borderId="38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9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39" xfId="0" applyFont="1" applyFill="1" applyBorder="1" applyAlignment="1" applyProtection="1">
      <alignment vertical="center"/>
    </xf>
    <xf numFmtId="0" fontId="19" fillId="5" borderId="38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9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9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4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0" borderId="39" xfId="1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38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32" fillId="0" borderId="40" xfId="9" applyFont="1" applyBorder="1" applyAlignment="1" applyProtection="1">
      <alignment horizontal="center" vertical="center"/>
      <protection locked="0"/>
    </xf>
    <xf numFmtId="14" fontId="32" fillId="0" borderId="32" xfId="9" applyNumberFormat="1" applyFont="1" applyBorder="1" applyAlignment="1" applyProtection="1">
      <alignment vertical="center" wrapText="1"/>
      <protection locked="0"/>
    </xf>
    <xf numFmtId="0" fontId="32" fillId="0" borderId="32" xfId="9" applyFont="1" applyBorder="1" applyAlignment="1" applyProtection="1">
      <alignment vertical="center" wrapText="1"/>
      <protection locked="0"/>
    </xf>
    <xf numFmtId="0" fontId="32" fillId="0" borderId="41" xfId="9" applyFont="1" applyBorder="1" applyAlignment="1" applyProtection="1">
      <alignment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49" fontId="32" fillId="0" borderId="33" xfId="9" applyNumberFormat="1" applyFont="1" applyBorder="1" applyAlignment="1" applyProtection="1">
      <alignment vertical="center"/>
      <protection locked="0"/>
    </xf>
    <xf numFmtId="0" fontId="32" fillId="4" borderId="40" xfId="9" applyFont="1" applyFill="1" applyBorder="1" applyAlignment="1" applyProtection="1">
      <alignment vertical="center" wrapText="1"/>
      <protection locked="0"/>
    </xf>
    <xf numFmtId="0" fontId="32" fillId="4" borderId="33" xfId="9" applyFont="1" applyFill="1" applyBorder="1" applyAlignment="1" applyProtection="1">
      <alignment vertical="center" wrapText="1"/>
      <protection locked="0"/>
    </xf>
    <xf numFmtId="0" fontId="32" fillId="4" borderId="42" xfId="9" applyFont="1" applyFill="1" applyBorder="1" applyAlignment="1" applyProtection="1">
      <alignment vertical="center"/>
      <protection locked="0"/>
    </xf>
    <xf numFmtId="0" fontId="32" fillId="0" borderId="43" xfId="9" applyFont="1" applyBorder="1" applyAlignment="1" applyProtection="1">
      <alignment vertical="center" wrapText="1"/>
      <protection locked="0"/>
    </xf>
    <xf numFmtId="49" fontId="35" fillId="0" borderId="1" xfId="0" applyNumberFormat="1" applyFont="1" applyFill="1" applyBorder="1" applyAlignment="1">
      <alignment horizontal="center" wrapText="1"/>
    </xf>
    <xf numFmtId="2" fontId="35" fillId="0" borderId="1" xfId="0" applyNumberFormat="1" applyFont="1" applyFill="1" applyBorder="1" applyAlignment="1">
      <alignment horizontal="left" wrapText="1"/>
    </xf>
    <xf numFmtId="49" fontId="35" fillId="0" borderId="1" xfId="0" applyNumberFormat="1" applyFont="1" applyFill="1" applyBorder="1" applyAlignment="1">
      <alignment horizontal="left" wrapText="1"/>
    </xf>
    <xf numFmtId="0" fontId="17" fillId="0" borderId="1" xfId="3" applyFont="1" applyFill="1" applyBorder="1" applyProtection="1">
      <protection locked="0"/>
    </xf>
    <xf numFmtId="0" fontId="32" fillId="0" borderId="2" xfId="9" applyFont="1" applyFill="1" applyBorder="1" applyAlignment="1" applyProtection="1">
      <alignment vertical="center" wrapText="1"/>
      <protection locked="0"/>
    </xf>
    <xf numFmtId="0" fontId="32" fillId="0" borderId="18" xfId="9" applyFont="1" applyFill="1" applyBorder="1" applyAlignment="1" applyProtection="1">
      <alignment vertical="center"/>
      <protection locked="0"/>
    </xf>
    <xf numFmtId="0" fontId="32" fillId="0" borderId="37" xfId="9" applyFont="1" applyFill="1" applyBorder="1" applyAlignment="1" applyProtection="1">
      <alignment vertical="center" wrapText="1"/>
      <protection locked="0"/>
    </xf>
    <xf numFmtId="0" fontId="27" fillId="0" borderId="0" xfId="9" applyFont="1" applyFill="1" applyAlignment="1" applyProtection="1">
      <alignment vertical="center"/>
      <protection locked="0"/>
    </xf>
    <xf numFmtId="0" fontId="32" fillId="0" borderId="33" xfId="9" applyFont="1" applyFill="1" applyBorder="1" applyAlignment="1" applyProtection="1">
      <alignment vertical="center" wrapText="1"/>
      <protection locked="0"/>
    </xf>
    <xf numFmtId="0" fontId="32" fillId="0" borderId="42" xfId="9" applyFont="1" applyFill="1" applyBorder="1" applyAlignment="1" applyProtection="1">
      <alignment vertical="center"/>
      <protection locked="0"/>
    </xf>
    <xf numFmtId="0" fontId="32" fillId="0" borderId="43" xfId="9" applyFont="1" applyFill="1" applyBorder="1" applyAlignment="1" applyProtection="1">
      <alignment vertical="center" wrapText="1"/>
      <protection locked="0"/>
    </xf>
    <xf numFmtId="0" fontId="24" fillId="0" borderId="26" xfId="2" applyFont="1" applyFill="1" applyBorder="1" applyAlignment="1" applyProtection="1">
      <alignment horizontal="center" vertical="center" wrapText="1"/>
      <protection locked="0"/>
    </xf>
    <xf numFmtId="1" fontId="24" fillId="0" borderId="2" xfId="2" applyNumberFormat="1" applyFont="1" applyFill="1" applyBorder="1" applyAlignment="1" applyProtection="1">
      <alignment horizontal="left" vertical="center" wrapText="1"/>
      <protection locked="0"/>
    </xf>
    <xf numFmtId="1" fontId="24" fillId="0" borderId="27" xfId="2" applyNumberFormat="1" applyFont="1" applyFill="1" applyBorder="1" applyAlignment="1" applyProtection="1">
      <alignment horizontal="left" vertical="center" wrapText="1"/>
      <protection locked="0"/>
    </xf>
    <xf numFmtId="14" fontId="27" fillId="0" borderId="2" xfId="5" applyNumberFormat="1" applyFont="1" applyBorder="1" applyAlignment="1" applyProtection="1">
      <alignment vertical="center" wrapText="1"/>
      <protection locked="0"/>
    </xf>
    <xf numFmtId="0" fontId="25" fillId="0" borderId="6" xfId="2" applyFont="1" applyFill="1" applyBorder="1" applyAlignment="1" applyProtection="1">
      <alignment horizontal="right" vertical="center" wrapText="1"/>
      <protection locked="0"/>
    </xf>
    <xf numFmtId="0" fontId="17" fillId="5" borderId="0" xfId="0" applyFont="1" applyFill="1" applyAlignment="1" applyProtection="1">
      <alignment vertical="center"/>
      <protection locked="0"/>
    </xf>
    <xf numFmtId="0" fontId="17" fillId="0" borderId="0" xfId="0" applyFont="1" applyFill="1" applyAlignment="1" applyProtection="1">
      <alignment vertical="center"/>
      <protection locked="0"/>
    </xf>
    <xf numFmtId="0" fontId="19" fillId="0" borderId="1" xfId="4" applyFont="1" applyFill="1" applyBorder="1" applyAlignment="1" applyProtection="1">
      <alignment vertical="center" wrapText="1"/>
      <protection locked="0"/>
    </xf>
    <xf numFmtId="0" fontId="19" fillId="0" borderId="1" xfId="4" applyFont="1" applyFill="1" applyBorder="1" applyAlignment="1" applyProtection="1">
      <alignment vertical="center" wrapText="1"/>
    </xf>
    <xf numFmtId="3" fontId="22" fillId="0" borderId="1" xfId="1" applyNumberFormat="1" applyFont="1" applyFill="1" applyBorder="1" applyAlignment="1" applyProtection="1">
      <alignment horizontal="right" vertical="center"/>
    </xf>
    <xf numFmtId="0" fontId="19" fillId="0" borderId="1" xfId="15" applyFont="1" applyFill="1" applyBorder="1" applyAlignment="1" applyProtection="1">
      <alignment vertical="center" wrapText="1"/>
      <protection locked="0"/>
    </xf>
    <xf numFmtId="0" fontId="19" fillId="0" borderId="1" xfId="15" applyFont="1" applyFill="1" applyBorder="1" applyAlignment="1" applyProtection="1">
      <alignment horizontal="center" vertical="center" wrapText="1"/>
      <protection locked="0"/>
    </xf>
    <xf numFmtId="14" fontId="19" fillId="0" borderId="1" xfId="15" applyNumberFormat="1" applyFont="1" applyFill="1" applyBorder="1" applyAlignment="1" applyProtection="1">
      <alignment vertical="center" wrapText="1"/>
      <protection locked="0"/>
    </xf>
    <xf numFmtId="0" fontId="36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left" vertical="center"/>
    </xf>
    <xf numFmtId="2" fontId="19" fillId="0" borderId="1" xfId="0" applyNumberFormat="1" applyFont="1" applyFill="1" applyBorder="1" applyAlignment="1">
      <alignment horizontal="left" vertical="center"/>
    </xf>
    <xf numFmtId="0" fontId="32" fillId="0" borderId="44" xfId="9" applyFont="1" applyFill="1" applyBorder="1" applyAlignment="1" applyProtection="1">
      <alignment vertical="center" wrapText="1"/>
      <protection locked="0"/>
    </xf>
    <xf numFmtId="0" fontId="32" fillId="4" borderId="4" xfId="9" applyFont="1" applyFill="1" applyBorder="1" applyAlignment="1" applyProtection="1">
      <alignment vertical="center" wrapText="1"/>
      <protection locked="0"/>
    </xf>
    <xf numFmtId="0" fontId="32" fillId="4" borderId="45" xfId="9" applyFont="1" applyFill="1" applyBorder="1" applyAlignment="1" applyProtection="1">
      <alignment vertical="center" wrapText="1"/>
      <protection locked="0"/>
    </xf>
    <xf numFmtId="0" fontId="32" fillId="0" borderId="45" xfId="9" applyFont="1" applyFill="1" applyBorder="1" applyAlignment="1" applyProtection="1">
      <alignment vertical="center" wrapText="1"/>
      <protection locked="0"/>
    </xf>
    <xf numFmtId="0" fontId="29" fillId="5" borderId="46" xfId="9" applyFont="1" applyFill="1" applyBorder="1" applyAlignment="1" applyProtection="1">
      <alignment horizontal="center" vertical="center"/>
    </xf>
    <xf numFmtId="0" fontId="29" fillId="5" borderId="47" xfId="9" applyFont="1" applyFill="1" applyBorder="1" applyAlignment="1" applyProtection="1">
      <alignment horizontal="center" vertical="center"/>
    </xf>
    <xf numFmtId="0" fontId="29" fillId="5" borderId="48" xfId="9" applyFont="1" applyFill="1" applyBorder="1" applyAlignment="1" applyProtection="1">
      <alignment horizontal="center" vertical="center"/>
    </xf>
    <xf numFmtId="0" fontId="32" fillId="0" borderId="1" xfId="9" applyFont="1" applyFill="1" applyBorder="1" applyAlignment="1" applyProtection="1">
      <alignment horizontal="center" vertical="center"/>
      <protection locked="0"/>
    </xf>
    <xf numFmtId="0" fontId="32" fillId="0" borderId="1" xfId="9" applyFont="1" applyFill="1" applyBorder="1" applyAlignment="1" applyProtection="1">
      <alignment vertical="center" wrapText="1"/>
      <protection locked="0"/>
    </xf>
    <xf numFmtId="2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0" applyNumberFormat="1" applyFont="1" applyFill="1" applyBorder="1" applyAlignment="1" applyProtection="1">
      <alignment vertical="center" wrapText="1"/>
      <protection locked="0"/>
    </xf>
    <xf numFmtId="0" fontId="32" fillId="0" borderId="1" xfId="9" applyFont="1" applyBorder="1" applyAlignment="1" applyProtection="1">
      <alignment horizontal="center" vertical="center"/>
      <protection locked="0"/>
    </xf>
    <xf numFmtId="0" fontId="32" fillId="0" borderId="1" xfId="9" applyFont="1" applyBorder="1" applyAlignment="1" applyProtection="1">
      <alignment vertical="center" wrapText="1"/>
      <protection locked="0"/>
    </xf>
    <xf numFmtId="2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7" fillId="0" borderId="1" xfId="0" applyNumberFormat="1" applyFont="1" applyBorder="1" applyAlignment="1" applyProtection="1">
      <alignment vertical="center" wrapText="1"/>
      <protection locked="0"/>
    </xf>
    <xf numFmtId="0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Protection="1">
      <protection locked="0"/>
    </xf>
    <xf numFmtId="0" fontId="21" fillId="0" borderId="1" xfId="4" applyFont="1" applyFill="1" applyBorder="1" applyAlignment="1" applyProtection="1">
      <alignment vertical="center" wrapText="1"/>
    </xf>
    <xf numFmtId="0" fontId="17" fillId="0" borderId="5" xfId="3" applyFont="1" applyFill="1" applyBorder="1" applyAlignment="1" applyProtection="1">
      <alignment horizontal="left" vertical="center" indent="1"/>
    </xf>
    <xf numFmtId="0" fontId="22" fillId="0" borderId="1" xfId="1" applyFont="1" applyFill="1" applyBorder="1" applyAlignment="1" applyProtection="1">
      <alignment vertical="center" wrapText="1"/>
    </xf>
    <xf numFmtId="0" fontId="17" fillId="0" borderId="0" xfId="1" applyFont="1" applyFill="1" applyBorder="1" applyAlignment="1" applyProtection="1">
      <alignment horizontal="left" vertical="center" wrapText="1" indent="1"/>
    </xf>
    <xf numFmtId="3" fontId="22" fillId="0" borderId="1" xfId="1" applyNumberFormat="1" applyFont="1" applyFill="1" applyBorder="1" applyAlignment="1" applyProtection="1">
      <alignment horizontal="right" vertical="center" wrapText="1"/>
      <protection locked="0"/>
    </xf>
    <xf numFmtId="14" fontId="17" fillId="0" borderId="1" xfId="1" applyNumberFormat="1" applyFont="1" applyFill="1" applyBorder="1" applyAlignment="1" applyProtection="1">
      <alignment horizontal="left" vertical="center" wrapText="1" indent="1"/>
    </xf>
    <xf numFmtId="168" fontId="32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27" fillId="0" borderId="2" xfId="5" applyFont="1" applyFill="1" applyBorder="1" applyAlignment="1" applyProtection="1">
      <alignment vertical="center" wrapText="1"/>
      <protection locked="0"/>
    </xf>
    <xf numFmtId="14" fontId="11" fillId="0" borderId="1" xfId="3" applyNumberFormat="1" applyFill="1" applyBorder="1" applyProtection="1">
      <protection locked="0"/>
    </xf>
    <xf numFmtId="0" fontId="19" fillId="0" borderId="1" xfId="3" applyFont="1" applyFill="1" applyBorder="1"/>
    <xf numFmtId="0" fontId="19" fillId="0" borderId="1" xfId="3" applyFont="1" applyFill="1" applyBorder="1" applyAlignment="1">
      <alignment horizontal="left" vertical="center"/>
    </xf>
    <xf numFmtId="0" fontId="24" fillId="0" borderId="6" xfId="2" applyFont="1" applyFill="1" applyBorder="1" applyAlignment="1" applyProtection="1">
      <alignment horizontal="center" vertical="center" wrapText="1"/>
      <protection locked="0"/>
    </xf>
    <xf numFmtId="0" fontId="24" fillId="0" borderId="6" xfId="2" applyFont="1" applyFill="1" applyBorder="1" applyAlignment="1" applyProtection="1">
      <alignment horizontal="center" wrapText="1"/>
      <protection locked="0"/>
    </xf>
    <xf numFmtId="14" fontId="11" fillId="0" borderId="1" xfId="3" applyNumberFormat="1" applyFill="1" applyBorder="1" applyAlignment="1" applyProtection="1">
      <alignment horizontal="center"/>
      <protection locked="0"/>
    </xf>
    <xf numFmtId="1" fontId="24" fillId="0" borderId="6" xfId="2" applyNumberFormat="1" applyFont="1" applyFill="1" applyBorder="1" applyAlignment="1" applyProtection="1">
      <alignment horizontal="center" wrapText="1"/>
      <protection locked="0"/>
    </xf>
    <xf numFmtId="0" fontId="17" fillId="5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/>
      <protection locked="0"/>
    </xf>
    <xf numFmtId="14" fontId="11" fillId="0" borderId="1" xfId="3" applyNumberFormat="1" applyFill="1" applyBorder="1" applyAlignment="1" applyProtection="1">
      <alignment horizontal="center" vertical="center"/>
      <protection locked="0"/>
    </xf>
    <xf numFmtId="1" fontId="24" fillId="0" borderId="6" xfId="2" applyNumberFormat="1" applyFont="1" applyFill="1" applyBorder="1" applyAlignment="1" applyProtection="1">
      <alignment horizontal="center" vertical="center" wrapText="1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4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4" xfId="10" applyNumberFormat="1" applyFont="1" applyFill="1" applyBorder="1" applyAlignment="1" applyProtection="1">
      <alignment horizontal="center" vertical="center"/>
    </xf>
    <xf numFmtId="14" fontId="21" fillId="2" borderId="34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4" xfId="3" applyFont="1" applyBorder="1" applyAlignment="1" applyProtection="1">
      <alignment horizontal="center" vertical="center"/>
      <protection locked="0"/>
    </xf>
    <xf numFmtId="0" fontId="17" fillId="0" borderId="34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29" xfId="3" applyFont="1" applyBorder="1" applyAlignment="1">
      <alignment horizontal="center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44</xdr:row>
      <xdr:rowOff>171450</xdr:rowOff>
    </xdr:from>
    <xdr:to>
      <xdr:col>2</xdr:col>
      <xdr:colOff>1495425</xdr:colOff>
      <xdr:row>44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6"/>
  <sheetViews>
    <sheetView showGridLines="0" tabSelected="1" view="pageBreakPreview" zoomScaleNormal="100" zoomScaleSheetLayoutView="100" workbookViewId="0">
      <selection activeCell="L15" sqref="L15"/>
    </sheetView>
  </sheetViews>
  <sheetFormatPr defaultRowHeight="15" x14ac:dyDescent="0.2"/>
  <cols>
    <col min="1" max="1" width="6.28515625" style="251" bestFit="1" customWidth="1"/>
    <col min="2" max="2" width="13.140625" style="251" customWidth="1"/>
    <col min="3" max="3" width="21.85546875" style="251" bestFit="1" customWidth="1"/>
    <col min="4" max="4" width="15.140625" style="251" customWidth="1"/>
    <col min="5" max="5" width="26.7109375" style="251" customWidth="1"/>
    <col min="6" max="6" width="19.140625" style="252" customWidth="1"/>
    <col min="7" max="7" width="24.5703125" style="252" customWidth="1"/>
    <col min="8" max="8" width="19.140625" style="252" customWidth="1"/>
    <col min="9" max="9" width="16.42578125" style="251" bestFit="1" customWidth="1"/>
    <col min="10" max="10" width="17.42578125" style="251" customWidth="1"/>
    <col min="11" max="11" width="13.140625" style="251" bestFit="1" customWidth="1"/>
    <col min="12" max="12" width="23" style="251" bestFit="1" customWidth="1"/>
    <col min="13" max="16384" width="9.140625" style="251"/>
  </cols>
  <sheetData>
    <row r="1" spans="1:12" s="262" customFormat="1" x14ac:dyDescent="0.2">
      <c r="A1" s="313" t="s">
        <v>289</v>
      </c>
      <c r="B1" s="300"/>
      <c r="C1" s="300"/>
      <c r="D1" s="300"/>
      <c r="E1" s="301"/>
      <c r="F1" s="295"/>
      <c r="G1" s="301"/>
      <c r="H1" s="312"/>
      <c r="I1" s="300"/>
      <c r="J1" s="301"/>
      <c r="K1" s="301"/>
      <c r="L1" s="311" t="s">
        <v>97</v>
      </c>
    </row>
    <row r="2" spans="1:12" s="262" customFormat="1" x14ac:dyDescent="0.2">
      <c r="A2" s="310" t="s">
        <v>128</v>
      </c>
      <c r="B2" s="300"/>
      <c r="C2" s="300"/>
      <c r="D2" s="300"/>
      <c r="E2" s="301"/>
      <c r="F2" s="295"/>
      <c r="G2" s="301"/>
      <c r="H2" s="309"/>
      <c r="I2" s="300"/>
      <c r="J2" s="301"/>
      <c r="K2" s="301"/>
      <c r="L2" s="371" t="s">
        <v>478</v>
      </c>
    </row>
    <row r="3" spans="1:12" s="262" customFormat="1" x14ac:dyDescent="0.2">
      <c r="A3" s="308"/>
      <c r="B3" s="300"/>
      <c r="C3" s="307"/>
      <c r="D3" s="306"/>
      <c r="E3" s="301"/>
      <c r="F3" s="305"/>
      <c r="G3" s="301"/>
      <c r="H3" s="301"/>
      <c r="I3" s="295"/>
      <c r="J3" s="300"/>
      <c r="K3" s="300"/>
      <c r="L3" s="299"/>
    </row>
    <row r="4" spans="1:12" s="262" customFormat="1" x14ac:dyDescent="0.2">
      <c r="A4" s="334" t="s">
        <v>257</v>
      </c>
      <c r="B4" s="295"/>
      <c r="C4" s="295"/>
      <c r="D4" s="343"/>
      <c r="E4" s="344"/>
      <c r="F4" s="302"/>
      <c r="G4" s="301"/>
      <c r="H4" s="345"/>
      <c r="I4" s="344"/>
      <c r="J4" s="300"/>
      <c r="K4" s="301"/>
      <c r="L4" s="299"/>
    </row>
    <row r="5" spans="1:12" s="262" customFormat="1" ht="15.75" thickBot="1" x14ac:dyDescent="0.25">
      <c r="A5" s="346" t="s">
        <v>791</v>
      </c>
      <c r="B5" s="301"/>
      <c r="C5" s="304"/>
      <c r="D5" s="303"/>
      <c r="E5" s="301"/>
      <c r="F5" s="302"/>
      <c r="G5" s="302"/>
      <c r="H5" s="302"/>
      <c r="I5" s="301"/>
      <c r="J5" s="300"/>
      <c r="K5" s="300"/>
      <c r="L5" s="299"/>
    </row>
    <row r="6" spans="1:12" ht="15.75" thickBot="1" x14ac:dyDescent="0.25">
      <c r="A6" s="298"/>
      <c r="B6" s="297"/>
      <c r="C6" s="296"/>
      <c r="D6" s="296"/>
      <c r="E6" s="296"/>
      <c r="F6" s="295"/>
      <c r="G6" s="295"/>
      <c r="H6" s="295"/>
      <c r="I6" s="477" t="s">
        <v>405</v>
      </c>
      <c r="J6" s="478"/>
      <c r="K6" s="479"/>
      <c r="L6" s="294"/>
    </row>
    <row r="7" spans="1:12" s="282" customFormat="1" ht="39" thickBot="1" x14ac:dyDescent="0.25">
      <c r="A7" s="293" t="s">
        <v>64</v>
      </c>
      <c r="B7" s="292" t="s">
        <v>129</v>
      </c>
      <c r="C7" s="292" t="s">
        <v>404</v>
      </c>
      <c r="D7" s="291" t="s">
        <v>263</v>
      </c>
      <c r="E7" s="290" t="s">
        <v>403</v>
      </c>
      <c r="F7" s="289" t="s">
        <v>402</v>
      </c>
      <c r="G7" s="288" t="s">
        <v>216</v>
      </c>
      <c r="H7" s="287" t="s">
        <v>213</v>
      </c>
      <c r="I7" s="286" t="s">
        <v>401</v>
      </c>
      <c r="J7" s="285" t="s">
        <v>260</v>
      </c>
      <c r="K7" s="284" t="s">
        <v>217</v>
      </c>
      <c r="L7" s="283" t="s">
        <v>218</v>
      </c>
    </row>
    <row r="8" spans="1:12" s="277" customFormat="1" ht="15.75" thickBot="1" x14ac:dyDescent="0.25">
      <c r="A8" s="443">
        <v>1</v>
      </c>
      <c r="B8" s="444">
        <v>2</v>
      </c>
      <c r="C8" s="445">
        <v>3</v>
      </c>
      <c r="D8" s="445">
        <v>4</v>
      </c>
      <c r="E8" s="443">
        <v>5</v>
      </c>
      <c r="F8" s="444">
        <v>6</v>
      </c>
      <c r="G8" s="445">
        <v>7</v>
      </c>
      <c r="H8" s="444">
        <v>8</v>
      </c>
      <c r="I8" s="281">
        <v>9</v>
      </c>
      <c r="J8" s="280">
        <v>10</v>
      </c>
      <c r="K8" s="279">
        <v>11</v>
      </c>
      <c r="L8" s="278">
        <v>12</v>
      </c>
    </row>
    <row r="9" spans="1:12" s="415" customFormat="1" ht="12.75" customHeight="1" x14ac:dyDescent="0.3">
      <c r="A9" s="446">
        <v>1</v>
      </c>
      <c r="B9" s="408" t="s">
        <v>479</v>
      </c>
      <c r="C9" s="447" t="s">
        <v>480</v>
      </c>
      <c r="D9" s="409">
        <v>2000</v>
      </c>
      <c r="E9" s="410" t="s">
        <v>481</v>
      </c>
      <c r="F9" s="448" t="s">
        <v>482</v>
      </c>
      <c r="G9" s="449" t="s">
        <v>483</v>
      </c>
      <c r="H9" s="408" t="s">
        <v>484</v>
      </c>
      <c r="I9" s="439"/>
      <c r="J9" s="412"/>
      <c r="K9" s="413"/>
      <c r="L9" s="414"/>
    </row>
    <row r="10" spans="1:12" ht="12.75" customHeight="1" x14ac:dyDescent="0.3">
      <c r="A10" s="450">
        <v>2</v>
      </c>
      <c r="B10" s="408" t="s">
        <v>479</v>
      </c>
      <c r="C10" s="451" t="s">
        <v>480</v>
      </c>
      <c r="D10" s="409">
        <v>2000</v>
      </c>
      <c r="E10" s="410" t="s">
        <v>485</v>
      </c>
      <c r="F10" s="452" t="s">
        <v>486</v>
      </c>
      <c r="G10" s="453" t="s">
        <v>487</v>
      </c>
      <c r="H10" s="408" t="s">
        <v>484</v>
      </c>
      <c r="I10" s="440"/>
      <c r="J10" s="276"/>
      <c r="K10" s="275"/>
      <c r="L10" s="274"/>
    </row>
    <row r="11" spans="1:12" ht="12.75" customHeight="1" x14ac:dyDescent="0.3">
      <c r="A11" s="450">
        <v>3</v>
      </c>
      <c r="B11" s="408" t="s">
        <v>488</v>
      </c>
      <c r="C11" s="451" t="s">
        <v>480</v>
      </c>
      <c r="D11" s="409">
        <v>3000</v>
      </c>
      <c r="E11" s="453" t="s">
        <v>489</v>
      </c>
      <c r="F11" s="452" t="s">
        <v>490</v>
      </c>
      <c r="G11" s="453" t="s">
        <v>491</v>
      </c>
      <c r="H11" s="408" t="s">
        <v>492</v>
      </c>
      <c r="I11" s="440"/>
      <c r="J11" s="276"/>
      <c r="K11" s="275"/>
      <c r="L11" s="274"/>
    </row>
    <row r="12" spans="1:12" ht="12.75" customHeight="1" x14ac:dyDescent="0.3">
      <c r="A12" s="450">
        <v>4</v>
      </c>
      <c r="B12" s="408" t="s">
        <v>488</v>
      </c>
      <c r="C12" s="451" t="s">
        <v>480</v>
      </c>
      <c r="D12" s="409">
        <v>5000</v>
      </c>
      <c r="E12" s="410" t="s">
        <v>493</v>
      </c>
      <c r="F12" s="452" t="s">
        <v>494</v>
      </c>
      <c r="G12" s="453" t="s">
        <v>495</v>
      </c>
      <c r="H12" s="408" t="s">
        <v>496</v>
      </c>
      <c r="I12" s="440"/>
      <c r="J12" s="276"/>
      <c r="K12" s="275"/>
      <c r="L12" s="274"/>
    </row>
    <row r="13" spans="1:12" ht="12.75" customHeight="1" x14ac:dyDescent="0.3">
      <c r="A13" s="450">
        <v>5</v>
      </c>
      <c r="B13" s="408" t="s">
        <v>488</v>
      </c>
      <c r="C13" s="451" t="s">
        <v>480</v>
      </c>
      <c r="D13" s="409">
        <v>3000</v>
      </c>
      <c r="E13" s="410" t="s">
        <v>497</v>
      </c>
      <c r="F13" s="452" t="s">
        <v>498</v>
      </c>
      <c r="G13" s="453" t="s">
        <v>499</v>
      </c>
      <c r="H13" s="408" t="s">
        <v>496</v>
      </c>
      <c r="I13" s="440"/>
      <c r="J13" s="276"/>
      <c r="K13" s="275"/>
      <c r="L13" s="274"/>
    </row>
    <row r="14" spans="1:12" ht="12.75" customHeight="1" x14ac:dyDescent="0.3">
      <c r="A14" s="450">
        <v>6</v>
      </c>
      <c r="B14" s="408" t="s">
        <v>488</v>
      </c>
      <c r="C14" s="451" t="s">
        <v>480</v>
      </c>
      <c r="D14" s="409">
        <v>1995</v>
      </c>
      <c r="E14" s="410" t="s">
        <v>500</v>
      </c>
      <c r="F14" s="452" t="s">
        <v>501</v>
      </c>
      <c r="G14" s="453" t="s">
        <v>502</v>
      </c>
      <c r="H14" s="408" t="s">
        <v>496</v>
      </c>
      <c r="I14" s="440"/>
      <c r="J14" s="276"/>
      <c r="K14" s="275"/>
      <c r="L14" s="274"/>
    </row>
    <row r="15" spans="1:12" ht="12.75" customHeight="1" x14ac:dyDescent="0.3">
      <c r="A15" s="450">
        <v>7</v>
      </c>
      <c r="B15" s="408" t="s">
        <v>488</v>
      </c>
      <c r="C15" s="451" t="s">
        <v>480</v>
      </c>
      <c r="D15" s="409">
        <v>3000</v>
      </c>
      <c r="E15" s="410" t="s">
        <v>503</v>
      </c>
      <c r="F15" s="452" t="s">
        <v>504</v>
      </c>
      <c r="G15" s="453" t="s">
        <v>505</v>
      </c>
      <c r="H15" s="408" t="s">
        <v>496</v>
      </c>
      <c r="I15" s="440"/>
      <c r="J15" s="276"/>
      <c r="K15" s="275"/>
      <c r="L15" s="274"/>
    </row>
    <row r="16" spans="1:12" ht="12.75" customHeight="1" x14ac:dyDescent="0.3">
      <c r="A16" s="450">
        <v>8</v>
      </c>
      <c r="B16" s="408" t="s">
        <v>488</v>
      </c>
      <c r="C16" s="451" t="s">
        <v>480</v>
      </c>
      <c r="D16" s="409">
        <v>1000</v>
      </c>
      <c r="E16" s="410" t="s">
        <v>506</v>
      </c>
      <c r="F16" s="452" t="s">
        <v>507</v>
      </c>
      <c r="G16" s="453" t="s">
        <v>508</v>
      </c>
      <c r="H16" s="408" t="s">
        <v>496</v>
      </c>
      <c r="I16" s="440"/>
      <c r="J16" s="276"/>
      <c r="K16" s="275"/>
      <c r="L16" s="274"/>
    </row>
    <row r="17" spans="1:12" ht="12.75" customHeight="1" x14ac:dyDescent="0.3">
      <c r="A17" s="450">
        <v>9</v>
      </c>
      <c r="B17" s="408" t="s">
        <v>488</v>
      </c>
      <c r="C17" s="451" t="s">
        <v>480</v>
      </c>
      <c r="D17" s="409">
        <v>3000</v>
      </c>
      <c r="E17" s="453" t="s">
        <v>509</v>
      </c>
      <c r="F17" s="452" t="s">
        <v>510</v>
      </c>
      <c r="G17" s="453" t="s">
        <v>511</v>
      </c>
      <c r="H17" s="408" t="s">
        <v>492</v>
      </c>
      <c r="I17" s="440"/>
      <c r="J17" s="276"/>
      <c r="K17" s="275"/>
      <c r="L17" s="274"/>
    </row>
    <row r="18" spans="1:12" ht="12.75" customHeight="1" x14ac:dyDescent="0.3">
      <c r="A18" s="450">
        <v>10</v>
      </c>
      <c r="B18" s="408" t="s">
        <v>488</v>
      </c>
      <c r="C18" s="451" t="s">
        <v>480</v>
      </c>
      <c r="D18" s="409">
        <v>2000</v>
      </c>
      <c r="E18" s="453" t="s">
        <v>512</v>
      </c>
      <c r="F18" s="452" t="s">
        <v>513</v>
      </c>
      <c r="G18" s="453" t="s">
        <v>514</v>
      </c>
      <c r="H18" s="408" t="s">
        <v>492</v>
      </c>
      <c r="I18" s="440"/>
      <c r="J18" s="276"/>
      <c r="K18" s="275"/>
      <c r="L18" s="274"/>
    </row>
    <row r="19" spans="1:12" ht="12.75" customHeight="1" x14ac:dyDescent="0.3">
      <c r="A19" s="450">
        <v>11</v>
      </c>
      <c r="B19" s="408" t="s">
        <v>488</v>
      </c>
      <c r="C19" s="451" t="s">
        <v>480</v>
      </c>
      <c r="D19" s="409">
        <v>5000</v>
      </c>
      <c r="E19" s="410" t="s">
        <v>515</v>
      </c>
      <c r="F19" s="452" t="s">
        <v>516</v>
      </c>
      <c r="G19" s="453" t="s">
        <v>517</v>
      </c>
      <c r="H19" s="408" t="s">
        <v>484</v>
      </c>
      <c r="I19" s="440"/>
      <c r="J19" s="276"/>
      <c r="K19" s="275"/>
      <c r="L19" s="274"/>
    </row>
    <row r="20" spans="1:12" ht="12.75" customHeight="1" x14ac:dyDescent="0.3">
      <c r="A20" s="450">
        <v>12</v>
      </c>
      <c r="B20" s="408" t="s">
        <v>488</v>
      </c>
      <c r="C20" s="451" t="s">
        <v>480</v>
      </c>
      <c r="D20" s="409">
        <v>2000</v>
      </c>
      <c r="E20" s="410" t="s">
        <v>518</v>
      </c>
      <c r="F20" s="452" t="s">
        <v>519</v>
      </c>
      <c r="G20" s="453" t="s">
        <v>520</v>
      </c>
      <c r="H20" s="408" t="s">
        <v>496</v>
      </c>
      <c r="I20" s="440"/>
      <c r="J20" s="276"/>
      <c r="K20" s="275"/>
      <c r="L20" s="274"/>
    </row>
    <row r="21" spans="1:12" ht="12.75" customHeight="1" x14ac:dyDescent="0.3">
      <c r="A21" s="450">
        <v>13</v>
      </c>
      <c r="B21" s="408" t="s">
        <v>488</v>
      </c>
      <c r="C21" s="451" t="s">
        <v>480</v>
      </c>
      <c r="D21" s="409">
        <v>1000</v>
      </c>
      <c r="E21" s="410" t="s">
        <v>521</v>
      </c>
      <c r="F21" s="452" t="s">
        <v>522</v>
      </c>
      <c r="G21" s="453" t="s">
        <v>523</v>
      </c>
      <c r="H21" s="408" t="s">
        <v>496</v>
      </c>
      <c r="I21" s="440"/>
      <c r="J21" s="276"/>
      <c r="K21" s="275"/>
      <c r="L21" s="274"/>
    </row>
    <row r="22" spans="1:12" ht="12.75" customHeight="1" x14ac:dyDescent="0.3">
      <c r="A22" s="450">
        <v>14</v>
      </c>
      <c r="B22" s="408" t="s">
        <v>488</v>
      </c>
      <c r="C22" s="451" t="s">
        <v>480</v>
      </c>
      <c r="D22" s="409">
        <v>3000</v>
      </c>
      <c r="E22" s="453" t="s">
        <v>524</v>
      </c>
      <c r="F22" s="452" t="s">
        <v>525</v>
      </c>
      <c r="G22" s="453" t="s">
        <v>526</v>
      </c>
      <c r="H22" s="408" t="s">
        <v>484</v>
      </c>
      <c r="I22" s="440"/>
      <c r="J22" s="276"/>
      <c r="K22" s="275"/>
      <c r="L22" s="274"/>
    </row>
    <row r="23" spans="1:12" ht="12.75" customHeight="1" x14ac:dyDescent="0.3">
      <c r="A23" s="450">
        <v>15</v>
      </c>
      <c r="B23" s="408" t="s">
        <v>488</v>
      </c>
      <c r="C23" s="451" t="s">
        <v>480</v>
      </c>
      <c r="D23" s="409">
        <v>1000</v>
      </c>
      <c r="E23" s="410" t="s">
        <v>527</v>
      </c>
      <c r="F23" s="452" t="s">
        <v>528</v>
      </c>
      <c r="G23" s="453" t="s">
        <v>529</v>
      </c>
      <c r="H23" s="408" t="s">
        <v>496</v>
      </c>
      <c r="I23" s="440"/>
      <c r="J23" s="276"/>
      <c r="K23" s="275"/>
      <c r="L23" s="274"/>
    </row>
    <row r="24" spans="1:12" ht="12.75" customHeight="1" x14ac:dyDescent="0.3">
      <c r="A24" s="450">
        <v>16</v>
      </c>
      <c r="B24" s="408" t="s">
        <v>488</v>
      </c>
      <c r="C24" s="451" t="s">
        <v>480</v>
      </c>
      <c r="D24" s="409">
        <v>1000</v>
      </c>
      <c r="E24" s="410" t="s">
        <v>530</v>
      </c>
      <c r="F24" s="452" t="s">
        <v>531</v>
      </c>
      <c r="G24" s="453" t="s">
        <v>532</v>
      </c>
      <c r="H24" s="408" t="s">
        <v>533</v>
      </c>
      <c r="I24" s="440"/>
      <c r="J24" s="276"/>
      <c r="K24" s="275"/>
      <c r="L24" s="274"/>
    </row>
    <row r="25" spans="1:12" ht="12.75" customHeight="1" x14ac:dyDescent="0.3">
      <c r="A25" s="450">
        <v>17</v>
      </c>
      <c r="B25" s="408" t="s">
        <v>488</v>
      </c>
      <c r="C25" s="451" t="s">
        <v>480</v>
      </c>
      <c r="D25" s="409">
        <v>2000</v>
      </c>
      <c r="E25" s="410" t="s">
        <v>534</v>
      </c>
      <c r="F25" s="452" t="s">
        <v>535</v>
      </c>
      <c r="G25" s="453" t="s">
        <v>536</v>
      </c>
      <c r="H25" s="408" t="s">
        <v>496</v>
      </c>
      <c r="I25" s="440"/>
      <c r="J25" s="276"/>
      <c r="K25" s="275"/>
      <c r="L25" s="274"/>
    </row>
    <row r="26" spans="1:12" ht="12.75" customHeight="1" x14ac:dyDescent="0.3">
      <c r="A26" s="450">
        <v>18</v>
      </c>
      <c r="B26" s="408" t="s">
        <v>488</v>
      </c>
      <c r="C26" s="451" t="s">
        <v>480</v>
      </c>
      <c r="D26" s="409">
        <v>3000</v>
      </c>
      <c r="E26" s="410" t="s">
        <v>537</v>
      </c>
      <c r="F26" s="452" t="s">
        <v>538</v>
      </c>
      <c r="G26" s="453" t="s">
        <v>539</v>
      </c>
      <c r="H26" s="408" t="s">
        <v>496</v>
      </c>
      <c r="I26" s="440"/>
      <c r="J26" s="276"/>
      <c r="K26" s="275"/>
      <c r="L26" s="274"/>
    </row>
    <row r="27" spans="1:12" ht="12.75" customHeight="1" x14ac:dyDescent="0.3">
      <c r="A27" s="450">
        <v>19</v>
      </c>
      <c r="B27" s="408" t="s">
        <v>488</v>
      </c>
      <c r="C27" s="451" t="s">
        <v>480</v>
      </c>
      <c r="D27" s="409">
        <v>3000</v>
      </c>
      <c r="E27" s="410" t="s">
        <v>540</v>
      </c>
      <c r="F27" s="452" t="s">
        <v>541</v>
      </c>
      <c r="G27" s="453" t="s">
        <v>542</v>
      </c>
      <c r="H27" s="408" t="s">
        <v>484</v>
      </c>
      <c r="I27" s="440"/>
      <c r="J27" s="276"/>
      <c r="K27" s="275"/>
      <c r="L27" s="274"/>
    </row>
    <row r="28" spans="1:12" ht="12.75" customHeight="1" x14ac:dyDescent="0.3">
      <c r="A28" s="450">
        <v>20</v>
      </c>
      <c r="B28" s="408" t="s">
        <v>488</v>
      </c>
      <c r="C28" s="451" t="s">
        <v>480</v>
      </c>
      <c r="D28" s="409">
        <v>2000</v>
      </c>
      <c r="E28" s="410" t="s">
        <v>543</v>
      </c>
      <c r="F28" s="452" t="s">
        <v>544</v>
      </c>
      <c r="G28" s="453" t="s">
        <v>545</v>
      </c>
      <c r="H28" s="408" t="s">
        <v>496</v>
      </c>
      <c r="I28" s="441"/>
      <c r="J28" s="405"/>
      <c r="K28" s="406"/>
      <c r="L28" s="407"/>
    </row>
    <row r="29" spans="1:12" ht="12.75" customHeight="1" x14ac:dyDescent="0.3">
      <c r="A29" s="450">
        <v>21</v>
      </c>
      <c r="B29" s="408" t="s">
        <v>488</v>
      </c>
      <c r="C29" s="451" t="s">
        <v>480</v>
      </c>
      <c r="D29" s="409">
        <v>5000</v>
      </c>
      <c r="E29" s="410" t="s">
        <v>546</v>
      </c>
      <c r="F29" s="452" t="s">
        <v>547</v>
      </c>
      <c r="G29" s="453" t="s">
        <v>548</v>
      </c>
      <c r="H29" s="408" t="s">
        <v>496</v>
      </c>
      <c r="I29" s="441"/>
      <c r="J29" s="405"/>
      <c r="K29" s="406"/>
      <c r="L29" s="407"/>
    </row>
    <row r="30" spans="1:12" ht="12.75" customHeight="1" x14ac:dyDescent="0.3">
      <c r="A30" s="450">
        <v>22</v>
      </c>
      <c r="B30" s="408" t="s">
        <v>488</v>
      </c>
      <c r="C30" s="451" t="s">
        <v>480</v>
      </c>
      <c r="D30" s="409">
        <v>2000</v>
      </c>
      <c r="E30" s="410" t="s">
        <v>549</v>
      </c>
      <c r="F30" s="452" t="s">
        <v>550</v>
      </c>
      <c r="G30" s="453" t="s">
        <v>551</v>
      </c>
      <c r="H30" s="408" t="s">
        <v>484</v>
      </c>
      <c r="I30" s="441"/>
      <c r="J30" s="405"/>
      <c r="K30" s="406"/>
      <c r="L30" s="407"/>
    </row>
    <row r="31" spans="1:12" ht="12.75" customHeight="1" x14ac:dyDescent="0.3">
      <c r="A31" s="450">
        <v>23</v>
      </c>
      <c r="B31" s="408" t="s">
        <v>552</v>
      </c>
      <c r="C31" s="451" t="s">
        <v>480</v>
      </c>
      <c r="D31" s="409">
        <v>1000</v>
      </c>
      <c r="E31" s="410" t="s">
        <v>553</v>
      </c>
      <c r="F31" s="452" t="s">
        <v>554</v>
      </c>
      <c r="G31" s="453" t="s">
        <v>555</v>
      </c>
      <c r="H31" s="408" t="s">
        <v>492</v>
      </c>
      <c r="I31" s="441"/>
      <c r="J31" s="405"/>
      <c r="K31" s="406"/>
      <c r="L31" s="407"/>
    </row>
    <row r="32" spans="1:12" ht="12.75" customHeight="1" x14ac:dyDescent="0.3">
      <c r="A32" s="450">
        <v>24</v>
      </c>
      <c r="B32" s="408" t="s">
        <v>552</v>
      </c>
      <c r="C32" s="451" t="s">
        <v>480</v>
      </c>
      <c r="D32" s="409">
        <v>3000</v>
      </c>
      <c r="E32" s="453" t="s">
        <v>556</v>
      </c>
      <c r="F32" s="452" t="s">
        <v>557</v>
      </c>
      <c r="G32" s="453" t="s">
        <v>558</v>
      </c>
      <c r="H32" s="408" t="s">
        <v>492</v>
      </c>
      <c r="I32" s="441"/>
      <c r="J32" s="405"/>
      <c r="K32" s="406"/>
      <c r="L32" s="407"/>
    </row>
    <row r="33" spans="1:12" ht="12.75" customHeight="1" x14ac:dyDescent="0.3">
      <c r="A33" s="450">
        <v>25</v>
      </c>
      <c r="B33" s="408" t="s">
        <v>552</v>
      </c>
      <c r="C33" s="451" t="s">
        <v>480</v>
      </c>
      <c r="D33" s="409">
        <v>5000</v>
      </c>
      <c r="E33" s="410" t="s">
        <v>559</v>
      </c>
      <c r="F33" s="452" t="s">
        <v>560</v>
      </c>
      <c r="G33" s="453" t="s">
        <v>561</v>
      </c>
      <c r="H33" s="408" t="s">
        <v>496</v>
      </c>
      <c r="I33" s="441"/>
      <c r="J33" s="405"/>
      <c r="K33" s="406"/>
      <c r="L33" s="407"/>
    </row>
    <row r="34" spans="1:12" ht="12.75" customHeight="1" x14ac:dyDescent="0.3">
      <c r="A34" s="450">
        <v>26</v>
      </c>
      <c r="B34" s="408" t="s">
        <v>552</v>
      </c>
      <c r="C34" s="451" t="s">
        <v>480</v>
      </c>
      <c r="D34" s="409">
        <v>5000</v>
      </c>
      <c r="E34" s="410" t="s">
        <v>562</v>
      </c>
      <c r="F34" s="452" t="s">
        <v>563</v>
      </c>
      <c r="G34" s="453" t="s">
        <v>564</v>
      </c>
      <c r="H34" s="408" t="s">
        <v>484</v>
      </c>
      <c r="I34" s="441"/>
      <c r="J34" s="405"/>
      <c r="K34" s="406"/>
      <c r="L34" s="407"/>
    </row>
    <row r="35" spans="1:12" ht="12.75" customHeight="1" x14ac:dyDescent="0.3">
      <c r="A35" s="450">
        <v>27</v>
      </c>
      <c r="B35" s="408" t="s">
        <v>552</v>
      </c>
      <c r="C35" s="451" t="s">
        <v>480</v>
      </c>
      <c r="D35" s="409">
        <v>2000</v>
      </c>
      <c r="E35" s="410" t="s">
        <v>565</v>
      </c>
      <c r="F35" s="452" t="s">
        <v>566</v>
      </c>
      <c r="G35" s="453" t="s">
        <v>567</v>
      </c>
      <c r="H35" s="408" t="s">
        <v>533</v>
      </c>
      <c r="I35" s="441"/>
      <c r="J35" s="405"/>
      <c r="K35" s="406"/>
      <c r="L35" s="407"/>
    </row>
    <row r="36" spans="1:12" ht="12.75" customHeight="1" x14ac:dyDescent="0.3">
      <c r="A36" s="450">
        <v>28</v>
      </c>
      <c r="B36" s="408" t="s">
        <v>552</v>
      </c>
      <c r="C36" s="451" t="s">
        <v>480</v>
      </c>
      <c r="D36" s="409">
        <v>3000</v>
      </c>
      <c r="E36" s="410" t="s">
        <v>568</v>
      </c>
      <c r="F36" s="452" t="s">
        <v>569</v>
      </c>
      <c r="G36" s="453" t="s">
        <v>570</v>
      </c>
      <c r="H36" s="408" t="s">
        <v>533</v>
      </c>
      <c r="I36" s="441"/>
      <c r="J36" s="405"/>
      <c r="K36" s="406"/>
      <c r="L36" s="407"/>
    </row>
    <row r="37" spans="1:12" ht="12.75" customHeight="1" x14ac:dyDescent="0.3">
      <c r="A37" s="450">
        <v>29</v>
      </c>
      <c r="B37" s="408" t="s">
        <v>552</v>
      </c>
      <c r="C37" s="451" t="s">
        <v>480</v>
      </c>
      <c r="D37" s="409">
        <v>2000</v>
      </c>
      <c r="E37" s="410" t="s">
        <v>571</v>
      </c>
      <c r="F37" s="452" t="s">
        <v>572</v>
      </c>
      <c r="G37" s="453" t="s">
        <v>573</v>
      </c>
      <c r="H37" s="408" t="s">
        <v>484</v>
      </c>
      <c r="I37" s="441"/>
      <c r="J37" s="405"/>
      <c r="K37" s="406"/>
      <c r="L37" s="407"/>
    </row>
    <row r="38" spans="1:12" ht="12.75" customHeight="1" x14ac:dyDescent="0.3">
      <c r="A38" s="450">
        <v>30</v>
      </c>
      <c r="B38" s="408" t="s">
        <v>552</v>
      </c>
      <c r="C38" s="451" t="s">
        <v>480</v>
      </c>
      <c r="D38" s="409">
        <v>5000</v>
      </c>
      <c r="E38" s="410" t="s">
        <v>574</v>
      </c>
      <c r="F38" s="452" t="s">
        <v>575</v>
      </c>
      <c r="G38" s="453" t="s">
        <v>576</v>
      </c>
      <c r="H38" s="408" t="s">
        <v>484</v>
      </c>
      <c r="I38" s="441"/>
      <c r="J38" s="405"/>
      <c r="K38" s="406"/>
      <c r="L38" s="407"/>
    </row>
    <row r="39" spans="1:12" ht="12.75" customHeight="1" x14ac:dyDescent="0.3">
      <c r="A39" s="450">
        <v>31</v>
      </c>
      <c r="B39" s="408" t="s">
        <v>552</v>
      </c>
      <c r="C39" s="451" t="s">
        <v>480</v>
      </c>
      <c r="D39" s="409">
        <v>5000</v>
      </c>
      <c r="E39" s="410" t="s">
        <v>577</v>
      </c>
      <c r="F39" s="452" t="s">
        <v>578</v>
      </c>
      <c r="G39" s="453" t="s">
        <v>579</v>
      </c>
      <c r="H39" s="408" t="s">
        <v>484</v>
      </c>
      <c r="I39" s="441"/>
      <c r="J39" s="405"/>
      <c r="K39" s="406"/>
      <c r="L39" s="407"/>
    </row>
    <row r="40" spans="1:12" ht="12.75" customHeight="1" x14ac:dyDescent="0.3">
      <c r="A40" s="450">
        <v>32</v>
      </c>
      <c r="B40" s="408" t="s">
        <v>552</v>
      </c>
      <c r="C40" s="451" t="s">
        <v>480</v>
      </c>
      <c r="D40" s="409">
        <v>2000</v>
      </c>
      <c r="E40" s="410" t="s">
        <v>580</v>
      </c>
      <c r="F40" s="452" t="s">
        <v>581</v>
      </c>
      <c r="G40" s="453" t="s">
        <v>582</v>
      </c>
      <c r="H40" s="408" t="s">
        <v>496</v>
      </c>
      <c r="I40" s="441"/>
      <c r="J40" s="405"/>
      <c r="K40" s="406"/>
      <c r="L40" s="407"/>
    </row>
    <row r="41" spans="1:12" ht="12.75" customHeight="1" x14ac:dyDescent="0.3">
      <c r="A41" s="450">
        <v>33</v>
      </c>
      <c r="B41" s="408" t="s">
        <v>552</v>
      </c>
      <c r="C41" s="451" t="s">
        <v>480</v>
      </c>
      <c r="D41" s="409">
        <v>15000</v>
      </c>
      <c r="E41" s="410" t="s">
        <v>583</v>
      </c>
      <c r="F41" s="452" t="s">
        <v>584</v>
      </c>
      <c r="G41" s="453" t="s">
        <v>585</v>
      </c>
      <c r="H41" s="408" t="s">
        <v>496</v>
      </c>
      <c r="I41" s="441"/>
      <c r="J41" s="405"/>
      <c r="K41" s="406"/>
      <c r="L41" s="407"/>
    </row>
    <row r="42" spans="1:12" ht="12.75" customHeight="1" x14ac:dyDescent="0.3">
      <c r="A42" s="450">
        <v>34</v>
      </c>
      <c r="B42" s="408" t="s">
        <v>552</v>
      </c>
      <c r="C42" s="451" t="s">
        <v>480</v>
      </c>
      <c r="D42" s="409">
        <v>7000</v>
      </c>
      <c r="E42" s="453" t="s">
        <v>586</v>
      </c>
      <c r="F42" s="452" t="s">
        <v>587</v>
      </c>
      <c r="G42" s="453" t="s">
        <v>588</v>
      </c>
      <c r="H42" s="408" t="s">
        <v>492</v>
      </c>
      <c r="I42" s="441"/>
      <c r="J42" s="405"/>
      <c r="K42" s="406"/>
      <c r="L42" s="407"/>
    </row>
    <row r="43" spans="1:12" ht="12.75" customHeight="1" x14ac:dyDescent="0.3">
      <c r="A43" s="450">
        <v>35</v>
      </c>
      <c r="B43" s="408" t="s">
        <v>552</v>
      </c>
      <c r="C43" s="451" t="s">
        <v>480</v>
      </c>
      <c r="D43" s="409">
        <v>1000</v>
      </c>
      <c r="E43" s="453" t="s">
        <v>589</v>
      </c>
      <c r="F43" s="452" t="s">
        <v>590</v>
      </c>
      <c r="G43" s="453" t="s">
        <v>591</v>
      </c>
      <c r="H43" s="408" t="s">
        <v>492</v>
      </c>
      <c r="I43" s="441"/>
      <c r="J43" s="405"/>
      <c r="K43" s="406"/>
      <c r="L43" s="407"/>
    </row>
    <row r="44" spans="1:12" ht="12.75" customHeight="1" x14ac:dyDescent="0.3">
      <c r="A44" s="450">
        <v>36</v>
      </c>
      <c r="B44" s="408" t="s">
        <v>552</v>
      </c>
      <c r="C44" s="451" t="s">
        <v>480</v>
      </c>
      <c r="D44" s="409">
        <v>5000</v>
      </c>
      <c r="E44" s="410" t="s">
        <v>592</v>
      </c>
      <c r="F44" s="452" t="s">
        <v>593</v>
      </c>
      <c r="G44" s="453" t="s">
        <v>594</v>
      </c>
      <c r="H44" s="408" t="s">
        <v>484</v>
      </c>
      <c r="I44" s="441"/>
      <c r="J44" s="405"/>
      <c r="K44" s="406"/>
      <c r="L44" s="407"/>
    </row>
    <row r="45" spans="1:12" ht="12.75" customHeight="1" x14ac:dyDescent="0.3">
      <c r="A45" s="450">
        <v>37</v>
      </c>
      <c r="B45" s="408" t="s">
        <v>552</v>
      </c>
      <c r="C45" s="451" t="s">
        <v>480</v>
      </c>
      <c r="D45" s="409">
        <v>3000</v>
      </c>
      <c r="E45" s="410" t="s">
        <v>595</v>
      </c>
      <c r="F45" s="448" t="s">
        <v>596</v>
      </c>
      <c r="G45" s="449" t="s">
        <v>597</v>
      </c>
      <c r="H45" s="408" t="s">
        <v>484</v>
      </c>
      <c r="I45" s="441"/>
      <c r="J45" s="405"/>
      <c r="K45" s="406"/>
      <c r="L45" s="407"/>
    </row>
    <row r="46" spans="1:12" ht="12.75" customHeight="1" x14ac:dyDescent="0.3">
      <c r="A46" s="450">
        <v>38</v>
      </c>
      <c r="B46" s="408" t="s">
        <v>552</v>
      </c>
      <c r="C46" s="451" t="s">
        <v>480</v>
      </c>
      <c r="D46" s="409">
        <v>1000</v>
      </c>
      <c r="E46" s="410" t="s">
        <v>598</v>
      </c>
      <c r="F46" s="448" t="s">
        <v>601</v>
      </c>
      <c r="G46" s="449" t="s">
        <v>602</v>
      </c>
      <c r="H46" s="408" t="s">
        <v>484</v>
      </c>
      <c r="I46" s="441"/>
      <c r="J46" s="405"/>
      <c r="K46" s="406"/>
      <c r="L46" s="407"/>
    </row>
    <row r="47" spans="1:12" x14ac:dyDescent="0.3">
      <c r="A47" s="450">
        <v>39</v>
      </c>
      <c r="B47" s="408" t="s">
        <v>552</v>
      </c>
      <c r="C47" s="451" t="s">
        <v>480</v>
      </c>
      <c r="D47" s="409">
        <v>2000</v>
      </c>
      <c r="E47" s="410" t="s">
        <v>608</v>
      </c>
      <c r="F47" s="452" t="s">
        <v>641</v>
      </c>
      <c r="G47" s="453" t="s">
        <v>675</v>
      </c>
      <c r="H47" s="408" t="s">
        <v>496</v>
      </c>
      <c r="I47" s="441"/>
      <c r="J47" s="405"/>
      <c r="K47" s="406"/>
      <c r="L47" s="407"/>
    </row>
    <row r="48" spans="1:12" x14ac:dyDescent="0.3">
      <c r="A48" s="450">
        <v>40</v>
      </c>
      <c r="B48" s="408" t="s">
        <v>552</v>
      </c>
      <c r="C48" s="451" t="s">
        <v>480</v>
      </c>
      <c r="D48" s="409">
        <v>3000</v>
      </c>
      <c r="E48" s="410" t="s">
        <v>609</v>
      </c>
      <c r="F48" s="452" t="s">
        <v>642</v>
      </c>
      <c r="G48" s="453" t="s">
        <v>676</v>
      </c>
      <c r="H48" s="408" t="s">
        <v>496</v>
      </c>
      <c r="I48" s="441"/>
      <c r="J48" s="405"/>
      <c r="K48" s="406"/>
      <c r="L48" s="407"/>
    </row>
    <row r="49" spans="1:12" x14ac:dyDescent="0.3">
      <c r="A49" s="450">
        <v>41</v>
      </c>
      <c r="B49" s="408" t="s">
        <v>552</v>
      </c>
      <c r="C49" s="451" t="s">
        <v>480</v>
      </c>
      <c r="D49" s="409">
        <v>3000</v>
      </c>
      <c r="E49" s="410" t="s">
        <v>610</v>
      </c>
      <c r="F49" s="452" t="s">
        <v>643</v>
      </c>
      <c r="G49" s="453" t="s">
        <v>677</v>
      </c>
      <c r="H49" s="408" t="s">
        <v>496</v>
      </c>
      <c r="I49" s="441"/>
      <c r="J49" s="405"/>
      <c r="K49" s="406"/>
      <c r="L49" s="407"/>
    </row>
    <row r="50" spans="1:12" x14ac:dyDescent="0.3">
      <c r="A50" s="450">
        <v>42</v>
      </c>
      <c r="B50" s="408" t="s">
        <v>552</v>
      </c>
      <c r="C50" s="451" t="s">
        <v>480</v>
      </c>
      <c r="D50" s="409">
        <v>1000</v>
      </c>
      <c r="E50" s="410" t="s">
        <v>611</v>
      </c>
      <c r="F50" s="452" t="s">
        <v>644</v>
      </c>
      <c r="G50" s="453" t="s">
        <v>678</v>
      </c>
      <c r="H50" s="408" t="s">
        <v>484</v>
      </c>
      <c r="I50" s="441"/>
      <c r="J50" s="405"/>
      <c r="K50" s="406"/>
      <c r="L50" s="407"/>
    </row>
    <row r="51" spans="1:12" x14ac:dyDescent="0.3">
      <c r="A51" s="450">
        <v>43</v>
      </c>
      <c r="B51" s="408" t="s">
        <v>552</v>
      </c>
      <c r="C51" s="451" t="s">
        <v>480</v>
      </c>
      <c r="D51" s="409">
        <v>1000</v>
      </c>
      <c r="E51" s="453" t="s">
        <v>612</v>
      </c>
      <c r="F51" s="452" t="s">
        <v>645</v>
      </c>
      <c r="G51" s="453" t="s">
        <v>679</v>
      </c>
      <c r="H51" s="408" t="s">
        <v>492</v>
      </c>
      <c r="I51" s="441"/>
      <c r="J51" s="405"/>
      <c r="K51" s="406"/>
      <c r="L51" s="407"/>
    </row>
    <row r="52" spans="1:12" x14ac:dyDescent="0.3">
      <c r="A52" s="450">
        <v>44</v>
      </c>
      <c r="B52" s="408" t="s">
        <v>552</v>
      </c>
      <c r="C52" s="451" t="s">
        <v>480</v>
      </c>
      <c r="D52" s="409">
        <v>2000</v>
      </c>
      <c r="E52" s="410" t="s">
        <v>599</v>
      </c>
      <c r="F52" s="452" t="s">
        <v>646</v>
      </c>
      <c r="G52" s="453" t="s">
        <v>680</v>
      </c>
      <c r="H52" s="408" t="s">
        <v>484</v>
      </c>
      <c r="I52" s="441"/>
      <c r="J52" s="405"/>
      <c r="K52" s="406"/>
      <c r="L52" s="407"/>
    </row>
    <row r="53" spans="1:12" x14ac:dyDescent="0.3">
      <c r="A53" s="450">
        <v>45</v>
      </c>
      <c r="B53" s="408" t="s">
        <v>552</v>
      </c>
      <c r="C53" s="451" t="s">
        <v>480</v>
      </c>
      <c r="D53" s="409">
        <v>1000</v>
      </c>
      <c r="E53" s="410" t="s">
        <v>613</v>
      </c>
      <c r="F53" s="452" t="s">
        <v>647</v>
      </c>
      <c r="G53" s="453" t="s">
        <v>681</v>
      </c>
      <c r="H53" s="408" t="s">
        <v>484</v>
      </c>
      <c r="I53" s="441"/>
      <c r="J53" s="405"/>
      <c r="K53" s="406"/>
      <c r="L53" s="407"/>
    </row>
    <row r="54" spans="1:12" x14ac:dyDescent="0.3">
      <c r="A54" s="450">
        <v>46</v>
      </c>
      <c r="B54" s="408" t="s">
        <v>552</v>
      </c>
      <c r="C54" s="451" t="s">
        <v>480</v>
      </c>
      <c r="D54" s="409">
        <v>5000</v>
      </c>
      <c r="E54" s="410" t="s">
        <v>614</v>
      </c>
      <c r="F54" s="452" t="s">
        <v>648</v>
      </c>
      <c r="G54" s="453" t="s">
        <v>682</v>
      </c>
      <c r="H54" s="408" t="s">
        <v>496</v>
      </c>
      <c r="I54" s="441"/>
      <c r="J54" s="405"/>
      <c r="K54" s="406"/>
      <c r="L54" s="407"/>
    </row>
    <row r="55" spans="1:12" x14ac:dyDescent="0.3">
      <c r="A55" s="450">
        <v>47</v>
      </c>
      <c r="B55" s="408" t="s">
        <v>552</v>
      </c>
      <c r="C55" s="451" t="s">
        <v>480</v>
      </c>
      <c r="D55" s="409">
        <v>1000</v>
      </c>
      <c r="E55" s="410" t="s">
        <v>615</v>
      </c>
      <c r="F55" s="452" t="s">
        <v>649</v>
      </c>
      <c r="G55" s="453" t="s">
        <v>683</v>
      </c>
      <c r="H55" s="408" t="s">
        <v>496</v>
      </c>
      <c r="I55" s="441"/>
      <c r="J55" s="405"/>
      <c r="K55" s="406"/>
      <c r="L55" s="407"/>
    </row>
    <row r="56" spans="1:12" x14ac:dyDescent="0.3">
      <c r="A56" s="450">
        <v>48</v>
      </c>
      <c r="B56" s="408" t="s">
        <v>552</v>
      </c>
      <c r="C56" s="451" t="s">
        <v>480</v>
      </c>
      <c r="D56" s="409">
        <v>1000</v>
      </c>
      <c r="E56" s="410" t="s">
        <v>616</v>
      </c>
      <c r="F56" s="452" t="s">
        <v>650</v>
      </c>
      <c r="G56" s="453" t="s">
        <v>684</v>
      </c>
      <c r="H56" s="408" t="s">
        <v>496</v>
      </c>
      <c r="I56" s="441"/>
      <c r="J56" s="405"/>
      <c r="K56" s="406"/>
      <c r="L56" s="407"/>
    </row>
    <row r="57" spans="1:12" x14ac:dyDescent="0.3">
      <c r="A57" s="450">
        <v>49</v>
      </c>
      <c r="B57" s="408" t="s">
        <v>603</v>
      </c>
      <c r="C57" s="451" t="s">
        <v>480</v>
      </c>
      <c r="D57" s="409">
        <v>4000</v>
      </c>
      <c r="E57" s="410" t="s">
        <v>617</v>
      </c>
      <c r="F57" s="452" t="s">
        <v>651</v>
      </c>
      <c r="G57" s="453" t="s">
        <v>685</v>
      </c>
      <c r="H57" s="408" t="s">
        <v>484</v>
      </c>
      <c r="I57" s="441"/>
      <c r="J57" s="405"/>
      <c r="K57" s="406"/>
      <c r="L57" s="407"/>
    </row>
    <row r="58" spans="1:12" x14ac:dyDescent="0.3">
      <c r="A58" s="450">
        <v>50</v>
      </c>
      <c r="B58" s="408" t="s">
        <v>603</v>
      </c>
      <c r="C58" s="451" t="s">
        <v>480</v>
      </c>
      <c r="D58" s="409">
        <v>1000</v>
      </c>
      <c r="E58" s="410" t="s">
        <v>618</v>
      </c>
      <c r="F58" s="452" t="s">
        <v>652</v>
      </c>
      <c r="G58" s="453" t="s">
        <v>686</v>
      </c>
      <c r="H58" s="408" t="s">
        <v>484</v>
      </c>
      <c r="I58" s="441"/>
      <c r="J58" s="405"/>
      <c r="K58" s="406"/>
      <c r="L58" s="407"/>
    </row>
    <row r="59" spans="1:12" x14ac:dyDescent="0.3">
      <c r="A59" s="450">
        <v>51</v>
      </c>
      <c r="B59" s="408" t="s">
        <v>604</v>
      </c>
      <c r="C59" s="451" t="s">
        <v>480</v>
      </c>
      <c r="D59" s="409">
        <v>10000</v>
      </c>
      <c r="E59" s="410" t="s">
        <v>619</v>
      </c>
      <c r="F59" s="448" t="s">
        <v>653</v>
      </c>
      <c r="G59" s="449" t="s">
        <v>687</v>
      </c>
      <c r="H59" s="408" t="s">
        <v>496</v>
      </c>
      <c r="I59" s="441"/>
      <c r="J59" s="405"/>
      <c r="K59" s="406"/>
      <c r="L59" s="407"/>
    </row>
    <row r="60" spans="1:12" x14ac:dyDescent="0.3">
      <c r="A60" s="450">
        <v>52</v>
      </c>
      <c r="B60" s="408" t="s">
        <v>604</v>
      </c>
      <c r="C60" s="451" t="s">
        <v>480</v>
      </c>
      <c r="D60" s="409">
        <v>1498.95</v>
      </c>
      <c r="E60" s="410" t="s">
        <v>620</v>
      </c>
      <c r="F60" s="448" t="s">
        <v>654</v>
      </c>
      <c r="G60" s="449" t="s">
        <v>688</v>
      </c>
      <c r="H60" s="408" t="s">
        <v>492</v>
      </c>
      <c r="I60" s="441"/>
      <c r="J60" s="405"/>
      <c r="K60" s="406"/>
      <c r="L60" s="407"/>
    </row>
    <row r="61" spans="1:12" x14ac:dyDescent="0.3">
      <c r="A61" s="450">
        <v>53</v>
      </c>
      <c r="B61" s="408" t="s">
        <v>604</v>
      </c>
      <c r="C61" s="451" t="s">
        <v>480</v>
      </c>
      <c r="D61" s="409">
        <v>2000</v>
      </c>
      <c r="E61" s="410" t="s">
        <v>621</v>
      </c>
      <c r="F61" s="448" t="s">
        <v>655</v>
      </c>
      <c r="G61" s="449" t="s">
        <v>689</v>
      </c>
      <c r="H61" s="408" t="s">
        <v>492</v>
      </c>
      <c r="I61" s="441"/>
      <c r="J61" s="405"/>
      <c r="K61" s="406"/>
      <c r="L61" s="407"/>
    </row>
    <row r="62" spans="1:12" x14ac:dyDescent="0.3">
      <c r="A62" s="450">
        <v>54</v>
      </c>
      <c r="B62" s="408" t="s">
        <v>604</v>
      </c>
      <c r="C62" s="451" t="s">
        <v>480</v>
      </c>
      <c r="D62" s="409">
        <v>1998</v>
      </c>
      <c r="E62" s="410" t="s">
        <v>622</v>
      </c>
      <c r="F62" s="448" t="s">
        <v>656</v>
      </c>
      <c r="G62" s="449" t="s">
        <v>690</v>
      </c>
      <c r="H62" s="408" t="s">
        <v>492</v>
      </c>
      <c r="I62" s="441"/>
      <c r="J62" s="405"/>
      <c r="K62" s="406"/>
      <c r="L62" s="407"/>
    </row>
    <row r="63" spans="1:12" x14ac:dyDescent="0.3">
      <c r="A63" s="450">
        <v>55</v>
      </c>
      <c r="B63" s="408" t="s">
        <v>604</v>
      </c>
      <c r="C63" s="451" t="s">
        <v>480</v>
      </c>
      <c r="D63" s="409">
        <v>2000</v>
      </c>
      <c r="E63" s="410" t="s">
        <v>623</v>
      </c>
      <c r="F63" s="448" t="s">
        <v>657</v>
      </c>
      <c r="G63" s="449" t="s">
        <v>691</v>
      </c>
      <c r="H63" s="408" t="s">
        <v>496</v>
      </c>
      <c r="I63" s="441"/>
      <c r="J63" s="405"/>
      <c r="K63" s="406"/>
      <c r="L63" s="407"/>
    </row>
    <row r="64" spans="1:12" x14ac:dyDescent="0.3">
      <c r="A64" s="450">
        <v>56</v>
      </c>
      <c r="B64" s="408" t="s">
        <v>604</v>
      </c>
      <c r="C64" s="451" t="s">
        <v>480</v>
      </c>
      <c r="D64" s="409">
        <v>1000</v>
      </c>
      <c r="E64" s="410" t="s">
        <v>624</v>
      </c>
      <c r="F64" s="448" t="s">
        <v>658</v>
      </c>
      <c r="G64" s="449" t="s">
        <v>692</v>
      </c>
      <c r="H64" s="408" t="s">
        <v>496</v>
      </c>
      <c r="I64" s="441"/>
      <c r="J64" s="405"/>
      <c r="K64" s="406"/>
      <c r="L64" s="407"/>
    </row>
    <row r="65" spans="1:12" x14ac:dyDescent="0.3">
      <c r="A65" s="450">
        <v>57</v>
      </c>
      <c r="B65" s="408" t="s">
        <v>604</v>
      </c>
      <c r="C65" s="451" t="s">
        <v>480</v>
      </c>
      <c r="D65" s="409">
        <v>1000</v>
      </c>
      <c r="E65" s="410" t="s">
        <v>600</v>
      </c>
      <c r="F65" s="448" t="s">
        <v>659</v>
      </c>
      <c r="G65" s="449" t="s">
        <v>693</v>
      </c>
      <c r="H65" s="408" t="s">
        <v>496</v>
      </c>
      <c r="I65" s="441"/>
      <c r="J65" s="405"/>
      <c r="K65" s="406"/>
      <c r="L65" s="407"/>
    </row>
    <row r="66" spans="1:12" x14ac:dyDescent="0.3">
      <c r="A66" s="450">
        <v>58</v>
      </c>
      <c r="B66" s="408" t="s">
        <v>604</v>
      </c>
      <c r="C66" s="451" t="s">
        <v>480</v>
      </c>
      <c r="D66" s="409">
        <v>1000</v>
      </c>
      <c r="E66" s="410" t="s">
        <v>625</v>
      </c>
      <c r="F66" s="448" t="s">
        <v>660</v>
      </c>
      <c r="G66" s="449" t="s">
        <v>694</v>
      </c>
      <c r="H66" s="408" t="s">
        <v>492</v>
      </c>
      <c r="I66" s="441"/>
      <c r="J66" s="405"/>
      <c r="K66" s="406"/>
      <c r="L66" s="407"/>
    </row>
    <row r="67" spans="1:12" x14ac:dyDescent="0.3">
      <c r="A67" s="450">
        <v>59</v>
      </c>
      <c r="B67" s="408" t="s">
        <v>604</v>
      </c>
      <c r="C67" s="451" t="s">
        <v>480</v>
      </c>
      <c r="D67" s="409">
        <v>2000</v>
      </c>
      <c r="E67" s="449" t="s">
        <v>626</v>
      </c>
      <c r="F67" s="448" t="s">
        <v>661</v>
      </c>
      <c r="G67" s="449" t="s">
        <v>695</v>
      </c>
      <c r="H67" s="408" t="s">
        <v>492</v>
      </c>
      <c r="I67" s="441"/>
      <c r="J67" s="405"/>
      <c r="K67" s="406"/>
      <c r="L67" s="407"/>
    </row>
    <row r="68" spans="1:12" x14ac:dyDescent="0.3">
      <c r="A68" s="450">
        <v>60</v>
      </c>
      <c r="B68" s="408" t="s">
        <v>604</v>
      </c>
      <c r="C68" s="451" t="s">
        <v>480</v>
      </c>
      <c r="D68" s="409">
        <v>1000</v>
      </c>
      <c r="E68" s="449" t="s">
        <v>627</v>
      </c>
      <c r="F68" s="448" t="s">
        <v>662</v>
      </c>
      <c r="G68" s="449" t="s">
        <v>696</v>
      </c>
      <c r="H68" s="408" t="s">
        <v>492</v>
      </c>
      <c r="I68" s="441"/>
      <c r="J68" s="405"/>
      <c r="K68" s="406"/>
      <c r="L68" s="407"/>
    </row>
    <row r="69" spans="1:12" x14ac:dyDescent="0.3">
      <c r="A69" s="450">
        <v>61</v>
      </c>
      <c r="B69" s="408" t="s">
        <v>604</v>
      </c>
      <c r="C69" s="451" t="s">
        <v>480</v>
      </c>
      <c r="D69" s="409">
        <v>3000</v>
      </c>
      <c r="E69" s="410" t="s">
        <v>628</v>
      </c>
      <c r="F69" s="448" t="s">
        <v>663</v>
      </c>
      <c r="G69" s="449" t="s">
        <v>697</v>
      </c>
      <c r="H69" s="408" t="s">
        <v>496</v>
      </c>
      <c r="I69" s="441"/>
      <c r="J69" s="405"/>
      <c r="K69" s="406"/>
      <c r="L69" s="407"/>
    </row>
    <row r="70" spans="1:12" x14ac:dyDescent="0.3">
      <c r="A70" s="450">
        <v>62</v>
      </c>
      <c r="B70" s="408" t="s">
        <v>604</v>
      </c>
      <c r="C70" s="451" t="s">
        <v>480</v>
      </c>
      <c r="D70" s="409">
        <v>1500</v>
      </c>
      <c r="E70" s="410" t="s">
        <v>629</v>
      </c>
      <c r="F70" s="448" t="s">
        <v>664</v>
      </c>
      <c r="G70" s="449" t="s">
        <v>698</v>
      </c>
      <c r="H70" s="408" t="s">
        <v>484</v>
      </c>
      <c r="I70" s="441"/>
      <c r="J70" s="405"/>
      <c r="K70" s="406"/>
      <c r="L70" s="407"/>
    </row>
    <row r="71" spans="1:12" x14ac:dyDescent="0.3">
      <c r="A71" s="450">
        <v>63</v>
      </c>
      <c r="B71" s="408" t="s">
        <v>604</v>
      </c>
      <c r="C71" s="451" t="s">
        <v>480</v>
      </c>
      <c r="D71" s="409">
        <v>5000</v>
      </c>
      <c r="E71" s="410" t="s">
        <v>630</v>
      </c>
      <c r="F71" s="448" t="s">
        <v>665</v>
      </c>
      <c r="G71" s="449" t="s">
        <v>699</v>
      </c>
      <c r="H71" s="408" t="s">
        <v>496</v>
      </c>
      <c r="I71" s="441"/>
      <c r="J71" s="405"/>
      <c r="K71" s="406"/>
      <c r="L71" s="407"/>
    </row>
    <row r="72" spans="1:12" x14ac:dyDescent="0.3">
      <c r="A72" s="450">
        <v>64</v>
      </c>
      <c r="B72" s="408" t="s">
        <v>604</v>
      </c>
      <c r="C72" s="451" t="s">
        <v>480</v>
      </c>
      <c r="D72" s="409">
        <v>1000</v>
      </c>
      <c r="E72" s="410" t="s">
        <v>600</v>
      </c>
      <c r="F72" s="448" t="s">
        <v>659</v>
      </c>
      <c r="G72" s="449" t="s">
        <v>693</v>
      </c>
      <c r="H72" s="408" t="s">
        <v>496</v>
      </c>
      <c r="I72" s="441"/>
      <c r="J72" s="405"/>
      <c r="K72" s="406"/>
      <c r="L72" s="407"/>
    </row>
    <row r="73" spans="1:12" x14ac:dyDescent="0.3">
      <c r="A73" s="450">
        <v>65</v>
      </c>
      <c r="B73" s="408" t="s">
        <v>604</v>
      </c>
      <c r="C73" s="451" t="s">
        <v>480</v>
      </c>
      <c r="D73" s="409">
        <v>2500</v>
      </c>
      <c r="E73" s="410" t="s">
        <v>631</v>
      </c>
      <c r="F73" s="448" t="s">
        <v>666</v>
      </c>
      <c r="G73" s="449" t="s">
        <v>700</v>
      </c>
      <c r="H73" s="408" t="s">
        <v>484</v>
      </c>
      <c r="I73" s="441"/>
      <c r="J73" s="405"/>
      <c r="K73" s="406"/>
      <c r="L73" s="407"/>
    </row>
    <row r="74" spans="1:12" x14ac:dyDescent="0.3">
      <c r="A74" s="450">
        <v>66</v>
      </c>
      <c r="B74" s="408" t="s">
        <v>604</v>
      </c>
      <c r="C74" s="451" t="s">
        <v>480</v>
      </c>
      <c r="D74" s="409">
        <v>5000</v>
      </c>
      <c r="E74" s="410" t="s">
        <v>632</v>
      </c>
      <c r="F74" s="448" t="s">
        <v>667</v>
      </c>
      <c r="G74" s="449" t="s">
        <v>701</v>
      </c>
      <c r="H74" s="408" t="s">
        <v>496</v>
      </c>
      <c r="I74" s="441"/>
      <c r="J74" s="405"/>
      <c r="K74" s="406"/>
      <c r="L74" s="407"/>
    </row>
    <row r="75" spans="1:12" x14ac:dyDescent="0.3">
      <c r="A75" s="450">
        <v>67</v>
      </c>
      <c r="B75" s="408" t="s">
        <v>605</v>
      </c>
      <c r="C75" s="451" t="s">
        <v>480</v>
      </c>
      <c r="D75" s="409">
        <v>10000</v>
      </c>
      <c r="E75" s="410" t="s">
        <v>633</v>
      </c>
      <c r="F75" s="448" t="s">
        <v>668</v>
      </c>
      <c r="G75" s="449" t="s">
        <v>702</v>
      </c>
      <c r="H75" s="408" t="s">
        <v>496</v>
      </c>
      <c r="I75" s="441"/>
      <c r="J75" s="405"/>
      <c r="K75" s="406"/>
      <c r="L75" s="407"/>
    </row>
    <row r="76" spans="1:12" x14ac:dyDescent="0.3">
      <c r="A76" s="450">
        <v>68</v>
      </c>
      <c r="B76" s="408" t="s">
        <v>605</v>
      </c>
      <c r="C76" s="451" t="s">
        <v>480</v>
      </c>
      <c r="D76" s="409">
        <v>5000</v>
      </c>
      <c r="E76" s="410" t="s">
        <v>634</v>
      </c>
      <c r="F76" s="448" t="s">
        <v>669</v>
      </c>
      <c r="G76" s="449" t="s">
        <v>703</v>
      </c>
      <c r="H76" s="408" t="s">
        <v>492</v>
      </c>
      <c r="I76" s="441"/>
      <c r="J76" s="405"/>
      <c r="K76" s="406"/>
      <c r="L76" s="407"/>
    </row>
    <row r="77" spans="1:12" x14ac:dyDescent="0.3">
      <c r="A77" s="450">
        <v>69</v>
      </c>
      <c r="B77" s="408" t="s">
        <v>605</v>
      </c>
      <c r="C77" s="451" t="s">
        <v>480</v>
      </c>
      <c r="D77" s="409">
        <v>1000</v>
      </c>
      <c r="E77" s="410" t="s">
        <v>635</v>
      </c>
      <c r="F77" s="448" t="s">
        <v>670</v>
      </c>
      <c r="G77" s="449" t="s">
        <v>704</v>
      </c>
      <c r="H77" s="408" t="s">
        <v>484</v>
      </c>
      <c r="I77" s="441"/>
      <c r="J77" s="405"/>
      <c r="K77" s="406"/>
      <c r="L77" s="407"/>
    </row>
    <row r="78" spans="1:12" x14ac:dyDescent="0.3">
      <c r="A78" s="450">
        <v>70</v>
      </c>
      <c r="B78" s="408" t="s">
        <v>605</v>
      </c>
      <c r="C78" s="451" t="s">
        <v>480</v>
      </c>
      <c r="D78" s="409">
        <v>2500</v>
      </c>
      <c r="E78" s="410" t="s">
        <v>636</v>
      </c>
      <c r="F78" s="448" t="s">
        <v>671</v>
      </c>
      <c r="G78" s="449" t="s">
        <v>705</v>
      </c>
      <c r="H78" s="408" t="s">
        <v>484</v>
      </c>
      <c r="I78" s="441"/>
      <c r="J78" s="405"/>
      <c r="K78" s="406"/>
      <c r="L78" s="407"/>
    </row>
    <row r="79" spans="1:12" x14ac:dyDescent="0.3">
      <c r="A79" s="450">
        <v>71</v>
      </c>
      <c r="B79" s="408" t="s">
        <v>606</v>
      </c>
      <c r="C79" s="451" t="s">
        <v>480</v>
      </c>
      <c r="D79" s="409">
        <v>1998</v>
      </c>
      <c r="E79" s="410" t="s">
        <v>637</v>
      </c>
      <c r="F79" s="448" t="s">
        <v>672</v>
      </c>
      <c r="G79" s="449" t="s">
        <v>706</v>
      </c>
      <c r="H79" s="408" t="s">
        <v>492</v>
      </c>
      <c r="I79" s="441"/>
      <c r="J79" s="405"/>
      <c r="K79" s="406"/>
      <c r="L79" s="407"/>
    </row>
    <row r="80" spans="1:12" x14ac:dyDescent="0.3">
      <c r="A80" s="450">
        <v>72</v>
      </c>
      <c r="B80" s="408" t="s">
        <v>606</v>
      </c>
      <c r="C80" s="451" t="s">
        <v>480</v>
      </c>
      <c r="D80" s="409">
        <v>1000</v>
      </c>
      <c r="E80" s="410" t="s">
        <v>638</v>
      </c>
      <c r="F80" s="448" t="s">
        <v>673</v>
      </c>
      <c r="G80" s="449" t="s">
        <v>707</v>
      </c>
      <c r="H80" s="408" t="s">
        <v>492</v>
      </c>
      <c r="I80" s="441"/>
      <c r="J80" s="405"/>
      <c r="K80" s="406"/>
      <c r="L80" s="407"/>
    </row>
    <row r="81" spans="1:12" x14ac:dyDescent="0.3">
      <c r="A81" s="450">
        <v>73</v>
      </c>
      <c r="B81" s="408" t="s">
        <v>606</v>
      </c>
      <c r="C81" s="451" t="s">
        <v>480</v>
      </c>
      <c r="D81" s="409">
        <v>1000</v>
      </c>
      <c r="E81" s="410" t="s">
        <v>639</v>
      </c>
      <c r="F81" s="448" t="s">
        <v>674</v>
      </c>
      <c r="G81" s="449" t="s">
        <v>708</v>
      </c>
      <c r="H81" s="408" t="s">
        <v>496</v>
      </c>
      <c r="I81" s="441"/>
      <c r="J81" s="405"/>
      <c r="K81" s="406"/>
      <c r="L81" s="407"/>
    </row>
    <row r="82" spans="1:12" s="415" customFormat="1" x14ac:dyDescent="0.3">
      <c r="A82" s="446">
        <v>74</v>
      </c>
      <c r="B82" s="408" t="s">
        <v>607</v>
      </c>
      <c r="C82" s="447" t="s">
        <v>480</v>
      </c>
      <c r="D82" s="409">
        <v>1250</v>
      </c>
      <c r="E82" s="410" t="s">
        <v>640</v>
      </c>
      <c r="F82" s="454">
        <v>49001002282</v>
      </c>
      <c r="G82" s="449" t="s">
        <v>709</v>
      </c>
      <c r="H82" s="408" t="s">
        <v>492</v>
      </c>
      <c r="I82" s="442"/>
      <c r="J82" s="416"/>
      <c r="K82" s="417"/>
      <c r="L82" s="418"/>
    </row>
    <row r="83" spans="1:12" x14ac:dyDescent="0.2">
      <c r="A83" s="398"/>
      <c r="B83" s="399"/>
      <c r="C83" s="400"/>
      <c r="D83" s="401"/>
      <c r="E83" s="402"/>
      <c r="F83" s="403"/>
      <c r="G83" s="403"/>
      <c r="H83" s="403"/>
      <c r="I83" s="404"/>
      <c r="J83" s="405"/>
      <c r="K83" s="406"/>
      <c r="L83" s="407"/>
    </row>
    <row r="84" spans="1:12" ht="15.75" thickBot="1" x14ac:dyDescent="0.25">
      <c r="A84" s="273" t="s">
        <v>259</v>
      </c>
      <c r="B84" s="272"/>
      <c r="C84" s="271"/>
      <c r="D84" s="270"/>
      <c r="E84" s="269"/>
      <c r="F84" s="268"/>
      <c r="G84" s="268"/>
      <c r="H84" s="268"/>
      <c r="I84" s="267"/>
      <c r="J84" s="266"/>
      <c r="K84" s="265"/>
      <c r="L84" s="264"/>
    </row>
    <row r="85" spans="1:12" x14ac:dyDescent="0.2">
      <c r="A85" s="254"/>
      <c r="B85" s="255"/>
      <c r="C85" s="254"/>
      <c r="D85" s="255"/>
      <c r="E85" s="254"/>
      <c r="F85" s="255"/>
      <c r="G85" s="254"/>
      <c r="H85" s="255"/>
      <c r="I85" s="254"/>
      <c r="J85" s="255"/>
      <c r="K85" s="254"/>
      <c r="L85" s="255"/>
    </row>
    <row r="86" spans="1:12" x14ac:dyDescent="0.2">
      <c r="A86" s="254"/>
      <c r="B86" s="261"/>
      <c r="C86" s="254"/>
      <c r="D86" s="261"/>
      <c r="E86" s="254"/>
      <c r="F86" s="261"/>
      <c r="G86" s="254"/>
      <c r="H86" s="261"/>
      <c r="I86" s="254"/>
      <c r="J86" s="261"/>
      <c r="K86" s="254"/>
      <c r="L86" s="261"/>
    </row>
    <row r="87" spans="1:12" s="262" customFormat="1" x14ac:dyDescent="0.2">
      <c r="A87" s="476" t="s">
        <v>375</v>
      </c>
      <c r="B87" s="476"/>
      <c r="C87" s="476"/>
      <c r="D87" s="476"/>
      <c r="E87" s="476"/>
      <c r="F87" s="476"/>
      <c r="G87" s="476"/>
      <c r="H87" s="476"/>
      <c r="I87" s="476"/>
      <c r="J87" s="476"/>
      <c r="K87" s="476"/>
      <c r="L87" s="476"/>
    </row>
    <row r="88" spans="1:12" s="263" customFormat="1" ht="12.75" x14ac:dyDescent="0.2">
      <c r="A88" s="476" t="s">
        <v>400</v>
      </c>
      <c r="B88" s="476"/>
      <c r="C88" s="476"/>
      <c r="D88" s="476"/>
      <c r="E88" s="476"/>
      <c r="F88" s="476"/>
      <c r="G88" s="476"/>
      <c r="H88" s="476"/>
      <c r="I88" s="476"/>
      <c r="J88" s="476"/>
      <c r="K88" s="476"/>
      <c r="L88" s="476"/>
    </row>
    <row r="89" spans="1:12" s="263" customFormat="1" ht="12.75" x14ac:dyDescent="0.2">
      <c r="A89" s="476"/>
      <c r="B89" s="476"/>
      <c r="C89" s="476"/>
      <c r="D89" s="476"/>
      <c r="E89" s="476"/>
      <c r="F89" s="476"/>
      <c r="G89" s="476"/>
      <c r="H89" s="476"/>
      <c r="I89" s="476"/>
      <c r="J89" s="476"/>
      <c r="K89" s="476"/>
      <c r="L89" s="476"/>
    </row>
    <row r="90" spans="1:12" s="262" customFormat="1" x14ac:dyDescent="0.2">
      <c r="A90" s="476" t="s">
        <v>399</v>
      </c>
      <c r="B90" s="476"/>
      <c r="C90" s="476"/>
      <c r="D90" s="476"/>
      <c r="E90" s="476"/>
      <c r="F90" s="476"/>
      <c r="G90" s="476"/>
      <c r="H90" s="476"/>
      <c r="I90" s="476"/>
      <c r="J90" s="476"/>
      <c r="K90" s="476"/>
      <c r="L90" s="476"/>
    </row>
    <row r="91" spans="1:12" s="262" customFormat="1" x14ac:dyDescent="0.2">
      <c r="A91" s="476"/>
      <c r="B91" s="476"/>
      <c r="C91" s="476"/>
      <c r="D91" s="476"/>
      <c r="E91" s="476"/>
      <c r="F91" s="476"/>
      <c r="G91" s="476"/>
      <c r="H91" s="476"/>
      <c r="I91" s="476"/>
      <c r="J91" s="476"/>
      <c r="K91" s="476"/>
      <c r="L91" s="476"/>
    </row>
    <row r="92" spans="1:12" s="262" customFormat="1" x14ac:dyDescent="0.2">
      <c r="A92" s="476" t="s">
        <v>398</v>
      </c>
      <c r="B92" s="476"/>
      <c r="C92" s="476"/>
      <c r="D92" s="476"/>
      <c r="E92" s="476"/>
      <c r="F92" s="476"/>
      <c r="G92" s="476"/>
      <c r="H92" s="476"/>
      <c r="I92" s="476"/>
      <c r="J92" s="476"/>
      <c r="K92" s="476"/>
      <c r="L92" s="476"/>
    </row>
    <row r="93" spans="1:12" s="262" customFormat="1" x14ac:dyDescent="0.2">
      <c r="A93" s="254"/>
      <c r="B93" s="255"/>
      <c r="C93" s="254"/>
      <c r="D93" s="255"/>
      <c r="E93" s="254"/>
      <c r="F93" s="255"/>
      <c r="G93" s="254"/>
      <c r="H93" s="255"/>
      <c r="I93" s="254"/>
      <c r="J93" s="255"/>
      <c r="K93" s="254"/>
      <c r="L93" s="255"/>
    </row>
    <row r="94" spans="1:12" s="262" customFormat="1" x14ac:dyDescent="0.2">
      <c r="A94" s="254"/>
      <c r="B94" s="261"/>
      <c r="C94" s="254"/>
      <c r="D94" s="261"/>
      <c r="E94" s="254"/>
      <c r="F94" s="261"/>
      <c r="G94" s="254"/>
      <c r="H94" s="261"/>
      <c r="I94" s="254"/>
      <c r="J94" s="261"/>
      <c r="K94" s="254"/>
      <c r="L94" s="261"/>
    </row>
    <row r="95" spans="1:12" s="262" customFormat="1" x14ac:dyDescent="0.2">
      <c r="A95" s="254"/>
      <c r="B95" s="255"/>
      <c r="C95" s="254"/>
      <c r="D95" s="255"/>
      <c r="E95" s="254"/>
      <c r="F95" s="255"/>
      <c r="G95" s="254"/>
      <c r="H95" s="255"/>
      <c r="I95" s="254"/>
      <c r="J95" s="255"/>
      <c r="K95" s="254"/>
      <c r="L95" s="255"/>
    </row>
    <row r="96" spans="1:12" x14ac:dyDescent="0.2">
      <c r="A96" s="254"/>
      <c r="B96" s="261"/>
      <c r="C96" s="254"/>
      <c r="D96" s="261"/>
      <c r="E96" s="254"/>
      <c r="F96" s="261"/>
      <c r="G96" s="254"/>
      <c r="H96" s="261"/>
      <c r="I96" s="254"/>
      <c r="J96" s="261"/>
      <c r="K96" s="254"/>
      <c r="L96" s="261"/>
    </row>
    <row r="97" spans="1:12" s="256" customFormat="1" x14ac:dyDescent="0.2">
      <c r="A97" s="482" t="s">
        <v>96</v>
      </c>
      <c r="B97" s="482"/>
      <c r="C97" s="255"/>
      <c r="D97" s="254"/>
      <c r="E97" s="255"/>
      <c r="F97" s="255"/>
      <c r="G97" s="254"/>
      <c r="H97" s="255"/>
      <c r="I97" s="255"/>
      <c r="J97" s="254"/>
      <c r="K97" s="255"/>
      <c r="L97" s="254"/>
    </row>
    <row r="98" spans="1:12" s="256" customFormat="1" x14ac:dyDescent="0.2">
      <c r="A98" s="255"/>
      <c r="B98" s="254"/>
      <c r="C98" s="259"/>
      <c r="D98" s="260"/>
      <c r="E98" s="259"/>
      <c r="F98" s="255"/>
      <c r="G98" s="254"/>
      <c r="H98" s="258"/>
      <c r="I98" s="255"/>
      <c r="J98" s="254"/>
      <c r="K98" s="255"/>
      <c r="L98" s="254"/>
    </row>
    <row r="99" spans="1:12" s="256" customFormat="1" ht="15" customHeight="1" x14ac:dyDescent="0.2">
      <c r="A99" s="255"/>
      <c r="B99" s="254"/>
      <c r="C99" s="475" t="s">
        <v>251</v>
      </c>
      <c r="D99" s="475"/>
      <c r="E99" s="475"/>
      <c r="F99" s="255"/>
      <c r="G99" s="254"/>
      <c r="H99" s="480" t="s">
        <v>397</v>
      </c>
      <c r="I99" s="257"/>
      <c r="J99" s="254"/>
      <c r="K99" s="255"/>
      <c r="L99" s="254"/>
    </row>
    <row r="100" spans="1:12" s="256" customFormat="1" x14ac:dyDescent="0.2">
      <c r="A100" s="255"/>
      <c r="B100" s="254"/>
      <c r="C100" s="255"/>
      <c r="D100" s="254"/>
      <c r="E100" s="255"/>
      <c r="F100" s="255"/>
      <c r="G100" s="254"/>
      <c r="H100" s="481"/>
      <c r="I100" s="257"/>
      <c r="J100" s="254"/>
      <c r="K100" s="255"/>
      <c r="L100" s="254"/>
    </row>
    <row r="101" spans="1:12" s="253" customFormat="1" x14ac:dyDescent="0.2">
      <c r="A101" s="255"/>
      <c r="B101" s="254"/>
      <c r="C101" s="475" t="s">
        <v>127</v>
      </c>
      <c r="D101" s="475"/>
      <c r="E101" s="475"/>
      <c r="F101" s="255"/>
      <c r="G101" s="254"/>
      <c r="H101" s="255"/>
      <c r="I101" s="255"/>
      <c r="J101" s="254"/>
      <c r="K101" s="255"/>
      <c r="L101" s="254"/>
    </row>
    <row r="102" spans="1:12" s="253" customFormat="1" x14ac:dyDescent="0.2">
      <c r="E102" s="251"/>
    </row>
    <row r="103" spans="1:12" s="253" customFormat="1" x14ac:dyDescent="0.2">
      <c r="E103" s="251"/>
    </row>
    <row r="104" spans="1:12" s="253" customFormat="1" x14ac:dyDescent="0.2">
      <c r="E104" s="251"/>
    </row>
    <row r="105" spans="1:12" s="253" customFormat="1" x14ac:dyDescent="0.2">
      <c r="E105" s="251"/>
    </row>
    <row r="106" spans="1:12" s="253" customFormat="1" x14ac:dyDescent="0.2"/>
  </sheetData>
  <mergeCells count="9">
    <mergeCell ref="C101:E101"/>
    <mergeCell ref="A88:L89"/>
    <mergeCell ref="A90:L91"/>
    <mergeCell ref="A92:L92"/>
    <mergeCell ref="I6:K6"/>
    <mergeCell ref="H99:H100"/>
    <mergeCell ref="A97:B97"/>
    <mergeCell ref="A87:L87"/>
    <mergeCell ref="C99:E99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84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84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84"/>
  </dataValidations>
  <printOptions gridLines="1"/>
  <pageMargins left="0.11810804899387577" right="0.11810804899387577" top="0.354329615048119" bottom="0.354329615048119" header="0.31496062992125984" footer="0.31496062992125984"/>
  <pageSetup scale="6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9"/>
  <sheetViews>
    <sheetView view="pageBreakPreview" zoomScale="80" zoomScaleSheetLayoutView="80" workbookViewId="0">
      <selection activeCell="D24" sqref="D24"/>
    </sheetView>
  </sheetViews>
  <sheetFormatPr defaultRowHeight="12.75" x14ac:dyDescent="0.2"/>
  <cols>
    <col min="1" max="1" width="5.42578125" style="176" customWidth="1"/>
    <col min="2" max="2" width="20" style="176" customWidth="1"/>
    <col min="3" max="3" width="27.5703125" style="176" customWidth="1"/>
    <col min="4" max="4" width="41" style="176" bestFit="1" customWidth="1"/>
    <col min="5" max="5" width="16.85546875" style="176" customWidth="1"/>
    <col min="6" max="6" width="58.7109375" style="176" customWidth="1"/>
    <col min="7" max="7" width="17" style="176" customWidth="1"/>
    <col min="8" max="8" width="13.7109375" style="176" customWidth="1"/>
    <col min="9" max="9" width="52.85546875" style="176" customWidth="1"/>
    <col min="10" max="10" width="18.5703125" style="176" bestFit="1" customWidth="1"/>
    <col min="11" max="11" width="16.7109375" style="176" customWidth="1"/>
    <col min="12" max="12" width="17.7109375" style="176" customWidth="1"/>
    <col min="13" max="13" width="25.7109375" style="176" bestFit="1" customWidth="1"/>
    <col min="14" max="16384" width="9.140625" style="176"/>
  </cols>
  <sheetData>
    <row r="2" spans="1:13" ht="15" x14ac:dyDescent="0.3">
      <c r="A2" s="490" t="s">
        <v>412</v>
      </c>
      <c r="B2" s="490"/>
      <c r="C2" s="490"/>
      <c r="D2" s="490"/>
      <c r="E2" s="490"/>
      <c r="F2" s="316"/>
      <c r="G2" s="73"/>
      <c r="H2" s="73"/>
      <c r="I2" s="73"/>
      <c r="J2" s="73"/>
      <c r="K2" s="249"/>
      <c r="L2" s="250"/>
      <c r="M2" s="250" t="s">
        <v>97</v>
      </c>
    </row>
    <row r="3" spans="1:13" ht="15" x14ac:dyDescent="0.3">
      <c r="A3" s="72" t="s">
        <v>128</v>
      </c>
      <c r="B3" s="72"/>
      <c r="C3" s="70"/>
      <c r="D3" s="73"/>
      <c r="E3" s="73"/>
      <c r="F3" s="73"/>
      <c r="G3" s="73"/>
      <c r="H3" s="73"/>
      <c r="I3" s="73"/>
      <c r="J3" s="73"/>
      <c r="K3" s="249"/>
      <c r="L3" s="488" t="str">
        <f>'ფორმა N1'!L2</f>
        <v>08/22/2017-09/11/2017</v>
      </c>
      <c r="M3" s="488"/>
    </row>
    <row r="4" spans="1:13" ht="15" x14ac:dyDescent="0.3">
      <c r="A4" s="72"/>
      <c r="B4" s="72"/>
      <c r="C4" s="72"/>
      <c r="D4" s="70"/>
      <c r="E4" s="70"/>
      <c r="F4" s="70"/>
      <c r="G4" s="70"/>
      <c r="H4" s="70"/>
      <c r="I4" s="70"/>
      <c r="J4" s="70"/>
      <c r="K4" s="249"/>
      <c r="L4" s="249"/>
      <c r="M4" s="249"/>
    </row>
    <row r="5" spans="1:13" ht="15" x14ac:dyDescent="0.3">
      <c r="A5" s="73" t="s">
        <v>257</v>
      </c>
      <c r="B5" s="73"/>
      <c r="C5" s="73"/>
      <c r="D5" s="73"/>
      <c r="E5" s="73"/>
      <c r="F5" s="73"/>
      <c r="G5" s="73"/>
      <c r="H5" s="73"/>
      <c r="I5" s="73"/>
      <c r="J5" s="73"/>
      <c r="K5" s="72"/>
      <c r="L5" s="72"/>
      <c r="M5" s="72"/>
    </row>
    <row r="6" spans="1:13" ht="15" x14ac:dyDescent="0.3">
      <c r="A6" s="76" t="str">
        <f>'ფორმა N1'!A5</f>
        <v>საარჩევნო ბლოკი "ბაქრაძე,უგულავა-ევროპული საქართველო"</v>
      </c>
      <c r="B6" s="76"/>
      <c r="C6" s="76"/>
      <c r="D6" s="76"/>
      <c r="E6" s="76"/>
      <c r="F6" s="76"/>
      <c r="G6" s="76"/>
      <c r="H6" s="76"/>
      <c r="I6" s="76"/>
      <c r="J6" s="76"/>
      <c r="K6" s="77"/>
      <c r="L6" s="77"/>
    </row>
    <row r="7" spans="1:13" ht="15" x14ac:dyDescent="0.3">
      <c r="A7" s="73"/>
      <c r="B7" s="73"/>
      <c r="C7" s="73"/>
      <c r="D7" s="73"/>
      <c r="E7" s="73"/>
      <c r="F7" s="73"/>
      <c r="G7" s="73"/>
      <c r="H7" s="73"/>
      <c r="I7" s="73"/>
      <c r="J7" s="73"/>
      <c r="K7" s="72"/>
      <c r="L7" s="72"/>
      <c r="M7" s="72"/>
    </row>
    <row r="8" spans="1:13" ht="15" x14ac:dyDescent="0.2">
      <c r="A8" s="248"/>
      <c r="B8" s="342"/>
      <c r="C8" s="248"/>
      <c r="D8" s="248"/>
      <c r="E8" s="248"/>
      <c r="F8" s="248"/>
      <c r="G8" s="248"/>
      <c r="H8" s="248"/>
      <c r="I8" s="248"/>
      <c r="J8" s="248"/>
      <c r="K8" s="74"/>
      <c r="L8" s="74"/>
      <c r="M8" s="74"/>
    </row>
    <row r="9" spans="1:13" ht="45" x14ac:dyDescent="0.2">
      <c r="A9" s="86" t="s">
        <v>64</v>
      </c>
      <c r="B9" s="86" t="s">
        <v>475</v>
      </c>
      <c r="C9" s="86" t="s">
        <v>413</v>
      </c>
      <c r="D9" s="86" t="s">
        <v>414</v>
      </c>
      <c r="E9" s="86" t="s">
        <v>415</v>
      </c>
      <c r="F9" s="86" t="s">
        <v>416</v>
      </c>
      <c r="G9" s="86" t="s">
        <v>417</v>
      </c>
      <c r="H9" s="86" t="s">
        <v>418</v>
      </c>
      <c r="I9" s="86" t="s">
        <v>419</v>
      </c>
      <c r="J9" s="86" t="s">
        <v>420</v>
      </c>
      <c r="K9" s="86" t="s">
        <v>421</v>
      </c>
      <c r="L9" s="86" t="s">
        <v>422</v>
      </c>
      <c r="M9" s="86" t="s">
        <v>299</v>
      </c>
    </row>
    <row r="10" spans="1:13" ht="19.5" customHeight="1" x14ac:dyDescent="0.2">
      <c r="A10" s="94">
        <v>1</v>
      </c>
      <c r="B10" s="461">
        <v>42986</v>
      </c>
      <c r="C10" s="462" t="s">
        <v>792</v>
      </c>
      <c r="D10" s="94" t="s">
        <v>793</v>
      </c>
      <c r="E10" s="94">
        <v>405009146</v>
      </c>
      <c r="F10" s="94" t="s">
        <v>794</v>
      </c>
      <c r="G10" s="94"/>
      <c r="H10" s="94"/>
      <c r="I10" s="94" t="s">
        <v>794</v>
      </c>
      <c r="J10" s="94"/>
      <c r="K10" s="4"/>
      <c r="L10" s="4">
        <v>750</v>
      </c>
      <c r="M10" s="94"/>
    </row>
    <row r="11" spans="1:13" ht="15" customHeight="1" x14ac:dyDescent="0.2">
      <c r="A11" s="94">
        <v>2</v>
      </c>
      <c r="B11" s="461">
        <v>42984</v>
      </c>
      <c r="C11" s="462" t="s">
        <v>792</v>
      </c>
      <c r="D11" s="94" t="s">
        <v>795</v>
      </c>
      <c r="E11" s="94">
        <v>211323735</v>
      </c>
      <c r="F11" s="94" t="s">
        <v>794</v>
      </c>
      <c r="G11" s="94"/>
      <c r="H11" s="94"/>
      <c r="I11" s="94" t="s">
        <v>794</v>
      </c>
      <c r="J11" s="94"/>
      <c r="K11" s="4"/>
      <c r="L11" s="4">
        <v>1000</v>
      </c>
      <c r="M11" s="94"/>
    </row>
    <row r="12" spans="1:13" ht="30" x14ac:dyDescent="0.2">
      <c r="A12" s="94">
        <v>3</v>
      </c>
      <c r="B12" s="461">
        <v>42976</v>
      </c>
      <c r="C12" s="462" t="s">
        <v>792</v>
      </c>
      <c r="D12" s="94" t="s">
        <v>796</v>
      </c>
      <c r="E12" s="94">
        <v>202463529</v>
      </c>
      <c r="F12" s="94" t="s">
        <v>794</v>
      </c>
      <c r="G12" s="83"/>
      <c r="H12" s="83"/>
      <c r="I12" s="94" t="s">
        <v>794</v>
      </c>
      <c r="J12" s="94"/>
      <c r="K12" s="4"/>
      <c r="L12" s="4">
        <v>1000</v>
      </c>
      <c r="M12" s="94"/>
    </row>
    <row r="13" spans="1:13" ht="15.75" customHeight="1" x14ac:dyDescent="0.2">
      <c r="A13" s="94">
        <v>4</v>
      </c>
      <c r="B13" s="461">
        <v>42958</v>
      </c>
      <c r="C13" s="462" t="s">
        <v>797</v>
      </c>
      <c r="D13" s="94" t="s">
        <v>798</v>
      </c>
      <c r="E13" s="94">
        <v>211390172</v>
      </c>
      <c r="F13" s="94" t="s">
        <v>477</v>
      </c>
      <c r="G13" s="83"/>
      <c r="H13" s="83"/>
      <c r="I13" s="94" t="s">
        <v>477</v>
      </c>
      <c r="J13" s="94"/>
      <c r="K13" s="4"/>
      <c r="L13" s="4">
        <v>10000</v>
      </c>
      <c r="M13" s="94"/>
    </row>
    <row r="14" spans="1:13" ht="30" x14ac:dyDescent="0.2">
      <c r="A14" s="94">
        <v>5</v>
      </c>
      <c r="B14" s="461">
        <v>42958</v>
      </c>
      <c r="C14" s="462" t="s">
        <v>797</v>
      </c>
      <c r="D14" s="94" t="s">
        <v>799</v>
      </c>
      <c r="E14" s="94">
        <v>204873388</v>
      </c>
      <c r="F14" s="94" t="s">
        <v>477</v>
      </c>
      <c r="G14" s="83"/>
      <c r="H14" s="83"/>
      <c r="I14" s="94" t="s">
        <v>477</v>
      </c>
      <c r="J14" s="94"/>
      <c r="K14" s="4"/>
      <c r="L14" s="4">
        <v>35000</v>
      </c>
      <c r="M14" s="94"/>
    </row>
    <row r="15" spans="1:13" ht="30" x14ac:dyDescent="0.2">
      <c r="A15" s="94">
        <v>6</v>
      </c>
      <c r="B15" s="461">
        <v>42965</v>
      </c>
      <c r="C15" s="462" t="s">
        <v>797</v>
      </c>
      <c r="D15" s="94" t="s">
        <v>799</v>
      </c>
      <c r="E15" s="94">
        <v>204873388</v>
      </c>
      <c r="F15" s="94" t="s">
        <v>477</v>
      </c>
      <c r="G15" s="83"/>
      <c r="H15" s="83"/>
      <c r="I15" s="94" t="s">
        <v>477</v>
      </c>
      <c r="J15" s="94"/>
      <c r="K15" s="4"/>
      <c r="L15" s="4">
        <v>17721</v>
      </c>
      <c r="M15" s="94"/>
    </row>
    <row r="16" spans="1:13" ht="30" x14ac:dyDescent="0.2">
      <c r="A16" s="94">
        <v>7</v>
      </c>
      <c r="B16" s="461">
        <v>42958</v>
      </c>
      <c r="C16" s="462" t="s">
        <v>797</v>
      </c>
      <c r="D16" s="94" t="s">
        <v>800</v>
      </c>
      <c r="E16" s="94">
        <v>205255917</v>
      </c>
      <c r="F16" s="94" t="s">
        <v>477</v>
      </c>
      <c r="G16" s="83"/>
      <c r="H16" s="83"/>
      <c r="I16" s="94" t="s">
        <v>477</v>
      </c>
      <c r="J16" s="94"/>
      <c r="K16" s="4"/>
      <c r="L16" s="4">
        <v>35000</v>
      </c>
      <c r="M16" s="94"/>
    </row>
    <row r="17" spans="1:13" ht="30" x14ac:dyDescent="0.2">
      <c r="A17" s="94">
        <v>8</v>
      </c>
      <c r="B17" s="461">
        <v>42965</v>
      </c>
      <c r="C17" s="462" t="s">
        <v>797</v>
      </c>
      <c r="D17" s="94" t="s">
        <v>800</v>
      </c>
      <c r="E17" s="94">
        <v>205255917</v>
      </c>
      <c r="F17" s="94" t="s">
        <v>477</v>
      </c>
      <c r="G17" s="83"/>
      <c r="H17" s="83"/>
      <c r="I17" s="94" t="s">
        <v>477</v>
      </c>
      <c r="J17" s="94"/>
      <c r="K17" s="4"/>
      <c r="L17" s="4">
        <v>10000</v>
      </c>
      <c r="M17" s="94"/>
    </row>
    <row r="18" spans="1:13" ht="30" x14ac:dyDescent="0.2">
      <c r="A18" s="94">
        <v>9</v>
      </c>
      <c r="B18" s="461">
        <v>42956</v>
      </c>
      <c r="C18" s="462" t="s">
        <v>329</v>
      </c>
      <c r="D18" s="94" t="s">
        <v>802</v>
      </c>
      <c r="E18" s="94">
        <v>24001006798</v>
      </c>
      <c r="F18" s="94" t="s">
        <v>477</v>
      </c>
      <c r="G18" s="83"/>
      <c r="H18" s="83"/>
      <c r="I18" s="94" t="s">
        <v>477</v>
      </c>
      <c r="J18" s="94"/>
      <c r="K18" s="4"/>
      <c r="L18" s="4">
        <v>50</v>
      </c>
      <c r="M18" s="94" t="s">
        <v>801</v>
      </c>
    </row>
    <row r="19" spans="1:13" ht="15" x14ac:dyDescent="0.2">
      <c r="A19" s="94">
        <v>10</v>
      </c>
      <c r="B19" s="94"/>
      <c r="C19" s="462"/>
      <c r="D19" s="83"/>
      <c r="E19" s="83"/>
      <c r="F19" s="83"/>
      <c r="G19" s="83"/>
      <c r="H19" s="83"/>
      <c r="I19" s="83"/>
      <c r="J19" s="94"/>
      <c r="K19" s="4"/>
      <c r="L19" s="4"/>
      <c r="M19" s="94"/>
    </row>
    <row r="20" spans="1:13" ht="15" x14ac:dyDescent="0.2">
      <c r="A20" s="94">
        <v>11</v>
      </c>
      <c r="B20" s="94"/>
      <c r="C20" s="462"/>
      <c r="D20" s="83"/>
      <c r="E20" s="83"/>
      <c r="F20" s="83"/>
      <c r="G20" s="83"/>
      <c r="H20" s="83"/>
      <c r="I20" s="83"/>
      <c r="J20" s="94"/>
      <c r="K20" s="4"/>
      <c r="L20" s="4"/>
      <c r="M20" s="94"/>
    </row>
    <row r="21" spans="1:13" ht="15" x14ac:dyDescent="0.2">
      <c r="A21" s="94">
        <v>12</v>
      </c>
      <c r="B21" s="94"/>
      <c r="C21" s="462"/>
      <c r="D21" s="83"/>
      <c r="E21" s="83"/>
      <c r="F21" s="83"/>
      <c r="G21" s="83"/>
      <c r="H21" s="83"/>
      <c r="I21" s="83"/>
      <c r="J21" s="94"/>
      <c r="K21" s="4"/>
      <c r="L21" s="4"/>
      <c r="M21" s="94"/>
    </row>
    <row r="22" spans="1:13" ht="15" x14ac:dyDescent="0.2">
      <c r="A22" s="94">
        <v>13</v>
      </c>
      <c r="B22" s="94"/>
      <c r="C22" s="462"/>
      <c r="D22" s="83"/>
      <c r="E22" s="83"/>
      <c r="F22" s="83"/>
      <c r="G22" s="83"/>
      <c r="H22" s="83"/>
      <c r="I22" s="83"/>
      <c r="J22" s="94"/>
      <c r="K22" s="4"/>
      <c r="L22" s="4"/>
      <c r="M22" s="94"/>
    </row>
    <row r="23" spans="1:13" ht="15" x14ac:dyDescent="0.2">
      <c r="A23" s="94">
        <v>14</v>
      </c>
      <c r="B23" s="94"/>
      <c r="C23" s="462"/>
      <c r="D23" s="83"/>
      <c r="E23" s="83"/>
      <c r="F23" s="83"/>
      <c r="G23" s="83"/>
      <c r="H23" s="83"/>
      <c r="I23" s="83"/>
      <c r="J23" s="94"/>
      <c r="K23" s="4"/>
      <c r="L23" s="4"/>
      <c r="M23" s="94"/>
    </row>
    <row r="24" spans="1:13" ht="15" x14ac:dyDescent="0.2">
      <c r="A24" s="94">
        <v>15</v>
      </c>
      <c r="B24" s="94"/>
      <c r="C24" s="462"/>
      <c r="D24" s="83"/>
      <c r="E24" s="83"/>
      <c r="F24" s="83"/>
      <c r="G24" s="83"/>
      <c r="H24" s="83"/>
      <c r="I24" s="83"/>
      <c r="J24" s="94"/>
      <c r="K24" s="4"/>
      <c r="L24" s="4"/>
      <c r="M24" s="94"/>
    </row>
    <row r="25" spans="1:13" ht="15" x14ac:dyDescent="0.2">
      <c r="A25" s="94">
        <v>16</v>
      </c>
      <c r="B25" s="94"/>
      <c r="C25" s="462"/>
      <c r="D25" s="83"/>
      <c r="E25" s="83"/>
      <c r="F25" s="83"/>
      <c r="G25" s="83"/>
      <c r="H25" s="83"/>
      <c r="I25" s="83"/>
      <c r="J25" s="94"/>
      <c r="K25" s="4"/>
      <c r="L25" s="4"/>
      <c r="M25" s="94"/>
    </row>
    <row r="26" spans="1:13" ht="15" x14ac:dyDescent="0.2">
      <c r="A26" s="94">
        <v>17</v>
      </c>
      <c r="B26" s="94"/>
      <c r="C26" s="462"/>
      <c r="D26" s="83"/>
      <c r="E26" s="83"/>
      <c r="F26" s="83"/>
      <c r="G26" s="83"/>
      <c r="H26" s="83"/>
      <c r="I26" s="83"/>
      <c r="J26" s="94"/>
      <c r="K26" s="4"/>
      <c r="L26" s="4"/>
      <c r="M26" s="94"/>
    </row>
    <row r="27" spans="1:13" ht="15" x14ac:dyDescent="0.2">
      <c r="A27" s="94">
        <v>18</v>
      </c>
      <c r="B27" s="94"/>
      <c r="C27" s="462"/>
      <c r="D27" s="83"/>
      <c r="E27" s="83"/>
      <c r="F27" s="83"/>
      <c r="G27" s="83"/>
      <c r="H27" s="83"/>
      <c r="I27" s="83"/>
      <c r="J27" s="94"/>
      <c r="K27" s="4"/>
      <c r="L27" s="4"/>
      <c r="M27" s="94"/>
    </row>
    <row r="28" spans="1:13" ht="15" x14ac:dyDescent="0.2">
      <c r="A28" s="94">
        <v>19</v>
      </c>
      <c r="B28" s="94"/>
      <c r="C28" s="462"/>
      <c r="D28" s="83"/>
      <c r="E28" s="83"/>
      <c r="F28" s="83"/>
      <c r="G28" s="83"/>
      <c r="H28" s="83"/>
      <c r="I28" s="83"/>
      <c r="J28" s="94"/>
      <c r="K28" s="4"/>
      <c r="L28" s="4"/>
      <c r="M28" s="94"/>
    </row>
    <row r="29" spans="1:13" ht="15" x14ac:dyDescent="0.2">
      <c r="A29" s="94">
        <v>20</v>
      </c>
      <c r="B29" s="94"/>
      <c r="C29" s="462"/>
      <c r="D29" s="83"/>
      <c r="E29" s="83"/>
      <c r="F29" s="83"/>
      <c r="G29" s="83"/>
      <c r="H29" s="83"/>
      <c r="I29" s="83"/>
      <c r="J29" s="94"/>
      <c r="K29" s="4"/>
      <c r="L29" s="4"/>
      <c r="M29" s="94"/>
    </row>
    <row r="30" spans="1:13" ht="15" x14ac:dyDescent="0.2">
      <c r="A30" s="94">
        <v>21</v>
      </c>
      <c r="B30" s="94"/>
      <c r="C30" s="462"/>
      <c r="D30" s="83"/>
      <c r="E30" s="83"/>
      <c r="F30" s="83"/>
      <c r="G30" s="83"/>
      <c r="H30" s="83"/>
      <c r="I30" s="83"/>
      <c r="J30" s="94"/>
      <c r="K30" s="4"/>
      <c r="L30" s="4"/>
      <c r="M30" s="94"/>
    </row>
    <row r="31" spans="1:13" ht="15" x14ac:dyDescent="0.2">
      <c r="A31" s="94">
        <v>22</v>
      </c>
      <c r="B31" s="94"/>
      <c r="C31" s="462"/>
      <c r="D31" s="83"/>
      <c r="E31" s="83"/>
      <c r="F31" s="83"/>
      <c r="G31" s="83"/>
      <c r="H31" s="83"/>
      <c r="I31" s="83"/>
      <c r="J31" s="94"/>
      <c r="K31" s="4"/>
      <c r="L31" s="4"/>
      <c r="M31" s="83"/>
    </row>
    <row r="32" spans="1:13" ht="15" x14ac:dyDescent="0.2">
      <c r="A32" s="94">
        <v>23</v>
      </c>
      <c r="B32" s="94"/>
      <c r="C32" s="462"/>
      <c r="D32" s="83"/>
      <c r="E32" s="83"/>
      <c r="F32" s="83"/>
      <c r="G32" s="83"/>
      <c r="H32" s="83"/>
      <c r="I32" s="83"/>
      <c r="J32" s="94"/>
      <c r="K32" s="4"/>
      <c r="L32" s="4"/>
      <c r="M32" s="83"/>
    </row>
    <row r="33" spans="1:13" ht="15" x14ac:dyDescent="0.2">
      <c r="A33" s="94">
        <v>24</v>
      </c>
      <c r="B33" s="94"/>
      <c r="C33" s="462"/>
      <c r="D33" s="83"/>
      <c r="E33" s="83"/>
      <c r="F33" s="83"/>
      <c r="G33" s="83"/>
      <c r="H33" s="83"/>
      <c r="I33" s="83"/>
      <c r="J33" s="94"/>
      <c r="K33" s="4"/>
      <c r="L33" s="4"/>
      <c r="M33" s="83"/>
    </row>
    <row r="34" spans="1:13" ht="15" x14ac:dyDescent="0.2">
      <c r="A34" s="94"/>
      <c r="B34" s="394"/>
      <c r="C34" s="317"/>
      <c r="D34" s="83"/>
      <c r="E34" s="83"/>
      <c r="F34" s="83"/>
      <c r="G34" s="83"/>
      <c r="H34" s="83"/>
      <c r="I34" s="83"/>
      <c r="J34" s="94"/>
      <c r="K34" s="4"/>
      <c r="L34" s="4"/>
      <c r="M34" s="83"/>
    </row>
    <row r="35" spans="1:13" ht="15" x14ac:dyDescent="0.2">
      <c r="A35" s="83" t="s">
        <v>259</v>
      </c>
      <c r="B35" s="395"/>
      <c r="C35" s="317"/>
      <c r="D35" s="83"/>
      <c r="E35" s="83"/>
      <c r="F35" s="83"/>
      <c r="G35" s="83"/>
      <c r="H35" s="83"/>
      <c r="I35" s="83"/>
      <c r="J35" s="83"/>
      <c r="K35" s="4"/>
      <c r="L35" s="4"/>
      <c r="M35" s="83"/>
    </row>
    <row r="36" spans="1:13" ht="15" x14ac:dyDescent="0.3">
      <c r="A36" s="83"/>
      <c r="B36" s="395"/>
      <c r="C36" s="317"/>
      <c r="D36" s="95"/>
      <c r="E36" s="95"/>
      <c r="F36" s="95"/>
      <c r="G36" s="95"/>
      <c r="H36" s="83"/>
      <c r="I36" s="83"/>
      <c r="J36" s="83"/>
      <c r="K36" s="83" t="s">
        <v>423</v>
      </c>
      <c r="L36" s="82">
        <f>SUM(L10:L35)</f>
        <v>110521</v>
      </c>
      <c r="M36" s="83"/>
    </row>
    <row r="37" spans="1:13" ht="15" x14ac:dyDescent="0.3">
      <c r="A37" s="203"/>
      <c r="B37" s="203"/>
      <c r="C37" s="203"/>
      <c r="D37" s="203"/>
      <c r="E37" s="203"/>
      <c r="F37" s="203"/>
      <c r="G37" s="203"/>
      <c r="H37" s="203"/>
      <c r="I37" s="203"/>
      <c r="J37" s="203"/>
      <c r="K37" s="203"/>
      <c r="L37" s="175"/>
    </row>
    <row r="38" spans="1:13" ht="15" x14ac:dyDescent="0.3">
      <c r="A38" s="204" t="s">
        <v>424</v>
      </c>
      <c r="B38" s="204"/>
      <c r="C38" s="204"/>
      <c r="D38" s="203"/>
      <c r="E38" s="203"/>
      <c r="F38" s="203"/>
      <c r="G38" s="203"/>
      <c r="H38" s="203"/>
      <c r="I38" s="203"/>
      <c r="J38" s="203"/>
      <c r="K38" s="203"/>
      <c r="L38" s="175"/>
    </row>
    <row r="39" spans="1:13" ht="15" x14ac:dyDescent="0.3">
      <c r="A39" s="204" t="s">
        <v>425</v>
      </c>
      <c r="B39" s="204"/>
      <c r="C39" s="204"/>
      <c r="D39" s="203"/>
      <c r="E39" s="203"/>
      <c r="F39" s="203"/>
      <c r="G39" s="203"/>
      <c r="H39" s="203"/>
      <c r="I39" s="203"/>
      <c r="J39" s="203"/>
      <c r="K39" s="203"/>
      <c r="L39" s="175"/>
    </row>
    <row r="40" spans="1:13" ht="15" x14ac:dyDescent="0.3">
      <c r="A40" s="192" t="s">
        <v>426</v>
      </c>
      <c r="B40" s="192"/>
      <c r="C40" s="204"/>
      <c r="D40" s="175"/>
      <c r="E40" s="175"/>
      <c r="F40" s="175"/>
      <c r="G40" s="175"/>
      <c r="H40" s="175"/>
      <c r="I40" s="175"/>
      <c r="J40" s="175"/>
      <c r="K40" s="175"/>
      <c r="L40" s="175"/>
    </row>
    <row r="41" spans="1:13" ht="15" x14ac:dyDescent="0.3">
      <c r="A41" s="192" t="s">
        <v>427</v>
      </c>
      <c r="B41" s="192"/>
      <c r="C41" s="204"/>
      <c r="D41" s="175"/>
      <c r="E41" s="175"/>
      <c r="F41" s="175"/>
      <c r="G41" s="175"/>
      <c r="H41" s="175"/>
      <c r="I41" s="175"/>
      <c r="J41" s="175"/>
      <c r="K41" s="175"/>
      <c r="L41" s="175"/>
    </row>
    <row r="42" spans="1:13" ht="15" customHeight="1" x14ac:dyDescent="0.2">
      <c r="A42" s="495" t="s">
        <v>442</v>
      </c>
      <c r="B42" s="495"/>
      <c r="C42" s="495"/>
      <c r="D42" s="495"/>
      <c r="E42" s="495"/>
      <c r="F42" s="495"/>
      <c r="G42" s="495"/>
      <c r="H42" s="495"/>
      <c r="I42" s="495"/>
      <c r="J42" s="495"/>
      <c r="K42" s="495"/>
      <c r="L42" s="495"/>
    </row>
    <row r="43" spans="1:13" ht="15" customHeight="1" x14ac:dyDescent="0.2">
      <c r="A43" s="495"/>
      <c r="B43" s="495"/>
      <c r="C43" s="495"/>
      <c r="D43" s="495"/>
      <c r="E43" s="495"/>
      <c r="F43" s="495"/>
      <c r="G43" s="495"/>
      <c r="H43" s="495"/>
      <c r="I43" s="495"/>
      <c r="J43" s="495"/>
      <c r="K43" s="495"/>
      <c r="L43" s="495"/>
    </row>
    <row r="44" spans="1:13" ht="12.75" customHeight="1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</row>
    <row r="45" spans="1:13" ht="15" x14ac:dyDescent="0.3">
      <c r="A45" s="491" t="s">
        <v>96</v>
      </c>
      <c r="B45" s="491"/>
      <c r="C45" s="491"/>
      <c r="D45" s="318"/>
      <c r="E45" s="319"/>
      <c r="F45" s="319"/>
      <c r="G45" s="318"/>
      <c r="H45" s="318"/>
      <c r="I45" s="318"/>
      <c r="J45" s="318"/>
      <c r="K45" s="318"/>
      <c r="L45" s="175"/>
    </row>
    <row r="46" spans="1:13" ht="15" x14ac:dyDescent="0.3">
      <c r="A46" s="318"/>
      <c r="B46" s="318"/>
      <c r="C46" s="319"/>
      <c r="D46" s="318"/>
      <c r="E46" s="319"/>
      <c r="F46" s="319"/>
      <c r="G46" s="318"/>
      <c r="H46" s="318"/>
      <c r="I46" s="318"/>
      <c r="J46" s="318"/>
      <c r="K46" s="320"/>
      <c r="L46" s="175"/>
    </row>
    <row r="47" spans="1:13" ht="15" customHeight="1" x14ac:dyDescent="0.3">
      <c r="A47" s="318"/>
      <c r="B47" s="318"/>
      <c r="C47" s="319"/>
      <c r="D47" s="492" t="s">
        <v>251</v>
      </c>
      <c r="E47" s="492"/>
      <c r="F47" s="321"/>
      <c r="G47" s="322"/>
      <c r="H47" s="493" t="s">
        <v>428</v>
      </c>
      <c r="I47" s="493"/>
      <c r="J47" s="493"/>
      <c r="K47" s="323"/>
      <c r="L47" s="175"/>
    </row>
    <row r="48" spans="1:13" ht="15" x14ac:dyDescent="0.3">
      <c r="A48" s="318"/>
      <c r="B48" s="318"/>
      <c r="C48" s="319"/>
      <c r="D48" s="318"/>
      <c r="E48" s="319"/>
      <c r="F48" s="319"/>
      <c r="G48" s="318"/>
      <c r="H48" s="494"/>
      <c r="I48" s="494"/>
      <c r="J48" s="494"/>
      <c r="K48" s="323"/>
      <c r="L48" s="175"/>
    </row>
    <row r="49" spans="1:12" ht="15" x14ac:dyDescent="0.3">
      <c r="A49" s="318"/>
      <c r="B49" s="318"/>
      <c r="C49" s="319"/>
      <c r="D49" s="489" t="s">
        <v>127</v>
      </c>
      <c r="E49" s="489"/>
      <c r="F49" s="321"/>
      <c r="G49" s="322"/>
      <c r="H49" s="318"/>
      <c r="I49" s="318"/>
      <c r="J49" s="318"/>
      <c r="K49" s="318"/>
      <c r="L49" s="175"/>
    </row>
  </sheetData>
  <mergeCells count="7">
    <mergeCell ref="D49:E49"/>
    <mergeCell ref="A2:E2"/>
    <mergeCell ref="L3:M3"/>
    <mergeCell ref="A45:C45"/>
    <mergeCell ref="D47:E47"/>
    <mergeCell ref="H47:J48"/>
    <mergeCell ref="A42:L43"/>
  </mergeCells>
  <dataValidations count="1">
    <dataValidation type="list" allowBlank="1" showInputMessage="1" showErrorMessage="1" sqref="C10:C36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4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13" zoomScale="80" zoomScaleNormal="100" zoomScaleSheetLayoutView="80" workbookViewId="0">
      <selection activeCell="D50" sqref="D50"/>
    </sheetView>
  </sheetViews>
  <sheetFormatPr defaultRowHeight="15" x14ac:dyDescent="0.3"/>
  <cols>
    <col min="1" max="1" width="12.85546875" style="29" customWidth="1"/>
    <col min="2" max="2" width="65.5703125" style="28" customWidth="1"/>
    <col min="3" max="3" width="14.85546875" style="2" customWidth="1"/>
    <col min="4" max="4" width="14.5703125" style="2" customWidth="1"/>
    <col min="5" max="5" width="0.85546875" style="2" customWidth="1"/>
    <col min="6" max="16384" width="9.140625" style="2"/>
  </cols>
  <sheetData>
    <row r="1" spans="1:5" x14ac:dyDescent="0.3">
      <c r="A1" s="70" t="s">
        <v>212</v>
      </c>
      <c r="B1" s="117"/>
      <c r="C1" s="496" t="s">
        <v>186</v>
      </c>
      <c r="D1" s="496"/>
      <c r="E1" s="101"/>
    </row>
    <row r="2" spans="1:5" x14ac:dyDescent="0.3">
      <c r="A2" s="72" t="s">
        <v>128</v>
      </c>
      <c r="B2" s="117"/>
      <c r="C2" s="73"/>
      <c r="D2" s="200" t="str">
        <f>'ფორმა N1'!L2</f>
        <v>08/22/2017-09/11/2017</v>
      </c>
      <c r="E2" s="101"/>
    </row>
    <row r="3" spans="1:5" x14ac:dyDescent="0.3">
      <c r="A3" s="112"/>
      <c r="B3" s="117"/>
      <c r="C3" s="73"/>
      <c r="D3" s="73"/>
      <c r="E3" s="101"/>
    </row>
    <row r="4" spans="1: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104"/>
    </row>
    <row r="5" spans="1:5" x14ac:dyDescent="0.3">
      <c r="A5" s="115" t="str">
        <f>'ფორმა N1'!A5</f>
        <v>საარჩევნო ბლოკი "ბაქრაძე,უგულავა-ევროპული საქართველო"</v>
      </c>
      <c r="B5" s="116"/>
      <c r="C5" s="116"/>
      <c r="D5" s="57"/>
      <c r="E5" s="104"/>
    </row>
    <row r="6" spans="1:5" x14ac:dyDescent="0.3">
      <c r="A6" s="73"/>
      <c r="B6" s="72"/>
      <c r="C6" s="72"/>
      <c r="D6" s="72"/>
      <c r="E6" s="104"/>
    </row>
    <row r="7" spans="1:5" x14ac:dyDescent="0.3">
      <c r="A7" s="111"/>
      <c r="B7" s="118"/>
      <c r="C7" s="119"/>
      <c r="D7" s="119"/>
      <c r="E7" s="101"/>
    </row>
    <row r="8" spans="1:5" ht="45" x14ac:dyDescent="0.3">
      <c r="A8" s="120" t="s">
        <v>101</v>
      </c>
      <c r="B8" s="120" t="s">
        <v>178</v>
      </c>
      <c r="C8" s="120" t="s">
        <v>286</v>
      </c>
      <c r="D8" s="120" t="s">
        <v>240</v>
      </c>
      <c r="E8" s="101"/>
    </row>
    <row r="9" spans="1:5" x14ac:dyDescent="0.3">
      <c r="A9" s="47"/>
      <c r="B9" s="48"/>
      <c r="C9" s="149"/>
      <c r="D9" s="149"/>
      <c r="E9" s="101"/>
    </row>
    <row r="10" spans="1:5" x14ac:dyDescent="0.3">
      <c r="A10" s="49" t="s">
        <v>179</v>
      </c>
      <c r="B10" s="50"/>
      <c r="C10" s="121">
        <f>SUM(C11,C34)</f>
        <v>147306.47099999999</v>
      </c>
      <c r="D10" s="121">
        <f>SUM(D11,D34)</f>
        <v>138639.40999999997</v>
      </c>
      <c r="E10" s="101"/>
    </row>
    <row r="11" spans="1:5" x14ac:dyDescent="0.3">
      <c r="A11" s="51" t="s">
        <v>180</v>
      </c>
      <c r="B11" s="52"/>
      <c r="C11" s="81">
        <f>SUM(C12:C32)</f>
        <v>24057.800999999999</v>
      </c>
      <c r="D11" s="81">
        <f>SUM(D12:D32)</f>
        <v>7310.43</v>
      </c>
      <c r="E11" s="101"/>
    </row>
    <row r="12" spans="1:5" x14ac:dyDescent="0.3">
      <c r="A12" s="55">
        <v>1110</v>
      </c>
      <c r="B12" s="54" t="s">
        <v>130</v>
      </c>
      <c r="C12" s="8"/>
      <c r="D12" s="8"/>
      <c r="E12" s="101"/>
    </row>
    <row r="13" spans="1:5" x14ac:dyDescent="0.3">
      <c r="A13" s="55">
        <v>1120</v>
      </c>
      <c r="B13" s="54" t="s">
        <v>131</v>
      </c>
      <c r="C13" s="8"/>
      <c r="D13" s="8"/>
      <c r="E13" s="101"/>
    </row>
    <row r="14" spans="1:5" x14ac:dyDescent="0.3">
      <c r="A14" s="55">
        <v>1211</v>
      </c>
      <c r="B14" s="54" t="s">
        <v>132</v>
      </c>
      <c r="C14" s="455">
        <v>20572.28</v>
      </c>
      <c r="D14" s="455">
        <v>4310.43</v>
      </c>
      <c r="E14" s="101"/>
    </row>
    <row r="15" spans="1:5" x14ac:dyDescent="0.3">
      <c r="A15" s="55">
        <v>1212</v>
      </c>
      <c r="B15" s="54" t="s">
        <v>133</v>
      </c>
      <c r="C15" s="8"/>
      <c r="D15" s="8"/>
      <c r="E15" s="101"/>
    </row>
    <row r="16" spans="1:5" x14ac:dyDescent="0.3">
      <c r="A16" s="55">
        <v>1213</v>
      </c>
      <c r="B16" s="54" t="s">
        <v>134</v>
      </c>
      <c r="C16" s="8"/>
      <c r="D16" s="8"/>
      <c r="E16" s="101"/>
    </row>
    <row r="17" spans="1:5" x14ac:dyDescent="0.3">
      <c r="A17" s="55">
        <v>1214</v>
      </c>
      <c r="B17" s="54" t="s">
        <v>135</v>
      </c>
      <c r="C17" s="8"/>
      <c r="D17" s="8"/>
      <c r="E17" s="101"/>
    </row>
    <row r="18" spans="1:5" x14ac:dyDescent="0.3">
      <c r="A18" s="55">
        <v>1215</v>
      </c>
      <c r="B18" s="54" t="s">
        <v>136</v>
      </c>
      <c r="C18" s="8"/>
      <c r="D18" s="8"/>
      <c r="E18" s="101"/>
    </row>
    <row r="19" spans="1:5" x14ac:dyDescent="0.3">
      <c r="A19" s="55">
        <v>1300</v>
      </c>
      <c r="B19" s="54" t="s">
        <v>137</v>
      </c>
      <c r="C19" s="8"/>
      <c r="D19" s="8"/>
      <c r="E19" s="101"/>
    </row>
    <row r="20" spans="1:5" x14ac:dyDescent="0.3">
      <c r="A20" s="55">
        <v>1410</v>
      </c>
      <c r="B20" s="54" t="s">
        <v>138</v>
      </c>
      <c r="C20" s="455"/>
      <c r="D20" s="455"/>
      <c r="E20" s="101"/>
    </row>
    <row r="21" spans="1:5" x14ac:dyDescent="0.3">
      <c r="A21" s="55">
        <v>1421</v>
      </c>
      <c r="B21" s="54" t="s">
        <v>139</v>
      </c>
      <c r="C21" s="8"/>
      <c r="D21" s="8"/>
      <c r="E21" s="101"/>
    </row>
    <row r="22" spans="1:5" x14ac:dyDescent="0.3">
      <c r="A22" s="55">
        <v>1422</v>
      </c>
      <c r="B22" s="54" t="s">
        <v>140</v>
      </c>
      <c r="C22" s="8"/>
      <c r="D22" s="8"/>
      <c r="E22" s="101"/>
    </row>
    <row r="23" spans="1:5" x14ac:dyDescent="0.3">
      <c r="A23" s="55">
        <v>1423</v>
      </c>
      <c r="B23" s="54" t="s">
        <v>141</v>
      </c>
      <c r="C23" s="8"/>
      <c r="D23" s="8"/>
      <c r="E23" s="101"/>
    </row>
    <row r="24" spans="1:5" x14ac:dyDescent="0.3">
      <c r="A24" s="55">
        <v>1431</v>
      </c>
      <c r="B24" s="54" t="s">
        <v>142</v>
      </c>
      <c r="C24" s="8"/>
      <c r="D24" s="8"/>
      <c r="E24" s="101"/>
    </row>
    <row r="25" spans="1:5" x14ac:dyDescent="0.3">
      <c r="A25" s="55">
        <v>1432</v>
      </c>
      <c r="B25" s="54" t="s">
        <v>143</v>
      </c>
      <c r="C25" s="8"/>
      <c r="D25" s="8"/>
      <c r="E25" s="101"/>
    </row>
    <row r="26" spans="1:5" x14ac:dyDescent="0.3">
      <c r="A26" s="55">
        <v>1433</v>
      </c>
      <c r="B26" s="54" t="s">
        <v>144</v>
      </c>
      <c r="C26" s="8"/>
      <c r="D26" s="8"/>
      <c r="E26" s="101"/>
    </row>
    <row r="27" spans="1:5" x14ac:dyDescent="0.3">
      <c r="A27" s="55">
        <v>1441</v>
      </c>
      <c r="B27" s="54" t="s">
        <v>145</v>
      </c>
      <c r="C27" s="455">
        <v>3375</v>
      </c>
      <c r="D27" s="455">
        <v>3000</v>
      </c>
      <c r="E27" s="101"/>
    </row>
    <row r="28" spans="1:5" x14ac:dyDescent="0.3">
      <c r="A28" s="55">
        <v>1442</v>
      </c>
      <c r="B28" s="54" t="s">
        <v>146</v>
      </c>
      <c r="C28" s="455">
        <v>110.521</v>
      </c>
      <c r="D28" s="455">
        <v>0</v>
      </c>
      <c r="E28" s="101"/>
    </row>
    <row r="29" spans="1:5" x14ac:dyDescent="0.3">
      <c r="A29" s="55">
        <v>1443</v>
      </c>
      <c r="B29" s="54" t="s">
        <v>147</v>
      </c>
      <c r="C29" s="8"/>
      <c r="D29" s="8"/>
      <c r="E29" s="101"/>
    </row>
    <row r="30" spans="1:5" x14ac:dyDescent="0.3">
      <c r="A30" s="55">
        <v>1444</v>
      </c>
      <c r="B30" s="54" t="s">
        <v>148</v>
      </c>
      <c r="C30" s="8"/>
      <c r="D30" s="8"/>
      <c r="E30" s="101"/>
    </row>
    <row r="31" spans="1:5" x14ac:dyDescent="0.3">
      <c r="A31" s="55">
        <v>1445</v>
      </c>
      <c r="B31" s="54" t="s">
        <v>149</v>
      </c>
      <c r="C31" s="8"/>
      <c r="D31" s="8"/>
      <c r="E31" s="101"/>
    </row>
    <row r="32" spans="1:5" x14ac:dyDescent="0.3">
      <c r="A32" s="55">
        <v>1446</v>
      </c>
      <c r="B32" s="54" t="s">
        <v>150</v>
      </c>
      <c r="C32" s="8"/>
      <c r="D32" s="8"/>
      <c r="E32" s="101"/>
    </row>
    <row r="33" spans="1:5" x14ac:dyDescent="0.3">
      <c r="A33" s="30"/>
      <c r="E33" s="101"/>
    </row>
    <row r="34" spans="1:5" x14ac:dyDescent="0.3">
      <c r="A34" s="56" t="s">
        <v>181</v>
      </c>
      <c r="B34" s="54"/>
      <c r="C34" s="81">
        <f>SUM(C35:C42)</f>
        <v>123248.67</v>
      </c>
      <c r="D34" s="81">
        <f>SUM(D35:D42)</f>
        <v>131328.97999999998</v>
      </c>
      <c r="E34" s="101"/>
    </row>
    <row r="35" spans="1:5" x14ac:dyDescent="0.3">
      <c r="A35" s="55">
        <v>2110</v>
      </c>
      <c r="B35" s="54" t="s">
        <v>89</v>
      </c>
      <c r="C35" s="8"/>
      <c r="D35" s="8"/>
      <c r="E35" s="101"/>
    </row>
    <row r="36" spans="1:5" x14ac:dyDescent="0.3">
      <c r="A36" s="55">
        <v>2120</v>
      </c>
      <c r="B36" s="54" t="s">
        <v>151</v>
      </c>
      <c r="C36" s="455">
        <v>12250</v>
      </c>
      <c r="D36" s="455">
        <v>12250</v>
      </c>
      <c r="E36" s="101"/>
    </row>
    <row r="37" spans="1:5" x14ac:dyDescent="0.3">
      <c r="A37" s="55">
        <v>2130</v>
      </c>
      <c r="B37" s="54" t="s">
        <v>90</v>
      </c>
      <c r="C37" s="455">
        <v>110998.67</v>
      </c>
      <c r="D37" s="455">
        <v>119078.98</v>
      </c>
      <c r="E37" s="101"/>
    </row>
    <row r="38" spans="1:5" x14ac:dyDescent="0.3">
      <c r="A38" s="55">
        <v>2140</v>
      </c>
      <c r="B38" s="54" t="s">
        <v>366</v>
      </c>
      <c r="C38" s="8"/>
      <c r="D38" s="8"/>
      <c r="E38" s="101"/>
    </row>
    <row r="39" spans="1:5" x14ac:dyDescent="0.3">
      <c r="A39" s="55">
        <v>2150</v>
      </c>
      <c r="B39" s="54" t="s">
        <v>369</v>
      </c>
      <c r="C39" s="8"/>
      <c r="D39" s="8"/>
      <c r="E39" s="101"/>
    </row>
    <row r="40" spans="1:5" x14ac:dyDescent="0.3">
      <c r="A40" s="55">
        <v>2220</v>
      </c>
      <c r="B40" s="54" t="s">
        <v>91</v>
      </c>
      <c r="C40" s="8"/>
      <c r="D40" s="8"/>
      <c r="E40" s="101"/>
    </row>
    <row r="41" spans="1:5" x14ac:dyDescent="0.3">
      <c r="A41" s="55">
        <v>2300</v>
      </c>
      <c r="B41" s="54" t="s">
        <v>152</v>
      </c>
      <c r="C41" s="8"/>
      <c r="D41" s="8"/>
      <c r="E41" s="101"/>
    </row>
    <row r="42" spans="1:5" x14ac:dyDescent="0.3">
      <c r="A42" s="55">
        <v>2400</v>
      </c>
      <c r="B42" s="54" t="s">
        <v>153</v>
      </c>
      <c r="C42" s="8"/>
      <c r="D42" s="8"/>
      <c r="E42" s="101"/>
    </row>
    <row r="43" spans="1:5" x14ac:dyDescent="0.3">
      <c r="A43" s="31"/>
      <c r="E43" s="101"/>
    </row>
    <row r="44" spans="1:5" x14ac:dyDescent="0.3">
      <c r="A44" s="53" t="s">
        <v>185</v>
      </c>
      <c r="B44" s="54"/>
      <c r="C44" s="81">
        <f>SUM(C45,C64)</f>
        <v>2598</v>
      </c>
      <c r="D44" s="81">
        <f>SUM(D45,D64)</f>
        <v>3190</v>
      </c>
      <c r="E44" s="101"/>
    </row>
    <row r="45" spans="1:5" x14ac:dyDescent="0.3">
      <c r="A45" s="56" t="s">
        <v>182</v>
      </c>
      <c r="B45" s="54"/>
      <c r="C45" s="81">
        <f>SUM(C46:C61)</f>
        <v>2598</v>
      </c>
      <c r="D45" s="81">
        <f>SUM(D46:D61)</f>
        <v>3190</v>
      </c>
      <c r="E45" s="101"/>
    </row>
    <row r="46" spans="1:5" x14ac:dyDescent="0.3">
      <c r="A46" s="55">
        <v>3100</v>
      </c>
      <c r="B46" s="54" t="s">
        <v>154</v>
      </c>
      <c r="C46" s="8"/>
      <c r="D46" s="8"/>
      <c r="E46" s="101"/>
    </row>
    <row r="47" spans="1:5" x14ac:dyDescent="0.3">
      <c r="A47" s="55">
        <v>3210</v>
      </c>
      <c r="B47" s="54" t="s">
        <v>155</v>
      </c>
      <c r="C47" s="455">
        <v>2598</v>
      </c>
      <c r="D47" s="455">
        <v>3190</v>
      </c>
      <c r="E47" s="101"/>
    </row>
    <row r="48" spans="1:5" x14ac:dyDescent="0.3">
      <c r="A48" s="55">
        <v>3221</v>
      </c>
      <c r="B48" s="54" t="s">
        <v>156</v>
      </c>
      <c r="C48" s="8"/>
      <c r="D48" s="8"/>
      <c r="E48" s="101"/>
    </row>
    <row r="49" spans="1:5" x14ac:dyDescent="0.3">
      <c r="A49" s="55">
        <v>3222</v>
      </c>
      <c r="B49" s="54" t="s">
        <v>157</v>
      </c>
      <c r="C49" s="455"/>
      <c r="D49" s="455"/>
      <c r="E49" s="101"/>
    </row>
    <row r="50" spans="1:5" x14ac:dyDescent="0.3">
      <c r="A50" s="55">
        <v>3223</v>
      </c>
      <c r="B50" s="54" t="s">
        <v>158</v>
      </c>
      <c r="C50" s="8"/>
      <c r="D50" s="8"/>
      <c r="E50" s="101"/>
    </row>
    <row r="51" spans="1:5" x14ac:dyDescent="0.3">
      <c r="A51" s="55">
        <v>3224</v>
      </c>
      <c r="B51" s="54" t="s">
        <v>159</v>
      </c>
      <c r="C51" s="8"/>
      <c r="D51" s="8"/>
      <c r="E51" s="101"/>
    </row>
    <row r="52" spans="1:5" x14ac:dyDescent="0.3">
      <c r="A52" s="55">
        <v>3231</v>
      </c>
      <c r="B52" s="54" t="s">
        <v>160</v>
      </c>
      <c r="C52" s="8"/>
      <c r="D52" s="8"/>
      <c r="E52" s="101"/>
    </row>
    <row r="53" spans="1:5" x14ac:dyDescent="0.3">
      <c r="A53" s="55">
        <v>3232</v>
      </c>
      <c r="B53" s="54" t="s">
        <v>161</v>
      </c>
      <c r="C53" s="8"/>
      <c r="D53" s="8"/>
      <c r="E53" s="101"/>
    </row>
    <row r="54" spans="1:5" x14ac:dyDescent="0.3">
      <c r="A54" s="55">
        <v>3234</v>
      </c>
      <c r="B54" s="54" t="s">
        <v>162</v>
      </c>
      <c r="C54" s="8"/>
      <c r="D54" s="8"/>
      <c r="E54" s="101"/>
    </row>
    <row r="55" spans="1:5" ht="30" x14ac:dyDescent="0.3">
      <c r="A55" s="55">
        <v>3236</v>
      </c>
      <c r="B55" s="54" t="s">
        <v>177</v>
      </c>
      <c r="C55" s="8"/>
      <c r="D55" s="8"/>
      <c r="E55" s="101"/>
    </row>
    <row r="56" spans="1:5" ht="45" x14ac:dyDescent="0.3">
      <c r="A56" s="55">
        <v>3237</v>
      </c>
      <c r="B56" s="54" t="s">
        <v>163</v>
      </c>
      <c r="C56" s="8"/>
      <c r="D56" s="8"/>
      <c r="E56" s="101"/>
    </row>
    <row r="57" spans="1:5" x14ac:dyDescent="0.3">
      <c r="A57" s="55">
        <v>3241</v>
      </c>
      <c r="B57" s="54" t="s">
        <v>164</v>
      </c>
      <c r="C57" s="8"/>
      <c r="D57" s="8"/>
      <c r="E57" s="101"/>
    </row>
    <row r="58" spans="1:5" x14ac:dyDescent="0.3">
      <c r="A58" s="55">
        <v>3242</v>
      </c>
      <c r="B58" s="54" t="s">
        <v>165</v>
      </c>
      <c r="C58" s="8"/>
      <c r="D58" s="8"/>
      <c r="E58" s="101"/>
    </row>
    <row r="59" spans="1:5" x14ac:dyDescent="0.3">
      <c r="A59" s="55">
        <v>3243</v>
      </c>
      <c r="B59" s="54" t="s">
        <v>166</v>
      </c>
      <c r="C59" s="8"/>
      <c r="D59" s="8"/>
      <c r="E59" s="101"/>
    </row>
    <row r="60" spans="1:5" x14ac:dyDescent="0.3">
      <c r="A60" s="55">
        <v>3245</v>
      </c>
      <c r="B60" s="54" t="s">
        <v>167</v>
      </c>
      <c r="C60" s="8"/>
      <c r="D60" s="8"/>
      <c r="E60" s="101"/>
    </row>
    <row r="61" spans="1:5" x14ac:dyDescent="0.3">
      <c r="A61" s="55">
        <v>3246</v>
      </c>
      <c r="B61" s="54" t="s">
        <v>168</v>
      </c>
      <c r="C61" s="8"/>
      <c r="D61" s="8"/>
      <c r="E61" s="101"/>
    </row>
    <row r="62" spans="1:5" x14ac:dyDescent="0.3">
      <c r="A62" s="31"/>
      <c r="E62" s="101"/>
    </row>
    <row r="63" spans="1:5" x14ac:dyDescent="0.3">
      <c r="A63" s="32"/>
      <c r="E63" s="101"/>
    </row>
    <row r="64" spans="1:5" x14ac:dyDescent="0.3">
      <c r="A64" s="56" t="s">
        <v>183</v>
      </c>
      <c r="B64" s="54"/>
      <c r="C64" s="81">
        <f>SUM(C65:C67)</f>
        <v>0</v>
      </c>
      <c r="D64" s="81">
        <f>SUM(D65:D67)</f>
        <v>0</v>
      </c>
      <c r="E64" s="101"/>
    </row>
    <row r="65" spans="1:5" x14ac:dyDescent="0.3">
      <c r="A65" s="55">
        <v>5100</v>
      </c>
      <c r="B65" s="54" t="s">
        <v>238</v>
      </c>
      <c r="C65" s="8"/>
      <c r="D65" s="8"/>
      <c r="E65" s="101"/>
    </row>
    <row r="66" spans="1:5" x14ac:dyDescent="0.3">
      <c r="A66" s="55">
        <v>5220</v>
      </c>
      <c r="B66" s="54" t="s">
        <v>378</v>
      </c>
      <c r="C66" s="8"/>
      <c r="D66" s="8"/>
      <c r="E66" s="101"/>
    </row>
    <row r="67" spans="1:5" x14ac:dyDescent="0.3">
      <c r="A67" s="55">
        <v>5230</v>
      </c>
      <c r="B67" s="54" t="s">
        <v>379</v>
      </c>
      <c r="C67" s="8"/>
      <c r="D67" s="8"/>
      <c r="E67" s="101"/>
    </row>
    <row r="68" spans="1:5" x14ac:dyDescent="0.3">
      <c r="A68" s="31"/>
      <c r="E68" s="101"/>
    </row>
    <row r="69" spans="1:5" x14ac:dyDescent="0.3">
      <c r="A69" s="2"/>
      <c r="E69" s="101"/>
    </row>
    <row r="70" spans="1:5" x14ac:dyDescent="0.3">
      <c r="A70" s="53" t="s">
        <v>184</v>
      </c>
      <c r="B70" s="54"/>
      <c r="C70" s="8"/>
      <c r="D70" s="8"/>
      <c r="E70" s="101"/>
    </row>
    <row r="71" spans="1:5" ht="30" x14ac:dyDescent="0.3">
      <c r="A71" s="55">
        <v>1</v>
      </c>
      <c r="B71" s="54" t="s">
        <v>169</v>
      </c>
      <c r="C71" s="8"/>
      <c r="D71" s="8"/>
      <c r="E71" s="101"/>
    </row>
    <row r="72" spans="1:5" x14ac:dyDescent="0.3">
      <c r="A72" s="55">
        <v>2</v>
      </c>
      <c r="B72" s="54" t="s">
        <v>170</v>
      </c>
      <c r="C72" s="8"/>
      <c r="D72" s="8"/>
      <c r="E72" s="101"/>
    </row>
    <row r="73" spans="1:5" x14ac:dyDescent="0.3">
      <c r="A73" s="55">
        <v>3</v>
      </c>
      <c r="B73" s="54" t="s">
        <v>171</v>
      </c>
      <c r="C73" s="8"/>
      <c r="D73" s="8"/>
      <c r="E73" s="101"/>
    </row>
    <row r="74" spans="1:5" x14ac:dyDescent="0.3">
      <c r="A74" s="55">
        <v>4</v>
      </c>
      <c r="B74" s="54" t="s">
        <v>334</v>
      </c>
      <c r="C74" s="8"/>
      <c r="D74" s="8"/>
      <c r="E74" s="101"/>
    </row>
    <row r="75" spans="1:5" x14ac:dyDescent="0.3">
      <c r="A75" s="55">
        <v>5</v>
      </c>
      <c r="B75" s="54" t="s">
        <v>172</v>
      </c>
      <c r="C75" s="8"/>
      <c r="D75" s="8"/>
      <c r="E75" s="101"/>
    </row>
    <row r="76" spans="1:5" x14ac:dyDescent="0.3">
      <c r="A76" s="55">
        <v>6</v>
      </c>
      <c r="B76" s="54" t="s">
        <v>173</v>
      </c>
      <c r="C76" s="8"/>
      <c r="D76" s="8"/>
      <c r="E76" s="101"/>
    </row>
    <row r="77" spans="1:5" x14ac:dyDescent="0.3">
      <c r="A77" s="55">
        <v>7</v>
      </c>
      <c r="B77" s="54" t="s">
        <v>174</v>
      </c>
      <c r="C77" s="8"/>
      <c r="D77" s="8"/>
      <c r="E77" s="101"/>
    </row>
    <row r="78" spans="1:5" x14ac:dyDescent="0.3">
      <c r="A78" s="55">
        <v>8</v>
      </c>
      <c r="B78" s="54" t="s">
        <v>175</v>
      </c>
      <c r="C78" s="8"/>
      <c r="D78" s="8"/>
      <c r="E78" s="101"/>
    </row>
    <row r="79" spans="1:5" x14ac:dyDescent="0.3">
      <c r="A79" s="55">
        <v>9</v>
      </c>
      <c r="B79" s="54" t="s">
        <v>176</v>
      </c>
      <c r="C79" s="8"/>
      <c r="D79" s="8"/>
      <c r="E79" s="101"/>
    </row>
    <row r="83" spans="1:9" x14ac:dyDescent="0.3">
      <c r="A83" s="2"/>
      <c r="B83" s="2"/>
    </row>
    <row r="84" spans="1:9" x14ac:dyDescent="0.3">
      <c r="A84" s="65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5" t="s">
        <v>386</v>
      </c>
      <c r="D87" s="12"/>
      <c r="E87"/>
      <c r="F87"/>
      <c r="G87"/>
      <c r="H87"/>
      <c r="I87"/>
    </row>
    <row r="88" spans="1:9" x14ac:dyDescent="0.3">
      <c r="A88"/>
      <c r="B88" s="2" t="s">
        <v>387</v>
      </c>
      <c r="D88" s="12"/>
      <c r="E88"/>
      <c r="F88"/>
      <c r="G88"/>
      <c r="H88"/>
      <c r="I88"/>
    </row>
    <row r="89" spans="1:9" customFormat="1" ht="12.75" x14ac:dyDescent="0.2">
      <c r="B89" s="62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B10" sqref="B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6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0" t="s">
        <v>392</v>
      </c>
      <c r="B1" s="72"/>
      <c r="C1" s="72"/>
      <c r="D1" s="72"/>
      <c r="E1" s="72"/>
      <c r="F1" s="72"/>
      <c r="G1" s="72"/>
      <c r="H1" s="72"/>
      <c r="I1" s="484" t="s">
        <v>97</v>
      </c>
      <c r="J1" s="484"/>
      <c r="K1" s="101"/>
    </row>
    <row r="2" spans="1:11" x14ac:dyDescent="0.3">
      <c r="A2" s="72" t="s">
        <v>128</v>
      </c>
      <c r="B2" s="72"/>
      <c r="C2" s="72"/>
      <c r="D2" s="72"/>
      <c r="E2" s="72"/>
      <c r="F2" s="72"/>
      <c r="G2" s="72"/>
      <c r="H2" s="72"/>
      <c r="I2" s="488" t="str">
        <f>'ფორმა N1'!L2</f>
        <v>08/22/2017-09/11/2017</v>
      </c>
      <c r="J2" s="497"/>
      <c r="K2" s="101"/>
    </row>
    <row r="3" spans="1:11" x14ac:dyDescent="0.3">
      <c r="A3" s="72"/>
      <c r="B3" s="72"/>
      <c r="C3" s="72"/>
      <c r="D3" s="72"/>
      <c r="E3" s="72"/>
      <c r="F3" s="72"/>
      <c r="G3" s="72"/>
      <c r="H3" s="72"/>
      <c r="I3" s="71"/>
      <c r="J3" s="71"/>
      <c r="K3" s="101"/>
    </row>
    <row r="4" spans="1:11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122"/>
      <c r="G4" s="72"/>
      <c r="H4" s="72"/>
      <c r="I4" s="72"/>
      <c r="J4" s="72"/>
      <c r="K4" s="101"/>
    </row>
    <row r="5" spans="1:11" x14ac:dyDescent="0.3">
      <c r="A5" s="197" t="str">
        <f>'ფორმა N1'!A5</f>
        <v>საარჩევნო ბლოკი "ბაქრაძე,უგულავა-ევროპული საქართველო"</v>
      </c>
      <c r="B5" s="332"/>
      <c r="C5" s="332"/>
      <c r="D5" s="332"/>
      <c r="E5" s="332"/>
      <c r="F5" s="333"/>
      <c r="G5" s="332"/>
      <c r="H5" s="332"/>
      <c r="I5" s="332"/>
      <c r="J5" s="332"/>
      <c r="K5" s="101"/>
    </row>
    <row r="6" spans="1:11" x14ac:dyDescent="0.3">
      <c r="A6" s="73"/>
      <c r="B6" s="73"/>
      <c r="C6" s="72"/>
      <c r="D6" s="72"/>
      <c r="E6" s="72"/>
      <c r="F6" s="122"/>
      <c r="G6" s="72"/>
      <c r="H6" s="72"/>
      <c r="I6" s="72"/>
      <c r="J6" s="72"/>
      <c r="K6" s="101"/>
    </row>
    <row r="7" spans="1:11" x14ac:dyDescent="0.3">
      <c r="A7" s="123"/>
      <c r="B7" s="119"/>
      <c r="C7" s="119"/>
      <c r="D7" s="119"/>
      <c r="E7" s="119"/>
      <c r="F7" s="119"/>
      <c r="G7" s="119"/>
      <c r="H7" s="119"/>
      <c r="I7" s="119"/>
      <c r="J7" s="119"/>
      <c r="K7" s="101"/>
    </row>
    <row r="8" spans="1:11" s="27" customFormat="1" ht="45" x14ac:dyDescent="0.3">
      <c r="A8" s="125" t="s">
        <v>64</v>
      </c>
      <c r="B8" s="125" t="s">
        <v>99</v>
      </c>
      <c r="C8" s="126" t="s">
        <v>101</v>
      </c>
      <c r="D8" s="126" t="s">
        <v>258</v>
      </c>
      <c r="E8" s="126" t="s">
        <v>100</v>
      </c>
      <c r="F8" s="124" t="s">
        <v>239</v>
      </c>
      <c r="G8" s="124" t="s">
        <v>277</v>
      </c>
      <c r="H8" s="124" t="s">
        <v>278</v>
      </c>
      <c r="I8" s="124" t="s">
        <v>240</v>
      </c>
      <c r="J8" s="127" t="s">
        <v>102</v>
      </c>
      <c r="K8" s="101"/>
    </row>
    <row r="9" spans="1:11" s="27" customFormat="1" x14ac:dyDescent="0.3">
      <c r="A9" s="150">
        <v>1</v>
      </c>
      <c r="B9" s="150">
        <v>2</v>
      </c>
      <c r="C9" s="151">
        <v>3</v>
      </c>
      <c r="D9" s="151">
        <v>4</v>
      </c>
      <c r="E9" s="151">
        <v>5</v>
      </c>
      <c r="F9" s="151">
        <v>6</v>
      </c>
      <c r="G9" s="151">
        <v>7</v>
      </c>
      <c r="H9" s="151">
        <v>8</v>
      </c>
      <c r="I9" s="151">
        <v>9</v>
      </c>
      <c r="J9" s="151">
        <v>10</v>
      </c>
      <c r="K9" s="101"/>
    </row>
    <row r="10" spans="1:11" s="425" customFormat="1" ht="15.75" customHeight="1" x14ac:dyDescent="0.3">
      <c r="A10" s="419">
        <v>1</v>
      </c>
      <c r="B10" s="463" t="s">
        <v>484</v>
      </c>
      <c r="C10" s="420" t="s">
        <v>710</v>
      </c>
      <c r="D10" s="421" t="s">
        <v>209</v>
      </c>
      <c r="E10" s="422">
        <v>9566.75</v>
      </c>
      <c r="F10" s="423">
        <v>20572.28</v>
      </c>
      <c r="G10" s="384">
        <v>211239.95</v>
      </c>
      <c r="H10" s="423">
        <v>227501.8</v>
      </c>
      <c r="I10" s="423">
        <v>4310.43</v>
      </c>
      <c r="J10" s="423" t="s">
        <v>711</v>
      </c>
      <c r="K10" s="424"/>
    </row>
    <row r="11" spans="1:1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</row>
    <row r="12" spans="1:11" x14ac:dyDescent="0.3">
      <c r="A12" s="100"/>
      <c r="B12" s="100"/>
      <c r="C12" s="100"/>
      <c r="D12" s="100"/>
      <c r="E12" s="100"/>
      <c r="F12" s="100"/>
      <c r="G12" s="100"/>
      <c r="H12" s="100"/>
      <c r="I12" s="100"/>
      <c r="J12" s="100"/>
    </row>
    <row r="13" spans="1:11" x14ac:dyDescent="0.3">
      <c r="A13" s="100"/>
      <c r="B13" s="100"/>
      <c r="C13" s="100"/>
      <c r="D13" s="100"/>
      <c r="E13" s="100"/>
      <c r="F13" s="100"/>
      <c r="G13" s="100"/>
      <c r="H13" s="100"/>
      <c r="I13" s="100"/>
      <c r="J13" s="100"/>
    </row>
    <row r="14" spans="1:11" x14ac:dyDescent="0.3">
      <c r="A14" s="100"/>
      <c r="B14" s="100"/>
      <c r="C14" s="100"/>
      <c r="D14" s="100"/>
      <c r="E14" s="100"/>
      <c r="F14" s="100"/>
      <c r="G14" s="100"/>
      <c r="H14" s="100"/>
      <c r="I14" s="100"/>
      <c r="J14" s="100"/>
    </row>
    <row r="15" spans="1:11" x14ac:dyDescent="0.3">
      <c r="A15" s="100"/>
      <c r="B15" s="207" t="s">
        <v>96</v>
      </c>
      <c r="C15" s="100"/>
      <c r="D15" s="100"/>
      <c r="E15" s="100"/>
      <c r="F15" s="208"/>
      <c r="G15" s="100"/>
      <c r="H15" s="100"/>
      <c r="I15" s="100"/>
      <c r="J15" s="100"/>
    </row>
    <row r="16" spans="1:11" x14ac:dyDescent="0.3">
      <c r="A16" s="100"/>
      <c r="B16" s="100"/>
      <c r="C16" s="100"/>
      <c r="D16" s="100"/>
      <c r="E16" s="100"/>
      <c r="F16" s="97"/>
      <c r="G16" s="97"/>
      <c r="H16" s="97"/>
      <c r="I16" s="97"/>
      <c r="J16" s="97"/>
    </row>
    <row r="17" spans="1:10" x14ac:dyDescent="0.3">
      <c r="A17" s="100"/>
      <c r="B17" s="100"/>
      <c r="C17" s="246"/>
      <c r="D17" s="100"/>
      <c r="E17" s="100"/>
      <c r="F17" s="246"/>
      <c r="G17" s="247"/>
      <c r="H17" s="247"/>
      <c r="I17" s="97"/>
      <c r="J17" s="97"/>
    </row>
    <row r="18" spans="1:10" x14ac:dyDescent="0.3">
      <c r="A18" s="97"/>
      <c r="B18" s="100"/>
      <c r="C18" s="209" t="s">
        <v>251</v>
      </c>
      <c r="D18" s="209"/>
      <c r="E18" s="100"/>
      <c r="F18" s="100" t="s">
        <v>256</v>
      </c>
      <c r="G18" s="97"/>
      <c r="H18" s="97"/>
      <c r="I18" s="97"/>
      <c r="J18" s="97"/>
    </row>
    <row r="19" spans="1:10" x14ac:dyDescent="0.3">
      <c r="A19" s="97"/>
      <c r="B19" s="100"/>
      <c r="C19" s="210" t="s">
        <v>127</v>
      </c>
      <c r="D19" s="100"/>
      <c r="E19" s="100"/>
      <c r="F19" s="100" t="s">
        <v>252</v>
      </c>
      <c r="G19" s="97"/>
      <c r="H19" s="97"/>
      <c r="I19" s="97"/>
      <c r="J19" s="97"/>
    </row>
    <row r="20" spans="1:10" customFormat="1" x14ac:dyDescent="0.3">
      <c r="A20" s="97"/>
      <c r="B20" s="100"/>
      <c r="C20" s="100"/>
      <c r="D20" s="210"/>
      <c r="E20" s="97"/>
      <c r="F20" s="97"/>
      <c r="G20" s="97"/>
      <c r="H20" s="97"/>
      <c r="I20" s="97"/>
      <c r="J20" s="97"/>
    </row>
    <row r="21" spans="1:10" customFormat="1" ht="12.75" x14ac:dyDescent="0.2">
      <c r="A21" s="97"/>
      <c r="B21" s="97"/>
      <c r="C21" s="97"/>
      <c r="D21" s="97"/>
      <c r="E21" s="97"/>
      <c r="F21" s="97"/>
      <c r="G21" s="97"/>
      <c r="H21" s="97"/>
      <c r="I21" s="97"/>
      <c r="J21" s="97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3" sqref="G3"/>
    </sheetView>
  </sheetViews>
  <sheetFormatPr defaultRowHeight="15" x14ac:dyDescent="0.3"/>
  <cols>
    <col min="1" max="1" width="12" style="175" customWidth="1"/>
    <col min="2" max="2" width="13.28515625" style="175" customWidth="1"/>
    <col min="3" max="3" width="21.42578125" style="175" customWidth="1"/>
    <col min="4" max="4" width="17.85546875" style="175" customWidth="1"/>
    <col min="5" max="5" width="12.7109375" style="175" customWidth="1"/>
    <col min="6" max="6" width="36.85546875" style="175" customWidth="1"/>
    <col min="7" max="7" width="22.28515625" style="175" customWidth="1"/>
    <col min="8" max="8" width="0.5703125" style="175" customWidth="1"/>
    <col min="9" max="16384" width="9.140625" style="175"/>
  </cols>
  <sheetData>
    <row r="1" spans="1:8" x14ac:dyDescent="0.3">
      <c r="A1" s="70" t="s">
        <v>337</v>
      </c>
      <c r="B1" s="72"/>
      <c r="C1" s="72"/>
      <c r="D1" s="72"/>
      <c r="E1" s="72"/>
      <c r="F1" s="72"/>
      <c r="G1" s="154" t="s">
        <v>97</v>
      </c>
      <c r="H1" s="155"/>
    </row>
    <row r="2" spans="1:8" x14ac:dyDescent="0.3">
      <c r="A2" s="72" t="s">
        <v>128</v>
      </c>
      <c r="B2" s="72"/>
      <c r="C2" s="72"/>
      <c r="D2" s="72"/>
      <c r="E2" s="72"/>
      <c r="F2" s="72"/>
      <c r="G2" s="156" t="str">
        <f>'ფორმა N1'!L2</f>
        <v>08/22/2017-09/11/2017</v>
      </c>
      <c r="H2" s="155"/>
    </row>
    <row r="3" spans="1:8" x14ac:dyDescent="0.3">
      <c r="A3" s="72"/>
      <c r="B3" s="72"/>
      <c r="C3" s="72"/>
      <c r="D3" s="72"/>
      <c r="E3" s="72"/>
      <c r="F3" s="72"/>
      <c r="G3" s="98"/>
      <c r="H3" s="155"/>
    </row>
    <row r="4" spans="1:8" x14ac:dyDescent="0.3">
      <c r="A4" s="73" t="str">
        <f>'[2]ფორმა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2"/>
      <c r="H4" s="100"/>
    </row>
    <row r="5" spans="1:8" x14ac:dyDescent="0.3">
      <c r="A5" s="197" t="str">
        <f>'ფორმა N1'!A5</f>
        <v>საარჩევნო ბლოკი "ბაქრაძე,უგულავა-ევროპული საქართველო"</v>
      </c>
      <c r="B5" s="197"/>
      <c r="C5" s="197"/>
      <c r="D5" s="197"/>
      <c r="E5" s="197"/>
      <c r="F5" s="197"/>
      <c r="G5" s="197"/>
      <c r="H5" s="100"/>
    </row>
    <row r="6" spans="1:8" x14ac:dyDescent="0.3">
      <c r="A6" s="73"/>
      <c r="B6" s="72"/>
      <c r="C6" s="72"/>
      <c r="D6" s="72"/>
      <c r="E6" s="72"/>
      <c r="F6" s="72"/>
      <c r="G6" s="72"/>
      <c r="H6" s="100"/>
    </row>
    <row r="7" spans="1:8" x14ac:dyDescent="0.3">
      <c r="A7" s="72"/>
      <c r="B7" s="72"/>
      <c r="C7" s="72"/>
      <c r="D7" s="72"/>
      <c r="E7" s="72"/>
      <c r="F7" s="72"/>
      <c r="G7" s="72"/>
      <c r="H7" s="101"/>
    </row>
    <row r="8" spans="1:8" ht="45.75" customHeight="1" x14ac:dyDescent="0.3">
      <c r="A8" s="157" t="s">
        <v>295</v>
      </c>
      <c r="B8" s="157" t="s">
        <v>129</v>
      </c>
      <c r="C8" s="158" t="s">
        <v>335</v>
      </c>
      <c r="D8" s="158" t="s">
        <v>336</v>
      </c>
      <c r="E8" s="158" t="s">
        <v>258</v>
      </c>
      <c r="F8" s="157" t="s">
        <v>300</v>
      </c>
      <c r="G8" s="158" t="s">
        <v>296</v>
      </c>
      <c r="H8" s="101"/>
    </row>
    <row r="9" spans="1:8" x14ac:dyDescent="0.3">
      <c r="A9" s="159" t="s">
        <v>297</v>
      </c>
      <c r="B9" s="160"/>
      <c r="C9" s="161"/>
      <c r="D9" s="162"/>
      <c r="E9" s="162"/>
      <c r="F9" s="162"/>
      <c r="G9" s="163"/>
      <c r="H9" s="101"/>
    </row>
    <row r="10" spans="1:8" ht="15.75" x14ac:dyDescent="0.3">
      <c r="A10" s="160">
        <v>1</v>
      </c>
      <c r="B10" s="148"/>
      <c r="C10" s="164"/>
      <c r="D10" s="165"/>
      <c r="E10" s="165"/>
      <c r="F10" s="165"/>
      <c r="G10" s="166" t="str">
        <f>IF(ISBLANK(B10),"",G9+C10-D10)</f>
        <v/>
      </c>
      <c r="H10" s="101"/>
    </row>
    <row r="11" spans="1:8" ht="15.75" x14ac:dyDescent="0.3">
      <c r="A11" s="160">
        <v>2</v>
      </c>
      <c r="B11" s="148"/>
      <c r="C11" s="164"/>
      <c r="D11" s="165"/>
      <c r="E11" s="165"/>
      <c r="F11" s="165"/>
      <c r="G11" s="166" t="str">
        <f t="shared" ref="G11:G38" si="0">IF(ISBLANK(B11),"",G10+C11-D11)</f>
        <v/>
      </c>
      <c r="H11" s="101"/>
    </row>
    <row r="12" spans="1:8" ht="15.75" x14ac:dyDescent="0.3">
      <c r="A12" s="160">
        <v>3</v>
      </c>
      <c r="B12" s="148"/>
      <c r="C12" s="164"/>
      <c r="D12" s="165"/>
      <c r="E12" s="165"/>
      <c r="F12" s="165"/>
      <c r="G12" s="166" t="str">
        <f t="shared" si="0"/>
        <v/>
      </c>
      <c r="H12" s="101"/>
    </row>
    <row r="13" spans="1:8" ht="15.75" x14ac:dyDescent="0.3">
      <c r="A13" s="160">
        <v>4</v>
      </c>
      <c r="B13" s="148"/>
      <c r="C13" s="164"/>
      <c r="D13" s="165"/>
      <c r="E13" s="165"/>
      <c r="F13" s="165"/>
      <c r="G13" s="166" t="str">
        <f t="shared" si="0"/>
        <v/>
      </c>
      <c r="H13" s="101"/>
    </row>
    <row r="14" spans="1:8" ht="15.75" x14ac:dyDescent="0.3">
      <c r="A14" s="160">
        <v>5</v>
      </c>
      <c r="B14" s="148"/>
      <c r="C14" s="164"/>
      <c r="D14" s="165"/>
      <c r="E14" s="165"/>
      <c r="F14" s="165"/>
      <c r="G14" s="166" t="str">
        <f t="shared" si="0"/>
        <v/>
      </c>
      <c r="H14" s="101"/>
    </row>
    <row r="15" spans="1:8" ht="15.75" x14ac:dyDescent="0.3">
      <c r="A15" s="160">
        <v>6</v>
      </c>
      <c r="B15" s="148"/>
      <c r="C15" s="164"/>
      <c r="D15" s="165"/>
      <c r="E15" s="165"/>
      <c r="F15" s="165"/>
      <c r="G15" s="166" t="str">
        <f t="shared" si="0"/>
        <v/>
      </c>
      <c r="H15" s="101"/>
    </row>
    <row r="16" spans="1:8" ht="15.75" x14ac:dyDescent="0.3">
      <c r="A16" s="160">
        <v>7</v>
      </c>
      <c r="B16" s="148"/>
      <c r="C16" s="164"/>
      <c r="D16" s="165"/>
      <c r="E16" s="165"/>
      <c r="F16" s="165"/>
      <c r="G16" s="166" t="str">
        <f t="shared" si="0"/>
        <v/>
      </c>
      <c r="H16" s="101"/>
    </row>
    <row r="17" spans="1:8" ht="15.75" x14ac:dyDescent="0.3">
      <c r="A17" s="160">
        <v>8</v>
      </c>
      <c r="B17" s="148"/>
      <c r="C17" s="164"/>
      <c r="D17" s="165"/>
      <c r="E17" s="165"/>
      <c r="F17" s="165"/>
      <c r="G17" s="166" t="str">
        <f t="shared" si="0"/>
        <v/>
      </c>
      <c r="H17" s="101"/>
    </row>
    <row r="18" spans="1:8" ht="15.75" x14ac:dyDescent="0.3">
      <c r="A18" s="160">
        <v>9</v>
      </c>
      <c r="B18" s="148"/>
      <c r="C18" s="164"/>
      <c r="D18" s="165"/>
      <c r="E18" s="165"/>
      <c r="F18" s="165"/>
      <c r="G18" s="166" t="str">
        <f t="shared" si="0"/>
        <v/>
      </c>
      <c r="H18" s="101"/>
    </row>
    <row r="19" spans="1:8" ht="15.75" x14ac:dyDescent="0.3">
      <c r="A19" s="160">
        <v>10</v>
      </c>
      <c r="B19" s="148"/>
      <c r="C19" s="164"/>
      <c r="D19" s="165"/>
      <c r="E19" s="165"/>
      <c r="F19" s="165"/>
      <c r="G19" s="166" t="str">
        <f t="shared" si="0"/>
        <v/>
      </c>
      <c r="H19" s="101"/>
    </row>
    <row r="20" spans="1:8" ht="15.75" x14ac:dyDescent="0.3">
      <c r="A20" s="160">
        <v>11</v>
      </c>
      <c r="B20" s="148"/>
      <c r="C20" s="164"/>
      <c r="D20" s="165"/>
      <c r="E20" s="165"/>
      <c r="F20" s="165"/>
      <c r="G20" s="166" t="str">
        <f t="shared" si="0"/>
        <v/>
      </c>
      <c r="H20" s="101"/>
    </row>
    <row r="21" spans="1:8" ht="15.75" x14ac:dyDescent="0.3">
      <c r="A21" s="160">
        <v>12</v>
      </c>
      <c r="B21" s="148"/>
      <c r="C21" s="164"/>
      <c r="D21" s="165"/>
      <c r="E21" s="165"/>
      <c r="F21" s="165"/>
      <c r="G21" s="166" t="str">
        <f t="shared" si="0"/>
        <v/>
      </c>
      <c r="H21" s="101"/>
    </row>
    <row r="22" spans="1:8" ht="15.75" x14ac:dyDescent="0.3">
      <c r="A22" s="160">
        <v>13</v>
      </c>
      <c r="B22" s="148"/>
      <c r="C22" s="164"/>
      <c r="D22" s="165"/>
      <c r="E22" s="165"/>
      <c r="F22" s="165"/>
      <c r="G22" s="166" t="str">
        <f t="shared" si="0"/>
        <v/>
      </c>
      <c r="H22" s="101"/>
    </row>
    <row r="23" spans="1:8" ht="15.75" x14ac:dyDescent="0.3">
      <c r="A23" s="160">
        <v>14</v>
      </c>
      <c r="B23" s="148"/>
      <c r="C23" s="164"/>
      <c r="D23" s="165"/>
      <c r="E23" s="165"/>
      <c r="F23" s="165"/>
      <c r="G23" s="166" t="str">
        <f t="shared" si="0"/>
        <v/>
      </c>
      <c r="H23" s="101"/>
    </row>
    <row r="24" spans="1:8" ht="15.75" x14ac:dyDescent="0.3">
      <c r="A24" s="160">
        <v>15</v>
      </c>
      <c r="B24" s="148"/>
      <c r="C24" s="164"/>
      <c r="D24" s="165"/>
      <c r="E24" s="165"/>
      <c r="F24" s="165"/>
      <c r="G24" s="166" t="str">
        <f t="shared" si="0"/>
        <v/>
      </c>
      <c r="H24" s="101"/>
    </row>
    <row r="25" spans="1:8" ht="15.75" x14ac:dyDescent="0.3">
      <c r="A25" s="160">
        <v>16</v>
      </c>
      <c r="B25" s="148"/>
      <c r="C25" s="164"/>
      <c r="D25" s="165"/>
      <c r="E25" s="165"/>
      <c r="F25" s="165"/>
      <c r="G25" s="166" t="str">
        <f t="shared" si="0"/>
        <v/>
      </c>
      <c r="H25" s="101"/>
    </row>
    <row r="26" spans="1:8" ht="15.75" x14ac:dyDescent="0.3">
      <c r="A26" s="160">
        <v>17</v>
      </c>
      <c r="B26" s="148"/>
      <c r="C26" s="164"/>
      <c r="D26" s="165"/>
      <c r="E26" s="165"/>
      <c r="F26" s="165"/>
      <c r="G26" s="166" t="str">
        <f t="shared" si="0"/>
        <v/>
      </c>
      <c r="H26" s="101"/>
    </row>
    <row r="27" spans="1:8" ht="15.75" x14ac:dyDescent="0.3">
      <c r="A27" s="160">
        <v>18</v>
      </c>
      <c r="B27" s="148"/>
      <c r="C27" s="164"/>
      <c r="D27" s="165"/>
      <c r="E27" s="165"/>
      <c r="F27" s="165"/>
      <c r="G27" s="166" t="str">
        <f t="shared" si="0"/>
        <v/>
      </c>
      <c r="H27" s="101"/>
    </row>
    <row r="28" spans="1:8" ht="15.75" x14ac:dyDescent="0.3">
      <c r="A28" s="160">
        <v>19</v>
      </c>
      <c r="B28" s="148"/>
      <c r="C28" s="164"/>
      <c r="D28" s="165"/>
      <c r="E28" s="165"/>
      <c r="F28" s="165"/>
      <c r="G28" s="166" t="str">
        <f t="shared" si="0"/>
        <v/>
      </c>
      <c r="H28" s="101"/>
    </row>
    <row r="29" spans="1:8" ht="15.75" x14ac:dyDescent="0.3">
      <c r="A29" s="160">
        <v>20</v>
      </c>
      <c r="B29" s="148"/>
      <c r="C29" s="164"/>
      <c r="D29" s="165"/>
      <c r="E29" s="165"/>
      <c r="F29" s="165"/>
      <c r="G29" s="166" t="str">
        <f t="shared" si="0"/>
        <v/>
      </c>
      <c r="H29" s="101"/>
    </row>
    <row r="30" spans="1:8" ht="15.75" x14ac:dyDescent="0.3">
      <c r="A30" s="160">
        <v>21</v>
      </c>
      <c r="B30" s="148"/>
      <c r="C30" s="167"/>
      <c r="D30" s="168"/>
      <c r="E30" s="168"/>
      <c r="F30" s="168"/>
      <c r="G30" s="166" t="str">
        <f t="shared" si="0"/>
        <v/>
      </c>
      <c r="H30" s="101"/>
    </row>
    <row r="31" spans="1:8" ht="15.75" x14ac:dyDescent="0.3">
      <c r="A31" s="160">
        <v>22</v>
      </c>
      <c r="B31" s="148"/>
      <c r="C31" s="167"/>
      <c r="D31" s="168"/>
      <c r="E31" s="168"/>
      <c r="F31" s="168"/>
      <c r="G31" s="166" t="str">
        <f t="shared" si="0"/>
        <v/>
      </c>
      <c r="H31" s="101"/>
    </row>
    <row r="32" spans="1:8" ht="15.75" x14ac:dyDescent="0.3">
      <c r="A32" s="160">
        <v>23</v>
      </c>
      <c r="B32" s="148"/>
      <c r="C32" s="167"/>
      <c r="D32" s="168"/>
      <c r="E32" s="168"/>
      <c r="F32" s="168"/>
      <c r="G32" s="166" t="str">
        <f t="shared" si="0"/>
        <v/>
      </c>
      <c r="H32" s="101"/>
    </row>
    <row r="33" spans="1:10" ht="15.75" x14ac:dyDescent="0.3">
      <c r="A33" s="160">
        <v>24</v>
      </c>
      <c r="B33" s="148"/>
      <c r="C33" s="167"/>
      <c r="D33" s="168"/>
      <c r="E33" s="168"/>
      <c r="F33" s="168"/>
      <c r="G33" s="166" t="str">
        <f t="shared" si="0"/>
        <v/>
      </c>
      <c r="H33" s="101"/>
    </row>
    <row r="34" spans="1:10" ht="15.75" x14ac:dyDescent="0.3">
      <c r="A34" s="160">
        <v>25</v>
      </c>
      <c r="B34" s="148"/>
      <c r="C34" s="167"/>
      <c r="D34" s="168"/>
      <c r="E34" s="168"/>
      <c r="F34" s="168"/>
      <c r="G34" s="166" t="str">
        <f t="shared" si="0"/>
        <v/>
      </c>
      <c r="H34" s="101"/>
    </row>
    <row r="35" spans="1:10" ht="15.75" x14ac:dyDescent="0.3">
      <c r="A35" s="160">
        <v>26</v>
      </c>
      <c r="B35" s="148"/>
      <c r="C35" s="167"/>
      <c r="D35" s="168"/>
      <c r="E35" s="168"/>
      <c r="F35" s="168"/>
      <c r="G35" s="166" t="str">
        <f t="shared" si="0"/>
        <v/>
      </c>
      <c r="H35" s="101"/>
    </row>
    <row r="36" spans="1:10" ht="15.75" x14ac:dyDescent="0.3">
      <c r="A36" s="160">
        <v>27</v>
      </c>
      <c r="B36" s="148"/>
      <c r="C36" s="167"/>
      <c r="D36" s="168"/>
      <c r="E36" s="168"/>
      <c r="F36" s="168"/>
      <c r="G36" s="166" t="str">
        <f t="shared" si="0"/>
        <v/>
      </c>
      <c r="H36" s="101"/>
    </row>
    <row r="37" spans="1:10" ht="15.75" x14ac:dyDescent="0.3">
      <c r="A37" s="160">
        <v>28</v>
      </c>
      <c r="B37" s="148"/>
      <c r="C37" s="167"/>
      <c r="D37" s="168"/>
      <c r="E37" s="168"/>
      <c r="F37" s="168"/>
      <c r="G37" s="166" t="str">
        <f t="shared" si="0"/>
        <v/>
      </c>
      <c r="H37" s="101"/>
    </row>
    <row r="38" spans="1:10" ht="15.75" x14ac:dyDescent="0.3">
      <c r="A38" s="160">
        <v>29</v>
      </c>
      <c r="B38" s="148"/>
      <c r="C38" s="167"/>
      <c r="D38" s="168"/>
      <c r="E38" s="168"/>
      <c r="F38" s="168"/>
      <c r="G38" s="166" t="str">
        <f t="shared" si="0"/>
        <v/>
      </c>
      <c r="H38" s="101"/>
    </row>
    <row r="39" spans="1:10" ht="15.75" x14ac:dyDescent="0.3">
      <c r="A39" s="160" t="s">
        <v>261</v>
      </c>
      <c r="B39" s="148"/>
      <c r="C39" s="167"/>
      <c r="D39" s="168"/>
      <c r="E39" s="168"/>
      <c r="F39" s="168"/>
      <c r="G39" s="166" t="str">
        <f>IF(ISBLANK(B39),"",#REF!+C39-D39)</f>
        <v/>
      </c>
      <c r="H39" s="101"/>
    </row>
    <row r="40" spans="1:10" x14ac:dyDescent="0.3">
      <c r="A40" s="169" t="s">
        <v>298</v>
      </c>
      <c r="B40" s="170"/>
      <c r="C40" s="171"/>
      <c r="D40" s="172"/>
      <c r="E40" s="172"/>
      <c r="F40" s="173"/>
      <c r="G40" s="174" t="str">
        <f>G39</f>
        <v/>
      </c>
      <c r="H40" s="101"/>
    </row>
    <row r="44" spans="1:10" x14ac:dyDescent="0.3">
      <c r="B44" s="177" t="s">
        <v>96</v>
      </c>
      <c r="F44" s="178"/>
    </row>
    <row r="45" spans="1:10" x14ac:dyDescent="0.3">
      <c r="F45" s="176"/>
      <c r="G45" s="176"/>
      <c r="H45" s="176"/>
      <c r="I45" s="176"/>
      <c r="J45" s="176"/>
    </row>
    <row r="46" spans="1:10" x14ac:dyDescent="0.3">
      <c r="C46" s="179"/>
      <c r="F46" s="179"/>
      <c r="G46" s="180"/>
      <c r="H46" s="176"/>
      <c r="I46" s="176"/>
      <c r="J46" s="176"/>
    </row>
    <row r="47" spans="1:10" x14ac:dyDescent="0.3">
      <c r="A47" s="176"/>
      <c r="C47" s="181" t="s">
        <v>251</v>
      </c>
      <c r="F47" s="182" t="s">
        <v>256</v>
      </c>
      <c r="G47" s="180"/>
      <c r="H47" s="176"/>
      <c r="I47" s="176"/>
      <c r="J47" s="176"/>
    </row>
    <row r="48" spans="1:10" x14ac:dyDescent="0.3">
      <c r="A48" s="176"/>
      <c r="C48" s="183" t="s">
        <v>127</v>
      </c>
      <c r="F48" s="175" t="s">
        <v>252</v>
      </c>
      <c r="G48" s="176"/>
      <c r="H48" s="176"/>
      <c r="I48" s="176"/>
      <c r="J48" s="176"/>
    </row>
    <row r="49" spans="2:2" s="176" customFormat="1" x14ac:dyDescent="0.3">
      <c r="B49" s="175"/>
    </row>
    <row r="50" spans="2:2" s="176" customFormat="1" ht="12.75" x14ac:dyDescent="0.2"/>
    <row r="51" spans="2:2" s="176" customFormat="1" ht="12.75" x14ac:dyDescent="0.2"/>
    <row r="52" spans="2:2" s="176" customFormat="1" ht="12.75" x14ac:dyDescent="0.2"/>
    <row r="53" spans="2:2" s="176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A13" sqref="A13:A25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3" t="s">
        <v>287</v>
      </c>
      <c r="B1" s="134"/>
      <c r="C1" s="134"/>
      <c r="D1" s="134"/>
      <c r="E1" s="134"/>
      <c r="F1" s="74"/>
      <c r="G1" s="74"/>
      <c r="H1" s="74"/>
      <c r="I1" s="499" t="s">
        <v>97</v>
      </c>
      <c r="J1" s="499"/>
      <c r="K1" s="140"/>
    </row>
    <row r="2" spans="1:12" s="23" customFormat="1" ht="15" x14ac:dyDescent="0.3">
      <c r="A2" s="101" t="s">
        <v>128</v>
      </c>
      <c r="B2" s="134"/>
      <c r="C2" s="134"/>
      <c r="D2" s="134"/>
      <c r="E2" s="134"/>
      <c r="F2" s="135"/>
      <c r="G2" s="136"/>
      <c r="H2" s="136"/>
      <c r="I2" s="488" t="str">
        <f>'ფორმა N1'!L2</f>
        <v>08/22/2017-09/11/2017</v>
      </c>
      <c r="J2" s="497"/>
      <c r="K2" s="140"/>
    </row>
    <row r="3" spans="1:12" s="23" customFormat="1" ht="15" x14ac:dyDescent="0.2">
      <c r="A3" s="134"/>
      <c r="B3" s="134"/>
      <c r="C3" s="134"/>
      <c r="D3" s="134"/>
      <c r="E3" s="134"/>
      <c r="F3" s="135"/>
      <c r="G3" s="136"/>
      <c r="H3" s="136"/>
      <c r="I3" s="137"/>
      <c r="J3" s="71"/>
      <c r="K3" s="140"/>
    </row>
    <row r="4" spans="1:12" s="2" customFormat="1" ht="1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73"/>
      <c r="G4" s="73"/>
      <c r="H4" s="73"/>
      <c r="I4" s="122"/>
      <c r="J4" s="72"/>
      <c r="K4" s="101"/>
      <c r="L4" s="23"/>
    </row>
    <row r="5" spans="1:12" s="2" customFormat="1" ht="15" x14ac:dyDescent="0.3">
      <c r="A5" s="115" t="str">
        <f>'ფორმა N1'!A5</f>
        <v>საარჩევნო ბლოკი "ბაქრაძე,უგულავა-ევროპული საქართველო"</v>
      </c>
      <c r="B5" s="116"/>
      <c r="C5" s="116"/>
      <c r="D5" s="116"/>
      <c r="E5" s="116"/>
      <c r="F5" s="57"/>
      <c r="G5" s="57"/>
      <c r="H5" s="57"/>
      <c r="I5" s="128"/>
      <c r="J5" s="57"/>
      <c r="K5" s="101"/>
    </row>
    <row r="6" spans="1:12" s="23" customFormat="1" ht="13.5" x14ac:dyDescent="0.2">
      <c r="A6" s="138"/>
      <c r="B6" s="139"/>
      <c r="C6" s="139"/>
      <c r="D6" s="134"/>
      <c r="E6" s="134"/>
      <c r="F6" s="134"/>
      <c r="G6" s="134"/>
      <c r="H6" s="134"/>
      <c r="I6" s="134"/>
      <c r="J6" s="134"/>
      <c r="K6" s="140"/>
    </row>
    <row r="7" spans="1:12" ht="45" x14ac:dyDescent="0.2">
      <c r="A7" s="129"/>
      <c r="B7" s="498" t="s">
        <v>208</v>
      </c>
      <c r="C7" s="498"/>
      <c r="D7" s="498" t="s">
        <v>275</v>
      </c>
      <c r="E7" s="498"/>
      <c r="F7" s="498" t="s">
        <v>276</v>
      </c>
      <c r="G7" s="498"/>
      <c r="H7" s="147" t="s">
        <v>262</v>
      </c>
      <c r="I7" s="498" t="s">
        <v>211</v>
      </c>
      <c r="J7" s="498"/>
      <c r="K7" s="141"/>
    </row>
    <row r="8" spans="1:12" ht="15" x14ac:dyDescent="0.2">
      <c r="A8" s="130" t="s">
        <v>103</v>
      </c>
      <c r="B8" s="131" t="s">
        <v>210</v>
      </c>
      <c r="C8" s="132" t="s">
        <v>209</v>
      </c>
      <c r="D8" s="131" t="s">
        <v>210</v>
      </c>
      <c r="E8" s="132" t="s">
        <v>209</v>
      </c>
      <c r="F8" s="131" t="s">
        <v>210</v>
      </c>
      <c r="G8" s="132" t="s">
        <v>209</v>
      </c>
      <c r="H8" s="132" t="s">
        <v>209</v>
      </c>
      <c r="I8" s="131" t="s">
        <v>210</v>
      </c>
      <c r="J8" s="132" t="s">
        <v>209</v>
      </c>
      <c r="K8" s="141"/>
    </row>
    <row r="9" spans="1:12" ht="15" x14ac:dyDescent="0.2">
      <c r="A9" s="58" t="s">
        <v>104</v>
      </c>
      <c r="B9" s="78">
        <f>SUM(B10,B14,B17)</f>
        <v>1</v>
      </c>
      <c r="C9" s="78">
        <f>SUM(C10,C14,C17)</f>
        <v>124737.69</v>
      </c>
      <c r="D9" s="78">
        <f t="shared" ref="D9:J9" si="0">SUM(D10,D14,D17)</f>
        <v>0</v>
      </c>
      <c r="E9" s="78">
        <f>SUM(E10,E14,E17)</f>
        <v>0</v>
      </c>
      <c r="F9" s="78">
        <f t="shared" si="0"/>
        <v>0</v>
      </c>
      <c r="G9" s="78">
        <f>SUM(G10,G14,G17)</f>
        <v>0</v>
      </c>
      <c r="H9" s="78">
        <f>SUM(H10,H14,H17)</f>
        <v>0</v>
      </c>
      <c r="I9" s="78">
        <f>SUM(I10,I14,I17)</f>
        <v>1</v>
      </c>
      <c r="J9" s="78">
        <f t="shared" si="0"/>
        <v>132818</v>
      </c>
      <c r="K9" s="141"/>
    </row>
    <row r="10" spans="1:12" ht="15" x14ac:dyDescent="0.2">
      <c r="A10" s="59" t="s">
        <v>105</v>
      </c>
      <c r="B10" s="129">
        <f>SUM(B11:B13)</f>
        <v>0</v>
      </c>
      <c r="C10" s="129">
        <f>SUM(C11:C13)</f>
        <v>0</v>
      </c>
      <c r="D10" s="129">
        <f t="shared" ref="D10:J10" si="1">SUM(D11:D13)</f>
        <v>0</v>
      </c>
      <c r="E10" s="129">
        <f>SUM(E11:E13)</f>
        <v>0</v>
      </c>
      <c r="F10" s="129">
        <f t="shared" si="1"/>
        <v>0</v>
      </c>
      <c r="G10" s="129">
        <f>SUM(G11:G13)</f>
        <v>0</v>
      </c>
      <c r="H10" s="129">
        <f>SUM(H11:H13)</f>
        <v>0</v>
      </c>
      <c r="I10" s="129">
        <f>SUM(I11:I13)</f>
        <v>0</v>
      </c>
      <c r="J10" s="129">
        <f t="shared" si="1"/>
        <v>0</v>
      </c>
      <c r="K10" s="141"/>
    </row>
    <row r="11" spans="1:12" ht="15" x14ac:dyDescent="0.2">
      <c r="A11" s="59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1"/>
    </row>
    <row r="12" spans="1:12" ht="15" x14ac:dyDescent="0.2">
      <c r="A12" s="59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1"/>
    </row>
    <row r="13" spans="1:12" ht="15" x14ac:dyDescent="0.2">
      <c r="A13" s="427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1"/>
    </row>
    <row r="14" spans="1:12" ht="15" x14ac:dyDescent="0.2">
      <c r="A14" s="427" t="s">
        <v>109</v>
      </c>
      <c r="B14" s="129">
        <f>SUM(B15:B16)</f>
        <v>1</v>
      </c>
      <c r="C14" s="129">
        <f>SUM(C15:C16)</f>
        <v>12250</v>
      </c>
      <c r="D14" s="129">
        <f t="shared" ref="D14:J14" si="2">SUM(D15:D16)</f>
        <v>0</v>
      </c>
      <c r="E14" s="129">
        <f>SUM(E15:E16)</f>
        <v>0</v>
      </c>
      <c r="F14" s="129">
        <f t="shared" si="2"/>
        <v>0</v>
      </c>
      <c r="G14" s="129">
        <f>SUM(G15:G16)</f>
        <v>0</v>
      </c>
      <c r="H14" s="129">
        <f>SUM(H15:H16)</f>
        <v>0</v>
      </c>
      <c r="I14" s="129">
        <f>SUM(I15:I16)</f>
        <v>1</v>
      </c>
      <c r="J14" s="129">
        <f t="shared" si="2"/>
        <v>12250</v>
      </c>
      <c r="K14" s="141"/>
    </row>
    <row r="15" spans="1:12" ht="15" x14ac:dyDescent="0.2">
      <c r="A15" s="427" t="s">
        <v>110</v>
      </c>
      <c r="B15" s="26">
        <v>1</v>
      </c>
      <c r="C15" s="426">
        <v>12250</v>
      </c>
      <c r="D15" s="426"/>
      <c r="E15" s="426"/>
      <c r="F15" s="426"/>
      <c r="G15" s="426"/>
      <c r="H15" s="426"/>
      <c r="I15" s="26">
        <v>1</v>
      </c>
      <c r="J15" s="426">
        <v>12250</v>
      </c>
      <c r="K15" s="141"/>
    </row>
    <row r="16" spans="1:12" ht="15" x14ac:dyDescent="0.2">
      <c r="A16" s="427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1"/>
    </row>
    <row r="17" spans="1:11" ht="15" x14ac:dyDescent="0.2">
      <c r="A17" s="427" t="s">
        <v>112</v>
      </c>
      <c r="B17" s="129">
        <f>SUM(B18:B19,B22,B23)</f>
        <v>0</v>
      </c>
      <c r="C17" s="129">
        <f>SUM(C18:C19,C22,C23)</f>
        <v>112487.69</v>
      </c>
      <c r="D17" s="129">
        <f t="shared" ref="D17:J17" si="3">SUM(D18:D19,D22,D23)</f>
        <v>0</v>
      </c>
      <c r="E17" s="129">
        <f>SUM(E18:E19,E22,E23)</f>
        <v>0</v>
      </c>
      <c r="F17" s="129">
        <f t="shared" si="3"/>
        <v>0</v>
      </c>
      <c r="G17" s="129">
        <f>SUM(G18:G19,G22,G23)</f>
        <v>0</v>
      </c>
      <c r="H17" s="129">
        <f>SUM(H18:H19,H22,H23)</f>
        <v>0</v>
      </c>
      <c r="I17" s="129">
        <f>SUM(I18:I19,I22,I23)</f>
        <v>0</v>
      </c>
      <c r="J17" s="129">
        <f t="shared" si="3"/>
        <v>120568</v>
      </c>
      <c r="K17" s="141"/>
    </row>
    <row r="18" spans="1:11" ht="15" x14ac:dyDescent="0.2">
      <c r="A18" s="427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1"/>
    </row>
    <row r="19" spans="1:11" ht="15" x14ac:dyDescent="0.2">
      <c r="A19" s="427" t="s">
        <v>114</v>
      </c>
      <c r="B19" s="129">
        <f>SUM(B20:B21)</f>
        <v>0</v>
      </c>
      <c r="C19" s="129">
        <f>SUM(C20:C21)</f>
        <v>1489.02</v>
      </c>
      <c r="D19" s="129">
        <f t="shared" ref="D19:J19" si="4">SUM(D20:D21)</f>
        <v>0</v>
      </c>
      <c r="E19" s="129">
        <f>SUM(E20:E21)</f>
        <v>0</v>
      </c>
      <c r="F19" s="129">
        <f t="shared" si="4"/>
        <v>0</v>
      </c>
      <c r="G19" s="129">
        <f>SUM(G20:G21)</f>
        <v>0</v>
      </c>
      <c r="H19" s="129">
        <f>SUM(H20:H21)</f>
        <v>0</v>
      </c>
      <c r="I19" s="129">
        <f>SUM(I20:I21)</f>
        <v>0</v>
      </c>
      <c r="J19" s="129">
        <f t="shared" si="4"/>
        <v>1489.02</v>
      </c>
      <c r="K19" s="141"/>
    </row>
    <row r="20" spans="1:11" ht="15" x14ac:dyDescent="0.2">
      <c r="A20" s="427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1"/>
    </row>
    <row r="21" spans="1:11" ht="15" x14ac:dyDescent="0.2">
      <c r="A21" s="427" t="s">
        <v>116</v>
      </c>
      <c r="B21" s="426">
        <v>0</v>
      </c>
      <c r="C21" s="427">
        <v>1489.02</v>
      </c>
      <c r="D21" s="426"/>
      <c r="E21" s="426"/>
      <c r="F21" s="426"/>
      <c r="G21" s="426"/>
      <c r="H21" s="426"/>
      <c r="I21" s="426">
        <v>0</v>
      </c>
      <c r="J21" s="427">
        <v>1489.02</v>
      </c>
      <c r="K21" s="141"/>
    </row>
    <row r="22" spans="1:11" ht="15" x14ac:dyDescent="0.2">
      <c r="A22" s="427" t="s">
        <v>117</v>
      </c>
      <c r="B22" s="426"/>
      <c r="C22" s="26"/>
      <c r="D22" s="26"/>
      <c r="E22" s="26"/>
      <c r="F22" s="26"/>
      <c r="G22" s="26"/>
      <c r="H22" s="26"/>
      <c r="I22" s="26"/>
      <c r="J22" s="26"/>
      <c r="K22" s="141"/>
    </row>
    <row r="23" spans="1:11" ht="15" x14ac:dyDescent="0.3">
      <c r="A23" s="427" t="s">
        <v>118</v>
      </c>
      <c r="B23" s="426">
        <v>0</v>
      </c>
      <c r="C23" s="426">
        <v>110998.67</v>
      </c>
      <c r="D23" s="426"/>
      <c r="E23" s="426"/>
      <c r="F23" s="426"/>
      <c r="G23" s="426"/>
      <c r="H23" s="426"/>
      <c r="I23" s="426">
        <v>0</v>
      </c>
      <c r="J23" s="455">
        <v>119078.98</v>
      </c>
      <c r="K23" s="141"/>
    </row>
    <row r="24" spans="1:11" ht="15" x14ac:dyDescent="0.2">
      <c r="A24" s="456" t="s">
        <v>119</v>
      </c>
      <c r="B24" s="428">
        <f>SUM(B25:B31)</f>
        <v>0</v>
      </c>
      <c r="C24" s="78">
        <f t="shared" ref="C24:J24" si="5">SUM(C25:C31)</f>
        <v>0</v>
      </c>
      <c r="D24" s="78">
        <f t="shared" si="5"/>
        <v>0</v>
      </c>
      <c r="E24" s="78">
        <f t="shared" si="5"/>
        <v>0</v>
      </c>
      <c r="F24" s="78">
        <f t="shared" si="5"/>
        <v>0</v>
      </c>
      <c r="G24" s="78">
        <f t="shared" si="5"/>
        <v>0</v>
      </c>
      <c r="H24" s="78">
        <f t="shared" si="5"/>
        <v>0</v>
      </c>
      <c r="I24" s="78">
        <f t="shared" si="5"/>
        <v>0</v>
      </c>
      <c r="J24" s="78">
        <f t="shared" si="5"/>
        <v>0</v>
      </c>
      <c r="K24" s="141"/>
    </row>
    <row r="25" spans="1:11" ht="15" x14ac:dyDescent="0.2">
      <c r="A25" s="427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1"/>
    </row>
    <row r="26" spans="1:11" ht="15" x14ac:dyDescent="0.2">
      <c r="A26" s="59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1"/>
    </row>
    <row r="27" spans="1:11" ht="15" x14ac:dyDescent="0.2">
      <c r="A27" s="59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1"/>
    </row>
    <row r="28" spans="1:11" ht="15" x14ac:dyDescent="0.2">
      <c r="A28" s="59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1"/>
    </row>
    <row r="29" spans="1:11" ht="15" x14ac:dyDescent="0.2">
      <c r="A29" s="59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1"/>
    </row>
    <row r="30" spans="1:11" ht="15" x14ac:dyDescent="0.2">
      <c r="A30" s="59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1"/>
    </row>
    <row r="31" spans="1:11" ht="15" x14ac:dyDescent="0.2">
      <c r="A31" s="59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1"/>
    </row>
    <row r="32" spans="1:11" ht="15" x14ac:dyDescent="0.2">
      <c r="A32" s="58" t="s">
        <v>120</v>
      </c>
      <c r="B32" s="78">
        <f>SUM(B33:B35)</f>
        <v>0</v>
      </c>
      <c r="C32" s="78">
        <f>SUM(C33:C35)</f>
        <v>0</v>
      </c>
      <c r="D32" s="78">
        <f t="shared" ref="D32:J32" si="6">SUM(D33:D35)</f>
        <v>0</v>
      </c>
      <c r="E32" s="78">
        <f>SUM(E33:E35)</f>
        <v>0</v>
      </c>
      <c r="F32" s="78">
        <f t="shared" si="6"/>
        <v>0</v>
      </c>
      <c r="G32" s="78">
        <f>SUM(G33:G35)</f>
        <v>0</v>
      </c>
      <c r="H32" s="78">
        <f>SUM(H33:H35)</f>
        <v>0</v>
      </c>
      <c r="I32" s="78">
        <f>SUM(I33:I35)</f>
        <v>0</v>
      </c>
      <c r="J32" s="78">
        <f t="shared" si="6"/>
        <v>0</v>
      </c>
      <c r="K32" s="141"/>
    </row>
    <row r="33" spans="1:11" ht="15" x14ac:dyDescent="0.2">
      <c r="A33" s="59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1"/>
    </row>
    <row r="34" spans="1:11" ht="15" x14ac:dyDescent="0.2">
      <c r="A34" s="59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1"/>
    </row>
    <row r="35" spans="1:11" ht="15" x14ac:dyDescent="0.2">
      <c r="A35" s="59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1"/>
    </row>
    <row r="36" spans="1:11" ht="15" x14ac:dyDescent="0.2">
      <c r="A36" s="58" t="s">
        <v>121</v>
      </c>
      <c r="B36" s="78">
        <f t="shared" ref="B36:J36" si="7">SUM(B37:B39,B42)</f>
        <v>0</v>
      </c>
      <c r="C36" s="78">
        <f t="shared" si="7"/>
        <v>0</v>
      </c>
      <c r="D36" s="78">
        <f t="shared" si="7"/>
        <v>0</v>
      </c>
      <c r="E36" s="78">
        <f t="shared" si="7"/>
        <v>0</v>
      </c>
      <c r="F36" s="78">
        <f t="shared" si="7"/>
        <v>0</v>
      </c>
      <c r="G36" s="78">
        <f t="shared" si="7"/>
        <v>0</v>
      </c>
      <c r="H36" s="78">
        <f t="shared" si="7"/>
        <v>0</v>
      </c>
      <c r="I36" s="78">
        <f t="shared" si="7"/>
        <v>0</v>
      </c>
      <c r="J36" s="78">
        <f t="shared" si="7"/>
        <v>0</v>
      </c>
      <c r="K36" s="141"/>
    </row>
    <row r="37" spans="1:11" ht="15" x14ac:dyDescent="0.2">
      <c r="A37" s="59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1"/>
    </row>
    <row r="38" spans="1:11" ht="15" x14ac:dyDescent="0.2">
      <c r="A38" s="59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1"/>
    </row>
    <row r="39" spans="1:11" ht="15" x14ac:dyDescent="0.2">
      <c r="A39" s="59" t="s">
        <v>124</v>
      </c>
      <c r="B39" s="129">
        <f t="shared" ref="B39:J39" si="8">SUM(B40:B41)</f>
        <v>0</v>
      </c>
      <c r="C39" s="129">
        <f t="shared" si="8"/>
        <v>0</v>
      </c>
      <c r="D39" s="129">
        <f t="shared" si="8"/>
        <v>0</v>
      </c>
      <c r="E39" s="129">
        <f t="shared" si="8"/>
        <v>0</v>
      </c>
      <c r="F39" s="129">
        <f t="shared" si="8"/>
        <v>0</v>
      </c>
      <c r="G39" s="129">
        <f t="shared" si="8"/>
        <v>0</v>
      </c>
      <c r="H39" s="129">
        <f t="shared" si="8"/>
        <v>0</v>
      </c>
      <c r="I39" s="129">
        <f t="shared" si="8"/>
        <v>0</v>
      </c>
      <c r="J39" s="129">
        <f t="shared" si="8"/>
        <v>0</v>
      </c>
      <c r="K39" s="141"/>
    </row>
    <row r="40" spans="1:11" ht="30" x14ac:dyDescent="0.2">
      <c r="A40" s="59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1"/>
    </row>
    <row r="41" spans="1:11" ht="15" x14ac:dyDescent="0.2">
      <c r="A41" s="59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1"/>
    </row>
    <row r="42" spans="1:11" ht="15" x14ac:dyDescent="0.2">
      <c r="A42" s="59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1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67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6"/>
      <c r="C48" s="66"/>
      <c r="F48" s="66"/>
      <c r="G48" s="69"/>
      <c r="H48" s="66"/>
      <c r="I48"/>
      <c r="J48"/>
    </row>
    <row r="49" spans="1:10" s="2" customFormat="1" ht="15" x14ac:dyDescent="0.3">
      <c r="B49" s="65" t="s">
        <v>251</v>
      </c>
      <c r="F49" s="12" t="s">
        <v>256</v>
      </c>
      <c r="G49" s="68"/>
      <c r="I49"/>
      <c r="J49"/>
    </row>
    <row r="50" spans="1:10" s="2" customFormat="1" ht="15" x14ac:dyDescent="0.3">
      <c r="B50" s="62" t="s">
        <v>127</v>
      </c>
      <c r="F50" s="2" t="s">
        <v>252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view="pageBreakPreview" zoomScale="80" zoomScaleNormal="80" zoomScaleSheetLayoutView="80" workbookViewId="0">
      <selection activeCell="C15" sqref="C15"/>
    </sheetView>
  </sheetViews>
  <sheetFormatPr defaultRowHeight="12.75" x14ac:dyDescent="0.2"/>
  <cols>
    <col min="1" max="1" width="6" style="191" customWidth="1"/>
    <col min="2" max="2" width="21.140625" style="191" customWidth="1"/>
    <col min="3" max="3" width="25.140625" style="191" bestFit="1" customWidth="1"/>
    <col min="4" max="4" width="18.42578125" style="191" customWidth="1"/>
    <col min="5" max="5" width="19.5703125" style="191" customWidth="1"/>
    <col min="6" max="6" width="22" style="191" customWidth="1"/>
    <col min="7" max="7" width="25.28515625" style="191" customWidth="1"/>
    <col min="8" max="8" width="18.28515625" style="191" customWidth="1"/>
    <col min="9" max="9" width="17.140625" style="191" customWidth="1"/>
    <col min="10" max="16384" width="9.140625" style="191"/>
  </cols>
  <sheetData>
    <row r="1" spans="1:9" ht="15" x14ac:dyDescent="0.2">
      <c r="A1" s="184" t="s">
        <v>476</v>
      </c>
      <c r="B1" s="184"/>
      <c r="C1" s="185"/>
      <c r="D1" s="185"/>
      <c r="E1" s="185"/>
      <c r="F1" s="185"/>
      <c r="G1" s="185"/>
      <c r="H1" s="185"/>
      <c r="I1" s="341" t="s">
        <v>97</v>
      </c>
    </row>
    <row r="2" spans="1:9" ht="15" x14ac:dyDescent="0.3">
      <c r="A2" s="144" t="s">
        <v>128</v>
      </c>
      <c r="B2" s="144"/>
      <c r="C2" s="185"/>
      <c r="D2" s="185"/>
      <c r="E2" s="185"/>
      <c r="F2" s="185"/>
      <c r="G2" s="185"/>
      <c r="H2" s="185"/>
      <c r="I2" s="338" t="str">
        <f>'ფორმა N1'!L2</f>
        <v>08/22/2017-09/11/2017</v>
      </c>
    </row>
    <row r="3" spans="1:9" ht="15" x14ac:dyDescent="0.2">
      <c r="A3" s="185"/>
      <c r="B3" s="185"/>
      <c r="C3" s="185"/>
      <c r="D3" s="185"/>
      <c r="E3" s="185"/>
      <c r="F3" s="185"/>
      <c r="G3" s="185"/>
      <c r="H3" s="185"/>
      <c r="I3" s="137"/>
    </row>
    <row r="4" spans="1:9" ht="15" x14ac:dyDescent="0.3">
      <c r="A4" s="110" t="s">
        <v>257</v>
      </c>
      <c r="B4" s="110"/>
      <c r="C4" s="110"/>
      <c r="D4" s="110"/>
      <c r="E4" s="347"/>
      <c r="F4" s="186"/>
      <c r="G4" s="185"/>
      <c r="H4" s="185"/>
      <c r="I4" s="186"/>
    </row>
    <row r="5" spans="1:9" s="352" customFormat="1" ht="15" x14ac:dyDescent="0.3">
      <c r="A5" s="348" t="str">
        <f>'ფორმა N1'!A5</f>
        <v>საარჩევნო ბლოკი "ბაქრაძე,უგულავა-ევროპული საქართველო"</v>
      </c>
      <c r="B5" s="348"/>
      <c r="C5" s="349"/>
      <c r="D5" s="349"/>
      <c r="E5" s="349"/>
      <c r="F5" s="350"/>
      <c r="G5" s="351"/>
      <c r="H5" s="351"/>
      <c r="I5" s="350"/>
    </row>
    <row r="6" spans="1:9" ht="13.5" x14ac:dyDescent="0.2">
      <c r="A6" s="138"/>
      <c r="B6" s="138"/>
      <c r="C6" s="353"/>
      <c r="D6" s="353"/>
      <c r="E6" s="353"/>
      <c r="F6" s="185"/>
      <c r="G6" s="185"/>
      <c r="H6" s="185"/>
      <c r="I6" s="185"/>
    </row>
    <row r="7" spans="1:9" ht="60" x14ac:dyDescent="0.2">
      <c r="A7" s="354" t="s">
        <v>64</v>
      </c>
      <c r="B7" s="354" t="s">
        <v>443</v>
      </c>
      <c r="C7" s="355" t="s">
        <v>444</v>
      </c>
      <c r="D7" s="355" t="s">
        <v>445</v>
      </c>
      <c r="E7" s="355" t="s">
        <v>446</v>
      </c>
      <c r="F7" s="355" t="s">
        <v>346</v>
      </c>
      <c r="G7" s="355" t="s">
        <v>447</v>
      </c>
      <c r="H7" s="355" t="s">
        <v>448</v>
      </c>
      <c r="I7" s="355" t="s">
        <v>449</v>
      </c>
    </row>
    <row r="8" spans="1:9" ht="15" x14ac:dyDescent="0.2">
      <c r="A8" s="354">
        <v>1</v>
      </c>
      <c r="B8" s="354">
        <v>2</v>
      </c>
      <c r="C8" s="354">
        <v>3</v>
      </c>
      <c r="D8" s="355">
        <v>4</v>
      </c>
      <c r="E8" s="354">
        <v>5</v>
      </c>
      <c r="F8" s="355">
        <v>6</v>
      </c>
      <c r="G8" s="354">
        <v>7</v>
      </c>
      <c r="H8" s="355">
        <v>8</v>
      </c>
      <c r="I8" s="355">
        <v>9</v>
      </c>
    </row>
    <row r="9" spans="1:9" ht="15" x14ac:dyDescent="0.2">
      <c r="A9" s="356">
        <v>1</v>
      </c>
      <c r="B9" s="356"/>
      <c r="C9" s="357"/>
      <c r="D9" s="357"/>
      <c r="E9" s="357"/>
      <c r="F9" s="357"/>
      <c r="G9" s="357"/>
      <c r="H9" s="357"/>
      <c r="I9" s="357"/>
    </row>
    <row r="10" spans="1:9" ht="15" x14ac:dyDescent="0.2">
      <c r="A10" s="356">
        <v>2</v>
      </c>
      <c r="B10" s="356"/>
      <c r="C10" s="357"/>
      <c r="D10" s="357"/>
      <c r="E10" s="357"/>
      <c r="F10" s="357"/>
      <c r="G10" s="357"/>
      <c r="H10" s="357"/>
      <c r="I10" s="357"/>
    </row>
    <row r="11" spans="1:9" ht="15" x14ac:dyDescent="0.2">
      <c r="A11" s="356">
        <v>3</v>
      </c>
      <c r="B11" s="356"/>
      <c r="C11" s="357"/>
      <c r="D11" s="357"/>
      <c r="E11" s="357"/>
      <c r="F11" s="357"/>
      <c r="G11" s="357"/>
      <c r="H11" s="357"/>
      <c r="I11" s="357"/>
    </row>
    <row r="12" spans="1:9" ht="15" x14ac:dyDescent="0.2">
      <c r="A12" s="356">
        <v>4</v>
      </c>
      <c r="B12" s="356"/>
      <c r="C12" s="357"/>
      <c r="D12" s="357"/>
      <c r="E12" s="357"/>
      <c r="F12" s="357"/>
      <c r="G12" s="357"/>
      <c r="H12" s="357"/>
      <c r="I12" s="357"/>
    </row>
    <row r="13" spans="1:9" ht="15" x14ac:dyDescent="0.2">
      <c r="A13" s="356">
        <v>5</v>
      </c>
      <c r="B13" s="356"/>
      <c r="C13" s="357"/>
      <c r="D13" s="357"/>
      <c r="E13" s="357"/>
      <c r="F13" s="357"/>
      <c r="G13" s="357"/>
      <c r="H13" s="357"/>
      <c r="I13" s="357"/>
    </row>
    <row r="14" spans="1:9" ht="15" x14ac:dyDescent="0.2">
      <c r="A14" s="356">
        <v>6</v>
      </c>
      <c r="B14" s="356"/>
      <c r="C14" s="357"/>
      <c r="D14" s="357"/>
      <c r="E14" s="357"/>
      <c r="F14" s="357"/>
      <c r="G14" s="357"/>
      <c r="H14" s="357"/>
      <c r="I14" s="357"/>
    </row>
    <row r="15" spans="1:9" ht="15" x14ac:dyDescent="0.2">
      <c r="A15" s="356">
        <v>7</v>
      </c>
      <c r="B15" s="356"/>
      <c r="C15" s="357"/>
      <c r="D15" s="357"/>
      <c r="E15" s="357"/>
      <c r="F15" s="357"/>
      <c r="G15" s="357"/>
      <c r="H15" s="357"/>
      <c r="I15" s="357"/>
    </row>
    <row r="16" spans="1:9" ht="15" x14ac:dyDescent="0.2">
      <c r="A16" s="356">
        <v>8</v>
      </c>
      <c r="B16" s="356"/>
      <c r="C16" s="357"/>
      <c r="D16" s="357"/>
      <c r="E16" s="357"/>
      <c r="F16" s="357"/>
      <c r="G16" s="357"/>
      <c r="H16" s="357"/>
      <c r="I16" s="357"/>
    </row>
    <row r="17" spans="1:9" ht="15" x14ac:dyDescent="0.2">
      <c r="A17" s="356">
        <v>9</v>
      </c>
      <c r="B17" s="356"/>
      <c r="C17" s="357"/>
      <c r="D17" s="357"/>
      <c r="E17" s="357"/>
      <c r="F17" s="357"/>
      <c r="G17" s="357"/>
      <c r="H17" s="357"/>
      <c r="I17" s="357"/>
    </row>
    <row r="18" spans="1:9" ht="15" x14ac:dyDescent="0.2">
      <c r="A18" s="356">
        <v>10</v>
      </c>
      <c r="B18" s="356"/>
      <c r="C18" s="357"/>
      <c r="D18" s="357"/>
      <c r="E18" s="357"/>
      <c r="F18" s="357"/>
      <c r="G18" s="357"/>
      <c r="H18" s="357"/>
      <c r="I18" s="357"/>
    </row>
    <row r="19" spans="1:9" ht="15" x14ac:dyDescent="0.2">
      <c r="A19" s="356">
        <v>11</v>
      </c>
      <c r="B19" s="356"/>
      <c r="C19" s="357"/>
      <c r="D19" s="357"/>
      <c r="E19" s="357"/>
      <c r="F19" s="357"/>
      <c r="G19" s="357"/>
      <c r="H19" s="357"/>
      <c r="I19" s="357"/>
    </row>
    <row r="20" spans="1:9" ht="15" x14ac:dyDescent="0.2">
      <c r="A20" s="356">
        <v>12</v>
      </c>
      <c r="B20" s="356"/>
      <c r="C20" s="357"/>
      <c r="D20" s="357"/>
      <c r="E20" s="357"/>
      <c r="F20" s="357"/>
      <c r="G20" s="357"/>
      <c r="H20" s="357"/>
      <c r="I20" s="357"/>
    </row>
    <row r="21" spans="1:9" ht="15" x14ac:dyDescent="0.2">
      <c r="A21" s="356">
        <v>13</v>
      </c>
      <c r="B21" s="356"/>
      <c r="C21" s="357"/>
      <c r="D21" s="357"/>
      <c r="E21" s="357"/>
      <c r="F21" s="357"/>
      <c r="G21" s="357"/>
      <c r="H21" s="357"/>
      <c r="I21" s="357"/>
    </row>
    <row r="22" spans="1:9" ht="15" x14ac:dyDescent="0.2">
      <c r="A22" s="356">
        <v>14</v>
      </c>
      <c r="B22" s="356"/>
      <c r="C22" s="357"/>
      <c r="D22" s="357"/>
      <c r="E22" s="357"/>
      <c r="F22" s="357"/>
      <c r="G22" s="357"/>
      <c r="H22" s="357"/>
      <c r="I22" s="357"/>
    </row>
    <row r="23" spans="1:9" ht="15" x14ac:dyDescent="0.2">
      <c r="A23" s="356">
        <v>15</v>
      </c>
      <c r="B23" s="356"/>
      <c r="C23" s="357"/>
      <c r="D23" s="357"/>
      <c r="E23" s="357"/>
      <c r="F23" s="357"/>
      <c r="G23" s="357"/>
      <c r="H23" s="357"/>
      <c r="I23" s="357"/>
    </row>
    <row r="24" spans="1:9" ht="15" x14ac:dyDescent="0.2">
      <c r="A24" s="356">
        <v>16</v>
      </c>
      <c r="B24" s="356"/>
      <c r="C24" s="357"/>
      <c r="D24" s="357"/>
      <c r="E24" s="357"/>
      <c r="F24" s="357"/>
      <c r="G24" s="357"/>
      <c r="H24" s="357"/>
      <c r="I24" s="357"/>
    </row>
    <row r="25" spans="1:9" ht="15" x14ac:dyDescent="0.2">
      <c r="A25" s="356">
        <v>17</v>
      </c>
      <c r="B25" s="356"/>
      <c r="C25" s="357"/>
      <c r="D25" s="357"/>
      <c r="E25" s="357"/>
      <c r="F25" s="357"/>
      <c r="G25" s="357"/>
      <c r="H25" s="357"/>
      <c r="I25" s="357"/>
    </row>
    <row r="26" spans="1:9" ht="15" x14ac:dyDescent="0.2">
      <c r="A26" s="356">
        <v>18</v>
      </c>
      <c r="B26" s="356"/>
      <c r="C26" s="357"/>
      <c r="D26" s="357"/>
      <c r="E26" s="357"/>
      <c r="F26" s="357"/>
      <c r="G26" s="357"/>
      <c r="H26" s="357"/>
      <c r="I26" s="357"/>
    </row>
    <row r="27" spans="1:9" ht="15" x14ac:dyDescent="0.2">
      <c r="A27" s="356" t="s">
        <v>261</v>
      </c>
      <c r="B27" s="356"/>
      <c r="C27" s="357"/>
      <c r="D27" s="357"/>
      <c r="E27" s="357"/>
      <c r="F27" s="357"/>
      <c r="G27" s="357"/>
      <c r="H27" s="357"/>
      <c r="I27" s="357"/>
    </row>
    <row r="28" spans="1:9" x14ac:dyDescent="0.2">
      <c r="A28" s="187"/>
      <c r="B28" s="187"/>
      <c r="C28" s="187"/>
      <c r="D28" s="187"/>
      <c r="E28" s="187"/>
      <c r="F28" s="187"/>
      <c r="G28" s="187"/>
      <c r="H28" s="187"/>
      <c r="I28" s="187"/>
    </row>
    <row r="29" spans="1:9" x14ac:dyDescent="0.2">
      <c r="A29" s="187"/>
      <c r="B29" s="187"/>
      <c r="C29" s="187"/>
      <c r="D29" s="187"/>
      <c r="E29" s="187"/>
      <c r="F29" s="187"/>
      <c r="G29" s="187"/>
      <c r="H29" s="187"/>
      <c r="I29" s="187"/>
    </row>
    <row r="30" spans="1:9" x14ac:dyDescent="0.2">
      <c r="A30" s="358"/>
      <c r="B30" s="358"/>
      <c r="C30" s="187"/>
      <c r="D30" s="187"/>
      <c r="E30" s="187"/>
      <c r="F30" s="187"/>
      <c r="G30" s="187"/>
      <c r="H30" s="187"/>
      <c r="I30" s="187"/>
    </row>
    <row r="31" spans="1:9" ht="15" x14ac:dyDescent="0.3">
      <c r="A31" s="21"/>
      <c r="B31" s="21"/>
      <c r="C31" s="359" t="s">
        <v>96</v>
      </c>
      <c r="D31" s="21"/>
      <c r="E31" s="21"/>
      <c r="F31" s="19"/>
      <c r="G31" s="21"/>
      <c r="H31" s="21"/>
      <c r="I31" s="21"/>
    </row>
    <row r="32" spans="1:9" ht="15" x14ac:dyDescent="0.3">
      <c r="A32" s="21"/>
      <c r="B32" s="21"/>
      <c r="C32" s="21"/>
      <c r="D32" s="500"/>
      <c r="E32" s="500"/>
      <c r="G32" s="190"/>
      <c r="H32" s="360"/>
    </row>
    <row r="33" spans="3:8" ht="15" x14ac:dyDescent="0.3">
      <c r="C33" s="21"/>
      <c r="D33" s="501" t="s">
        <v>251</v>
      </c>
      <c r="E33" s="501"/>
      <c r="G33" s="502" t="s">
        <v>450</v>
      </c>
      <c r="H33" s="502"/>
    </row>
    <row r="34" spans="3:8" ht="15" x14ac:dyDescent="0.3">
      <c r="C34" s="21"/>
      <c r="D34" s="21"/>
      <c r="E34" s="21"/>
      <c r="G34" s="503"/>
      <c r="H34" s="503"/>
    </row>
    <row r="35" spans="3:8" ht="15" x14ac:dyDescent="0.3">
      <c r="C35" s="21"/>
      <c r="D35" s="504" t="s">
        <v>127</v>
      </c>
      <c r="E35" s="504"/>
      <c r="G35" s="503"/>
      <c r="H35" s="503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Normal="100" zoomScaleSheetLayoutView="80" workbookViewId="0">
      <selection activeCell="J16" sqref="J16"/>
    </sheetView>
  </sheetViews>
  <sheetFormatPr defaultRowHeight="12.75" x14ac:dyDescent="0.2"/>
  <cols>
    <col min="1" max="1" width="6.85546875" style="352" customWidth="1"/>
    <col min="2" max="2" width="14.85546875" style="352" customWidth="1"/>
    <col min="3" max="3" width="21.140625" style="352" customWidth="1"/>
    <col min="4" max="5" width="12.7109375" style="352" customWidth="1"/>
    <col min="6" max="6" width="13.42578125" style="352" bestFit="1" customWidth="1"/>
    <col min="7" max="7" width="15.28515625" style="352" customWidth="1"/>
    <col min="8" max="8" width="23.85546875" style="352" customWidth="1"/>
    <col min="9" max="9" width="12.140625" style="352" bestFit="1" customWidth="1"/>
    <col min="10" max="10" width="19" style="352" customWidth="1"/>
    <col min="11" max="11" width="17.7109375" style="352" customWidth="1"/>
    <col min="12" max="16384" width="9.140625" style="352"/>
  </cols>
  <sheetData>
    <row r="1" spans="1:12" s="191" customFormat="1" ht="15" x14ac:dyDescent="0.2">
      <c r="A1" s="184" t="s">
        <v>288</v>
      </c>
      <c r="B1" s="184"/>
      <c r="C1" s="184"/>
      <c r="D1" s="185"/>
      <c r="E1" s="185"/>
      <c r="F1" s="185"/>
      <c r="G1" s="185"/>
      <c r="H1" s="185"/>
      <c r="I1" s="185"/>
      <c r="J1" s="185"/>
      <c r="K1" s="341" t="s">
        <v>97</v>
      </c>
    </row>
    <row r="2" spans="1:12" s="191" customFormat="1" ht="15" x14ac:dyDescent="0.3">
      <c r="A2" s="144" t="s">
        <v>128</v>
      </c>
      <c r="B2" s="144"/>
      <c r="C2" s="144"/>
      <c r="D2" s="185"/>
      <c r="E2" s="185"/>
      <c r="F2" s="185"/>
      <c r="G2" s="185"/>
      <c r="H2" s="185"/>
      <c r="I2" s="185"/>
      <c r="J2" s="185"/>
      <c r="K2" s="338" t="str">
        <f>'ფორმა N1'!L2</f>
        <v>08/22/2017-09/11/2017</v>
      </c>
    </row>
    <row r="3" spans="1:12" s="191" customFormat="1" ht="15" x14ac:dyDescent="0.2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37"/>
      <c r="L3" s="352"/>
    </row>
    <row r="4" spans="1:12" s="191" customFormat="1" ht="15" x14ac:dyDescent="0.3">
      <c r="A4" s="110" t="s">
        <v>257</v>
      </c>
      <c r="B4" s="110"/>
      <c r="C4" s="110"/>
      <c r="D4" s="110"/>
      <c r="E4" s="110"/>
      <c r="F4" s="347"/>
      <c r="G4" s="186"/>
      <c r="H4" s="185"/>
      <c r="I4" s="185"/>
      <c r="J4" s="185"/>
      <c r="K4" s="185"/>
    </row>
    <row r="5" spans="1:12" ht="15" x14ac:dyDescent="0.3">
      <c r="A5" s="348" t="str">
        <f>'ფორმა N1'!A5</f>
        <v>საარჩევნო ბლოკი "ბაქრაძე,უგულავა-ევროპული საქართველო"</v>
      </c>
      <c r="B5" s="348"/>
      <c r="C5" s="348"/>
      <c r="D5" s="349"/>
      <c r="E5" s="349"/>
      <c r="F5" s="349"/>
      <c r="G5" s="350"/>
      <c r="H5" s="351"/>
      <c r="I5" s="351"/>
      <c r="J5" s="351"/>
      <c r="K5" s="350"/>
    </row>
    <row r="6" spans="1:12" s="191" customFormat="1" ht="13.5" x14ac:dyDescent="0.2">
      <c r="A6" s="138"/>
      <c r="B6" s="138"/>
      <c r="C6" s="138"/>
      <c r="D6" s="353"/>
      <c r="E6" s="353"/>
      <c r="F6" s="353"/>
      <c r="G6" s="185"/>
      <c r="H6" s="185"/>
      <c r="I6" s="185"/>
      <c r="J6" s="185"/>
      <c r="K6" s="185"/>
    </row>
    <row r="7" spans="1:12" s="191" customFormat="1" ht="60" x14ac:dyDescent="0.2">
      <c r="A7" s="354" t="s">
        <v>64</v>
      </c>
      <c r="B7" s="354" t="s">
        <v>443</v>
      </c>
      <c r="C7" s="354" t="s">
        <v>231</v>
      </c>
      <c r="D7" s="355" t="s">
        <v>228</v>
      </c>
      <c r="E7" s="355" t="s">
        <v>229</v>
      </c>
      <c r="F7" s="355" t="s">
        <v>322</v>
      </c>
      <c r="G7" s="355" t="s">
        <v>230</v>
      </c>
      <c r="H7" s="355" t="s">
        <v>451</v>
      </c>
      <c r="I7" s="355" t="s">
        <v>227</v>
      </c>
      <c r="J7" s="355" t="s">
        <v>448</v>
      </c>
      <c r="K7" s="355" t="s">
        <v>449</v>
      </c>
    </row>
    <row r="8" spans="1:12" s="191" customFormat="1" ht="15" x14ac:dyDescent="0.2">
      <c r="A8" s="354">
        <v>1</v>
      </c>
      <c r="B8" s="354">
        <v>2</v>
      </c>
      <c r="C8" s="354">
        <v>3</v>
      </c>
      <c r="D8" s="355">
        <v>4</v>
      </c>
      <c r="E8" s="354">
        <v>5</v>
      </c>
      <c r="F8" s="355">
        <v>6</v>
      </c>
      <c r="G8" s="354">
        <v>7</v>
      </c>
      <c r="H8" s="355">
        <v>8</v>
      </c>
      <c r="I8" s="354">
        <v>9</v>
      </c>
      <c r="J8" s="354">
        <v>10</v>
      </c>
      <c r="K8" s="355">
        <v>11</v>
      </c>
    </row>
    <row r="9" spans="1:12" s="392" customFormat="1" ht="24" customHeight="1" x14ac:dyDescent="0.2">
      <c r="A9" s="430">
        <v>1</v>
      </c>
      <c r="B9" s="430" t="s">
        <v>716</v>
      </c>
      <c r="C9" s="426" t="s">
        <v>712</v>
      </c>
      <c r="D9" s="426" t="s">
        <v>713</v>
      </c>
      <c r="E9" s="426" t="s">
        <v>714</v>
      </c>
      <c r="F9" s="426">
        <v>2007</v>
      </c>
      <c r="G9" s="426" t="s">
        <v>715</v>
      </c>
      <c r="H9" s="426">
        <v>12250</v>
      </c>
      <c r="I9" s="431">
        <v>42822</v>
      </c>
      <c r="J9" s="429"/>
      <c r="K9" s="429"/>
    </row>
    <row r="10" spans="1:12" s="191" customFormat="1" ht="15" x14ac:dyDescent="0.2">
      <c r="A10" s="356">
        <v>2</v>
      </c>
      <c r="B10" s="356"/>
      <c r="C10" s="356"/>
      <c r="D10" s="357"/>
      <c r="E10" s="357"/>
      <c r="F10" s="357"/>
      <c r="G10" s="357"/>
      <c r="H10" s="357"/>
      <c r="I10" s="357"/>
      <c r="J10" s="357"/>
      <c r="K10" s="357"/>
    </row>
    <row r="11" spans="1:12" s="191" customFormat="1" ht="15" x14ac:dyDescent="0.2">
      <c r="A11" s="356">
        <v>3</v>
      </c>
      <c r="B11" s="356"/>
      <c r="C11" s="356"/>
      <c r="D11" s="357"/>
      <c r="E11" s="357"/>
      <c r="F11" s="357"/>
      <c r="G11" s="357"/>
      <c r="H11" s="357"/>
      <c r="I11" s="357"/>
      <c r="J11" s="357"/>
      <c r="K11" s="357"/>
    </row>
    <row r="12" spans="1:12" s="191" customFormat="1" ht="15" x14ac:dyDescent="0.2">
      <c r="A12" s="356">
        <v>4</v>
      </c>
      <c r="B12" s="356"/>
      <c r="C12" s="356"/>
      <c r="D12" s="357"/>
      <c r="E12" s="357"/>
      <c r="F12" s="357"/>
      <c r="G12" s="357"/>
      <c r="H12" s="357"/>
      <c r="I12" s="357"/>
      <c r="J12" s="357"/>
      <c r="K12" s="357"/>
    </row>
    <row r="13" spans="1:12" s="191" customFormat="1" ht="15" x14ac:dyDescent="0.2">
      <c r="A13" s="356">
        <v>5</v>
      </c>
      <c r="B13" s="356"/>
      <c r="C13" s="356"/>
      <c r="D13" s="357"/>
      <c r="E13" s="357"/>
      <c r="F13" s="357"/>
      <c r="G13" s="357"/>
      <c r="H13" s="357"/>
      <c r="I13" s="357"/>
      <c r="J13" s="357"/>
      <c r="K13" s="357"/>
    </row>
    <row r="14" spans="1:12" s="191" customFormat="1" ht="15" x14ac:dyDescent="0.2">
      <c r="A14" s="356">
        <v>6</v>
      </c>
      <c r="B14" s="356"/>
      <c r="C14" s="356"/>
      <c r="D14" s="357"/>
      <c r="E14" s="357"/>
      <c r="F14" s="357"/>
      <c r="G14" s="357"/>
      <c r="H14" s="357"/>
      <c r="I14" s="357"/>
      <c r="J14" s="357"/>
      <c r="K14" s="357"/>
    </row>
    <row r="15" spans="1:12" s="191" customFormat="1" ht="15" x14ac:dyDescent="0.2">
      <c r="A15" s="356">
        <v>7</v>
      </c>
      <c r="B15" s="356"/>
      <c r="C15" s="356"/>
      <c r="D15" s="357"/>
      <c r="E15" s="357"/>
      <c r="F15" s="357"/>
      <c r="G15" s="357"/>
      <c r="H15" s="357"/>
      <c r="I15" s="357"/>
      <c r="J15" s="357"/>
      <c r="K15" s="357"/>
    </row>
    <row r="16" spans="1:12" s="191" customFormat="1" ht="15" x14ac:dyDescent="0.2">
      <c r="A16" s="356">
        <v>8</v>
      </c>
      <c r="B16" s="356"/>
      <c r="C16" s="356"/>
      <c r="D16" s="357"/>
      <c r="E16" s="357"/>
      <c r="F16" s="357"/>
      <c r="G16" s="357"/>
      <c r="H16" s="357"/>
      <c r="I16" s="357"/>
      <c r="J16" s="357"/>
      <c r="K16" s="357"/>
    </row>
    <row r="17" spans="1:11" s="191" customFormat="1" ht="15" x14ac:dyDescent="0.2">
      <c r="A17" s="356">
        <v>9</v>
      </c>
      <c r="B17" s="356"/>
      <c r="C17" s="356"/>
      <c r="D17" s="357"/>
      <c r="E17" s="357"/>
      <c r="F17" s="357"/>
      <c r="G17" s="357"/>
      <c r="H17" s="357"/>
      <c r="I17" s="357"/>
      <c r="J17" s="357"/>
      <c r="K17" s="357"/>
    </row>
    <row r="18" spans="1:11" s="191" customFormat="1" ht="15" x14ac:dyDescent="0.2">
      <c r="A18" s="356">
        <v>10</v>
      </c>
      <c r="B18" s="356"/>
      <c r="C18" s="356"/>
      <c r="D18" s="357"/>
      <c r="E18" s="357"/>
      <c r="F18" s="357"/>
      <c r="G18" s="357"/>
      <c r="H18" s="357"/>
      <c r="I18" s="357"/>
      <c r="J18" s="357"/>
      <c r="K18" s="357"/>
    </row>
    <row r="19" spans="1:11" s="191" customFormat="1" ht="15" x14ac:dyDescent="0.2">
      <c r="A19" s="356">
        <v>11</v>
      </c>
      <c r="B19" s="356"/>
      <c r="C19" s="356"/>
      <c r="D19" s="357"/>
      <c r="E19" s="357"/>
      <c r="F19" s="357"/>
      <c r="G19" s="357"/>
      <c r="H19" s="357"/>
      <c r="I19" s="357"/>
      <c r="J19" s="357"/>
      <c r="K19" s="357"/>
    </row>
    <row r="20" spans="1:11" s="191" customFormat="1" ht="15" x14ac:dyDescent="0.2">
      <c r="A20" s="356">
        <v>12</v>
      </c>
      <c r="B20" s="356"/>
      <c r="C20" s="356"/>
      <c r="D20" s="357"/>
      <c r="E20" s="357"/>
      <c r="F20" s="357"/>
      <c r="G20" s="357"/>
      <c r="H20" s="357"/>
      <c r="I20" s="357"/>
      <c r="J20" s="357"/>
      <c r="K20" s="357"/>
    </row>
    <row r="21" spans="1:11" s="191" customFormat="1" ht="15" x14ac:dyDescent="0.2">
      <c r="A21" s="356">
        <v>13</v>
      </c>
      <c r="B21" s="356"/>
      <c r="C21" s="356"/>
      <c r="D21" s="357"/>
      <c r="E21" s="357"/>
      <c r="F21" s="357"/>
      <c r="G21" s="357"/>
      <c r="H21" s="357"/>
      <c r="I21" s="357"/>
      <c r="J21" s="357"/>
      <c r="K21" s="357"/>
    </row>
    <row r="22" spans="1:11" s="191" customFormat="1" ht="15" x14ac:dyDescent="0.2">
      <c r="A22" s="356">
        <v>14</v>
      </c>
      <c r="B22" s="356"/>
      <c r="C22" s="356"/>
      <c r="D22" s="357"/>
      <c r="E22" s="357"/>
      <c r="F22" s="357"/>
      <c r="G22" s="357"/>
      <c r="H22" s="357"/>
      <c r="I22" s="357"/>
      <c r="J22" s="357"/>
      <c r="K22" s="357"/>
    </row>
    <row r="23" spans="1:11" s="191" customFormat="1" ht="15" x14ac:dyDescent="0.2">
      <c r="A23" s="356">
        <v>15</v>
      </c>
      <c r="B23" s="356"/>
      <c r="C23" s="356"/>
      <c r="D23" s="357"/>
      <c r="E23" s="357"/>
      <c r="F23" s="357"/>
      <c r="G23" s="357"/>
      <c r="H23" s="357"/>
      <c r="I23" s="357"/>
      <c r="J23" s="357"/>
      <c r="K23" s="357"/>
    </row>
    <row r="24" spans="1:11" s="191" customFormat="1" ht="15" x14ac:dyDescent="0.2">
      <c r="A24" s="356">
        <v>16</v>
      </c>
      <c r="B24" s="356"/>
      <c r="C24" s="356"/>
      <c r="D24" s="357"/>
      <c r="E24" s="357"/>
      <c r="F24" s="357"/>
      <c r="G24" s="357"/>
      <c r="H24" s="357"/>
      <c r="I24" s="357"/>
      <c r="J24" s="357"/>
      <c r="K24" s="357"/>
    </row>
    <row r="25" spans="1:11" s="191" customFormat="1" ht="15" x14ac:dyDescent="0.2">
      <c r="A25" s="356">
        <v>17</v>
      </c>
      <c r="B25" s="356"/>
      <c r="C25" s="356"/>
      <c r="D25" s="357"/>
      <c r="E25" s="357"/>
      <c r="F25" s="357"/>
      <c r="G25" s="357"/>
      <c r="H25" s="357"/>
      <c r="I25" s="357"/>
      <c r="J25" s="357"/>
      <c r="K25" s="357"/>
    </row>
    <row r="26" spans="1:11" s="191" customFormat="1" ht="15" x14ac:dyDescent="0.2">
      <c r="A26" s="356">
        <v>18</v>
      </c>
      <c r="B26" s="356"/>
      <c r="C26" s="356"/>
      <c r="D26" s="357"/>
      <c r="E26" s="357"/>
      <c r="F26" s="357"/>
      <c r="G26" s="357"/>
      <c r="H26" s="357"/>
      <c r="I26" s="357"/>
      <c r="J26" s="357"/>
      <c r="K26" s="357"/>
    </row>
    <row r="27" spans="1:11" s="191" customFormat="1" ht="15" x14ac:dyDescent="0.2">
      <c r="A27" s="356" t="s">
        <v>261</v>
      </c>
      <c r="B27" s="356"/>
      <c r="C27" s="356"/>
      <c r="D27" s="357"/>
      <c r="E27" s="357"/>
      <c r="F27" s="357"/>
      <c r="G27" s="357"/>
      <c r="H27" s="357"/>
      <c r="I27" s="357"/>
      <c r="J27" s="357"/>
      <c r="K27" s="357"/>
    </row>
    <row r="28" spans="1:11" x14ac:dyDescent="0.2">
      <c r="A28" s="361"/>
      <c r="B28" s="361"/>
      <c r="C28" s="361"/>
      <c r="D28" s="361"/>
      <c r="E28" s="361"/>
      <c r="F28" s="361"/>
      <c r="G28" s="361"/>
      <c r="H28" s="361"/>
      <c r="I28" s="361"/>
      <c r="J28" s="361"/>
      <c r="K28" s="361"/>
    </row>
    <row r="29" spans="1:11" x14ac:dyDescent="0.2">
      <c r="A29" s="361"/>
      <c r="B29" s="361"/>
      <c r="C29" s="361"/>
      <c r="D29" s="361"/>
      <c r="E29" s="361"/>
      <c r="F29" s="361"/>
      <c r="G29" s="361"/>
      <c r="H29" s="361"/>
      <c r="I29" s="361"/>
      <c r="J29" s="361"/>
      <c r="K29" s="361"/>
    </row>
    <row r="30" spans="1:11" x14ac:dyDescent="0.2">
      <c r="A30" s="362"/>
      <c r="B30" s="362"/>
      <c r="C30" s="362"/>
      <c r="D30" s="361"/>
      <c r="E30" s="361"/>
      <c r="F30" s="361"/>
      <c r="G30" s="361"/>
      <c r="H30" s="361"/>
      <c r="I30" s="361"/>
      <c r="J30" s="361"/>
      <c r="K30" s="361"/>
    </row>
    <row r="31" spans="1:11" ht="15" x14ac:dyDescent="0.3">
      <c r="A31" s="363"/>
      <c r="B31" s="363"/>
      <c r="C31" s="363"/>
      <c r="D31" s="364" t="s">
        <v>96</v>
      </c>
      <c r="E31" s="363"/>
      <c r="F31" s="363"/>
      <c r="G31" s="365"/>
      <c r="H31" s="363"/>
      <c r="I31" s="363"/>
      <c r="J31" s="363"/>
      <c r="K31" s="363"/>
    </row>
    <row r="32" spans="1:11" ht="15" x14ac:dyDescent="0.3">
      <c r="A32" s="363"/>
      <c r="B32" s="363"/>
      <c r="C32" s="363"/>
      <c r="D32" s="363"/>
      <c r="E32" s="366"/>
      <c r="F32" s="363"/>
      <c r="H32" s="366"/>
      <c r="I32" s="366"/>
      <c r="J32" s="367"/>
    </row>
    <row r="33" spans="4:9" ht="15" x14ac:dyDescent="0.3">
      <c r="D33" s="363"/>
      <c r="E33" s="368" t="s">
        <v>251</v>
      </c>
      <c r="F33" s="363"/>
      <c r="H33" s="369" t="s">
        <v>256</v>
      </c>
      <c r="I33" s="369"/>
    </row>
    <row r="34" spans="4:9" ht="15" x14ac:dyDescent="0.3">
      <c r="D34" s="363"/>
      <c r="E34" s="370" t="s">
        <v>127</v>
      </c>
      <c r="F34" s="363"/>
      <c r="H34" s="363" t="s">
        <v>252</v>
      </c>
      <c r="I34" s="363"/>
    </row>
    <row r="35" spans="4:9" ht="15" x14ac:dyDescent="0.3">
      <c r="D35" s="363"/>
      <c r="E35" s="370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3" sqref="I3"/>
    </sheetView>
  </sheetViews>
  <sheetFormatPr defaultRowHeight="12.75" x14ac:dyDescent="0.2"/>
  <cols>
    <col min="1" max="1" width="11.7109375" style="176" customWidth="1"/>
    <col min="2" max="2" width="21.5703125" style="176" customWidth="1"/>
    <col min="3" max="3" width="19.140625" style="176" customWidth="1"/>
    <col min="4" max="4" width="23.7109375" style="176" customWidth="1"/>
    <col min="5" max="6" width="16.5703125" style="176" bestFit="1" customWidth="1"/>
    <col min="7" max="7" width="17" style="176" customWidth="1"/>
    <col min="8" max="8" width="19" style="176" customWidth="1"/>
    <col min="9" max="9" width="24.42578125" style="176" customWidth="1"/>
    <col min="10" max="16384" width="9.140625" style="176"/>
  </cols>
  <sheetData>
    <row r="1" spans="1:13" customFormat="1" ht="15" x14ac:dyDescent="0.2">
      <c r="A1" s="133" t="s">
        <v>395</v>
      </c>
      <c r="B1" s="134"/>
      <c r="C1" s="134"/>
      <c r="D1" s="134"/>
      <c r="E1" s="134"/>
      <c r="F1" s="134"/>
      <c r="G1" s="134"/>
      <c r="H1" s="140"/>
      <c r="I1" s="74" t="s">
        <v>97</v>
      </c>
    </row>
    <row r="2" spans="1:13" customFormat="1" ht="15" x14ac:dyDescent="0.3">
      <c r="A2" s="101" t="s">
        <v>128</v>
      </c>
      <c r="B2" s="134"/>
      <c r="C2" s="134"/>
      <c r="D2" s="134"/>
      <c r="E2" s="134"/>
      <c r="F2" s="134"/>
      <c r="G2" s="134"/>
      <c r="H2" s="140"/>
      <c r="I2" s="196" t="str">
        <f>'ფორმა N1'!L2</f>
        <v>08/22/2017-09/11/2017</v>
      </c>
    </row>
    <row r="3" spans="1:13" customFormat="1" ht="15" x14ac:dyDescent="0.2">
      <c r="A3" s="134"/>
      <c r="B3" s="134"/>
      <c r="C3" s="134"/>
      <c r="D3" s="134"/>
      <c r="E3" s="134"/>
      <c r="F3" s="134"/>
      <c r="G3" s="134"/>
      <c r="H3" s="137"/>
      <c r="I3" s="137"/>
      <c r="M3" s="176"/>
    </row>
    <row r="4" spans="1:13" customFormat="1" ht="1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134"/>
      <c r="E4" s="134"/>
      <c r="F4" s="134"/>
      <c r="G4" s="134"/>
      <c r="H4" s="134"/>
      <c r="I4" s="142"/>
    </row>
    <row r="5" spans="1:13" ht="15" x14ac:dyDescent="0.3">
      <c r="A5" s="197" t="str">
        <f>'ფორმა N1'!A5</f>
        <v>საარჩევნო ბლოკი "ბაქრაძე,უგულავა-ევროპული საქართველო"</v>
      </c>
      <c r="B5" s="76"/>
      <c r="C5" s="76"/>
      <c r="D5" s="199"/>
      <c r="E5" s="199"/>
      <c r="F5" s="199"/>
      <c r="G5" s="199"/>
      <c r="H5" s="199"/>
      <c r="I5" s="198"/>
    </row>
    <row r="6" spans="1:13" customFormat="1" ht="13.5" x14ac:dyDescent="0.2">
      <c r="A6" s="138"/>
      <c r="B6" s="139"/>
      <c r="C6" s="139"/>
      <c r="D6" s="134"/>
      <c r="E6" s="134"/>
      <c r="F6" s="134"/>
      <c r="G6" s="134"/>
      <c r="H6" s="134"/>
      <c r="I6" s="134"/>
    </row>
    <row r="7" spans="1:13" customFormat="1" ht="75" x14ac:dyDescent="0.2">
      <c r="A7" s="143" t="s">
        <v>64</v>
      </c>
      <c r="B7" s="132" t="s">
        <v>347</v>
      </c>
      <c r="C7" s="132" t="s">
        <v>348</v>
      </c>
      <c r="D7" s="132" t="s">
        <v>353</v>
      </c>
      <c r="E7" s="132" t="s">
        <v>354</v>
      </c>
      <c r="F7" s="132" t="s">
        <v>349</v>
      </c>
      <c r="G7" s="132" t="s">
        <v>350</v>
      </c>
      <c r="H7" s="132" t="s">
        <v>361</v>
      </c>
      <c r="I7" s="132" t="s">
        <v>351</v>
      </c>
    </row>
    <row r="8" spans="1:13" customFormat="1" ht="15" x14ac:dyDescent="0.2">
      <c r="A8" s="130">
        <v>1</v>
      </c>
      <c r="B8" s="130">
        <v>2</v>
      </c>
      <c r="C8" s="132">
        <v>3</v>
      </c>
      <c r="D8" s="130">
        <v>6</v>
      </c>
      <c r="E8" s="132">
        <v>7</v>
      </c>
      <c r="F8" s="130">
        <v>8</v>
      </c>
      <c r="G8" s="130">
        <v>9</v>
      </c>
      <c r="H8" s="130">
        <v>10</v>
      </c>
      <c r="I8" s="132">
        <v>11</v>
      </c>
    </row>
    <row r="9" spans="1:13" customFormat="1" ht="15" x14ac:dyDescent="0.2">
      <c r="A9" s="63">
        <v>1</v>
      </c>
      <c r="B9" s="26"/>
      <c r="C9" s="26"/>
      <c r="D9" s="26"/>
      <c r="E9" s="26"/>
      <c r="F9" s="195"/>
      <c r="G9" s="195"/>
      <c r="H9" s="195"/>
      <c r="I9" s="26"/>
    </row>
    <row r="10" spans="1:13" customFormat="1" ht="15" x14ac:dyDescent="0.2">
      <c r="A10" s="63">
        <v>2</v>
      </c>
      <c r="B10" s="26"/>
      <c r="C10" s="26"/>
      <c r="D10" s="26"/>
      <c r="E10" s="26"/>
      <c r="F10" s="195"/>
      <c r="G10" s="195"/>
      <c r="H10" s="195"/>
      <c r="I10" s="26"/>
    </row>
    <row r="11" spans="1:13" customFormat="1" ht="15" x14ac:dyDescent="0.2">
      <c r="A11" s="63">
        <v>3</v>
      </c>
      <c r="B11" s="26"/>
      <c r="C11" s="26"/>
      <c r="D11" s="26"/>
      <c r="E11" s="26"/>
      <c r="F11" s="195"/>
      <c r="G11" s="195"/>
      <c r="H11" s="195"/>
      <c r="I11" s="26"/>
    </row>
    <row r="12" spans="1:13" customFormat="1" ht="15" x14ac:dyDescent="0.2">
      <c r="A12" s="63">
        <v>4</v>
      </c>
      <c r="B12" s="26"/>
      <c r="C12" s="26"/>
      <c r="D12" s="26"/>
      <c r="E12" s="26"/>
      <c r="F12" s="195"/>
      <c r="G12" s="195"/>
      <c r="H12" s="195"/>
      <c r="I12" s="26"/>
    </row>
    <row r="13" spans="1:13" customFormat="1" ht="15" x14ac:dyDescent="0.2">
      <c r="A13" s="63">
        <v>5</v>
      </c>
      <c r="B13" s="26"/>
      <c r="C13" s="26"/>
      <c r="D13" s="26"/>
      <c r="E13" s="26"/>
      <c r="F13" s="195"/>
      <c r="G13" s="195"/>
      <c r="H13" s="195"/>
      <c r="I13" s="26"/>
    </row>
    <row r="14" spans="1:13" customFormat="1" ht="15" x14ac:dyDescent="0.2">
      <c r="A14" s="63">
        <v>6</v>
      </c>
      <c r="B14" s="26"/>
      <c r="C14" s="26"/>
      <c r="D14" s="26"/>
      <c r="E14" s="26"/>
      <c r="F14" s="195"/>
      <c r="G14" s="195"/>
      <c r="H14" s="195"/>
      <c r="I14" s="26"/>
    </row>
    <row r="15" spans="1:13" customFormat="1" ht="15" x14ac:dyDescent="0.2">
      <c r="A15" s="63">
        <v>7</v>
      </c>
      <c r="B15" s="26"/>
      <c r="C15" s="26"/>
      <c r="D15" s="26"/>
      <c r="E15" s="26"/>
      <c r="F15" s="195"/>
      <c r="G15" s="195"/>
      <c r="H15" s="195"/>
      <c r="I15" s="26"/>
    </row>
    <row r="16" spans="1:13" customFormat="1" ht="15" x14ac:dyDescent="0.2">
      <c r="A16" s="63">
        <v>8</v>
      </c>
      <c r="B16" s="26"/>
      <c r="C16" s="26"/>
      <c r="D16" s="26"/>
      <c r="E16" s="26"/>
      <c r="F16" s="195"/>
      <c r="G16" s="195"/>
      <c r="H16" s="195"/>
      <c r="I16" s="26"/>
    </row>
    <row r="17" spans="1:9" customFormat="1" ht="15" x14ac:dyDescent="0.2">
      <c r="A17" s="63">
        <v>9</v>
      </c>
      <c r="B17" s="26"/>
      <c r="C17" s="26"/>
      <c r="D17" s="26"/>
      <c r="E17" s="26"/>
      <c r="F17" s="195"/>
      <c r="G17" s="195"/>
      <c r="H17" s="195"/>
      <c r="I17" s="26"/>
    </row>
    <row r="18" spans="1:9" customFormat="1" ht="15" x14ac:dyDescent="0.2">
      <c r="A18" s="63">
        <v>10</v>
      </c>
      <c r="B18" s="26"/>
      <c r="C18" s="26"/>
      <c r="D18" s="26"/>
      <c r="E18" s="26"/>
      <c r="F18" s="195"/>
      <c r="G18" s="195"/>
      <c r="H18" s="195"/>
      <c r="I18" s="26"/>
    </row>
    <row r="19" spans="1:9" customFormat="1" ht="15" x14ac:dyDescent="0.2">
      <c r="A19" s="63">
        <v>11</v>
      </c>
      <c r="B19" s="26"/>
      <c r="C19" s="26"/>
      <c r="D19" s="26"/>
      <c r="E19" s="26"/>
      <c r="F19" s="195"/>
      <c r="G19" s="195"/>
      <c r="H19" s="195"/>
      <c r="I19" s="26"/>
    </row>
    <row r="20" spans="1:9" customFormat="1" ht="15" x14ac:dyDescent="0.2">
      <c r="A20" s="63">
        <v>12</v>
      </c>
      <c r="B20" s="26"/>
      <c r="C20" s="26"/>
      <c r="D20" s="26"/>
      <c r="E20" s="26"/>
      <c r="F20" s="195"/>
      <c r="G20" s="195"/>
      <c r="H20" s="195"/>
      <c r="I20" s="26"/>
    </row>
    <row r="21" spans="1:9" customFormat="1" ht="15" x14ac:dyDescent="0.2">
      <c r="A21" s="63">
        <v>13</v>
      </c>
      <c r="B21" s="26"/>
      <c r="C21" s="26"/>
      <c r="D21" s="26"/>
      <c r="E21" s="26"/>
      <c r="F21" s="195"/>
      <c r="G21" s="195"/>
      <c r="H21" s="195"/>
      <c r="I21" s="26"/>
    </row>
    <row r="22" spans="1:9" customFormat="1" ht="15" x14ac:dyDescent="0.2">
      <c r="A22" s="63">
        <v>14</v>
      </c>
      <c r="B22" s="26"/>
      <c r="C22" s="26"/>
      <c r="D22" s="26"/>
      <c r="E22" s="26"/>
      <c r="F22" s="195"/>
      <c r="G22" s="195"/>
      <c r="H22" s="195"/>
      <c r="I22" s="26"/>
    </row>
    <row r="23" spans="1:9" customFormat="1" ht="15" x14ac:dyDescent="0.2">
      <c r="A23" s="63">
        <v>15</v>
      </c>
      <c r="B23" s="26"/>
      <c r="C23" s="26"/>
      <c r="D23" s="26"/>
      <c r="E23" s="26"/>
      <c r="F23" s="195"/>
      <c r="G23" s="195"/>
      <c r="H23" s="195"/>
      <c r="I23" s="26"/>
    </row>
    <row r="24" spans="1:9" customFormat="1" ht="15" x14ac:dyDescent="0.2">
      <c r="A24" s="63">
        <v>16</v>
      </c>
      <c r="B24" s="26"/>
      <c r="C24" s="26"/>
      <c r="D24" s="26"/>
      <c r="E24" s="26"/>
      <c r="F24" s="195"/>
      <c r="G24" s="195"/>
      <c r="H24" s="195"/>
      <c r="I24" s="26"/>
    </row>
    <row r="25" spans="1:9" customFormat="1" ht="15" x14ac:dyDescent="0.2">
      <c r="A25" s="63">
        <v>17</v>
      </c>
      <c r="B25" s="26"/>
      <c r="C25" s="26"/>
      <c r="D25" s="26"/>
      <c r="E25" s="26"/>
      <c r="F25" s="195"/>
      <c r="G25" s="195"/>
      <c r="H25" s="195"/>
      <c r="I25" s="26"/>
    </row>
    <row r="26" spans="1:9" customFormat="1" ht="15" x14ac:dyDescent="0.2">
      <c r="A26" s="63">
        <v>18</v>
      </c>
      <c r="B26" s="26"/>
      <c r="C26" s="26"/>
      <c r="D26" s="26"/>
      <c r="E26" s="26"/>
      <c r="F26" s="195"/>
      <c r="G26" s="195"/>
      <c r="H26" s="195"/>
      <c r="I26" s="26"/>
    </row>
    <row r="27" spans="1:9" customFormat="1" ht="15" x14ac:dyDescent="0.2">
      <c r="A27" s="63" t="s">
        <v>261</v>
      </c>
      <c r="B27" s="26"/>
      <c r="C27" s="26"/>
      <c r="D27" s="26"/>
      <c r="E27" s="26"/>
      <c r="F27" s="195"/>
      <c r="G27" s="195"/>
      <c r="H27" s="195"/>
      <c r="I27" s="26"/>
    </row>
    <row r="28" spans="1:9" x14ac:dyDescent="0.2">
      <c r="A28" s="201"/>
      <c r="B28" s="201"/>
      <c r="C28" s="201"/>
      <c r="D28" s="201"/>
      <c r="E28" s="201"/>
      <c r="F28" s="201"/>
      <c r="G28" s="201"/>
      <c r="H28" s="201"/>
      <c r="I28" s="201"/>
    </row>
    <row r="29" spans="1:9" x14ac:dyDescent="0.2">
      <c r="A29" s="201"/>
      <c r="B29" s="201"/>
      <c r="C29" s="201"/>
      <c r="D29" s="201"/>
      <c r="E29" s="201"/>
      <c r="F29" s="201"/>
      <c r="G29" s="201"/>
      <c r="H29" s="201"/>
      <c r="I29" s="201"/>
    </row>
    <row r="30" spans="1:9" x14ac:dyDescent="0.2">
      <c r="A30" s="202"/>
      <c r="B30" s="201"/>
      <c r="C30" s="201"/>
      <c r="D30" s="201"/>
      <c r="E30" s="201"/>
      <c r="F30" s="201"/>
      <c r="G30" s="201"/>
      <c r="H30" s="201"/>
      <c r="I30" s="201"/>
    </row>
    <row r="31" spans="1:9" ht="15" x14ac:dyDescent="0.3">
      <c r="A31" s="175"/>
      <c r="B31" s="177" t="s">
        <v>96</v>
      </c>
      <c r="C31" s="175"/>
      <c r="D31" s="175"/>
      <c r="E31" s="178"/>
      <c r="F31" s="175"/>
      <c r="G31" s="175"/>
      <c r="H31" s="175"/>
      <c r="I31" s="175"/>
    </row>
    <row r="32" spans="1:9" ht="15" x14ac:dyDescent="0.3">
      <c r="A32" s="175"/>
      <c r="B32" s="175"/>
      <c r="C32" s="179"/>
      <c r="D32" s="175"/>
      <c r="F32" s="179"/>
      <c r="G32" s="206"/>
    </row>
    <row r="33" spans="2:6" ht="15" x14ac:dyDescent="0.3">
      <c r="B33" s="175"/>
      <c r="C33" s="181" t="s">
        <v>251</v>
      </c>
      <c r="D33" s="175"/>
      <c r="F33" s="182" t="s">
        <v>256</v>
      </c>
    </row>
    <row r="34" spans="2:6" ht="15" x14ac:dyDescent="0.3">
      <c r="B34" s="175"/>
      <c r="C34" s="183" t="s">
        <v>127</v>
      </c>
      <c r="D34" s="175"/>
      <c r="F34" s="175" t="s">
        <v>252</v>
      </c>
    </row>
    <row r="35" spans="2:6" ht="15" x14ac:dyDescent="0.3">
      <c r="B35" s="175"/>
      <c r="C35" s="183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D15" sqref="D15"/>
    </sheetView>
  </sheetViews>
  <sheetFormatPr defaultRowHeight="15" x14ac:dyDescent="0.3"/>
  <cols>
    <col min="1" max="1" width="10" style="175" customWidth="1"/>
    <col min="2" max="2" width="20.28515625" style="175" customWidth="1"/>
    <col min="3" max="3" width="30" style="175" customWidth="1"/>
    <col min="4" max="4" width="29" style="175" customWidth="1"/>
    <col min="5" max="5" width="22.5703125" style="175" customWidth="1"/>
    <col min="6" max="6" width="20" style="175" customWidth="1"/>
    <col min="7" max="7" width="29.28515625" style="175" customWidth="1"/>
    <col min="8" max="8" width="27.140625" style="175" customWidth="1"/>
    <col min="9" max="9" width="26.42578125" style="175" customWidth="1"/>
    <col min="10" max="10" width="0.5703125" style="175" customWidth="1"/>
    <col min="11" max="16384" width="9.140625" style="175"/>
  </cols>
  <sheetData>
    <row r="1" spans="1:10" x14ac:dyDescent="0.3">
      <c r="A1" s="70" t="s">
        <v>362</v>
      </c>
      <c r="B1" s="72"/>
      <c r="C1" s="72"/>
      <c r="D1" s="72"/>
      <c r="E1" s="72"/>
      <c r="F1" s="72"/>
      <c r="G1" s="72"/>
      <c r="H1" s="72"/>
      <c r="I1" s="154" t="s">
        <v>186</v>
      </c>
      <c r="J1" s="155"/>
    </row>
    <row r="2" spans="1:10" x14ac:dyDescent="0.3">
      <c r="A2" s="72" t="s">
        <v>128</v>
      </c>
      <c r="B2" s="72"/>
      <c r="C2" s="72"/>
      <c r="D2" s="72"/>
      <c r="E2" s="72"/>
      <c r="F2" s="72"/>
      <c r="G2" s="72"/>
      <c r="H2" s="72"/>
      <c r="I2" s="156" t="str">
        <f>'ფორმა N1'!L2</f>
        <v>08/22/2017-09/11/2017</v>
      </c>
      <c r="J2" s="155"/>
    </row>
    <row r="3" spans="1:10" x14ac:dyDescent="0.3">
      <c r="A3" s="72"/>
      <c r="B3" s="72"/>
      <c r="C3" s="72"/>
      <c r="D3" s="72"/>
      <c r="E3" s="72"/>
      <c r="F3" s="72"/>
      <c r="G3" s="72"/>
      <c r="H3" s="72"/>
      <c r="I3" s="98"/>
      <c r="J3" s="155"/>
    </row>
    <row r="4" spans="1:10" x14ac:dyDescent="0.3">
      <c r="A4" s="73" t="str">
        <f>'[2]ფორმა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2"/>
      <c r="H4" s="72"/>
      <c r="I4" s="72"/>
      <c r="J4" s="100"/>
    </row>
    <row r="5" spans="1:10" x14ac:dyDescent="0.3">
      <c r="A5" s="197" t="str">
        <f>'ფორმა N1'!A5</f>
        <v>საარჩევნო ბლოკი "ბაქრაძე,უგულავა-ევროპული საქართველო"</v>
      </c>
      <c r="B5" s="197"/>
      <c r="C5" s="197"/>
      <c r="D5" s="197"/>
      <c r="E5" s="197"/>
      <c r="F5" s="197"/>
      <c r="G5" s="197"/>
      <c r="H5" s="197"/>
      <c r="I5" s="197"/>
      <c r="J5" s="182"/>
    </row>
    <row r="6" spans="1:10" x14ac:dyDescent="0.3">
      <c r="A6" s="73"/>
      <c r="B6" s="72"/>
      <c r="C6" s="72"/>
      <c r="D6" s="72"/>
      <c r="E6" s="72"/>
      <c r="F6" s="72"/>
      <c r="G6" s="72"/>
      <c r="H6" s="72"/>
      <c r="I6" s="72"/>
      <c r="J6" s="100"/>
    </row>
    <row r="7" spans="1:10" x14ac:dyDescent="0.3">
      <c r="A7" s="72"/>
      <c r="B7" s="72"/>
      <c r="C7" s="72"/>
      <c r="D7" s="72"/>
      <c r="E7" s="72"/>
      <c r="F7" s="72"/>
      <c r="G7" s="72"/>
      <c r="H7" s="72"/>
      <c r="I7" s="72"/>
      <c r="J7" s="101"/>
    </row>
    <row r="8" spans="1:10" ht="63.75" customHeight="1" x14ac:dyDescent="0.3">
      <c r="A8" s="157" t="s">
        <v>64</v>
      </c>
      <c r="B8" s="330" t="s">
        <v>344</v>
      </c>
      <c r="C8" s="331" t="s">
        <v>381</v>
      </c>
      <c r="D8" s="331" t="s">
        <v>382</v>
      </c>
      <c r="E8" s="331" t="s">
        <v>345</v>
      </c>
      <c r="F8" s="331" t="s">
        <v>358</v>
      </c>
      <c r="G8" s="331" t="s">
        <v>359</v>
      </c>
      <c r="H8" s="331" t="s">
        <v>383</v>
      </c>
      <c r="I8" s="158" t="s">
        <v>360</v>
      </c>
      <c r="J8" s="101"/>
    </row>
    <row r="9" spans="1:10" s="178" customFormat="1" ht="30" x14ac:dyDescent="0.2">
      <c r="A9" s="467">
        <v>1</v>
      </c>
      <c r="B9" s="473">
        <v>42976</v>
      </c>
      <c r="C9" s="474" t="s">
        <v>804</v>
      </c>
      <c r="D9" s="474">
        <v>400196364</v>
      </c>
      <c r="E9" s="467" t="s">
        <v>805</v>
      </c>
      <c r="F9" s="467">
        <v>930</v>
      </c>
      <c r="G9" s="467"/>
      <c r="H9" s="467"/>
      <c r="I9" s="467">
        <v>830</v>
      </c>
      <c r="J9" s="104"/>
    </row>
    <row r="10" spans="1:10" s="472" customFormat="1" ht="30" x14ac:dyDescent="0.3">
      <c r="A10" s="468">
        <v>2</v>
      </c>
      <c r="B10" s="469" t="s">
        <v>807</v>
      </c>
      <c r="C10" s="470" t="s">
        <v>806</v>
      </c>
      <c r="D10" s="470">
        <v>402117526</v>
      </c>
      <c r="E10" s="468" t="s">
        <v>805</v>
      </c>
      <c r="F10" s="468">
        <v>2360</v>
      </c>
      <c r="G10" s="468"/>
      <c r="H10" s="468"/>
      <c r="I10" s="468">
        <v>2360</v>
      </c>
      <c r="J10" s="471"/>
    </row>
    <row r="11" spans="1:10" x14ac:dyDescent="0.3">
      <c r="A11" s="160">
        <v>3</v>
      </c>
      <c r="B11" s="464"/>
      <c r="C11" s="165"/>
      <c r="D11" s="165"/>
      <c r="E11" s="164"/>
      <c r="F11" s="164"/>
      <c r="G11" s="164"/>
      <c r="H11" s="164"/>
      <c r="I11" s="164"/>
      <c r="J11" s="101"/>
    </row>
    <row r="12" spans="1:10" x14ac:dyDescent="0.3">
      <c r="A12" s="160">
        <v>4</v>
      </c>
      <c r="B12" s="464"/>
      <c r="C12" s="165"/>
      <c r="D12" s="165"/>
      <c r="E12" s="164"/>
      <c r="F12" s="164"/>
      <c r="G12" s="164"/>
      <c r="H12" s="164"/>
      <c r="I12" s="164"/>
      <c r="J12" s="101"/>
    </row>
    <row r="13" spans="1:10" x14ac:dyDescent="0.3">
      <c r="A13" s="160">
        <v>5</v>
      </c>
      <c r="B13" s="464"/>
      <c r="C13" s="165"/>
      <c r="D13" s="165"/>
      <c r="E13" s="164"/>
      <c r="F13" s="164"/>
      <c r="G13" s="164"/>
      <c r="H13" s="164"/>
      <c r="I13" s="164"/>
      <c r="J13" s="101"/>
    </row>
    <row r="14" spans="1:10" x14ac:dyDescent="0.3">
      <c r="A14" s="160">
        <v>6</v>
      </c>
      <c r="B14" s="188"/>
      <c r="C14" s="165"/>
      <c r="D14" s="165"/>
      <c r="E14" s="164"/>
      <c r="F14" s="164"/>
      <c r="G14" s="164"/>
      <c r="H14" s="164"/>
      <c r="I14" s="164"/>
      <c r="J14" s="101"/>
    </row>
    <row r="15" spans="1:10" x14ac:dyDescent="0.3">
      <c r="A15" s="160">
        <v>7</v>
      </c>
      <c r="B15" s="188"/>
      <c r="C15" s="165"/>
      <c r="D15" s="165"/>
      <c r="E15" s="164"/>
      <c r="F15" s="164"/>
      <c r="G15" s="164"/>
      <c r="H15" s="164"/>
      <c r="I15" s="164"/>
      <c r="J15" s="101"/>
    </row>
    <row r="16" spans="1:10" x14ac:dyDescent="0.3">
      <c r="A16" s="160">
        <v>8</v>
      </c>
      <c r="B16" s="188"/>
      <c r="C16" s="165"/>
      <c r="D16" s="165"/>
      <c r="E16" s="164"/>
      <c r="F16" s="164"/>
      <c r="G16" s="164"/>
      <c r="H16" s="164"/>
      <c r="I16" s="164"/>
      <c r="J16" s="101"/>
    </row>
    <row r="17" spans="1:10" x14ac:dyDescent="0.3">
      <c r="A17" s="160">
        <v>9</v>
      </c>
      <c r="B17" s="188"/>
      <c r="C17" s="165"/>
      <c r="D17" s="165"/>
      <c r="E17" s="164"/>
      <c r="F17" s="164"/>
      <c r="G17" s="164"/>
      <c r="H17" s="164"/>
      <c r="I17" s="164"/>
      <c r="J17" s="101"/>
    </row>
    <row r="18" spans="1:10" x14ac:dyDescent="0.3">
      <c r="A18" s="160">
        <v>10</v>
      </c>
      <c r="B18" s="188"/>
      <c r="C18" s="165"/>
      <c r="D18" s="165"/>
      <c r="E18" s="164"/>
      <c r="F18" s="164"/>
      <c r="G18" s="164"/>
      <c r="H18" s="164"/>
      <c r="I18" s="164"/>
      <c r="J18" s="101"/>
    </row>
    <row r="19" spans="1:10" x14ac:dyDescent="0.3">
      <c r="A19" s="160">
        <v>11</v>
      </c>
      <c r="B19" s="188"/>
      <c r="C19" s="165"/>
      <c r="D19" s="165"/>
      <c r="E19" s="164"/>
      <c r="F19" s="164"/>
      <c r="G19" s="164"/>
      <c r="H19" s="164"/>
      <c r="I19" s="164"/>
      <c r="J19" s="101"/>
    </row>
    <row r="20" spans="1:10" x14ac:dyDescent="0.3">
      <c r="A20" s="160">
        <v>12</v>
      </c>
      <c r="B20" s="188"/>
      <c r="C20" s="165"/>
      <c r="D20" s="165"/>
      <c r="E20" s="164"/>
      <c r="F20" s="164"/>
      <c r="G20" s="164"/>
      <c r="H20" s="164"/>
      <c r="I20" s="164"/>
      <c r="J20" s="101"/>
    </row>
    <row r="21" spans="1:10" x14ac:dyDescent="0.3">
      <c r="A21" s="160">
        <v>13</v>
      </c>
      <c r="B21" s="188"/>
      <c r="C21" s="165"/>
      <c r="D21" s="165"/>
      <c r="E21" s="164"/>
      <c r="F21" s="164"/>
      <c r="G21" s="164"/>
      <c r="H21" s="164"/>
      <c r="I21" s="164"/>
      <c r="J21" s="101"/>
    </row>
    <row r="22" spans="1:10" x14ac:dyDescent="0.3">
      <c r="A22" s="160">
        <v>14</v>
      </c>
      <c r="B22" s="188"/>
      <c r="C22" s="165"/>
      <c r="D22" s="165"/>
      <c r="E22" s="164"/>
      <c r="F22" s="164"/>
      <c r="G22" s="164"/>
      <c r="H22" s="164"/>
      <c r="I22" s="164"/>
      <c r="J22" s="101"/>
    </row>
    <row r="23" spans="1:10" x14ac:dyDescent="0.3">
      <c r="A23" s="160">
        <v>15</v>
      </c>
      <c r="B23" s="188"/>
      <c r="C23" s="165"/>
      <c r="D23" s="165"/>
      <c r="E23" s="164"/>
      <c r="F23" s="164"/>
      <c r="G23" s="164"/>
      <c r="H23" s="164"/>
      <c r="I23" s="164"/>
      <c r="J23" s="101"/>
    </row>
    <row r="24" spans="1:10" x14ac:dyDescent="0.3">
      <c r="A24" s="160">
        <v>16</v>
      </c>
      <c r="B24" s="188"/>
      <c r="C24" s="165"/>
      <c r="D24" s="165"/>
      <c r="E24" s="164"/>
      <c r="F24" s="164"/>
      <c r="G24" s="164"/>
      <c r="H24" s="164"/>
      <c r="I24" s="164"/>
      <c r="J24" s="101"/>
    </row>
    <row r="25" spans="1:10" x14ac:dyDescent="0.3">
      <c r="A25" s="160">
        <v>17</v>
      </c>
      <c r="B25" s="188"/>
      <c r="C25" s="165"/>
      <c r="D25" s="165"/>
      <c r="E25" s="164"/>
      <c r="F25" s="164"/>
      <c r="G25" s="164"/>
      <c r="H25" s="164"/>
      <c r="I25" s="164"/>
      <c r="J25" s="101"/>
    </row>
    <row r="26" spans="1:10" x14ac:dyDescent="0.3">
      <c r="A26" s="160">
        <v>18</v>
      </c>
      <c r="B26" s="188"/>
      <c r="C26" s="165"/>
      <c r="D26" s="165"/>
      <c r="E26" s="164"/>
      <c r="F26" s="164"/>
      <c r="G26" s="164"/>
      <c r="H26" s="164"/>
      <c r="I26" s="164"/>
      <c r="J26" s="101"/>
    </row>
    <row r="27" spans="1:10" x14ac:dyDescent="0.3">
      <c r="A27" s="160">
        <v>19</v>
      </c>
      <c r="B27" s="188"/>
      <c r="C27" s="165"/>
      <c r="D27" s="165"/>
      <c r="E27" s="164"/>
      <c r="F27" s="164"/>
      <c r="G27" s="164"/>
      <c r="H27" s="164"/>
      <c r="I27" s="164"/>
      <c r="J27" s="101"/>
    </row>
    <row r="28" spans="1:10" x14ac:dyDescent="0.3">
      <c r="A28" s="160">
        <v>20</v>
      </c>
      <c r="B28" s="188"/>
      <c r="C28" s="165"/>
      <c r="D28" s="165"/>
      <c r="E28" s="164"/>
      <c r="F28" s="164"/>
      <c r="G28" s="164"/>
      <c r="H28" s="164"/>
      <c r="I28" s="164"/>
      <c r="J28" s="101"/>
    </row>
    <row r="29" spans="1:10" x14ac:dyDescent="0.3">
      <c r="A29" s="160">
        <v>21</v>
      </c>
      <c r="B29" s="188"/>
      <c r="C29" s="168"/>
      <c r="D29" s="168"/>
      <c r="E29" s="167"/>
      <c r="F29" s="167"/>
      <c r="G29" s="167"/>
      <c r="H29" s="236"/>
      <c r="I29" s="164"/>
      <c r="J29" s="101"/>
    </row>
    <row r="30" spans="1:10" x14ac:dyDescent="0.3">
      <c r="A30" s="160">
        <v>22</v>
      </c>
      <c r="B30" s="188"/>
      <c r="C30" s="168"/>
      <c r="D30" s="168"/>
      <c r="E30" s="167"/>
      <c r="F30" s="167"/>
      <c r="G30" s="167"/>
      <c r="H30" s="236"/>
      <c r="I30" s="164"/>
      <c r="J30" s="101"/>
    </row>
    <row r="31" spans="1:10" x14ac:dyDescent="0.3">
      <c r="A31" s="160">
        <v>23</v>
      </c>
      <c r="B31" s="188"/>
      <c r="C31" s="168"/>
      <c r="D31" s="168"/>
      <c r="E31" s="167"/>
      <c r="F31" s="167"/>
      <c r="G31" s="167"/>
      <c r="H31" s="236"/>
      <c r="I31" s="164"/>
      <c r="J31" s="101"/>
    </row>
    <row r="32" spans="1:10" x14ac:dyDescent="0.3">
      <c r="A32" s="160">
        <v>24</v>
      </c>
      <c r="B32" s="188"/>
      <c r="C32" s="168"/>
      <c r="D32" s="168"/>
      <c r="E32" s="167"/>
      <c r="F32" s="167"/>
      <c r="G32" s="167"/>
      <c r="H32" s="236"/>
      <c r="I32" s="164"/>
      <c r="J32" s="101"/>
    </row>
    <row r="33" spans="1:12" x14ac:dyDescent="0.3">
      <c r="A33" s="160">
        <v>25</v>
      </c>
      <c r="B33" s="188"/>
      <c r="C33" s="168"/>
      <c r="D33" s="168"/>
      <c r="E33" s="167"/>
      <c r="F33" s="167"/>
      <c r="G33" s="167"/>
      <c r="H33" s="236"/>
      <c r="I33" s="164"/>
      <c r="J33" s="101"/>
    </row>
    <row r="34" spans="1:12" x14ac:dyDescent="0.3">
      <c r="A34" s="160">
        <v>26</v>
      </c>
      <c r="B34" s="188"/>
      <c r="C34" s="168"/>
      <c r="D34" s="168"/>
      <c r="E34" s="167"/>
      <c r="F34" s="167"/>
      <c r="G34" s="167"/>
      <c r="H34" s="236"/>
      <c r="I34" s="164"/>
      <c r="J34" s="101"/>
    </row>
    <row r="35" spans="1:12" x14ac:dyDescent="0.3">
      <c r="A35" s="160">
        <v>27</v>
      </c>
      <c r="B35" s="188"/>
      <c r="C35" s="168"/>
      <c r="D35" s="168"/>
      <c r="E35" s="167"/>
      <c r="F35" s="167"/>
      <c r="G35" s="167"/>
      <c r="H35" s="236"/>
      <c r="I35" s="164"/>
      <c r="J35" s="101"/>
    </row>
    <row r="36" spans="1:12" x14ac:dyDescent="0.3">
      <c r="A36" s="160">
        <v>28</v>
      </c>
      <c r="B36" s="188"/>
      <c r="C36" s="168"/>
      <c r="D36" s="168"/>
      <c r="E36" s="167"/>
      <c r="F36" s="167"/>
      <c r="G36" s="167"/>
      <c r="H36" s="236"/>
      <c r="I36" s="164"/>
      <c r="J36" s="101"/>
    </row>
    <row r="37" spans="1:12" x14ac:dyDescent="0.3">
      <c r="A37" s="160">
        <v>29</v>
      </c>
      <c r="B37" s="188"/>
      <c r="C37" s="168"/>
      <c r="D37" s="168"/>
      <c r="E37" s="167"/>
      <c r="F37" s="167"/>
      <c r="G37" s="167"/>
      <c r="H37" s="236"/>
      <c r="I37" s="164"/>
      <c r="J37" s="101"/>
    </row>
    <row r="38" spans="1:12" x14ac:dyDescent="0.3">
      <c r="A38" s="160" t="s">
        <v>261</v>
      </c>
      <c r="B38" s="188"/>
      <c r="C38" s="168"/>
      <c r="D38" s="168"/>
      <c r="E38" s="167"/>
      <c r="F38" s="167"/>
      <c r="G38" s="237"/>
      <c r="H38" s="245" t="s">
        <v>374</v>
      </c>
      <c r="I38" s="336">
        <f>SUM(I9:I37)</f>
        <v>3190</v>
      </c>
      <c r="J38" s="101"/>
    </row>
    <row r="40" spans="1:12" x14ac:dyDescent="0.3">
      <c r="A40" s="175" t="s">
        <v>396</v>
      </c>
    </row>
    <row r="42" spans="1:12" x14ac:dyDescent="0.3">
      <c r="B42" s="177" t="s">
        <v>96</v>
      </c>
      <c r="F42" s="178"/>
    </row>
    <row r="43" spans="1:12" x14ac:dyDescent="0.3">
      <c r="F43" s="176"/>
      <c r="I43" s="176"/>
      <c r="J43" s="176"/>
      <c r="K43" s="176"/>
      <c r="L43" s="176"/>
    </row>
    <row r="44" spans="1:12" x14ac:dyDescent="0.3">
      <c r="C44" s="179"/>
      <c r="F44" s="179"/>
      <c r="G44" s="179"/>
      <c r="H44" s="182"/>
      <c r="I44" s="180"/>
      <c r="J44" s="176"/>
      <c r="K44" s="176"/>
      <c r="L44" s="176"/>
    </row>
    <row r="45" spans="1:12" x14ac:dyDescent="0.3">
      <c r="A45" s="176"/>
      <c r="C45" s="181" t="s">
        <v>251</v>
      </c>
      <c r="F45" s="182" t="s">
        <v>256</v>
      </c>
      <c r="G45" s="181"/>
      <c r="H45" s="181"/>
      <c r="I45" s="180"/>
      <c r="J45" s="176"/>
      <c r="K45" s="176"/>
      <c r="L45" s="176"/>
    </row>
    <row r="46" spans="1:12" x14ac:dyDescent="0.3">
      <c r="A46" s="176"/>
      <c r="C46" s="183" t="s">
        <v>127</v>
      </c>
      <c r="F46" s="175" t="s">
        <v>252</v>
      </c>
      <c r="I46" s="176"/>
      <c r="J46" s="176"/>
      <c r="K46" s="176"/>
      <c r="L46" s="176"/>
    </row>
    <row r="47" spans="1:12" s="176" customFormat="1" x14ac:dyDescent="0.3">
      <c r="B47" s="175"/>
      <c r="C47" s="183"/>
      <c r="G47" s="183"/>
      <c r="H47" s="183"/>
    </row>
    <row r="48" spans="1:12" s="176" customFormat="1" ht="12.75" x14ac:dyDescent="0.2"/>
    <row r="49" s="176" customFormat="1" ht="12.75" x14ac:dyDescent="0.2"/>
    <row r="50" s="176" customFormat="1" ht="12.75" x14ac:dyDescent="0.2"/>
    <row r="51" s="176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Normal="100" zoomScaleSheetLayoutView="100" workbookViewId="0">
      <selection activeCell="B21" sqref="B21"/>
    </sheetView>
  </sheetViews>
  <sheetFormatPr defaultRowHeight="12.75" x14ac:dyDescent="0.2"/>
  <cols>
    <col min="1" max="1" width="7.28515625" style="191" customWidth="1"/>
    <col min="2" max="2" width="57.28515625" style="191" customWidth="1"/>
    <col min="3" max="3" width="24.140625" style="191" customWidth="1"/>
    <col min="4" max="16384" width="9.140625" style="191"/>
  </cols>
  <sheetData>
    <row r="1" spans="1:3" s="6" customFormat="1" ht="18.75" customHeight="1" x14ac:dyDescent="0.3">
      <c r="A1" s="505" t="s">
        <v>457</v>
      </c>
      <c r="B1" s="505"/>
      <c r="C1" s="341" t="s">
        <v>97</v>
      </c>
    </row>
    <row r="2" spans="1:3" s="6" customFormat="1" ht="15" x14ac:dyDescent="0.3">
      <c r="A2" s="505"/>
      <c r="B2" s="505"/>
      <c r="C2" s="393" t="str">
        <f>'ფორმა N1'!L2</f>
        <v>08/22/2017-09/11/2017</v>
      </c>
    </row>
    <row r="3" spans="1:3" s="6" customFormat="1" ht="15" x14ac:dyDescent="0.3">
      <c r="A3" s="374" t="s">
        <v>128</v>
      </c>
      <c r="B3" s="339"/>
      <c r="C3" s="340"/>
    </row>
    <row r="4" spans="1:3" s="6" customFormat="1" ht="15" x14ac:dyDescent="0.3">
      <c r="A4" s="110"/>
      <c r="B4" s="339"/>
      <c r="C4" s="340"/>
    </row>
    <row r="5" spans="1:3" s="21" customFormat="1" ht="15" x14ac:dyDescent="0.3">
      <c r="A5" s="506" t="s">
        <v>257</v>
      </c>
      <c r="B5" s="506"/>
      <c r="C5" s="110"/>
    </row>
    <row r="6" spans="1:3" s="21" customFormat="1" ht="15" x14ac:dyDescent="0.3">
      <c r="A6" s="507" t="str">
        <f>'ფორმა N1'!A5</f>
        <v>საარჩევნო ბლოკი "ბაქრაძე,უგულავა-ევროპული საქართველო"</v>
      </c>
      <c r="B6" s="507"/>
      <c r="C6" s="110"/>
    </row>
    <row r="7" spans="1:3" x14ac:dyDescent="0.2">
      <c r="A7" s="375"/>
      <c r="B7" s="375"/>
      <c r="C7" s="375"/>
    </row>
    <row r="8" spans="1:3" x14ac:dyDescent="0.2">
      <c r="A8" s="375"/>
      <c r="B8" s="375"/>
      <c r="C8" s="375"/>
    </row>
    <row r="9" spans="1:3" ht="30" customHeight="1" x14ac:dyDescent="0.2">
      <c r="A9" s="376" t="s">
        <v>64</v>
      </c>
      <c r="B9" s="376" t="s">
        <v>11</v>
      </c>
      <c r="C9" s="377" t="s">
        <v>9</v>
      </c>
    </row>
    <row r="10" spans="1:3" ht="15" x14ac:dyDescent="0.3">
      <c r="A10" s="378">
        <v>1</v>
      </c>
      <c r="B10" s="379" t="s">
        <v>57</v>
      </c>
      <c r="C10" s="396">
        <f>'ფორმა N4'!D11+'ფორმა N5'!D9</f>
        <v>227501.8</v>
      </c>
    </row>
    <row r="11" spans="1:3" ht="15" x14ac:dyDescent="0.3">
      <c r="A11" s="381">
        <v>1.1000000000000001</v>
      </c>
      <c r="B11" s="465" t="s">
        <v>458</v>
      </c>
      <c r="C11" s="397">
        <f>'ფორმა N4'!D39+'ფორმა N5'!D37</f>
        <v>110521</v>
      </c>
    </row>
    <row r="12" spans="1:3" ht="15" x14ac:dyDescent="0.3">
      <c r="A12" s="382" t="s">
        <v>30</v>
      </c>
      <c r="B12" s="465" t="s">
        <v>459</v>
      </c>
      <c r="C12" s="397">
        <f>'ფორმა N4'!D40+'ფორმა N5'!D38</f>
        <v>0</v>
      </c>
    </row>
    <row r="13" spans="1:3" ht="15" x14ac:dyDescent="0.3">
      <c r="A13" s="381">
        <v>1.2</v>
      </c>
      <c r="B13" s="465" t="s">
        <v>58</v>
      </c>
      <c r="C13" s="397">
        <f>'ფორმა N4'!D12+'ფორმა N5'!D10</f>
        <v>25324.99</v>
      </c>
    </row>
    <row r="14" spans="1:3" ht="15" x14ac:dyDescent="0.3">
      <c r="A14" s="381">
        <v>1.3</v>
      </c>
      <c r="B14" s="379" t="s">
        <v>460</v>
      </c>
      <c r="C14" s="397">
        <f>'ფორმა N4'!D17+'ფორმა N5'!D15</f>
        <v>0</v>
      </c>
    </row>
    <row r="15" spans="1:3" ht="15" x14ac:dyDescent="0.2">
      <c r="A15" s="508"/>
      <c r="B15" s="508"/>
      <c r="C15" s="508"/>
    </row>
    <row r="16" spans="1:3" ht="30" customHeight="1" x14ac:dyDescent="0.2">
      <c r="A16" s="376" t="s">
        <v>64</v>
      </c>
      <c r="B16" s="376" t="s">
        <v>232</v>
      </c>
      <c r="C16" s="377" t="s">
        <v>67</v>
      </c>
    </row>
    <row r="17" spans="1:4" ht="15" x14ac:dyDescent="0.3">
      <c r="A17" s="378">
        <v>2</v>
      </c>
      <c r="B17" s="379" t="s">
        <v>461</v>
      </c>
      <c r="C17" s="380">
        <f>'ფორმა N2'!D9+'ფორმა N2'!C26+'ფორმა N3'!D9+'ფორმა N3'!C26</f>
        <v>211239.95</v>
      </c>
    </row>
    <row r="18" spans="1:4" ht="15" x14ac:dyDescent="0.3">
      <c r="A18" s="383">
        <v>2.1</v>
      </c>
      <c r="B18" s="379" t="s">
        <v>462</v>
      </c>
      <c r="C18" s="379">
        <f>'ფორმა N2'!D17+'ფორმა N3'!D17</f>
        <v>0</v>
      </c>
    </row>
    <row r="19" spans="1:4" ht="15" x14ac:dyDescent="0.3">
      <c r="A19" s="383">
        <v>2.2000000000000002</v>
      </c>
      <c r="B19" s="379" t="s">
        <v>463</v>
      </c>
      <c r="C19" s="379">
        <f>'ფორმა N2'!D18+'ფორმა N3'!D18</f>
        <v>0</v>
      </c>
    </row>
    <row r="20" spans="1:4" ht="15" x14ac:dyDescent="0.3">
      <c r="A20" s="383">
        <v>2.2999999999999998</v>
      </c>
      <c r="B20" s="379" t="s">
        <v>464</v>
      </c>
      <c r="C20" s="384">
        <f>SUM(C21:C25)</f>
        <v>211239.95</v>
      </c>
    </row>
    <row r="21" spans="1:4" ht="15" x14ac:dyDescent="0.3">
      <c r="A21" s="382" t="s">
        <v>465</v>
      </c>
      <c r="B21" s="466" t="s">
        <v>466</v>
      </c>
      <c r="C21" s="379">
        <f>'ფორმა N2'!D13+'ფორმა N3'!D13</f>
        <v>211239.95</v>
      </c>
    </row>
    <row r="22" spans="1:4" ht="15" x14ac:dyDescent="0.3">
      <c r="A22" s="382" t="s">
        <v>467</v>
      </c>
      <c r="B22" s="385" t="s">
        <v>468</v>
      </c>
      <c r="C22" s="379">
        <f>'ფორმა N2'!C27+'ფორმა N3'!C27</f>
        <v>0</v>
      </c>
    </row>
    <row r="23" spans="1:4" ht="15" x14ac:dyDescent="0.3">
      <c r="A23" s="382" t="s">
        <v>469</v>
      </c>
      <c r="B23" s="385" t="s">
        <v>470</v>
      </c>
      <c r="C23" s="379">
        <f>'ფორმა N2'!D14+'ფორმა N3'!D14</f>
        <v>0</v>
      </c>
    </row>
    <row r="24" spans="1:4" ht="15" x14ac:dyDescent="0.3">
      <c r="A24" s="382" t="s">
        <v>471</v>
      </c>
      <c r="B24" s="385" t="s">
        <v>472</v>
      </c>
      <c r="C24" s="379">
        <f>'ფორმა N2'!C31+'ფორმა N3'!C31</f>
        <v>0</v>
      </c>
    </row>
    <row r="25" spans="1:4" ht="15" x14ac:dyDescent="0.3">
      <c r="A25" s="382" t="s">
        <v>473</v>
      </c>
      <c r="B25" s="385" t="s">
        <v>474</v>
      </c>
      <c r="C25" s="379">
        <f>'ფორმა N2'!D11+'ფორმა N3'!D11</f>
        <v>0</v>
      </c>
    </row>
    <row r="26" spans="1:4" ht="15" x14ac:dyDescent="0.3">
      <c r="A26" s="386"/>
      <c r="B26" s="387"/>
      <c r="C26" s="388"/>
    </row>
    <row r="27" spans="1:4" ht="15" x14ac:dyDescent="0.3">
      <c r="A27" s="386"/>
      <c r="B27" s="387"/>
      <c r="C27" s="388"/>
    </row>
    <row r="28" spans="1:4" ht="15" x14ac:dyDescent="0.3">
      <c r="A28" s="21"/>
      <c r="B28" s="21"/>
      <c r="C28" s="21"/>
      <c r="D28" s="389"/>
    </row>
    <row r="29" spans="1:4" ht="15" x14ac:dyDescent="0.3">
      <c r="A29" s="189" t="s">
        <v>96</v>
      </c>
      <c r="B29" s="21"/>
      <c r="C29" s="21"/>
      <c r="D29" s="389"/>
    </row>
    <row r="30" spans="1:4" ht="15" x14ac:dyDescent="0.3">
      <c r="A30" s="21"/>
      <c r="B30" s="21"/>
      <c r="C30" s="21"/>
      <c r="D30" s="389"/>
    </row>
    <row r="31" spans="1:4" ht="15" x14ac:dyDescent="0.3">
      <c r="A31" s="21"/>
      <c r="B31" s="21"/>
      <c r="C31" s="21"/>
      <c r="D31" s="390"/>
    </row>
    <row r="32" spans="1:4" ht="15" x14ac:dyDescent="0.3">
      <c r="B32" s="189" t="s">
        <v>254</v>
      </c>
      <c r="C32" s="21"/>
      <c r="D32" s="390"/>
    </row>
    <row r="33" spans="2:4" ht="15" x14ac:dyDescent="0.3">
      <c r="B33" s="21" t="s">
        <v>253</v>
      </c>
      <c r="C33" s="21"/>
      <c r="D33" s="390"/>
    </row>
    <row r="34" spans="2:4" x14ac:dyDescent="0.2">
      <c r="B34" s="391" t="s">
        <v>127</v>
      </c>
      <c r="D34" s="392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D12" sqref="D1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0" t="s">
        <v>284</v>
      </c>
      <c r="B1" s="72"/>
      <c r="C1" s="484" t="s">
        <v>97</v>
      </c>
      <c r="D1" s="484"/>
      <c r="E1" s="104"/>
    </row>
    <row r="2" spans="1:7" x14ac:dyDescent="0.3">
      <c r="A2" s="72" t="s">
        <v>128</v>
      </c>
      <c r="B2" s="72"/>
      <c r="C2" s="483" t="str">
        <f>'ფორმა N1'!L2</f>
        <v>08/22/2017-09/11/2017</v>
      </c>
      <c r="D2" s="483"/>
      <c r="E2" s="104"/>
    </row>
    <row r="3" spans="1:7" x14ac:dyDescent="0.3">
      <c r="A3" s="70"/>
      <c r="B3" s="72"/>
      <c r="C3" s="71"/>
      <c r="D3" s="71"/>
      <c r="E3" s="104"/>
    </row>
    <row r="4" spans="1:7" x14ac:dyDescent="0.3">
      <c r="A4" s="73" t="s">
        <v>257</v>
      </c>
      <c r="B4" s="98"/>
      <c r="C4" s="99"/>
      <c r="D4" s="72"/>
      <c r="E4" s="104"/>
    </row>
    <row r="5" spans="1:7" x14ac:dyDescent="0.3">
      <c r="A5" s="335" t="str">
        <f>'ფორმა N1'!A5</f>
        <v>საარჩევნო ბლოკი "ბაქრაძე,უგულავა-ევროპული საქართველო"</v>
      </c>
      <c r="B5" s="12"/>
      <c r="C5" s="12"/>
      <c r="E5" s="104"/>
    </row>
    <row r="6" spans="1:7" x14ac:dyDescent="0.3">
      <c r="A6" s="100"/>
      <c r="B6" s="100"/>
      <c r="C6" s="100"/>
      <c r="D6" s="101"/>
      <c r="E6" s="104"/>
    </row>
    <row r="7" spans="1:7" x14ac:dyDescent="0.3">
      <c r="A7" s="72"/>
      <c r="B7" s="72"/>
      <c r="C7" s="72"/>
      <c r="D7" s="72"/>
      <c r="E7" s="104"/>
    </row>
    <row r="8" spans="1:7" s="6" customFormat="1" ht="39" customHeight="1" x14ac:dyDescent="0.3">
      <c r="A8" s="102" t="s">
        <v>64</v>
      </c>
      <c r="B8" s="75" t="s">
        <v>232</v>
      </c>
      <c r="C8" s="75" t="s">
        <v>66</v>
      </c>
      <c r="D8" s="75" t="s">
        <v>67</v>
      </c>
      <c r="E8" s="104"/>
    </row>
    <row r="9" spans="1:7" s="7" customFormat="1" ht="16.5" customHeight="1" x14ac:dyDescent="0.3">
      <c r="A9" s="214">
        <v>1</v>
      </c>
      <c r="B9" s="214" t="s">
        <v>65</v>
      </c>
      <c r="C9" s="81">
        <f>SUM(C10,C26)</f>
        <v>0</v>
      </c>
      <c r="D9" s="81">
        <f>SUM(D10,D26)</f>
        <v>0</v>
      </c>
      <c r="E9" s="104"/>
    </row>
    <row r="10" spans="1:7" s="7" customFormat="1" ht="16.5" customHeight="1" x14ac:dyDescent="0.3">
      <c r="A10" s="83">
        <v>1.1000000000000001</v>
      </c>
      <c r="B10" s="83" t="s">
        <v>69</v>
      </c>
      <c r="C10" s="81">
        <f>SUM(C11,C12,C16,C19,C25,C26)</f>
        <v>0</v>
      </c>
      <c r="D10" s="81">
        <f>SUM(D11,D12,D16,D19,D24,D25)</f>
        <v>0</v>
      </c>
      <c r="E10" s="104"/>
    </row>
    <row r="11" spans="1:7" s="9" customFormat="1" ht="16.5" customHeight="1" x14ac:dyDescent="0.3">
      <c r="A11" s="84" t="s">
        <v>30</v>
      </c>
      <c r="B11" s="84" t="s">
        <v>68</v>
      </c>
      <c r="C11" s="8"/>
      <c r="D11" s="8"/>
      <c r="E11" s="104"/>
    </row>
    <row r="12" spans="1:7" s="10" customFormat="1" ht="16.5" customHeight="1" x14ac:dyDescent="0.3">
      <c r="A12" s="84" t="s">
        <v>31</v>
      </c>
      <c r="B12" s="84" t="s">
        <v>290</v>
      </c>
      <c r="C12" s="103">
        <f>SUM(C14:C15)</f>
        <v>0</v>
      </c>
      <c r="D12" s="103">
        <f>SUM(D14:D15)</f>
        <v>0</v>
      </c>
      <c r="E12" s="104"/>
      <c r="G12" s="64"/>
    </row>
    <row r="13" spans="1:7" s="3" customFormat="1" ht="16.5" customHeight="1" x14ac:dyDescent="0.3">
      <c r="A13" s="93" t="s">
        <v>70</v>
      </c>
      <c r="B13" s="93" t="s">
        <v>293</v>
      </c>
      <c r="C13" s="8"/>
      <c r="D13" s="8"/>
      <c r="E13" s="104"/>
    </row>
    <row r="14" spans="1:7" s="3" customFormat="1" ht="16.5" customHeight="1" x14ac:dyDescent="0.3">
      <c r="A14" s="93" t="s">
        <v>437</v>
      </c>
      <c r="B14" s="93" t="s">
        <v>436</v>
      </c>
      <c r="C14" s="8"/>
      <c r="D14" s="8"/>
      <c r="E14" s="104"/>
    </row>
    <row r="15" spans="1:7" s="3" customFormat="1" ht="16.5" customHeight="1" x14ac:dyDescent="0.3">
      <c r="A15" s="93" t="s">
        <v>438</v>
      </c>
      <c r="B15" s="93" t="s">
        <v>86</v>
      </c>
      <c r="C15" s="8"/>
      <c r="D15" s="8"/>
      <c r="E15" s="104"/>
    </row>
    <row r="16" spans="1:7" s="3" customFormat="1" ht="16.5" customHeight="1" x14ac:dyDescent="0.3">
      <c r="A16" s="84" t="s">
        <v>71</v>
      </c>
      <c r="B16" s="84" t="s">
        <v>72</v>
      </c>
      <c r="C16" s="103">
        <f>SUM(C17:C18)</f>
        <v>0</v>
      </c>
      <c r="D16" s="103">
        <f>SUM(D17:D18)</f>
        <v>0</v>
      </c>
      <c r="E16" s="104"/>
    </row>
    <row r="17" spans="1:5" s="3" customFormat="1" ht="16.5" customHeight="1" x14ac:dyDescent="0.3">
      <c r="A17" s="93" t="s">
        <v>73</v>
      </c>
      <c r="B17" s="93" t="s">
        <v>75</v>
      </c>
      <c r="C17" s="8"/>
      <c r="D17" s="8"/>
      <c r="E17" s="104"/>
    </row>
    <row r="18" spans="1:5" s="3" customFormat="1" ht="30" x14ac:dyDescent="0.3">
      <c r="A18" s="93" t="s">
        <v>74</v>
      </c>
      <c r="B18" s="93" t="s">
        <v>98</v>
      </c>
      <c r="C18" s="8"/>
      <c r="D18" s="8"/>
      <c r="E18" s="104"/>
    </row>
    <row r="19" spans="1:5" s="3" customFormat="1" ht="16.5" customHeight="1" x14ac:dyDescent="0.3">
      <c r="A19" s="84" t="s">
        <v>76</v>
      </c>
      <c r="B19" s="84" t="s">
        <v>371</v>
      </c>
      <c r="C19" s="103">
        <f>SUM(C20:C23)</f>
        <v>0</v>
      </c>
      <c r="D19" s="103">
        <f>SUM(D20:D23)</f>
        <v>0</v>
      </c>
      <c r="E19" s="104"/>
    </row>
    <row r="20" spans="1:5" s="3" customFormat="1" ht="16.5" customHeight="1" x14ac:dyDescent="0.3">
      <c r="A20" s="93" t="s">
        <v>77</v>
      </c>
      <c r="B20" s="93" t="s">
        <v>78</v>
      </c>
      <c r="C20" s="8"/>
      <c r="D20" s="8"/>
      <c r="E20" s="104"/>
    </row>
    <row r="21" spans="1:5" s="3" customFormat="1" ht="30" x14ac:dyDescent="0.3">
      <c r="A21" s="93" t="s">
        <v>81</v>
      </c>
      <c r="B21" s="93" t="s">
        <v>79</v>
      </c>
      <c r="C21" s="8"/>
      <c r="D21" s="8"/>
      <c r="E21" s="104"/>
    </row>
    <row r="22" spans="1:5" s="3" customFormat="1" ht="16.5" customHeight="1" x14ac:dyDescent="0.3">
      <c r="A22" s="93" t="s">
        <v>82</v>
      </c>
      <c r="B22" s="93" t="s">
        <v>80</v>
      </c>
      <c r="C22" s="8"/>
      <c r="D22" s="8"/>
      <c r="E22" s="104"/>
    </row>
    <row r="23" spans="1:5" s="3" customFormat="1" ht="16.5" customHeight="1" x14ac:dyDescent="0.3">
      <c r="A23" s="93" t="s">
        <v>83</v>
      </c>
      <c r="B23" s="93" t="s">
        <v>384</v>
      </c>
      <c r="C23" s="8"/>
      <c r="D23" s="8"/>
      <c r="E23" s="104"/>
    </row>
    <row r="24" spans="1:5" s="3" customFormat="1" ht="16.5" customHeight="1" x14ac:dyDescent="0.3">
      <c r="A24" s="84" t="s">
        <v>84</v>
      </c>
      <c r="B24" s="84" t="s">
        <v>385</v>
      </c>
      <c r="C24" s="238"/>
      <c r="D24" s="8"/>
      <c r="E24" s="104"/>
    </row>
    <row r="25" spans="1:5" s="3" customFormat="1" x14ac:dyDescent="0.3">
      <c r="A25" s="84" t="s">
        <v>234</v>
      </c>
      <c r="B25" s="84" t="s">
        <v>391</v>
      </c>
      <c r="C25" s="8"/>
      <c r="D25" s="8"/>
      <c r="E25" s="104"/>
    </row>
    <row r="26" spans="1:5" ht="16.5" customHeight="1" x14ac:dyDescent="0.3">
      <c r="A26" s="83">
        <v>1.2</v>
      </c>
      <c r="B26" s="83" t="s">
        <v>85</v>
      </c>
      <c r="C26" s="81">
        <f>SUM(C27,C35)</f>
        <v>0</v>
      </c>
      <c r="D26" s="81">
        <f>SUM(D27,D35)</f>
        <v>0</v>
      </c>
      <c r="E26" s="104"/>
    </row>
    <row r="27" spans="1:5" ht="16.5" customHeight="1" x14ac:dyDescent="0.3">
      <c r="A27" s="84" t="s">
        <v>32</v>
      </c>
      <c r="B27" s="84" t="s">
        <v>293</v>
      </c>
      <c r="C27" s="103">
        <f>SUM(C28:C30)</f>
        <v>0</v>
      </c>
      <c r="D27" s="103">
        <f>SUM(D28:D30)</f>
        <v>0</v>
      </c>
      <c r="E27" s="104"/>
    </row>
    <row r="28" spans="1:5" x14ac:dyDescent="0.3">
      <c r="A28" s="222" t="s">
        <v>87</v>
      </c>
      <c r="B28" s="222" t="s">
        <v>291</v>
      </c>
      <c r="C28" s="8"/>
      <c r="D28" s="8"/>
      <c r="E28" s="104"/>
    </row>
    <row r="29" spans="1:5" x14ac:dyDescent="0.3">
      <c r="A29" s="222" t="s">
        <v>88</v>
      </c>
      <c r="B29" s="222" t="s">
        <v>294</v>
      </c>
      <c r="C29" s="8"/>
      <c r="D29" s="8"/>
      <c r="E29" s="104"/>
    </row>
    <row r="30" spans="1:5" x14ac:dyDescent="0.3">
      <c r="A30" s="222" t="s">
        <v>393</v>
      </c>
      <c r="B30" s="222" t="s">
        <v>292</v>
      </c>
      <c r="C30" s="8"/>
      <c r="D30" s="8"/>
      <c r="E30" s="104"/>
    </row>
    <row r="31" spans="1:5" x14ac:dyDescent="0.3">
      <c r="A31" s="84" t="s">
        <v>33</v>
      </c>
      <c r="B31" s="84" t="s">
        <v>436</v>
      </c>
      <c r="C31" s="103">
        <f>SUM(C32:C34)</f>
        <v>0</v>
      </c>
      <c r="D31" s="103">
        <f>SUM(D32:D34)</f>
        <v>0</v>
      </c>
      <c r="E31" s="104"/>
    </row>
    <row r="32" spans="1:5" x14ac:dyDescent="0.3">
      <c r="A32" s="222" t="s">
        <v>12</v>
      </c>
      <c r="B32" s="222" t="s">
        <v>439</v>
      </c>
      <c r="C32" s="8"/>
      <c r="D32" s="8"/>
      <c r="E32" s="104"/>
    </row>
    <row r="33" spans="1:9" x14ac:dyDescent="0.3">
      <c r="A33" s="222" t="s">
        <v>13</v>
      </c>
      <c r="B33" s="222" t="s">
        <v>440</v>
      </c>
      <c r="C33" s="8"/>
      <c r="D33" s="8"/>
      <c r="E33" s="104"/>
    </row>
    <row r="34" spans="1:9" x14ac:dyDescent="0.3">
      <c r="A34" s="222" t="s">
        <v>264</v>
      </c>
      <c r="B34" s="222" t="s">
        <v>441</v>
      </c>
      <c r="C34" s="8"/>
      <c r="D34" s="8"/>
      <c r="E34" s="104"/>
    </row>
    <row r="35" spans="1:9" x14ac:dyDescent="0.3">
      <c r="A35" s="84" t="s">
        <v>34</v>
      </c>
      <c r="B35" s="235" t="s">
        <v>390</v>
      </c>
      <c r="C35" s="8"/>
      <c r="D35" s="8"/>
      <c r="E35" s="104"/>
    </row>
    <row r="36" spans="1:9" x14ac:dyDescent="0.3">
      <c r="D36" s="27"/>
      <c r="E36" s="105"/>
      <c r="F36" s="27"/>
    </row>
    <row r="37" spans="1:9" x14ac:dyDescent="0.3">
      <c r="A37" s="1"/>
      <c r="D37" s="27"/>
      <c r="E37" s="105"/>
      <c r="F37" s="27"/>
    </row>
    <row r="38" spans="1:9" x14ac:dyDescent="0.3">
      <c r="D38" s="27"/>
      <c r="E38" s="105"/>
      <c r="F38" s="27"/>
    </row>
    <row r="39" spans="1:9" x14ac:dyDescent="0.3">
      <c r="D39" s="27"/>
      <c r="E39" s="105"/>
      <c r="F39" s="27"/>
    </row>
    <row r="40" spans="1:9" x14ac:dyDescent="0.3">
      <c r="A40" s="65" t="s">
        <v>96</v>
      </c>
      <c r="D40" s="27"/>
      <c r="E40" s="105"/>
      <c r="F40" s="27"/>
    </row>
    <row r="41" spans="1:9" x14ac:dyDescent="0.3">
      <c r="D41" s="27"/>
      <c r="E41" s="106"/>
      <c r="F41" s="106"/>
      <c r="G41"/>
      <c r="H41"/>
      <c r="I41"/>
    </row>
    <row r="42" spans="1:9" x14ac:dyDescent="0.3">
      <c r="D42" s="107"/>
      <c r="E42" s="106"/>
      <c r="F42" s="106"/>
      <c r="G42"/>
      <c r="H42"/>
      <c r="I42"/>
    </row>
    <row r="43" spans="1:9" x14ac:dyDescent="0.3">
      <c r="A43"/>
      <c r="B43" s="65" t="s">
        <v>254</v>
      </c>
      <c r="D43" s="107"/>
      <c r="E43" s="106"/>
      <c r="F43" s="106"/>
      <c r="G43"/>
      <c r="H43"/>
      <c r="I43"/>
    </row>
    <row r="44" spans="1:9" x14ac:dyDescent="0.3">
      <c r="A44"/>
      <c r="B44" s="2" t="s">
        <v>253</v>
      </c>
      <c r="D44" s="107"/>
      <c r="E44" s="106"/>
      <c r="F44" s="106"/>
      <c r="G44"/>
      <c r="H44"/>
      <c r="I44"/>
    </row>
    <row r="45" spans="1:9" customFormat="1" ht="12.75" x14ac:dyDescent="0.2">
      <c r="B45" s="62" t="s">
        <v>127</v>
      </c>
      <c r="D45" s="106"/>
      <c r="E45" s="106"/>
      <c r="F45" s="106"/>
    </row>
    <row r="46" spans="1:9" x14ac:dyDescent="0.3">
      <c r="D46" s="27"/>
      <c r="E46" s="105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223</v>
      </c>
    </row>
    <row r="2" spans="1:7" ht="15" x14ac:dyDescent="0.2">
      <c r="A2" s="60">
        <v>40907</v>
      </c>
      <c r="C2" t="s">
        <v>188</v>
      </c>
      <c r="E2" t="s">
        <v>219</v>
      </c>
      <c r="G2" s="61" t="s">
        <v>224</v>
      </c>
    </row>
    <row r="3" spans="1:7" ht="15" x14ac:dyDescent="0.2">
      <c r="A3" s="60">
        <v>40908</v>
      </c>
      <c r="C3" t="s">
        <v>189</v>
      </c>
      <c r="E3" t="s">
        <v>220</v>
      </c>
      <c r="G3" s="61" t="s">
        <v>225</v>
      </c>
    </row>
    <row r="4" spans="1:7" ht="15" x14ac:dyDescent="0.2">
      <c r="A4" s="60">
        <v>40909</v>
      </c>
      <c r="C4" t="s">
        <v>190</v>
      </c>
      <c r="E4" t="s">
        <v>221</v>
      </c>
      <c r="G4" s="61" t="s">
        <v>226</v>
      </c>
    </row>
    <row r="5" spans="1:7" x14ac:dyDescent="0.2">
      <c r="A5" s="60">
        <v>40910</v>
      </c>
      <c r="C5" t="s">
        <v>191</v>
      </c>
      <c r="E5" t="s">
        <v>222</v>
      </c>
    </row>
    <row r="6" spans="1:7" x14ac:dyDescent="0.2">
      <c r="A6" s="60">
        <v>40911</v>
      </c>
      <c r="C6" t="s">
        <v>192</v>
      </c>
    </row>
    <row r="7" spans="1:7" x14ac:dyDescent="0.2">
      <c r="A7" s="60">
        <v>40912</v>
      </c>
      <c r="C7" t="s">
        <v>193</v>
      </c>
    </row>
    <row r="8" spans="1:7" x14ac:dyDescent="0.2">
      <c r="A8" s="60">
        <v>40913</v>
      </c>
      <c r="C8" t="s">
        <v>194</v>
      </c>
    </row>
    <row r="9" spans="1:7" x14ac:dyDescent="0.2">
      <c r="A9" s="60">
        <v>40914</v>
      </c>
      <c r="C9" t="s">
        <v>195</v>
      </c>
    </row>
    <row r="10" spans="1:7" x14ac:dyDescent="0.2">
      <c r="A10" s="60">
        <v>40915</v>
      </c>
      <c r="C10" t="s">
        <v>196</v>
      </c>
    </row>
    <row r="11" spans="1:7" x14ac:dyDescent="0.2">
      <c r="A11" s="60">
        <v>40916</v>
      </c>
      <c r="C11" t="s">
        <v>197</v>
      </c>
    </row>
    <row r="12" spans="1:7" x14ac:dyDescent="0.2">
      <c r="A12" s="60">
        <v>40917</v>
      </c>
      <c r="C12" t="s">
        <v>198</v>
      </c>
    </row>
    <row r="13" spans="1:7" x14ac:dyDescent="0.2">
      <c r="A13" s="60">
        <v>40918</v>
      </c>
      <c r="C13" t="s">
        <v>199</v>
      </c>
    </row>
    <row r="14" spans="1:7" x14ac:dyDescent="0.2">
      <c r="A14" s="60">
        <v>40919</v>
      </c>
      <c r="C14" t="s">
        <v>200</v>
      </c>
    </row>
    <row r="15" spans="1:7" x14ac:dyDescent="0.2">
      <c r="A15" s="60">
        <v>40920</v>
      </c>
      <c r="C15" t="s">
        <v>201</v>
      </c>
    </row>
    <row r="16" spans="1:7" x14ac:dyDescent="0.2">
      <c r="A16" s="60">
        <v>40921</v>
      </c>
      <c r="C16" t="s">
        <v>202</v>
      </c>
    </row>
    <row r="17" spans="1:3" x14ac:dyDescent="0.2">
      <c r="A17" s="60">
        <v>40922</v>
      </c>
      <c r="C17" t="s">
        <v>203</v>
      </c>
    </row>
    <row r="18" spans="1:3" x14ac:dyDescent="0.2">
      <c r="A18" s="60">
        <v>40923</v>
      </c>
      <c r="C18" t="s">
        <v>204</v>
      </c>
    </row>
    <row r="19" spans="1:3" x14ac:dyDescent="0.2">
      <c r="A19" s="60">
        <v>40924</v>
      </c>
      <c r="C19" t="s">
        <v>205</v>
      </c>
    </row>
    <row r="20" spans="1:3" x14ac:dyDescent="0.2">
      <c r="A20" s="60">
        <v>40925</v>
      </c>
      <c r="C20" t="s">
        <v>206</v>
      </c>
    </row>
    <row r="21" spans="1:3" x14ac:dyDescent="0.2">
      <c r="A21" s="60">
        <v>40926</v>
      </c>
    </row>
    <row r="22" spans="1:3" x14ac:dyDescent="0.2">
      <c r="A22" s="60">
        <v>40927</v>
      </c>
    </row>
    <row r="23" spans="1:3" x14ac:dyDescent="0.2">
      <c r="A23" s="60">
        <v>40928</v>
      </c>
    </row>
    <row r="24" spans="1:3" x14ac:dyDescent="0.2">
      <c r="A24" s="60">
        <v>40929</v>
      </c>
    </row>
    <row r="25" spans="1:3" x14ac:dyDescent="0.2">
      <c r="A25" s="60">
        <v>40930</v>
      </c>
    </row>
    <row r="26" spans="1:3" x14ac:dyDescent="0.2">
      <c r="A26" s="60">
        <v>40931</v>
      </c>
    </row>
    <row r="27" spans="1:3" x14ac:dyDescent="0.2">
      <c r="A27" s="60">
        <v>40932</v>
      </c>
    </row>
    <row r="28" spans="1:3" x14ac:dyDescent="0.2">
      <c r="A28" s="60">
        <v>40933</v>
      </c>
    </row>
    <row r="29" spans="1:3" x14ac:dyDescent="0.2">
      <c r="A29" s="60">
        <v>40934</v>
      </c>
    </row>
    <row r="30" spans="1:3" x14ac:dyDescent="0.2">
      <c r="A30" s="60">
        <v>40935</v>
      </c>
    </row>
    <row r="31" spans="1:3" x14ac:dyDescent="0.2">
      <c r="A31" s="60">
        <v>40936</v>
      </c>
    </row>
    <row r="32" spans="1:3" x14ac:dyDescent="0.2">
      <c r="A32" s="60">
        <v>40937</v>
      </c>
    </row>
    <row r="33" spans="1:1" x14ac:dyDescent="0.2">
      <c r="A33" s="60">
        <v>40938</v>
      </c>
    </row>
    <row r="34" spans="1:1" x14ac:dyDescent="0.2">
      <c r="A34" s="60">
        <v>40939</v>
      </c>
    </row>
    <row r="35" spans="1:1" x14ac:dyDescent="0.2">
      <c r="A35" s="60">
        <v>40941</v>
      </c>
    </row>
    <row r="36" spans="1:1" x14ac:dyDescent="0.2">
      <c r="A36" s="60">
        <v>40942</v>
      </c>
    </row>
    <row r="37" spans="1:1" x14ac:dyDescent="0.2">
      <c r="A37" s="60">
        <v>40943</v>
      </c>
    </row>
    <row r="38" spans="1:1" x14ac:dyDescent="0.2">
      <c r="A38" s="60">
        <v>40944</v>
      </c>
    </row>
    <row r="39" spans="1:1" x14ac:dyDescent="0.2">
      <c r="A39" s="60">
        <v>40945</v>
      </c>
    </row>
    <row r="40" spans="1:1" x14ac:dyDescent="0.2">
      <c r="A40" s="60">
        <v>40946</v>
      </c>
    </row>
    <row r="41" spans="1:1" x14ac:dyDescent="0.2">
      <c r="A41" s="60">
        <v>40947</v>
      </c>
    </row>
    <row r="42" spans="1:1" x14ac:dyDescent="0.2">
      <c r="A42" s="60">
        <v>40948</v>
      </c>
    </row>
    <row r="43" spans="1:1" x14ac:dyDescent="0.2">
      <c r="A43" s="60">
        <v>40949</v>
      </c>
    </row>
    <row r="44" spans="1:1" x14ac:dyDescent="0.2">
      <c r="A44" s="60">
        <v>40950</v>
      </c>
    </row>
    <row r="45" spans="1:1" x14ac:dyDescent="0.2">
      <c r="A45" s="60">
        <v>40951</v>
      </c>
    </row>
    <row r="46" spans="1:1" x14ac:dyDescent="0.2">
      <c r="A46" s="60">
        <v>40952</v>
      </c>
    </row>
    <row r="47" spans="1:1" x14ac:dyDescent="0.2">
      <c r="A47" s="60">
        <v>40953</v>
      </c>
    </row>
    <row r="48" spans="1:1" x14ac:dyDescent="0.2">
      <c r="A48" s="60">
        <v>40954</v>
      </c>
    </row>
    <row r="49" spans="1:1" x14ac:dyDescent="0.2">
      <c r="A49" s="60">
        <v>40955</v>
      </c>
    </row>
    <row r="50" spans="1:1" x14ac:dyDescent="0.2">
      <c r="A50" s="60">
        <v>40956</v>
      </c>
    </row>
    <row r="51" spans="1:1" x14ac:dyDescent="0.2">
      <c r="A51" s="60">
        <v>40957</v>
      </c>
    </row>
    <row r="52" spans="1:1" x14ac:dyDescent="0.2">
      <c r="A52" s="60">
        <v>40958</v>
      </c>
    </row>
    <row r="53" spans="1:1" x14ac:dyDescent="0.2">
      <c r="A53" s="60">
        <v>40959</v>
      </c>
    </row>
    <row r="54" spans="1:1" x14ac:dyDescent="0.2">
      <c r="A54" s="60">
        <v>40960</v>
      </c>
    </row>
    <row r="55" spans="1:1" x14ac:dyDescent="0.2">
      <c r="A55" s="60">
        <v>40961</v>
      </c>
    </row>
    <row r="56" spans="1:1" x14ac:dyDescent="0.2">
      <c r="A56" s="60">
        <v>40962</v>
      </c>
    </row>
    <row r="57" spans="1:1" x14ac:dyDescent="0.2">
      <c r="A57" s="60">
        <v>40963</v>
      </c>
    </row>
    <row r="58" spans="1:1" x14ac:dyDescent="0.2">
      <c r="A58" s="60">
        <v>40964</v>
      </c>
    </row>
    <row r="59" spans="1:1" x14ac:dyDescent="0.2">
      <c r="A59" s="60">
        <v>40965</v>
      </c>
    </row>
    <row r="60" spans="1:1" x14ac:dyDescent="0.2">
      <c r="A60" s="60">
        <v>40966</v>
      </c>
    </row>
    <row r="61" spans="1:1" x14ac:dyDescent="0.2">
      <c r="A61" s="60">
        <v>40967</v>
      </c>
    </row>
    <row r="62" spans="1:1" x14ac:dyDescent="0.2">
      <c r="A62" s="60">
        <v>40968</v>
      </c>
    </row>
    <row r="63" spans="1:1" x14ac:dyDescent="0.2">
      <c r="A63" s="60">
        <v>40969</v>
      </c>
    </row>
    <row r="64" spans="1:1" x14ac:dyDescent="0.2">
      <c r="A64" s="60">
        <v>40970</v>
      </c>
    </row>
    <row r="65" spans="1:1" x14ac:dyDescent="0.2">
      <c r="A65" s="60">
        <v>40971</v>
      </c>
    </row>
    <row r="66" spans="1:1" x14ac:dyDescent="0.2">
      <c r="A66" s="60">
        <v>40972</v>
      </c>
    </row>
    <row r="67" spans="1:1" x14ac:dyDescent="0.2">
      <c r="A67" s="60">
        <v>40973</v>
      </c>
    </row>
    <row r="68" spans="1:1" x14ac:dyDescent="0.2">
      <c r="A68" s="60">
        <v>40974</v>
      </c>
    </row>
    <row r="69" spans="1:1" x14ac:dyDescent="0.2">
      <c r="A69" s="60">
        <v>40975</v>
      </c>
    </row>
    <row r="70" spans="1:1" x14ac:dyDescent="0.2">
      <c r="A70" s="60">
        <v>40976</v>
      </c>
    </row>
    <row r="71" spans="1:1" x14ac:dyDescent="0.2">
      <c r="A71" s="60">
        <v>40977</v>
      </c>
    </row>
    <row r="72" spans="1:1" x14ac:dyDescent="0.2">
      <c r="A72" s="60">
        <v>40978</v>
      </c>
    </row>
    <row r="73" spans="1:1" x14ac:dyDescent="0.2">
      <c r="A73" s="60">
        <v>40979</v>
      </c>
    </row>
    <row r="74" spans="1:1" x14ac:dyDescent="0.2">
      <c r="A74" s="60">
        <v>40980</v>
      </c>
    </row>
    <row r="75" spans="1:1" x14ac:dyDescent="0.2">
      <c r="A75" s="60">
        <v>40981</v>
      </c>
    </row>
    <row r="76" spans="1:1" x14ac:dyDescent="0.2">
      <c r="A76" s="60">
        <v>40982</v>
      </c>
    </row>
    <row r="77" spans="1:1" x14ac:dyDescent="0.2">
      <c r="A77" s="60">
        <v>40983</v>
      </c>
    </row>
    <row r="78" spans="1:1" x14ac:dyDescent="0.2">
      <c r="A78" s="60">
        <v>40984</v>
      </c>
    </row>
    <row r="79" spans="1:1" x14ac:dyDescent="0.2">
      <c r="A79" s="60">
        <v>40985</v>
      </c>
    </row>
    <row r="80" spans="1:1" x14ac:dyDescent="0.2">
      <c r="A80" s="60">
        <v>40986</v>
      </c>
    </row>
    <row r="81" spans="1:1" x14ac:dyDescent="0.2">
      <c r="A81" s="60">
        <v>40987</v>
      </c>
    </row>
    <row r="82" spans="1:1" x14ac:dyDescent="0.2">
      <c r="A82" s="60">
        <v>40988</v>
      </c>
    </row>
    <row r="83" spans="1:1" x14ac:dyDescent="0.2">
      <c r="A83" s="60">
        <v>40989</v>
      </c>
    </row>
    <row r="84" spans="1:1" x14ac:dyDescent="0.2">
      <c r="A84" s="60">
        <v>40990</v>
      </c>
    </row>
    <row r="85" spans="1:1" x14ac:dyDescent="0.2">
      <c r="A85" s="60">
        <v>40991</v>
      </c>
    </row>
    <row r="86" spans="1:1" x14ac:dyDescent="0.2">
      <c r="A86" s="60">
        <v>40992</v>
      </c>
    </row>
    <row r="87" spans="1:1" x14ac:dyDescent="0.2">
      <c r="A87" s="60">
        <v>40993</v>
      </c>
    </row>
    <row r="88" spans="1:1" x14ac:dyDescent="0.2">
      <c r="A88" s="60">
        <v>40994</v>
      </c>
    </row>
    <row r="89" spans="1:1" x14ac:dyDescent="0.2">
      <c r="A89" s="60">
        <v>40995</v>
      </c>
    </row>
    <row r="90" spans="1:1" x14ac:dyDescent="0.2">
      <c r="A90" s="60">
        <v>40996</v>
      </c>
    </row>
    <row r="91" spans="1:1" x14ac:dyDescent="0.2">
      <c r="A91" s="60">
        <v>40997</v>
      </c>
    </row>
    <row r="92" spans="1:1" x14ac:dyDescent="0.2">
      <c r="A92" s="60">
        <v>40998</v>
      </c>
    </row>
    <row r="93" spans="1:1" x14ac:dyDescent="0.2">
      <c r="A93" s="60">
        <v>40999</v>
      </c>
    </row>
    <row r="94" spans="1:1" x14ac:dyDescent="0.2">
      <c r="A94" s="60">
        <v>41000</v>
      </c>
    </row>
    <row r="95" spans="1:1" x14ac:dyDescent="0.2">
      <c r="A95" s="60">
        <v>41001</v>
      </c>
    </row>
    <row r="96" spans="1:1" x14ac:dyDescent="0.2">
      <c r="A96" s="60">
        <v>41002</v>
      </c>
    </row>
    <row r="97" spans="1:1" x14ac:dyDescent="0.2">
      <c r="A97" s="60">
        <v>41003</v>
      </c>
    </row>
    <row r="98" spans="1:1" x14ac:dyDescent="0.2">
      <c r="A98" s="60">
        <v>41004</v>
      </c>
    </row>
    <row r="99" spans="1:1" x14ac:dyDescent="0.2">
      <c r="A99" s="60">
        <v>41005</v>
      </c>
    </row>
    <row r="100" spans="1:1" x14ac:dyDescent="0.2">
      <c r="A100" s="60">
        <v>41006</v>
      </c>
    </row>
    <row r="101" spans="1:1" x14ac:dyDescent="0.2">
      <c r="A101" s="60">
        <v>41007</v>
      </c>
    </row>
    <row r="102" spans="1:1" x14ac:dyDescent="0.2">
      <c r="A102" s="60">
        <v>41008</v>
      </c>
    </row>
    <row r="103" spans="1:1" x14ac:dyDescent="0.2">
      <c r="A103" s="60">
        <v>41009</v>
      </c>
    </row>
    <row r="104" spans="1:1" x14ac:dyDescent="0.2">
      <c r="A104" s="60">
        <v>41010</v>
      </c>
    </row>
    <row r="105" spans="1:1" x14ac:dyDescent="0.2">
      <c r="A105" s="60">
        <v>41011</v>
      </c>
    </row>
    <row r="106" spans="1:1" x14ac:dyDescent="0.2">
      <c r="A106" s="60">
        <v>41012</v>
      </c>
    </row>
    <row r="107" spans="1:1" x14ac:dyDescent="0.2">
      <c r="A107" s="60">
        <v>41013</v>
      </c>
    </row>
    <row r="108" spans="1:1" x14ac:dyDescent="0.2">
      <c r="A108" s="60">
        <v>41014</v>
      </c>
    </row>
    <row r="109" spans="1:1" x14ac:dyDescent="0.2">
      <c r="A109" s="60">
        <v>41015</v>
      </c>
    </row>
    <row r="110" spans="1:1" x14ac:dyDescent="0.2">
      <c r="A110" s="60">
        <v>41016</v>
      </c>
    </row>
    <row r="111" spans="1:1" x14ac:dyDescent="0.2">
      <c r="A111" s="60">
        <v>41017</v>
      </c>
    </row>
    <row r="112" spans="1:1" x14ac:dyDescent="0.2">
      <c r="A112" s="60">
        <v>41018</v>
      </c>
    </row>
    <row r="113" spans="1:1" x14ac:dyDescent="0.2">
      <c r="A113" s="60">
        <v>41019</v>
      </c>
    </row>
    <row r="114" spans="1:1" x14ac:dyDescent="0.2">
      <c r="A114" s="60">
        <v>41020</v>
      </c>
    </row>
    <row r="115" spans="1:1" x14ac:dyDescent="0.2">
      <c r="A115" s="60">
        <v>41021</v>
      </c>
    </row>
    <row r="116" spans="1:1" x14ac:dyDescent="0.2">
      <c r="A116" s="60">
        <v>41022</v>
      </c>
    </row>
    <row r="117" spans="1:1" x14ac:dyDescent="0.2">
      <c r="A117" s="60">
        <v>41023</v>
      </c>
    </row>
    <row r="118" spans="1:1" x14ac:dyDescent="0.2">
      <c r="A118" s="60">
        <v>41024</v>
      </c>
    </row>
    <row r="119" spans="1:1" x14ac:dyDescent="0.2">
      <c r="A119" s="60">
        <v>41025</v>
      </c>
    </row>
    <row r="120" spans="1:1" x14ac:dyDescent="0.2">
      <c r="A120" s="60">
        <v>41026</v>
      </c>
    </row>
    <row r="121" spans="1:1" x14ac:dyDescent="0.2">
      <c r="A121" s="60">
        <v>41027</v>
      </c>
    </row>
    <row r="122" spans="1:1" x14ac:dyDescent="0.2">
      <c r="A122" s="60">
        <v>41028</v>
      </c>
    </row>
    <row r="123" spans="1:1" x14ac:dyDescent="0.2">
      <c r="A123" s="60">
        <v>41029</v>
      </c>
    </row>
    <row r="124" spans="1:1" x14ac:dyDescent="0.2">
      <c r="A124" s="60">
        <v>41030</v>
      </c>
    </row>
    <row r="125" spans="1:1" x14ac:dyDescent="0.2">
      <c r="A125" s="60">
        <v>41031</v>
      </c>
    </row>
    <row r="126" spans="1:1" x14ac:dyDescent="0.2">
      <c r="A126" s="60">
        <v>41032</v>
      </c>
    </row>
    <row r="127" spans="1:1" x14ac:dyDescent="0.2">
      <c r="A127" s="60">
        <v>41033</v>
      </c>
    </row>
    <row r="128" spans="1:1" x14ac:dyDescent="0.2">
      <c r="A128" s="60">
        <v>41034</v>
      </c>
    </row>
    <row r="129" spans="1:1" x14ac:dyDescent="0.2">
      <c r="A129" s="60">
        <v>41035</v>
      </c>
    </row>
    <row r="130" spans="1:1" x14ac:dyDescent="0.2">
      <c r="A130" s="60">
        <v>41036</v>
      </c>
    </row>
    <row r="131" spans="1:1" x14ac:dyDescent="0.2">
      <c r="A131" s="60">
        <v>41037</v>
      </c>
    </row>
    <row r="132" spans="1:1" x14ac:dyDescent="0.2">
      <c r="A132" s="60">
        <v>41038</v>
      </c>
    </row>
    <row r="133" spans="1:1" x14ac:dyDescent="0.2">
      <c r="A133" s="60">
        <v>41039</v>
      </c>
    </row>
    <row r="134" spans="1:1" x14ac:dyDescent="0.2">
      <c r="A134" s="60">
        <v>41040</v>
      </c>
    </row>
    <row r="135" spans="1:1" x14ac:dyDescent="0.2">
      <c r="A135" s="60">
        <v>41041</v>
      </c>
    </row>
    <row r="136" spans="1:1" x14ac:dyDescent="0.2">
      <c r="A136" s="60">
        <v>41042</v>
      </c>
    </row>
    <row r="137" spans="1:1" x14ac:dyDescent="0.2">
      <c r="A137" s="60">
        <v>41043</v>
      </c>
    </row>
    <row r="138" spans="1:1" x14ac:dyDescent="0.2">
      <c r="A138" s="60">
        <v>41044</v>
      </c>
    </row>
    <row r="139" spans="1:1" x14ac:dyDescent="0.2">
      <c r="A139" s="60">
        <v>41045</v>
      </c>
    </row>
    <row r="140" spans="1:1" x14ac:dyDescent="0.2">
      <c r="A140" s="60">
        <v>41046</v>
      </c>
    </row>
    <row r="141" spans="1:1" x14ac:dyDescent="0.2">
      <c r="A141" s="60">
        <v>41047</v>
      </c>
    </row>
    <row r="142" spans="1:1" x14ac:dyDescent="0.2">
      <c r="A142" s="60">
        <v>41048</v>
      </c>
    </row>
    <row r="143" spans="1:1" x14ac:dyDescent="0.2">
      <c r="A143" s="60">
        <v>41049</v>
      </c>
    </row>
    <row r="144" spans="1:1" x14ac:dyDescent="0.2">
      <c r="A144" s="60">
        <v>41050</v>
      </c>
    </row>
    <row r="145" spans="1:1" x14ac:dyDescent="0.2">
      <c r="A145" s="60">
        <v>41051</v>
      </c>
    </row>
    <row r="146" spans="1:1" x14ac:dyDescent="0.2">
      <c r="A146" s="60">
        <v>41052</v>
      </c>
    </row>
    <row r="147" spans="1:1" x14ac:dyDescent="0.2">
      <c r="A147" s="60">
        <v>41053</v>
      </c>
    </row>
    <row r="148" spans="1:1" x14ac:dyDescent="0.2">
      <c r="A148" s="60">
        <v>41054</v>
      </c>
    </row>
    <row r="149" spans="1:1" x14ac:dyDescent="0.2">
      <c r="A149" s="60">
        <v>41055</v>
      </c>
    </row>
    <row r="150" spans="1:1" x14ac:dyDescent="0.2">
      <c r="A150" s="60">
        <v>41056</v>
      </c>
    </row>
    <row r="151" spans="1:1" x14ac:dyDescent="0.2">
      <c r="A151" s="60">
        <v>41057</v>
      </c>
    </row>
    <row r="152" spans="1:1" x14ac:dyDescent="0.2">
      <c r="A152" s="60">
        <v>41058</v>
      </c>
    </row>
    <row r="153" spans="1:1" x14ac:dyDescent="0.2">
      <c r="A153" s="60">
        <v>41059</v>
      </c>
    </row>
    <row r="154" spans="1:1" x14ac:dyDescent="0.2">
      <c r="A154" s="60">
        <v>41060</v>
      </c>
    </row>
    <row r="155" spans="1:1" x14ac:dyDescent="0.2">
      <c r="A155" s="60">
        <v>41061</v>
      </c>
    </row>
    <row r="156" spans="1:1" x14ac:dyDescent="0.2">
      <c r="A156" s="60">
        <v>41062</v>
      </c>
    </row>
    <row r="157" spans="1:1" x14ac:dyDescent="0.2">
      <c r="A157" s="60">
        <v>41063</v>
      </c>
    </row>
    <row r="158" spans="1:1" x14ac:dyDescent="0.2">
      <c r="A158" s="60">
        <v>41064</v>
      </c>
    </row>
    <row r="159" spans="1:1" x14ac:dyDescent="0.2">
      <c r="A159" s="60">
        <v>41065</v>
      </c>
    </row>
    <row r="160" spans="1:1" x14ac:dyDescent="0.2">
      <c r="A160" s="60">
        <v>41066</v>
      </c>
    </row>
    <row r="161" spans="1:1" x14ac:dyDescent="0.2">
      <c r="A161" s="60">
        <v>41067</v>
      </c>
    </row>
    <row r="162" spans="1:1" x14ac:dyDescent="0.2">
      <c r="A162" s="60">
        <v>41068</v>
      </c>
    </row>
    <row r="163" spans="1:1" x14ac:dyDescent="0.2">
      <c r="A163" s="60">
        <v>41069</v>
      </c>
    </row>
    <row r="164" spans="1:1" x14ac:dyDescent="0.2">
      <c r="A164" s="60">
        <v>41070</v>
      </c>
    </row>
    <row r="165" spans="1:1" x14ac:dyDescent="0.2">
      <c r="A165" s="60">
        <v>41071</v>
      </c>
    </row>
    <row r="166" spans="1:1" x14ac:dyDescent="0.2">
      <c r="A166" s="60">
        <v>41072</v>
      </c>
    </row>
    <row r="167" spans="1:1" x14ac:dyDescent="0.2">
      <c r="A167" s="60">
        <v>41073</v>
      </c>
    </row>
    <row r="168" spans="1:1" x14ac:dyDescent="0.2">
      <c r="A168" s="60">
        <v>41074</v>
      </c>
    </row>
    <row r="169" spans="1:1" x14ac:dyDescent="0.2">
      <c r="A169" s="60">
        <v>41075</v>
      </c>
    </row>
    <row r="170" spans="1:1" x14ac:dyDescent="0.2">
      <c r="A170" s="60">
        <v>41076</v>
      </c>
    </row>
    <row r="171" spans="1:1" x14ac:dyDescent="0.2">
      <c r="A171" s="60">
        <v>41077</v>
      </c>
    </row>
    <row r="172" spans="1:1" x14ac:dyDescent="0.2">
      <c r="A172" s="60">
        <v>41078</v>
      </c>
    </row>
    <row r="173" spans="1:1" x14ac:dyDescent="0.2">
      <c r="A173" s="60">
        <v>41079</v>
      </c>
    </row>
    <row r="174" spans="1:1" x14ac:dyDescent="0.2">
      <c r="A174" s="60">
        <v>41080</v>
      </c>
    </row>
    <row r="175" spans="1:1" x14ac:dyDescent="0.2">
      <c r="A175" s="60">
        <v>41081</v>
      </c>
    </row>
    <row r="176" spans="1:1" x14ac:dyDescent="0.2">
      <c r="A176" s="60">
        <v>41082</v>
      </c>
    </row>
    <row r="177" spans="1:1" x14ac:dyDescent="0.2">
      <c r="A177" s="60">
        <v>41083</v>
      </c>
    </row>
    <row r="178" spans="1:1" x14ac:dyDescent="0.2">
      <c r="A178" s="60">
        <v>41084</v>
      </c>
    </row>
    <row r="179" spans="1:1" x14ac:dyDescent="0.2">
      <c r="A179" s="60">
        <v>41085</v>
      </c>
    </row>
    <row r="180" spans="1:1" x14ac:dyDescent="0.2">
      <c r="A180" s="60">
        <v>41086</v>
      </c>
    </row>
    <row r="181" spans="1:1" x14ac:dyDescent="0.2">
      <c r="A181" s="60">
        <v>41087</v>
      </c>
    </row>
    <row r="182" spans="1:1" x14ac:dyDescent="0.2">
      <c r="A182" s="60">
        <v>41088</v>
      </c>
    </row>
    <row r="183" spans="1:1" x14ac:dyDescent="0.2">
      <c r="A183" s="60">
        <v>41089</v>
      </c>
    </row>
    <row r="184" spans="1:1" x14ac:dyDescent="0.2">
      <c r="A184" s="60">
        <v>41090</v>
      </c>
    </row>
    <row r="185" spans="1:1" x14ac:dyDescent="0.2">
      <c r="A185" s="60">
        <v>41091</v>
      </c>
    </row>
    <row r="186" spans="1:1" x14ac:dyDescent="0.2">
      <c r="A186" s="60">
        <v>41092</v>
      </c>
    </row>
    <row r="187" spans="1:1" x14ac:dyDescent="0.2">
      <c r="A187" s="60">
        <v>41093</v>
      </c>
    </row>
    <row r="188" spans="1:1" x14ac:dyDescent="0.2">
      <c r="A188" s="60">
        <v>41094</v>
      </c>
    </row>
    <row r="189" spans="1:1" x14ac:dyDescent="0.2">
      <c r="A189" s="60">
        <v>41095</v>
      </c>
    </row>
    <row r="190" spans="1:1" x14ac:dyDescent="0.2">
      <c r="A190" s="60">
        <v>41096</v>
      </c>
    </row>
    <row r="191" spans="1:1" x14ac:dyDescent="0.2">
      <c r="A191" s="60">
        <v>41097</v>
      </c>
    </row>
    <row r="192" spans="1:1" x14ac:dyDescent="0.2">
      <c r="A192" s="60">
        <v>41098</v>
      </c>
    </row>
    <row r="193" spans="1:1" x14ac:dyDescent="0.2">
      <c r="A193" s="60">
        <v>41099</v>
      </c>
    </row>
    <row r="194" spans="1:1" x14ac:dyDescent="0.2">
      <c r="A194" s="60">
        <v>41100</v>
      </c>
    </row>
    <row r="195" spans="1:1" x14ac:dyDescent="0.2">
      <c r="A195" s="60">
        <v>41101</v>
      </c>
    </row>
    <row r="196" spans="1:1" x14ac:dyDescent="0.2">
      <c r="A196" s="60">
        <v>41102</v>
      </c>
    </row>
    <row r="197" spans="1:1" x14ac:dyDescent="0.2">
      <c r="A197" s="60">
        <v>41103</v>
      </c>
    </row>
    <row r="198" spans="1:1" x14ac:dyDescent="0.2">
      <c r="A198" s="60">
        <v>41104</v>
      </c>
    </row>
    <row r="199" spans="1:1" x14ac:dyDescent="0.2">
      <c r="A199" s="60">
        <v>41105</v>
      </c>
    </row>
    <row r="200" spans="1:1" x14ac:dyDescent="0.2">
      <c r="A200" s="60">
        <v>41106</v>
      </c>
    </row>
    <row r="201" spans="1:1" x14ac:dyDescent="0.2">
      <c r="A201" s="60">
        <v>41107</v>
      </c>
    </row>
    <row r="202" spans="1:1" x14ac:dyDescent="0.2">
      <c r="A202" s="60">
        <v>41108</v>
      </c>
    </row>
    <row r="203" spans="1:1" x14ac:dyDescent="0.2">
      <c r="A203" s="60">
        <v>41109</v>
      </c>
    </row>
    <row r="204" spans="1:1" x14ac:dyDescent="0.2">
      <c r="A204" s="60">
        <v>41110</v>
      </c>
    </row>
    <row r="205" spans="1:1" x14ac:dyDescent="0.2">
      <c r="A205" s="60">
        <v>41111</v>
      </c>
    </row>
    <row r="206" spans="1:1" x14ac:dyDescent="0.2">
      <c r="A206" s="60">
        <v>41112</v>
      </c>
    </row>
    <row r="207" spans="1:1" x14ac:dyDescent="0.2">
      <c r="A207" s="60">
        <v>41113</v>
      </c>
    </row>
    <row r="208" spans="1:1" x14ac:dyDescent="0.2">
      <c r="A208" s="60">
        <v>41114</v>
      </c>
    </row>
    <row r="209" spans="1:1" x14ac:dyDescent="0.2">
      <c r="A209" s="60">
        <v>41115</v>
      </c>
    </row>
    <row r="210" spans="1:1" x14ac:dyDescent="0.2">
      <c r="A210" s="60">
        <v>41116</v>
      </c>
    </row>
    <row r="211" spans="1:1" x14ac:dyDescent="0.2">
      <c r="A211" s="60">
        <v>41117</v>
      </c>
    </row>
    <row r="212" spans="1:1" x14ac:dyDescent="0.2">
      <c r="A212" s="60">
        <v>41118</v>
      </c>
    </row>
    <row r="213" spans="1:1" x14ac:dyDescent="0.2">
      <c r="A213" s="60">
        <v>41119</v>
      </c>
    </row>
    <row r="214" spans="1:1" x14ac:dyDescent="0.2">
      <c r="A214" s="60">
        <v>41120</v>
      </c>
    </row>
    <row r="215" spans="1:1" x14ac:dyDescent="0.2">
      <c r="A215" s="60">
        <v>41121</v>
      </c>
    </row>
    <row r="216" spans="1:1" x14ac:dyDescent="0.2">
      <c r="A216" s="60">
        <v>41122</v>
      </c>
    </row>
    <row r="217" spans="1:1" x14ac:dyDescent="0.2">
      <c r="A217" s="60">
        <v>41123</v>
      </c>
    </row>
    <row r="218" spans="1:1" x14ac:dyDescent="0.2">
      <c r="A218" s="60">
        <v>41124</v>
      </c>
    </row>
    <row r="219" spans="1:1" x14ac:dyDescent="0.2">
      <c r="A219" s="60">
        <v>41125</v>
      </c>
    </row>
    <row r="220" spans="1:1" x14ac:dyDescent="0.2">
      <c r="A220" s="60">
        <v>41126</v>
      </c>
    </row>
    <row r="221" spans="1:1" x14ac:dyDescent="0.2">
      <c r="A221" s="60">
        <v>41127</v>
      </c>
    </row>
    <row r="222" spans="1:1" x14ac:dyDescent="0.2">
      <c r="A222" s="60">
        <v>41128</v>
      </c>
    </row>
    <row r="223" spans="1:1" x14ac:dyDescent="0.2">
      <c r="A223" s="60">
        <v>41129</v>
      </c>
    </row>
    <row r="224" spans="1:1" x14ac:dyDescent="0.2">
      <c r="A224" s="60">
        <v>41130</v>
      </c>
    </row>
    <row r="225" spans="1:1" x14ac:dyDescent="0.2">
      <c r="A225" s="60">
        <v>41131</v>
      </c>
    </row>
    <row r="226" spans="1:1" x14ac:dyDescent="0.2">
      <c r="A226" s="60">
        <v>41132</v>
      </c>
    </row>
    <row r="227" spans="1:1" x14ac:dyDescent="0.2">
      <c r="A227" s="60">
        <v>41133</v>
      </c>
    </row>
    <row r="228" spans="1:1" x14ac:dyDescent="0.2">
      <c r="A228" s="60">
        <v>41134</v>
      </c>
    </row>
    <row r="229" spans="1:1" x14ac:dyDescent="0.2">
      <c r="A229" s="60">
        <v>41135</v>
      </c>
    </row>
    <row r="230" spans="1:1" x14ac:dyDescent="0.2">
      <c r="A230" s="60">
        <v>41136</v>
      </c>
    </row>
    <row r="231" spans="1:1" x14ac:dyDescent="0.2">
      <c r="A231" s="60">
        <v>41137</v>
      </c>
    </row>
    <row r="232" spans="1:1" x14ac:dyDescent="0.2">
      <c r="A232" s="60">
        <v>41138</v>
      </c>
    </row>
    <row r="233" spans="1:1" x14ac:dyDescent="0.2">
      <c r="A233" s="60">
        <v>41139</v>
      </c>
    </row>
    <row r="234" spans="1:1" x14ac:dyDescent="0.2">
      <c r="A234" s="60">
        <v>41140</v>
      </c>
    </row>
    <row r="235" spans="1:1" x14ac:dyDescent="0.2">
      <c r="A235" s="60">
        <v>41141</v>
      </c>
    </row>
    <row r="236" spans="1:1" x14ac:dyDescent="0.2">
      <c r="A236" s="60">
        <v>41142</v>
      </c>
    </row>
    <row r="237" spans="1:1" x14ac:dyDescent="0.2">
      <c r="A237" s="60">
        <v>41143</v>
      </c>
    </row>
    <row r="238" spans="1:1" x14ac:dyDescent="0.2">
      <c r="A238" s="60">
        <v>41144</v>
      </c>
    </row>
    <row r="239" spans="1:1" x14ac:dyDescent="0.2">
      <c r="A239" s="60">
        <v>41145</v>
      </c>
    </row>
    <row r="240" spans="1:1" x14ac:dyDescent="0.2">
      <c r="A240" s="60">
        <v>41146</v>
      </c>
    </row>
    <row r="241" spans="1:1" x14ac:dyDescent="0.2">
      <c r="A241" s="60">
        <v>41147</v>
      </c>
    </row>
    <row r="242" spans="1:1" x14ac:dyDescent="0.2">
      <c r="A242" s="60">
        <v>41148</v>
      </c>
    </row>
    <row r="243" spans="1:1" x14ac:dyDescent="0.2">
      <c r="A243" s="60">
        <v>41149</v>
      </c>
    </row>
    <row r="244" spans="1:1" x14ac:dyDescent="0.2">
      <c r="A244" s="60">
        <v>41150</v>
      </c>
    </row>
    <row r="245" spans="1:1" x14ac:dyDescent="0.2">
      <c r="A245" s="60">
        <v>41151</v>
      </c>
    </row>
    <row r="246" spans="1:1" x14ac:dyDescent="0.2">
      <c r="A246" s="60">
        <v>41152</v>
      </c>
    </row>
    <row r="247" spans="1:1" x14ac:dyDescent="0.2">
      <c r="A247" s="60">
        <v>41153</v>
      </c>
    </row>
    <row r="248" spans="1:1" x14ac:dyDescent="0.2">
      <c r="A248" s="60">
        <v>41154</v>
      </c>
    </row>
    <row r="249" spans="1:1" x14ac:dyDescent="0.2">
      <c r="A249" s="60">
        <v>41155</v>
      </c>
    </row>
    <row r="250" spans="1:1" x14ac:dyDescent="0.2">
      <c r="A250" s="60">
        <v>41156</v>
      </c>
    </row>
    <row r="251" spans="1:1" x14ac:dyDescent="0.2">
      <c r="A251" s="60">
        <v>41157</v>
      </c>
    </row>
    <row r="252" spans="1:1" x14ac:dyDescent="0.2">
      <c r="A252" s="60">
        <v>41158</v>
      </c>
    </row>
    <row r="253" spans="1:1" x14ac:dyDescent="0.2">
      <c r="A253" s="60">
        <v>41159</v>
      </c>
    </row>
    <row r="254" spans="1:1" x14ac:dyDescent="0.2">
      <c r="A254" s="60">
        <v>41160</v>
      </c>
    </row>
    <row r="255" spans="1:1" x14ac:dyDescent="0.2">
      <c r="A255" s="60">
        <v>41161</v>
      </c>
    </row>
    <row r="256" spans="1:1" x14ac:dyDescent="0.2">
      <c r="A256" s="60">
        <v>41162</v>
      </c>
    </row>
    <row r="257" spans="1:1" x14ac:dyDescent="0.2">
      <c r="A257" s="60">
        <v>41163</v>
      </c>
    </row>
    <row r="258" spans="1:1" x14ac:dyDescent="0.2">
      <c r="A258" s="60">
        <v>41164</v>
      </c>
    </row>
    <row r="259" spans="1:1" x14ac:dyDescent="0.2">
      <c r="A259" s="60">
        <v>41165</v>
      </c>
    </row>
    <row r="260" spans="1:1" x14ac:dyDescent="0.2">
      <c r="A260" s="60">
        <v>41166</v>
      </c>
    </row>
    <row r="261" spans="1:1" x14ac:dyDescent="0.2">
      <c r="A261" s="60">
        <v>41167</v>
      </c>
    </row>
    <row r="262" spans="1:1" x14ac:dyDescent="0.2">
      <c r="A262" s="60">
        <v>41168</v>
      </c>
    </row>
    <row r="263" spans="1:1" x14ac:dyDescent="0.2">
      <c r="A263" s="60">
        <v>41169</v>
      </c>
    </row>
    <row r="264" spans="1:1" x14ac:dyDescent="0.2">
      <c r="A264" s="60">
        <v>41170</v>
      </c>
    </row>
    <row r="265" spans="1:1" x14ac:dyDescent="0.2">
      <c r="A265" s="60">
        <v>41171</v>
      </c>
    </row>
    <row r="266" spans="1:1" x14ac:dyDescent="0.2">
      <c r="A266" s="60">
        <v>41172</v>
      </c>
    </row>
    <row r="267" spans="1:1" x14ac:dyDescent="0.2">
      <c r="A267" s="60">
        <v>41173</v>
      </c>
    </row>
    <row r="268" spans="1:1" x14ac:dyDescent="0.2">
      <c r="A268" s="60">
        <v>41174</v>
      </c>
    </row>
    <row r="269" spans="1:1" x14ac:dyDescent="0.2">
      <c r="A269" s="60">
        <v>41175</v>
      </c>
    </row>
    <row r="270" spans="1:1" x14ac:dyDescent="0.2">
      <c r="A270" s="60">
        <v>41176</v>
      </c>
    </row>
    <row r="271" spans="1:1" x14ac:dyDescent="0.2">
      <c r="A271" s="60">
        <v>41177</v>
      </c>
    </row>
    <row r="272" spans="1:1" x14ac:dyDescent="0.2">
      <c r="A272" s="60">
        <v>41178</v>
      </c>
    </row>
    <row r="273" spans="1:1" x14ac:dyDescent="0.2">
      <c r="A273" s="60">
        <v>41179</v>
      </c>
    </row>
    <row r="274" spans="1:1" x14ac:dyDescent="0.2">
      <c r="A274" s="60">
        <v>41180</v>
      </c>
    </row>
    <row r="275" spans="1:1" x14ac:dyDescent="0.2">
      <c r="A275" s="60">
        <v>41181</v>
      </c>
    </row>
    <row r="276" spans="1:1" x14ac:dyDescent="0.2">
      <c r="A276" s="60">
        <v>41182</v>
      </c>
    </row>
    <row r="277" spans="1:1" x14ac:dyDescent="0.2">
      <c r="A277" s="60">
        <v>41183</v>
      </c>
    </row>
    <row r="278" spans="1:1" x14ac:dyDescent="0.2">
      <c r="A278" s="60">
        <v>41184</v>
      </c>
    </row>
    <row r="279" spans="1:1" x14ac:dyDescent="0.2">
      <c r="A279" s="60">
        <v>41185</v>
      </c>
    </row>
    <row r="280" spans="1:1" x14ac:dyDescent="0.2">
      <c r="A280" s="60">
        <v>41186</v>
      </c>
    </row>
    <row r="281" spans="1:1" x14ac:dyDescent="0.2">
      <c r="A281" s="60">
        <v>41187</v>
      </c>
    </row>
    <row r="282" spans="1:1" x14ac:dyDescent="0.2">
      <c r="A282" s="60">
        <v>41188</v>
      </c>
    </row>
    <row r="283" spans="1:1" x14ac:dyDescent="0.2">
      <c r="A283" s="60">
        <v>41189</v>
      </c>
    </row>
    <row r="284" spans="1:1" x14ac:dyDescent="0.2">
      <c r="A284" s="60">
        <v>41190</v>
      </c>
    </row>
    <row r="285" spans="1:1" x14ac:dyDescent="0.2">
      <c r="A285" s="60">
        <v>41191</v>
      </c>
    </row>
    <row r="286" spans="1:1" x14ac:dyDescent="0.2">
      <c r="A286" s="60">
        <v>41192</v>
      </c>
    </row>
    <row r="287" spans="1:1" x14ac:dyDescent="0.2">
      <c r="A287" s="60">
        <v>41193</v>
      </c>
    </row>
    <row r="288" spans="1:1" x14ac:dyDescent="0.2">
      <c r="A288" s="60">
        <v>41194</v>
      </c>
    </row>
    <row r="289" spans="1:1" x14ac:dyDescent="0.2">
      <c r="A289" s="60">
        <v>41195</v>
      </c>
    </row>
    <row r="290" spans="1:1" x14ac:dyDescent="0.2">
      <c r="A290" s="60">
        <v>41196</v>
      </c>
    </row>
    <row r="291" spans="1:1" x14ac:dyDescent="0.2">
      <c r="A291" s="60">
        <v>41197</v>
      </c>
    </row>
    <row r="292" spans="1:1" x14ac:dyDescent="0.2">
      <c r="A292" s="60">
        <v>41198</v>
      </c>
    </row>
    <row r="293" spans="1:1" x14ac:dyDescent="0.2">
      <c r="A293" s="60">
        <v>41199</v>
      </c>
    </row>
    <row r="294" spans="1:1" x14ac:dyDescent="0.2">
      <c r="A294" s="60">
        <v>41200</v>
      </c>
    </row>
    <row r="295" spans="1:1" x14ac:dyDescent="0.2">
      <c r="A295" s="60">
        <v>41201</v>
      </c>
    </row>
    <row r="296" spans="1:1" x14ac:dyDescent="0.2">
      <c r="A296" s="60">
        <v>41202</v>
      </c>
    </row>
    <row r="297" spans="1:1" x14ac:dyDescent="0.2">
      <c r="A297" s="60">
        <v>41203</v>
      </c>
    </row>
    <row r="298" spans="1:1" x14ac:dyDescent="0.2">
      <c r="A298" s="60">
        <v>41204</v>
      </c>
    </row>
    <row r="299" spans="1:1" x14ac:dyDescent="0.2">
      <c r="A299" s="60">
        <v>41205</v>
      </c>
    </row>
    <row r="300" spans="1:1" x14ac:dyDescent="0.2">
      <c r="A300" s="60">
        <v>41206</v>
      </c>
    </row>
    <row r="301" spans="1:1" x14ac:dyDescent="0.2">
      <c r="A301" s="60">
        <v>41207</v>
      </c>
    </row>
    <row r="302" spans="1:1" x14ac:dyDescent="0.2">
      <c r="A302" s="60">
        <v>41208</v>
      </c>
    </row>
    <row r="303" spans="1:1" x14ac:dyDescent="0.2">
      <c r="A303" s="60">
        <v>41209</v>
      </c>
    </row>
    <row r="304" spans="1:1" x14ac:dyDescent="0.2">
      <c r="A304" s="60">
        <v>41210</v>
      </c>
    </row>
    <row r="305" spans="1:1" x14ac:dyDescent="0.2">
      <c r="A305" s="60">
        <v>41211</v>
      </c>
    </row>
    <row r="306" spans="1:1" x14ac:dyDescent="0.2">
      <c r="A306" s="60">
        <v>41212</v>
      </c>
    </row>
    <row r="307" spans="1:1" x14ac:dyDescent="0.2">
      <c r="A307" s="60">
        <v>41213</v>
      </c>
    </row>
    <row r="308" spans="1:1" x14ac:dyDescent="0.2">
      <c r="A308" s="60">
        <v>41214</v>
      </c>
    </row>
    <row r="309" spans="1:1" x14ac:dyDescent="0.2">
      <c r="A309" s="60">
        <v>41215</v>
      </c>
    </row>
    <row r="310" spans="1:1" x14ac:dyDescent="0.2">
      <c r="A310" s="60">
        <v>41216</v>
      </c>
    </row>
    <row r="311" spans="1:1" x14ac:dyDescent="0.2">
      <c r="A311" s="60">
        <v>41217</v>
      </c>
    </row>
    <row r="312" spans="1:1" x14ac:dyDescent="0.2">
      <c r="A312" s="60">
        <v>41218</v>
      </c>
    </row>
    <row r="313" spans="1:1" x14ac:dyDescent="0.2">
      <c r="A313" s="60">
        <v>41219</v>
      </c>
    </row>
    <row r="314" spans="1:1" x14ac:dyDescent="0.2">
      <c r="A314" s="60">
        <v>41220</v>
      </c>
    </row>
    <row r="315" spans="1:1" x14ac:dyDescent="0.2">
      <c r="A315" s="60">
        <v>41221</v>
      </c>
    </row>
    <row r="316" spans="1:1" x14ac:dyDescent="0.2">
      <c r="A316" s="60">
        <v>41222</v>
      </c>
    </row>
    <row r="317" spans="1:1" x14ac:dyDescent="0.2">
      <c r="A317" s="60">
        <v>41223</v>
      </c>
    </row>
    <row r="318" spans="1:1" x14ac:dyDescent="0.2">
      <c r="A318" s="60">
        <v>41224</v>
      </c>
    </row>
    <row r="319" spans="1:1" x14ac:dyDescent="0.2">
      <c r="A319" s="60">
        <v>41225</v>
      </c>
    </row>
    <row r="320" spans="1:1" x14ac:dyDescent="0.2">
      <c r="A320" s="60">
        <v>41226</v>
      </c>
    </row>
    <row r="321" spans="1:1" x14ac:dyDescent="0.2">
      <c r="A321" s="60">
        <v>41227</v>
      </c>
    </row>
    <row r="322" spans="1:1" x14ac:dyDescent="0.2">
      <c r="A322" s="60">
        <v>41228</v>
      </c>
    </row>
    <row r="323" spans="1:1" x14ac:dyDescent="0.2">
      <c r="A323" s="60">
        <v>41229</v>
      </c>
    </row>
    <row r="324" spans="1:1" x14ac:dyDescent="0.2">
      <c r="A324" s="60">
        <v>41230</v>
      </c>
    </row>
    <row r="325" spans="1:1" x14ac:dyDescent="0.2">
      <c r="A325" s="60">
        <v>41231</v>
      </c>
    </row>
    <row r="326" spans="1:1" x14ac:dyDescent="0.2">
      <c r="A326" s="60">
        <v>41232</v>
      </c>
    </row>
    <row r="327" spans="1:1" x14ac:dyDescent="0.2">
      <c r="A327" s="60">
        <v>41233</v>
      </c>
    </row>
    <row r="328" spans="1:1" x14ac:dyDescent="0.2">
      <c r="A328" s="60">
        <v>41234</v>
      </c>
    </row>
    <row r="329" spans="1:1" x14ac:dyDescent="0.2">
      <c r="A329" s="60">
        <v>41235</v>
      </c>
    </row>
    <row r="330" spans="1:1" x14ac:dyDescent="0.2">
      <c r="A330" s="60">
        <v>41236</v>
      </c>
    </row>
    <row r="331" spans="1:1" x14ac:dyDescent="0.2">
      <c r="A331" s="60">
        <v>41237</v>
      </c>
    </row>
    <row r="332" spans="1:1" x14ac:dyDescent="0.2">
      <c r="A332" s="60">
        <v>41238</v>
      </c>
    </row>
    <row r="333" spans="1:1" x14ac:dyDescent="0.2">
      <c r="A333" s="60">
        <v>41239</v>
      </c>
    </row>
    <row r="334" spans="1:1" x14ac:dyDescent="0.2">
      <c r="A334" s="60">
        <v>41240</v>
      </c>
    </row>
    <row r="335" spans="1:1" x14ac:dyDescent="0.2">
      <c r="A335" s="60">
        <v>41241</v>
      </c>
    </row>
    <row r="336" spans="1:1" x14ac:dyDescent="0.2">
      <c r="A336" s="60">
        <v>41242</v>
      </c>
    </row>
    <row r="337" spans="1:1" x14ac:dyDescent="0.2">
      <c r="A337" s="60">
        <v>41243</v>
      </c>
    </row>
    <row r="338" spans="1:1" x14ac:dyDescent="0.2">
      <c r="A338" s="60">
        <v>41244</v>
      </c>
    </row>
    <row r="339" spans="1:1" x14ac:dyDescent="0.2">
      <c r="A339" s="60">
        <v>41245</v>
      </c>
    </row>
    <row r="340" spans="1:1" x14ac:dyDescent="0.2">
      <c r="A340" s="60">
        <v>41246</v>
      </c>
    </row>
    <row r="341" spans="1:1" x14ac:dyDescent="0.2">
      <c r="A341" s="60">
        <v>41247</v>
      </c>
    </row>
    <row r="342" spans="1:1" x14ac:dyDescent="0.2">
      <c r="A342" s="60">
        <v>41248</v>
      </c>
    </row>
    <row r="343" spans="1:1" x14ac:dyDescent="0.2">
      <c r="A343" s="60">
        <v>41249</v>
      </c>
    </row>
    <row r="344" spans="1:1" x14ac:dyDescent="0.2">
      <c r="A344" s="60">
        <v>41250</v>
      </c>
    </row>
    <row r="345" spans="1:1" x14ac:dyDescent="0.2">
      <c r="A345" s="60">
        <v>41251</v>
      </c>
    </row>
    <row r="346" spans="1:1" x14ac:dyDescent="0.2">
      <c r="A346" s="60">
        <v>41252</v>
      </c>
    </row>
    <row r="347" spans="1:1" x14ac:dyDescent="0.2">
      <c r="A347" s="60">
        <v>41253</v>
      </c>
    </row>
    <row r="348" spans="1:1" x14ac:dyDescent="0.2">
      <c r="A348" s="60">
        <v>41254</v>
      </c>
    </row>
    <row r="349" spans="1:1" x14ac:dyDescent="0.2">
      <c r="A349" s="60">
        <v>41255</v>
      </c>
    </row>
    <row r="350" spans="1:1" x14ac:dyDescent="0.2">
      <c r="A350" s="60">
        <v>41256</v>
      </c>
    </row>
    <row r="351" spans="1:1" x14ac:dyDescent="0.2">
      <c r="A351" s="60">
        <v>41257</v>
      </c>
    </row>
    <row r="352" spans="1:1" x14ac:dyDescent="0.2">
      <c r="A352" s="60">
        <v>41258</v>
      </c>
    </row>
    <row r="353" spans="1:1" x14ac:dyDescent="0.2">
      <c r="A353" s="60">
        <v>41259</v>
      </c>
    </row>
    <row r="354" spans="1:1" x14ac:dyDescent="0.2">
      <c r="A354" s="60">
        <v>41260</v>
      </c>
    </row>
    <row r="355" spans="1:1" x14ac:dyDescent="0.2">
      <c r="A355" s="60">
        <v>41261</v>
      </c>
    </row>
    <row r="356" spans="1:1" x14ac:dyDescent="0.2">
      <c r="A356" s="60">
        <v>41262</v>
      </c>
    </row>
    <row r="357" spans="1:1" x14ac:dyDescent="0.2">
      <c r="A357" s="60">
        <v>41263</v>
      </c>
    </row>
    <row r="358" spans="1:1" x14ac:dyDescent="0.2">
      <c r="A358" s="60">
        <v>41264</v>
      </c>
    </row>
    <row r="359" spans="1:1" x14ac:dyDescent="0.2">
      <c r="A359" s="60">
        <v>41265</v>
      </c>
    </row>
    <row r="360" spans="1:1" x14ac:dyDescent="0.2">
      <c r="A360" s="60">
        <v>41266</v>
      </c>
    </row>
    <row r="361" spans="1:1" x14ac:dyDescent="0.2">
      <c r="A361" s="60">
        <v>41267</v>
      </c>
    </row>
    <row r="362" spans="1:1" x14ac:dyDescent="0.2">
      <c r="A362" s="60">
        <v>41268</v>
      </c>
    </row>
    <row r="363" spans="1:1" x14ac:dyDescent="0.2">
      <c r="A363" s="60">
        <v>41269</v>
      </c>
    </row>
    <row r="364" spans="1:1" x14ac:dyDescent="0.2">
      <c r="A364" s="60">
        <v>41270</v>
      </c>
    </row>
    <row r="365" spans="1:1" x14ac:dyDescent="0.2">
      <c r="A365" s="60">
        <v>41271</v>
      </c>
    </row>
    <row r="366" spans="1:1" x14ac:dyDescent="0.2">
      <c r="A366" s="60">
        <v>41272</v>
      </c>
    </row>
    <row r="367" spans="1:1" x14ac:dyDescent="0.2">
      <c r="A367" s="60">
        <v>41273</v>
      </c>
    </row>
    <row r="368" spans="1:1" x14ac:dyDescent="0.2">
      <c r="A368" s="60">
        <v>41274</v>
      </c>
    </row>
    <row r="369" spans="1:1" x14ac:dyDescent="0.2">
      <c r="A369" s="60">
        <v>41275</v>
      </c>
    </row>
    <row r="370" spans="1:1" x14ac:dyDescent="0.2">
      <c r="A370" s="60">
        <v>41276</v>
      </c>
    </row>
    <row r="371" spans="1:1" x14ac:dyDescent="0.2">
      <c r="A371" s="60">
        <v>41277</v>
      </c>
    </row>
    <row r="372" spans="1:1" x14ac:dyDescent="0.2">
      <c r="A372" s="60">
        <v>41278</v>
      </c>
    </row>
    <row r="373" spans="1:1" x14ac:dyDescent="0.2">
      <c r="A373" s="60">
        <v>41279</v>
      </c>
    </row>
    <row r="374" spans="1:1" x14ac:dyDescent="0.2">
      <c r="A374" s="60">
        <v>41280</v>
      </c>
    </row>
    <row r="375" spans="1:1" x14ac:dyDescent="0.2">
      <c r="A375" s="60">
        <v>41281</v>
      </c>
    </row>
    <row r="376" spans="1:1" x14ac:dyDescent="0.2">
      <c r="A376" s="60">
        <v>41282</v>
      </c>
    </row>
    <row r="377" spans="1:1" x14ac:dyDescent="0.2">
      <c r="A377" s="60">
        <v>41283</v>
      </c>
    </row>
    <row r="378" spans="1:1" x14ac:dyDescent="0.2">
      <c r="A378" s="60">
        <v>41284</v>
      </c>
    </row>
    <row r="379" spans="1:1" x14ac:dyDescent="0.2">
      <c r="A379" s="60">
        <v>41285</v>
      </c>
    </row>
    <row r="380" spans="1:1" x14ac:dyDescent="0.2">
      <c r="A380" s="60">
        <v>41286</v>
      </c>
    </row>
    <row r="381" spans="1:1" x14ac:dyDescent="0.2">
      <c r="A381" s="60">
        <v>41287</v>
      </c>
    </row>
    <row r="382" spans="1:1" x14ac:dyDescent="0.2">
      <c r="A382" s="60">
        <v>41288</v>
      </c>
    </row>
    <row r="383" spans="1:1" x14ac:dyDescent="0.2">
      <c r="A383" s="60">
        <v>41289</v>
      </c>
    </row>
    <row r="384" spans="1:1" x14ac:dyDescent="0.2">
      <c r="A384" s="60">
        <v>41290</v>
      </c>
    </row>
    <row r="385" spans="1:1" x14ac:dyDescent="0.2">
      <c r="A385" s="60">
        <v>41291</v>
      </c>
    </row>
    <row r="386" spans="1:1" x14ac:dyDescent="0.2">
      <c r="A386" s="60">
        <v>41292</v>
      </c>
    </row>
    <row r="387" spans="1:1" x14ac:dyDescent="0.2">
      <c r="A387" s="60">
        <v>41293</v>
      </c>
    </row>
    <row r="388" spans="1:1" x14ac:dyDescent="0.2">
      <c r="A388" s="60">
        <v>41294</v>
      </c>
    </row>
    <row r="389" spans="1:1" x14ac:dyDescent="0.2">
      <c r="A389" s="60">
        <v>41295</v>
      </c>
    </row>
    <row r="390" spans="1:1" x14ac:dyDescent="0.2">
      <c r="A390" s="60">
        <v>41296</v>
      </c>
    </row>
    <row r="391" spans="1:1" x14ac:dyDescent="0.2">
      <c r="A391" s="60">
        <v>41297</v>
      </c>
    </row>
    <row r="392" spans="1:1" x14ac:dyDescent="0.2">
      <c r="A392" s="60">
        <v>41298</v>
      </c>
    </row>
    <row r="393" spans="1:1" x14ac:dyDescent="0.2">
      <c r="A393" s="60">
        <v>41299</v>
      </c>
    </row>
    <row r="394" spans="1:1" x14ac:dyDescent="0.2">
      <c r="A394" s="60">
        <v>41300</v>
      </c>
    </row>
    <row r="395" spans="1:1" x14ac:dyDescent="0.2">
      <c r="A395" s="60">
        <v>41301</v>
      </c>
    </row>
    <row r="396" spans="1:1" x14ac:dyDescent="0.2">
      <c r="A396" s="60">
        <v>41302</v>
      </c>
    </row>
    <row r="397" spans="1:1" x14ac:dyDescent="0.2">
      <c r="A397" s="60">
        <v>41303</v>
      </c>
    </row>
    <row r="398" spans="1:1" x14ac:dyDescent="0.2">
      <c r="A398" s="60">
        <v>41304</v>
      </c>
    </row>
    <row r="399" spans="1:1" x14ac:dyDescent="0.2">
      <c r="A399" s="60">
        <v>41305</v>
      </c>
    </row>
    <row r="400" spans="1:1" x14ac:dyDescent="0.2">
      <c r="A400" s="60">
        <v>41306</v>
      </c>
    </row>
    <row r="401" spans="1:1" x14ac:dyDescent="0.2">
      <c r="A401" s="60">
        <v>41307</v>
      </c>
    </row>
    <row r="402" spans="1:1" x14ac:dyDescent="0.2">
      <c r="A402" s="60">
        <v>41308</v>
      </c>
    </row>
    <row r="403" spans="1:1" x14ac:dyDescent="0.2">
      <c r="A403" s="60">
        <v>41309</v>
      </c>
    </row>
    <row r="404" spans="1:1" x14ac:dyDescent="0.2">
      <c r="A404" s="60">
        <v>41310</v>
      </c>
    </row>
    <row r="405" spans="1:1" x14ac:dyDescent="0.2">
      <c r="A405" s="60">
        <v>41311</v>
      </c>
    </row>
    <row r="406" spans="1:1" x14ac:dyDescent="0.2">
      <c r="A406" s="60">
        <v>41312</v>
      </c>
    </row>
    <row r="407" spans="1:1" x14ac:dyDescent="0.2">
      <c r="A407" s="60">
        <v>41313</v>
      </c>
    </row>
    <row r="408" spans="1:1" x14ac:dyDescent="0.2">
      <c r="A408" s="60">
        <v>41314</v>
      </c>
    </row>
    <row r="409" spans="1:1" x14ac:dyDescent="0.2">
      <c r="A409" s="60">
        <v>41315</v>
      </c>
    </row>
    <row r="410" spans="1:1" x14ac:dyDescent="0.2">
      <c r="A410" s="60">
        <v>41316</v>
      </c>
    </row>
    <row r="411" spans="1:1" x14ac:dyDescent="0.2">
      <c r="A411" s="60">
        <v>41317</v>
      </c>
    </row>
    <row r="412" spans="1:1" x14ac:dyDescent="0.2">
      <c r="A412" s="60">
        <v>41318</v>
      </c>
    </row>
    <row r="413" spans="1:1" x14ac:dyDescent="0.2">
      <c r="A413" s="60">
        <v>41319</v>
      </c>
    </row>
    <row r="414" spans="1:1" x14ac:dyDescent="0.2">
      <c r="A414" s="60">
        <v>41320</v>
      </c>
    </row>
    <row r="415" spans="1:1" x14ac:dyDescent="0.2">
      <c r="A415" s="60">
        <v>41321</v>
      </c>
    </row>
    <row r="416" spans="1:1" x14ac:dyDescent="0.2">
      <c r="A416" s="60">
        <v>41322</v>
      </c>
    </row>
    <row r="417" spans="1:1" x14ac:dyDescent="0.2">
      <c r="A417" s="60">
        <v>41323</v>
      </c>
    </row>
    <row r="418" spans="1:1" x14ac:dyDescent="0.2">
      <c r="A418" s="60">
        <v>41324</v>
      </c>
    </row>
    <row r="419" spans="1:1" x14ac:dyDescent="0.2">
      <c r="A419" s="60">
        <v>41325</v>
      </c>
    </row>
    <row r="420" spans="1:1" x14ac:dyDescent="0.2">
      <c r="A420" s="60">
        <v>41326</v>
      </c>
    </row>
    <row r="421" spans="1:1" x14ac:dyDescent="0.2">
      <c r="A421" s="60">
        <v>41327</v>
      </c>
    </row>
    <row r="422" spans="1:1" x14ac:dyDescent="0.2">
      <c r="A422" s="60">
        <v>41328</v>
      </c>
    </row>
    <row r="423" spans="1:1" x14ac:dyDescent="0.2">
      <c r="A423" s="60">
        <v>41329</v>
      </c>
    </row>
    <row r="424" spans="1:1" x14ac:dyDescent="0.2">
      <c r="A424" s="60">
        <v>41330</v>
      </c>
    </row>
    <row r="425" spans="1:1" x14ac:dyDescent="0.2">
      <c r="A425" s="60">
        <v>41331</v>
      </c>
    </row>
    <row r="426" spans="1:1" x14ac:dyDescent="0.2">
      <c r="A426" s="60">
        <v>41332</v>
      </c>
    </row>
    <row r="427" spans="1:1" x14ac:dyDescent="0.2">
      <c r="A427" s="60">
        <v>41333</v>
      </c>
    </row>
    <row r="428" spans="1:1" x14ac:dyDescent="0.2">
      <c r="A428" s="60">
        <v>41334</v>
      </c>
    </row>
    <row r="429" spans="1:1" x14ac:dyDescent="0.2">
      <c r="A429" s="60">
        <v>41335</v>
      </c>
    </row>
    <row r="430" spans="1:1" x14ac:dyDescent="0.2">
      <c r="A430" s="60">
        <v>41336</v>
      </c>
    </row>
    <row r="431" spans="1:1" x14ac:dyDescent="0.2">
      <c r="A431" s="60">
        <v>41337</v>
      </c>
    </row>
    <row r="432" spans="1:1" x14ac:dyDescent="0.2">
      <c r="A432" s="60">
        <v>41338</v>
      </c>
    </row>
    <row r="433" spans="1:1" x14ac:dyDescent="0.2">
      <c r="A433" s="60">
        <v>41339</v>
      </c>
    </row>
    <row r="434" spans="1:1" x14ac:dyDescent="0.2">
      <c r="A434" s="60">
        <v>41340</v>
      </c>
    </row>
    <row r="435" spans="1:1" x14ac:dyDescent="0.2">
      <c r="A435" s="60">
        <v>41341</v>
      </c>
    </row>
    <row r="436" spans="1:1" x14ac:dyDescent="0.2">
      <c r="A436" s="60">
        <v>41342</v>
      </c>
    </row>
    <row r="437" spans="1:1" x14ac:dyDescent="0.2">
      <c r="A437" s="60">
        <v>41343</v>
      </c>
    </row>
    <row r="438" spans="1:1" x14ac:dyDescent="0.2">
      <c r="A438" s="60">
        <v>41344</v>
      </c>
    </row>
    <row r="439" spans="1:1" x14ac:dyDescent="0.2">
      <c r="A439" s="60">
        <v>41345</v>
      </c>
    </row>
    <row r="440" spans="1:1" x14ac:dyDescent="0.2">
      <c r="A440" s="60">
        <v>41346</v>
      </c>
    </row>
    <row r="441" spans="1:1" x14ac:dyDescent="0.2">
      <c r="A441" s="60">
        <v>41347</v>
      </c>
    </row>
    <row r="442" spans="1:1" x14ac:dyDescent="0.2">
      <c r="A442" s="60">
        <v>41348</v>
      </c>
    </row>
    <row r="443" spans="1:1" x14ac:dyDescent="0.2">
      <c r="A443" s="60">
        <v>41349</v>
      </c>
    </row>
    <row r="444" spans="1:1" x14ac:dyDescent="0.2">
      <c r="A444" s="60">
        <v>41350</v>
      </c>
    </row>
    <row r="445" spans="1:1" x14ac:dyDescent="0.2">
      <c r="A445" s="60">
        <v>41351</v>
      </c>
    </row>
    <row r="446" spans="1:1" x14ac:dyDescent="0.2">
      <c r="A446" s="60">
        <v>41352</v>
      </c>
    </row>
    <row r="447" spans="1:1" x14ac:dyDescent="0.2">
      <c r="A447" s="60">
        <v>41353</v>
      </c>
    </row>
    <row r="448" spans="1:1" x14ac:dyDescent="0.2">
      <c r="A448" s="60">
        <v>41354</v>
      </c>
    </row>
    <row r="449" spans="1:1" x14ac:dyDescent="0.2">
      <c r="A449" s="60">
        <v>41355</v>
      </c>
    </row>
    <row r="450" spans="1:1" x14ac:dyDescent="0.2">
      <c r="A450" s="60">
        <v>41356</v>
      </c>
    </row>
    <row r="451" spans="1:1" x14ac:dyDescent="0.2">
      <c r="A451" s="60">
        <v>41357</v>
      </c>
    </row>
    <row r="452" spans="1:1" x14ac:dyDescent="0.2">
      <c r="A452" s="60">
        <v>41358</v>
      </c>
    </row>
    <row r="453" spans="1:1" x14ac:dyDescent="0.2">
      <c r="A453" s="60">
        <v>41359</v>
      </c>
    </row>
    <row r="454" spans="1:1" x14ac:dyDescent="0.2">
      <c r="A454" s="60">
        <v>41360</v>
      </c>
    </row>
    <row r="455" spans="1:1" x14ac:dyDescent="0.2">
      <c r="A455" s="60">
        <v>41361</v>
      </c>
    </row>
    <row r="456" spans="1:1" x14ac:dyDescent="0.2">
      <c r="A456" s="60">
        <v>41362</v>
      </c>
    </row>
    <row r="457" spans="1:1" x14ac:dyDescent="0.2">
      <c r="A457" s="60">
        <v>41363</v>
      </c>
    </row>
    <row r="458" spans="1:1" x14ac:dyDescent="0.2">
      <c r="A458" s="60">
        <v>41364</v>
      </c>
    </row>
    <row r="459" spans="1:1" x14ac:dyDescent="0.2">
      <c r="A459" s="60">
        <v>41365</v>
      </c>
    </row>
    <row r="460" spans="1:1" x14ac:dyDescent="0.2">
      <c r="A460" s="60">
        <v>41366</v>
      </c>
    </row>
    <row r="461" spans="1:1" x14ac:dyDescent="0.2">
      <c r="A461" s="60">
        <v>41367</v>
      </c>
    </row>
    <row r="462" spans="1:1" x14ac:dyDescent="0.2">
      <c r="A462" s="60">
        <v>41368</v>
      </c>
    </row>
    <row r="463" spans="1:1" x14ac:dyDescent="0.2">
      <c r="A463" s="60">
        <v>41369</v>
      </c>
    </row>
    <row r="464" spans="1:1" x14ac:dyDescent="0.2">
      <c r="A464" s="60">
        <v>41370</v>
      </c>
    </row>
    <row r="465" spans="1:1" x14ac:dyDescent="0.2">
      <c r="A465" s="60">
        <v>41371</v>
      </c>
    </row>
    <row r="466" spans="1:1" x14ac:dyDescent="0.2">
      <c r="A466" s="60">
        <v>41372</v>
      </c>
    </row>
    <row r="467" spans="1:1" x14ac:dyDescent="0.2">
      <c r="A467" s="60">
        <v>41373</v>
      </c>
    </row>
    <row r="468" spans="1:1" x14ac:dyDescent="0.2">
      <c r="A468" s="60">
        <v>41374</v>
      </c>
    </row>
    <row r="469" spans="1:1" x14ac:dyDescent="0.2">
      <c r="A469" s="60">
        <v>41375</v>
      </c>
    </row>
    <row r="470" spans="1:1" x14ac:dyDescent="0.2">
      <c r="A470" s="60">
        <v>41376</v>
      </c>
    </row>
    <row r="471" spans="1:1" x14ac:dyDescent="0.2">
      <c r="A471" s="60">
        <v>41377</v>
      </c>
    </row>
    <row r="472" spans="1:1" x14ac:dyDescent="0.2">
      <c r="A472" s="60">
        <v>41378</v>
      </c>
    </row>
    <row r="473" spans="1:1" x14ac:dyDescent="0.2">
      <c r="A473" s="60">
        <v>41379</v>
      </c>
    </row>
    <row r="474" spans="1:1" x14ac:dyDescent="0.2">
      <c r="A474" s="60">
        <v>41380</v>
      </c>
    </row>
    <row r="475" spans="1:1" x14ac:dyDescent="0.2">
      <c r="A475" s="60">
        <v>41381</v>
      </c>
    </row>
    <row r="476" spans="1:1" x14ac:dyDescent="0.2">
      <c r="A476" s="60">
        <v>41382</v>
      </c>
    </row>
    <row r="477" spans="1:1" x14ac:dyDescent="0.2">
      <c r="A477" s="60">
        <v>41383</v>
      </c>
    </row>
    <row r="478" spans="1:1" x14ac:dyDescent="0.2">
      <c r="A478" s="60">
        <v>41384</v>
      </c>
    </row>
    <row r="479" spans="1:1" x14ac:dyDescent="0.2">
      <c r="A479" s="60">
        <v>41385</v>
      </c>
    </row>
    <row r="480" spans="1:1" x14ac:dyDescent="0.2">
      <c r="A480" s="60">
        <v>41386</v>
      </c>
    </row>
    <row r="481" spans="1:1" x14ac:dyDescent="0.2">
      <c r="A481" s="60">
        <v>41387</v>
      </c>
    </row>
    <row r="482" spans="1:1" x14ac:dyDescent="0.2">
      <c r="A482" s="60">
        <v>41388</v>
      </c>
    </row>
    <row r="483" spans="1:1" x14ac:dyDescent="0.2">
      <c r="A483" s="60">
        <v>41389</v>
      </c>
    </row>
    <row r="484" spans="1:1" x14ac:dyDescent="0.2">
      <c r="A484" s="60">
        <v>41390</v>
      </c>
    </row>
    <row r="485" spans="1:1" x14ac:dyDescent="0.2">
      <c r="A485" s="60">
        <v>41391</v>
      </c>
    </row>
    <row r="486" spans="1:1" x14ac:dyDescent="0.2">
      <c r="A486" s="60">
        <v>41392</v>
      </c>
    </row>
    <row r="487" spans="1:1" x14ac:dyDescent="0.2">
      <c r="A487" s="60">
        <v>41393</v>
      </c>
    </row>
    <row r="488" spans="1:1" x14ac:dyDescent="0.2">
      <c r="A488" s="60">
        <v>41394</v>
      </c>
    </row>
    <row r="489" spans="1:1" x14ac:dyDescent="0.2">
      <c r="A489" s="60">
        <v>41395</v>
      </c>
    </row>
    <row r="490" spans="1:1" x14ac:dyDescent="0.2">
      <c r="A490" s="60">
        <v>41396</v>
      </c>
    </row>
    <row r="491" spans="1:1" x14ac:dyDescent="0.2">
      <c r="A491" s="60">
        <v>41397</v>
      </c>
    </row>
    <row r="492" spans="1:1" x14ac:dyDescent="0.2">
      <c r="A492" s="60">
        <v>41398</v>
      </c>
    </row>
    <row r="493" spans="1:1" x14ac:dyDescent="0.2">
      <c r="A493" s="60">
        <v>41399</v>
      </c>
    </row>
    <row r="494" spans="1:1" x14ac:dyDescent="0.2">
      <c r="A494" s="60">
        <v>41400</v>
      </c>
    </row>
    <row r="495" spans="1:1" x14ac:dyDescent="0.2">
      <c r="A495" s="60">
        <v>41401</v>
      </c>
    </row>
    <row r="496" spans="1:1" x14ac:dyDescent="0.2">
      <c r="A496" s="60">
        <v>41402</v>
      </c>
    </row>
    <row r="497" spans="1:1" x14ac:dyDescent="0.2">
      <c r="A497" s="60">
        <v>41403</v>
      </c>
    </row>
    <row r="498" spans="1:1" x14ac:dyDescent="0.2">
      <c r="A498" s="60">
        <v>41404</v>
      </c>
    </row>
    <row r="499" spans="1:1" x14ac:dyDescent="0.2">
      <c r="A499" s="60">
        <v>41405</v>
      </c>
    </row>
    <row r="500" spans="1:1" x14ac:dyDescent="0.2">
      <c r="A500" s="60">
        <v>41406</v>
      </c>
    </row>
    <row r="501" spans="1:1" x14ac:dyDescent="0.2">
      <c r="A501" s="60">
        <v>41407</v>
      </c>
    </row>
    <row r="502" spans="1:1" x14ac:dyDescent="0.2">
      <c r="A502" s="60">
        <v>41408</v>
      </c>
    </row>
    <row r="503" spans="1:1" x14ac:dyDescent="0.2">
      <c r="A503" s="60">
        <v>41409</v>
      </c>
    </row>
    <row r="504" spans="1:1" x14ac:dyDescent="0.2">
      <c r="A504" s="60">
        <v>41410</v>
      </c>
    </row>
    <row r="505" spans="1:1" x14ac:dyDescent="0.2">
      <c r="A505" s="60">
        <v>41411</v>
      </c>
    </row>
    <row r="506" spans="1:1" x14ac:dyDescent="0.2">
      <c r="A506" s="60">
        <v>41412</v>
      </c>
    </row>
    <row r="507" spans="1:1" x14ac:dyDescent="0.2">
      <c r="A507" s="60">
        <v>41413</v>
      </c>
    </row>
    <row r="508" spans="1:1" x14ac:dyDescent="0.2">
      <c r="A508" s="60">
        <v>41414</v>
      </c>
    </row>
    <row r="509" spans="1:1" x14ac:dyDescent="0.2">
      <c r="A509" s="60">
        <v>41415</v>
      </c>
    </row>
    <row r="510" spans="1:1" x14ac:dyDescent="0.2">
      <c r="A510" s="60">
        <v>41416</v>
      </c>
    </row>
    <row r="511" spans="1:1" x14ac:dyDescent="0.2">
      <c r="A511" s="60">
        <v>41417</v>
      </c>
    </row>
    <row r="512" spans="1:1" x14ac:dyDescent="0.2">
      <c r="A512" s="60">
        <v>41418</v>
      </c>
    </row>
    <row r="513" spans="1:1" x14ac:dyDescent="0.2">
      <c r="A513" s="60">
        <v>41419</v>
      </c>
    </row>
    <row r="514" spans="1:1" x14ac:dyDescent="0.2">
      <c r="A514" s="60">
        <v>41420</v>
      </c>
    </row>
    <row r="515" spans="1:1" x14ac:dyDescent="0.2">
      <c r="A515" s="60">
        <v>41421</v>
      </c>
    </row>
    <row r="516" spans="1:1" x14ac:dyDescent="0.2">
      <c r="A516" s="60">
        <v>41422</v>
      </c>
    </row>
    <row r="517" spans="1:1" x14ac:dyDescent="0.2">
      <c r="A517" s="60">
        <v>41423</v>
      </c>
    </row>
    <row r="518" spans="1:1" x14ac:dyDescent="0.2">
      <c r="A518" s="60">
        <v>41424</v>
      </c>
    </row>
    <row r="519" spans="1:1" x14ac:dyDescent="0.2">
      <c r="A519" s="60">
        <v>41425</v>
      </c>
    </row>
    <row r="520" spans="1:1" x14ac:dyDescent="0.2">
      <c r="A520" s="60">
        <v>41426</v>
      </c>
    </row>
    <row r="521" spans="1:1" x14ac:dyDescent="0.2">
      <c r="A521" s="60">
        <v>41427</v>
      </c>
    </row>
    <row r="522" spans="1:1" x14ac:dyDescent="0.2">
      <c r="A522" s="60">
        <v>41428</v>
      </c>
    </row>
    <row r="523" spans="1:1" x14ac:dyDescent="0.2">
      <c r="A523" s="60">
        <v>41429</v>
      </c>
    </row>
    <row r="524" spans="1:1" x14ac:dyDescent="0.2">
      <c r="A524" s="60">
        <v>41430</v>
      </c>
    </row>
    <row r="525" spans="1:1" x14ac:dyDescent="0.2">
      <c r="A525" s="60">
        <v>41431</v>
      </c>
    </row>
    <row r="526" spans="1:1" x14ac:dyDescent="0.2">
      <c r="A526" s="60">
        <v>41432</v>
      </c>
    </row>
    <row r="527" spans="1:1" x14ac:dyDescent="0.2">
      <c r="A527" s="60">
        <v>41433</v>
      </c>
    </row>
    <row r="528" spans="1:1" x14ac:dyDescent="0.2">
      <c r="A528" s="60">
        <v>41434</v>
      </c>
    </row>
    <row r="529" spans="1:1" x14ac:dyDescent="0.2">
      <c r="A529" s="60">
        <v>41435</v>
      </c>
    </row>
    <row r="530" spans="1:1" x14ac:dyDescent="0.2">
      <c r="A530" s="60">
        <v>41436</v>
      </c>
    </row>
    <row r="531" spans="1:1" x14ac:dyDescent="0.2">
      <c r="A531" s="60">
        <v>41437</v>
      </c>
    </row>
    <row r="532" spans="1:1" x14ac:dyDescent="0.2">
      <c r="A532" s="60">
        <v>41438</v>
      </c>
    </row>
    <row r="533" spans="1:1" x14ac:dyDescent="0.2">
      <c r="A533" s="60">
        <v>41439</v>
      </c>
    </row>
    <row r="534" spans="1:1" x14ac:dyDescent="0.2">
      <c r="A534" s="60">
        <v>41440</v>
      </c>
    </row>
    <row r="535" spans="1:1" x14ac:dyDescent="0.2">
      <c r="A535" s="60">
        <v>41441</v>
      </c>
    </row>
    <row r="536" spans="1:1" x14ac:dyDescent="0.2">
      <c r="A536" s="60">
        <v>41442</v>
      </c>
    </row>
    <row r="537" spans="1:1" x14ac:dyDescent="0.2">
      <c r="A537" s="60">
        <v>41443</v>
      </c>
    </row>
    <row r="538" spans="1:1" x14ac:dyDescent="0.2">
      <c r="A538" s="60">
        <v>41444</v>
      </c>
    </row>
    <row r="539" spans="1:1" x14ac:dyDescent="0.2">
      <c r="A539" s="60">
        <v>41445</v>
      </c>
    </row>
    <row r="540" spans="1:1" x14ac:dyDescent="0.2">
      <c r="A540" s="60">
        <v>41446</v>
      </c>
    </row>
    <row r="541" spans="1:1" x14ac:dyDescent="0.2">
      <c r="A541" s="60">
        <v>41447</v>
      </c>
    </row>
    <row r="542" spans="1:1" x14ac:dyDescent="0.2">
      <c r="A542" s="60">
        <v>41448</v>
      </c>
    </row>
    <row r="543" spans="1:1" x14ac:dyDescent="0.2">
      <c r="A543" s="60">
        <v>41449</v>
      </c>
    </row>
    <row r="544" spans="1:1" x14ac:dyDescent="0.2">
      <c r="A544" s="60">
        <v>41450</v>
      </c>
    </row>
    <row r="545" spans="1:1" x14ac:dyDescent="0.2">
      <c r="A545" s="60">
        <v>41451</v>
      </c>
    </row>
    <row r="546" spans="1:1" x14ac:dyDescent="0.2">
      <c r="A546" s="60">
        <v>41452</v>
      </c>
    </row>
    <row r="547" spans="1:1" x14ac:dyDescent="0.2">
      <c r="A547" s="60">
        <v>41453</v>
      </c>
    </row>
    <row r="548" spans="1:1" x14ac:dyDescent="0.2">
      <c r="A548" s="60">
        <v>41454</v>
      </c>
    </row>
    <row r="549" spans="1:1" x14ac:dyDescent="0.2">
      <c r="A549" s="60">
        <v>41455</v>
      </c>
    </row>
    <row r="550" spans="1:1" x14ac:dyDescent="0.2">
      <c r="A550" s="60">
        <v>41456</v>
      </c>
    </row>
    <row r="551" spans="1:1" x14ac:dyDescent="0.2">
      <c r="A551" s="60">
        <v>41457</v>
      </c>
    </row>
    <row r="552" spans="1:1" x14ac:dyDescent="0.2">
      <c r="A552" s="60">
        <v>41458</v>
      </c>
    </row>
    <row r="553" spans="1:1" x14ac:dyDescent="0.2">
      <c r="A553" s="60">
        <v>41459</v>
      </c>
    </row>
    <row r="554" spans="1:1" x14ac:dyDescent="0.2">
      <c r="A554" s="60">
        <v>41460</v>
      </c>
    </row>
    <row r="555" spans="1:1" x14ac:dyDescent="0.2">
      <c r="A555" s="60">
        <v>41461</v>
      </c>
    </row>
    <row r="556" spans="1:1" x14ac:dyDescent="0.2">
      <c r="A556" s="60">
        <v>41462</v>
      </c>
    </row>
    <row r="557" spans="1:1" x14ac:dyDescent="0.2">
      <c r="A557" s="60">
        <v>41463</v>
      </c>
    </row>
    <row r="558" spans="1:1" x14ac:dyDescent="0.2">
      <c r="A558" s="60">
        <v>41464</v>
      </c>
    </row>
    <row r="559" spans="1:1" x14ac:dyDescent="0.2">
      <c r="A559" s="60">
        <v>41465</v>
      </c>
    </row>
    <row r="560" spans="1:1" x14ac:dyDescent="0.2">
      <c r="A560" s="60">
        <v>41466</v>
      </c>
    </row>
    <row r="561" spans="1:1" x14ac:dyDescent="0.2">
      <c r="A561" s="60">
        <v>41467</v>
      </c>
    </row>
    <row r="562" spans="1:1" x14ac:dyDescent="0.2">
      <c r="A562" s="60">
        <v>41468</v>
      </c>
    </row>
    <row r="563" spans="1:1" x14ac:dyDescent="0.2">
      <c r="A563" s="60">
        <v>41469</v>
      </c>
    </row>
    <row r="564" spans="1:1" x14ac:dyDescent="0.2">
      <c r="A564" s="60">
        <v>41470</v>
      </c>
    </row>
    <row r="565" spans="1:1" x14ac:dyDescent="0.2">
      <c r="A565" s="60">
        <v>41471</v>
      </c>
    </row>
    <row r="566" spans="1:1" x14ac:dyDescent="0.2">
      <c r="A566" s="60">
        <v>41472</v>
      </c>
    </row>
    <row r="567" spans="1:1" x14ac:dyDescent="0.2">
      <c r="A567" s="60">
        <v>41473</v>
      </c>
    </row>
    <row r="568" spans="1:1" x14ac:dyDescent="0.2">
      <c r="A568" s="60">
        <v>41474</v>
      </c>
    </row>
    <row r="569" spans="1:1" x14ac:dyDescent="0.2">
      <c r="A569" s="60">
        <v>41475</v>
      </c>
    </row>
    <row r="570" spans="1:1" x14ac:dyDescent="0.2">
      <c r="A570" s="60">
        <v>41476</v>
      </c>
    </row>
    <row r="571" spans="1:1" x14ac:dyDescent="0.2">
      <c r="A571" s="60">
        <v>41477</v>
      </c>
    </row>
    <row r="572" spans="1:1" x14ac:dyDescent="0.2">
      <c r="A572" s="60">
        <v>41478</v>
      </c>
    </row>
    <row r="573" spans="1:1" x14ac:dyDescent="0.2">
      <c r="A573" s="60">
        <v>41479</v>
      </c>
    </row>
    <row r="574" spans="1:1" x14ac:dyDescent="0.2">
      <c r="A574" s="60">
        <v>41480</v>
      </c>
    </row>
    <row r="575" spans="1:1" x14ac:dyDescent="0.2">
      <c r="A575" s="60">
        <v>41481</v>
      </c>
    </row>
    <row r="576" spans="1:1" x14ac:dyDescent="0.2">
      <c r="A576" s="60">
        <v>41482</v>
      </c>
    </row>
    <row r="577" spans="1:1" x14ac:dyDescent="0.2">
      <c r="A577" s="60">
        <v>41483</v>
      </c>
    </row>
    <row r="578" spans="1:1" x14ac:dyDescent="0.2">
      <c r="A578" s="60">
        <v>41484</v>
      </c>
    </row>
    <row r="579" spans="1:1" x14ac:dyDescent="0.2">
      <c r="A579" s="60">
        <v>41485</v>
      </c>
    </row>
    <row r="580" spans="1:1" x14ac:dyDescent="0.2">
      <c r="A580" s="60">
        <v>41486</v>
      </c>
    </row>
    <row r="581" spans="1:1" x14ac:dyDescent="0.2">
      <c r="A581" s="60">
        <v>41487</v>
      </c>
    </row>
    <row r="582" spans="1:1" x14ac:dyDescent="0.2">
      <c r="A582" s="60">
        <v>41488</v>
      </c>
    </row>
    <row r="583" spans="1:1" x14ac:dyDescent="0.2">
      <c r="A583" s="60">
        <v>41489</v>
      </c>
    </row>
    <row r="584" spans="1:1" x14ac:dyDescent="0.2">
      <c r="A584" s="60">
        <v>41490</v>
      </c>
    </row>
    <row r="585" spans="1:1" x14ac:dyDescent="0.2">
      <c r="A585" s="60">
        <v>41491</v>
      </c>
    </row>
    <row r="586" spans="1:1" x14ac:dyDescent="0.2">
      <c r="A586" s="60">
        <v>41492</v>
      </c>
    </row>
    <row r="587" spans="1:1" x14ac:dyDescent="0.2">
      <c r="A587" s="60">
        <v>41493</v>
      </c>
    </row>
    <row r="588" spans="1:1" x14ac:dyDescent="0.2">
      <c r="A588" s="60">
        <v>41494</v>
      </c>
    </row>
    <row r="589" spans="1:1" x14ac:dyDescent="0.2">
      <c r="A589" s="60">
        <v>41495</v>
      </c>
    </row>
    <row r="590" spans="1:1" x14ac:dyDescent="0.2">
      <c r="A590" s="60">
        <v>41496</v>
      </c>
    </row>
    <row r="591" spans="1:1" x14ac:dyDescent="0.2">
      <c r="A591" s="60">
        <v>41497</v>
      </c>
    </row>
    <row r="592" spans="1:1" x14ac:dyDescent="0.2">
      <c r="A592" s="60">
        <v>41498</v>
      </c>
    </row>
    <row r="593" spans="1:1" x14ac:dyDescent="0.2">
      <c r="A593" s="60">
        <v>41499</v>
      </c>
    </row>
    <row r="594" spans="1:1" x14ac:dyDescent="0.2">
      <c r="A594" s="60">
        <v>41500</v>
      </c>
    </row>
    <row r="595" spans="1:1" x14ac:dyDescent="0.2">
      <c r="A595" s="60">
        <v>41501</v>
      </c>
    </row>
    <row r="596" spans="1:1" x14ac:dyDescent="0.2">
      <c r="A596" s="60">
        <v>41502</v>
      </c>
    </row>
    <row r="597" spans="1:1" x14ac:dyDescent="0.2">
      <c r="A597" s="60">
        <v>41503</v>
      </c>
    </row>
    <row r="598" spans="1:1" x14ac:dyDescent="0.2">
      <c r="A598" s="60">
        <v>41504</v>
      </c>
    </row>
    <row r="599" spans="1:1" x14ac:dyDescent="0.2">
      <c r="A599" s="60">
        <v>41505</v>
      </c>
    </row>
    <row r="600" spans="1:1" x14ac:dyDescent="0.2">
      <c r="A600" s="60">
        <v>41506</v>
      </c>
    </row>
    <row r="601" spans="1:1" x14ac:dyDescent="0.2">
      <c r="A601" s="60">
        <v>41507</v>
      </c>
    </row>
    <row r="602" spans="1:1" x14ac:dyDescent="0.2">
      <c r="A602" s="60">
        <v>41508</v>
      </c>
    </row>
    <row r="603" spans="1:1" x14ac:dyDescent="0.2">
      <c r="A603" s="60">
        <v>41509</v>
      </c>
    </row>
    <row r="604" spans="1:1" x14ac:dyDescent="0.2">
      <c r="A604" s="60">
        <v>41510</v>
      </c>
    </row>
    <row r="605" spans="1:1" x14ac:dyDescent="0.2">
      <c r="A605" s="60">
        <v>41511</v>
      </c>
    </row>
    <row r="606" spans="1:1" x14ac:dyDescent="0.2">
      <c r="A606" s="60">
        <v>41512</v>
      </c>
    </row>
    <row r="607" spans="1:1" x14ac:dyDescent="0.2">
      <c r="A607" s="60">
        <v>41513</v>
      </c>
    </row>
    <row r="608" spans="1:1" x14ac:dyDescent="0.2">
      <c r="A608" s="60">
        <v>41514</v>
      </c>
    </row>
    <row r="609" spans="1:1" x14ac:dyDescent="0.2">
      <c r="A609" s="60">
        <v>41515</v>
      </c>
    </row>
    <row r="610" spans="1:1" x14ac:dyDescent="0.2">
      <c r="A610" s="60">
        <v>41516</v>
      </c>
    </row>
    <row r="611" spans="1:1" x14ac:dyDescent="0.2">
      <c r="A611" s="60">
        <v>41517</v>
      </c>
    </row>
    <row r="612" spans="1:1" x14ac:dyDescent="0.2">
      <c r="A612" s="60">
        <v>41518</v>
      </c>
    </row>
    <row r="613" spans="1:1" x14ac:dyDescent="0.2">
      <c r="A613" s="60">
        <v>41519</v>
      </c>
    </row>
    <row r="614" spans="1:1" x14ac:dyDescent="0.2">
      <c r="A614" s="60">
        <v>41520</v>
      </c>
    </row>
    <row r="615" spans="1:1" x14ac:dyDescent="0.2">
      <c r="A615" s="60">
        <v>41521</v>
      </c>
    </row>
    <row r="616" spans="1:1" x14ac:dyDescent="0.2">
      <c r="A616" s="60">
        <v>41522</v>
      </c>
    </row>
    <row r="617" spans="1:1" x14ac:dyDescent="0.2">
      <c r="A617" s="60">
        <v>41523</v>
      </c>
    </row>
    <row r="618" spans="1:1" x14ac:dyDescent="0.2">
      <c r="A618" s="60">
        <v>41524</v>
      </c>
    </row>
    <row r="619" spans="1:1" x14ac:dyDescent="0.2">
      <c r="A619" s="60">
        <v>41525</v>
      </c>
    </row>
    <row r="620" spans="1:1" x14ac:dyDescent="0.2">
      <c r="A620" s="60">
        <v>41526</v>
      </c>
    </row>
    <row r="621" spans="1:1" x14ac:dyDescent="0.2">
      <c r="A621" s="60">
        <v>41527</v>
      </c>
    </row>
    <row r="622" spans="1:1" x14ac:dyDescent="0.2">
      <c r="A622" s="60">
        <v>41528</v>
      </c>
    </row>
    <row r="623" spans="1:1" x14ac:dyDescent="0.2">
      <c r="A623" s="60">
        <v>41529</v>
      </c>
    </row>
    <row r="624" spans="1:1" x14ac:dyDescent="0.2">
      <c r="A624" s="60">
        <v>41530</v>
      </c>
    </row>
    <row r="625" spans="1:1" x14ac:dyDescent="0.2">
      <c r="A625" s="60">
        <v>41531</v>
      </c>
    </row>
    <row r="626" spans="1:1" x14ac:dyDescent="0.2">
      <c r="A626" s="60">
        <v>41532</v>
      </c>
    </row>
    <row r="627" spans="1:1" x14ac:dyDescent="0.2">
      <c r="A627" s="60">
        <v>41533</v>
      </c>
    </row>
    <row r="628" spans="1:1" x14ac:dyDescent="0.2">
      <c r="A628" s="60">
        <v>41534</v>
      </c>
    </row>
    <row r="629" spans="1:1" x14ac:dyDescent="0.2">
      <c r="A629" s="60">
        <v>41535</v>
      </c>
    </row>
    <row r="630" spans="1:1" x14ac:dyDescent="0.2">
      <c r="A630" s="60">
        <v>41536</v>
      </c>
    </row>
    <row r="631" spans="1:1" x14ac:dyDescent="0.2">
      <c r="A631" s="60">
        <v>41537</v>
      </c>
    </row>
    <row r="632" spans="1:1" x14ac:dyDescent="0.2">
      <c r="A632" s="60">
        <v>41538</v>
      </c>
    </row>
    <row r="633" spans="1:1" x14ac:dyDescent="0.2">
      <c r="A633" s="60">
        <v>41539</v>
      </c>
    </row>
    <row r="634" spans="1:1" x14ac:dyDescent="0.2">
      <c r="A634" s="60">
        <v>41540</v>
      </c>
    </row>
    <row r="635" spans="1:1" x14ac:dyDescent="0.2">
      <c r="A635" s="60">
        <v>41541</v>
      </c>
    </row>
    <row r="636" spans="1:1" x14ac:dyDescent="0.2">
      <c r="A636" s="60">
        <v>41542</v>
      </c>
    </row>
    <row r="637" spans="1:1" x14ac:dyDescent="0.2">
      <c r="A637" s="60">
        <v>41543</v>
      </c>
    </row>
    <row r="638" spans="1:1" x14ac:dyDescent="0.2">
      <c r="A638" s="60">
        <v>41544</v>
      </c>
    </row>
    <row r="639" spans="1:1" x14ac:dyDescent="0.2">
      <c r="A639" s="60">
        <v>41545</v>
      </c>
    </row>
    <row r="640" spans="1:1" x14ac:dyDescent="0.2">
      <c r="A640" s="60">
        <v>41546</v>
      </c>
    </row>
    <row r="641" spans="1:1" x14ac:dyDescent="0.2">
      <c r="A641" s="60">
        <v>41547</v>
      </c>
    </row>
    <row r="642" spans="1:1" x14ac:dyDescent="0.2">
      <c r="A642" s="60">
        <v>41548</v>
      </c>
    </row>
    <row r="643" spans="1:1" x14ac:dyDescent="0.2">
      <c r="A643" s="60">
        <v>41549</v>
      </c>
    </row>
    <row r="644" spans="1:1" x14ac:dyDescent="0.2">
      <c r="A644" s="60">
        <v>41550</v>
      </c>
    </row>
    <row r="645" spans="1:1" x14ac:dyDescent="0.2">
      <c r="A645" s="60">
        <v>41551</v>
      </c>
    </row>
    <row r="646" spans="1:1" x14ac:dyDescent="0.2">
      <c r="A646" s="60">
        <v>41552</v>
      </c>
    </row>
    <row r="647" spans="1:1" x14ac:dyDescent="0.2">
      <c r="A647" s="60">
        <v>41553</v>
      </c>
    </row>
    <row r="648" spans="1:1" x14ac:dyDescent="0.2">
      <c r="A648" s="60">
        <v>41554</v>
      </c>
    </row>
    <row r="649" spans="1:1" x14ac:dyDescent="0.2">
      <c r="A649" s="60">
        <v>41555</v>
      </c>
    </row>
    <row r="650" spans="1:1" x14ac:dyDescent="0.2">
      <c r="A650" s="60">
        <v>41556</v>
      </c>
    </row>
    <row r="651" spans="1:1" x14ac:dyDescent="0.2">
      <c r="A651" s="60">
        <v>41557</v>
      </c>
    </row>
    <row r="652" spans="1:1" x14ac:dyDescent="0.2">
      <c r="A652" s="60">
        <v>41558</v>
      </c>
    </row>
    <row r="653" spans="1:1" x14ac:dyDescent="0.2">
      <c r="A653" s="60">
        <v>41559</v>
      </c>
    </row>
    <row r="654" spans="1:1" x14ac:dyDescent="0.2">
      <c r="A654" s="60">
        <v>41560</v>
      </c>
    </row>
    <row r="655" spans="1:1" x14ac:dyDescent="0.2">
      <c r="A655" s="60">
        <v>41561</v>
      </c>
    </row>
    <row r="656" spans="1:1" x14ac:dyDescent="0.2">
      <c r="A656" s="60">
        <v>41562</v>
      </c>
    </row>
    <row r="657" spans="1:1" x14ac:dyDescent="0.2">
      <c r="A657" s="60">
        <v>41563</v>
      </c>
    </row>
    <row r="658" spans="1:1" x14ac:dyDescent="0.2">
      <c r="A658" s="60">
        <v>41564</v>
      </c>
    </row>
    <row r="659" spans="1:1" x14ac:dyDescent="0.2">
      <c r="A659" s="60">
        <v>41565</v>
      </c>
    </row>
    <row r="660" spans="1:1" x14ac:dyDescent="0.2">
      <c r="A660" s="60">
        <v>41566</v>
      </c>
    </row>
    <row r="661" spans="1:1" x14ac:dyDescent="0.2">
      <c r="A661" s="60">
        <v>41567</v>
      </c>
    </row>
    <row r="662" spans="1:1" x14ac:dyDescent="0.2">
      <c r="A662" s="60">
        <v>41568</v>
      </c>
    </row>
    <row r="663" spans="1:1" x14ac:dyDescent="0.2">
      <c r="A663" s="60">
        <v>41569</v>
      </c>
    </row>
    <row r="664" spans="1:1" x14ac:dyDescent="0.2">
      <c r="A664" s="60">
        <v>41570</v>
      </c>
    </row>
    <row r="665" spans="1:1" x14ac:dyDescent="0.2">
      <c r="A665" s="60">
        <v>41571</v>
      </c>
    </row>
    <row r="666" spans="1:1" x14ac:dyDescent="0.2">
      <c r="A666" s="60">
        <v>41572</v>
      </c>
    </row>
    <row r="667" spans="1:1" x14ac:dyDescent="0.2">
      <c r="A667" s="60">
        <v>41573</v>
      </c>
    </row>
    <row r="668" spans="1:1" x14ac:dyDescent="0.2">
      <c r="A668" s="60">
        <v>41574</v>
      </c>
    </row>
    <row r="669" spans="1:1" x14ac:dyDescent="0.2">
      <c r="A669" s="60">
        <v>41575</v>
      </c>
    </row>
    <row r="670" spans="1:1" x14ac:dyDescent="0.2">
      <c r="A670" s="60">
        <v>41576</v>
      </c>
    </row>
    <row r="671" spans="1:1" x14ac:dyDescent="0.2">
      <c r="A671" s="60">
        <v>41577</v>
      </c>
    </row>
    <row r="672" spans="1:1" x14ac:dyDescent="0.2">
      <c r="A672" s="60">
        <v>41578</v>
      </c>
    </row>
    <row r="673" spans="1:1" x14ac:dyDescent="0.2">
      <c r="A673" s="60">
        <v>41579</v>
      </c>
    </row>
    <row r="674" spans="1:1" x14ac:dyDescent="0.2">
      <c r="A674" s="60">
        <v>41580</v>
      </c>
    </row>
    <row r="675" spans="1:1" x14ac:dyDescent="0.2">
      <c r="A675" s="60">
        <v>41581</v>
      </c>
    </row>
    <row r="676" spans="1:1" x14ac:dyDescent="0.2">
      <c r="A676" s="60">
        <v>41582</v>
      </c>
    </row>
    <row r="677" spans="1:1" x14ac:dyDescent="0.2">
      <c r="A677" s="60">
        <v>41583</v>
      </c>
    </row>
    <row r="678" spans="1:1" x14ac:dyDescent="0.2">
      <c r="A678" s="60">
        <v>41584</v>
      </c>
    </row>
    <row r="679" spans="1:1" x14ac:dyDescent="0.2">
      <c r="A679" s="60">
        <v>41585</v>
      </c>
    </row>
    <row r="680" spans="1:1" x14ac:dyDescent="0.2">
      <c r="A680" s="60">
        <v>41586</v>
      </c>
    </row>
    <row r="681" spans="1:1" x14ac:dyDescent="0.2">
      <c r="A681" s="60">
        <v>41587</v>
      </c>
    </row>
    <row r="682" spans="1:1" x14ac:dyDescent="0.2">
      <c r="A682" s="60">
        <v>41588</v>
      </c>
    </row>
    <row r="683" spans="1:1" x14ac:dyDescent="0.2">
      <c r="A683" s="60">
        <v>41589</v>
      </c>
    </row>
    <row r="684" spans="1:1" x14ac:dyDescent="0.2">
      <c r="A684" s="60">
        <v>41590</v>
      </c>
    </row>
    <row r="685" spans="1:1" x14ac:dyDescent="0.2">
      <c r="A685" s="60">
        <v>41591</v>
      </c>
    </row>
    <row r="686" spans="1:1" x14ac:dyDescent="0.2">
      <c r="A686" s="60">
        <v>41592</v>
      </c>
    </row>
    <row r="687" spans="1:1" x14ac:dyDescent="0.2">
      <c r="A687" s="60">
        <v>41593</v>
      </c>
    </row>
    <row r="688" spans="1:1" x14ac:dyDescent="0.2">
      <c r="A688" s="60">
        <v>41594</v>
      </c>
    </row>
    <row r="689" spans="1:1" x14ac:dyDescent="0.2">
      <c r="A689" s="60">
        <v>41595</v>
      </c>
    </row>
    <row r="690" spans="1:1" x14ac:dyDescent="0.2">
      <c r="A690" s="60">
        <v>41596</v>
      </c>
    </row>
    <row r="691" spans="1:1" x14ac:dyDescent="0.2">
      <c r="A691" s="60">
        <v>41597</v>
      </c>
    </row>
    <row r="692" spans="1:1" x14ac:dyDescent="0.2">
      <c r="A692" s="60">
        <v>41598</v>
      </c>
    </row>
    <row r="693" spans="1:1" x14ac:dyDescent="0.2">
      <c r="A693" s="60">
        <v>41599</v>
      </c>
    </row>
    <row r="694" spans="1:1" x14ac:dyDescent="0.2">
      <c r="A694" s="60">
        <v>41600</v>
      </c>
    </row>
    <row r="695" spans="1:1" x14ac:dyDescent="0.2">
      <c r="A695" s="60">
        <v>41601</v>
      </c>
    </row>
    <row r="696" spans="1:1" x14ac:dyDescent="0.2">
      <c r="A696" s="60">
        <v>41602</v>
      </c>
    </row>
    <row r="697" spans="1:1" x14ac:dyDescent="0.2">
      <c r="A697" s="60">
        <v>41603</v>
      </c>
    </row>
    <row r="698" spans="1:1" x14ac:dyDescent="0.2">
      <c r="A698" s="60">
        <v>41604</v>
      </c>
    </row>
    <row r="699" spans="1:1" x14ac:dyDescent="0.2">
      <c r="A699" s="60">
        <v>41605</v>
      </c>
    </row>
    <row r="700" spans="1:1" x14ac:dyDescent="0.2">
      <c r="A700" s="60">
        <v>41606</v>
      </c>
    </row>
    <row r="701" spans="1:1" x14ac:dyDescent="0.2">
      <c r="A701" s="60">
        <v>41607</v>
      </c>
    </row>
    <row r="702" spans="1:1" x14ac:dyDescent="0.2">
      <c r="A702" s="60">
        <v>41608</v>
      </c>
    </row>
    <row r="703" spans="1:1" x14ac:dyDescent="0.2">
      <c r="A703" s="60">
        <v>41609</v>
      </c>
    </row>
    <row r="704" spans="1:1" x14ac:dyDescent="0.2">
      <c r="A704" s="60">
        <v>41610</v>
      </c>
    </row>
    <row r="705" spans="1:1" x14ac:dyDescent="0.2">
      <c r="A705" s="60">
        <v>41611</v>
      </c>
    </row>
    <row r="706" spans="1:1" x14ac:dyDescent="0.2">
      <c r="A706" s="60">
        <v>41612</v>
      </c>
    </row>
    <row r="707" spans="1:1" x14ac:dyDescent="0.2">
      <c r="A707" s="60">
        <v>41613</v>
      </c>
    </row>
    <row r="708" spans="1:1" x14ac:dyDescent="0.2">
      <c r="A708" s="60">
        <v>41614</v>
      </c>
    </row>
    <row r="709" spans="1:1" x14ac:dyDescent="0.2">
      <c r="A709" s="60">
        <v>41615</v>
      </c>
    </row>
    <row r="710" spans="1:1" x14ac:dyDescent="0.2">
      <c r="A710" s="60">
        <v>41616</v>
      </c>
    </row>
    <row r="711" spans="1:1" x14ac:dyDescent="0.2">
      <c r="A711" s="60">
        <v>41617</v>
      </c>
    </row>
    <row r="712" spans="1:1" x14ac:dyDescent="0.2">
      <c r="A712" s="60">
        <v>41618</v>
      </c>
    </row>
    <row r="713" spans="1:1" x14ac:dyDescent="0.2">
      <c r="A713" s="60">
        <v>41619</v>
      </c>
    </row>
    <row r="714" spans="1:1" x14ac:dyDescent="0.2">
      <c r="A714" s="60">
        <v>41620</v>
      </c>
    </row>
    <row r="715" spans="1:1" x14ac:dyDescent="0.2">
      <c r="A715" s="60">
        <v>41621</v>
      </c>
    </row>
    <row r="716" spans="1:1" x14ac:dyDescent="0.2">
      <c r="A716" s="60">
        <v>41622</v>
      </c>
    </row>
    <row r="717" spans="1:1" x14ac:dyDescent="0.2">
      <c r="A717" s="60">
        <v>41623</v>
      </c>
    </row>
    <row r="718" spans="1:1" x14ac:dyDescent="0.2">
      <c r="A718" s="60">
        <v>41624</v>
      </c>
    </row>
    <row r="719" spans="1:1" x14ac:dyDescent="0.2">
      <c r="A719" s="60">
        <v>41625</v>
      </c>
    </row>
    <row r="720" spans="1:1" x14ac:dyDescent="0.2">
      <c r="A720" s="60">
        <v>41626</v>
      </c>
    </row>
    <row r="721" spans="1:1" x14ac:dyDescent="0.2">
      <c r="A721" s="60">
        <v>41627</v>
      </c>
    </row>
    <row r="722" spans="1:1" x14ac:dyDescent="0.2">
      <c r="A722" s="60">
        <v>41628</v>
      </c>
    </row>
    <row r="723" spans="1:1" x14ac:dyDescent="0.2">
      <c r="A723" s="60">
        <v>41629</v>
      </c>
    </row>
    <row r="724" spans="1:1" x14ac:dyDescent="0.2">
      <c r="A724" s="60">
        <v>41630</v>
      </c>
    </row>
    <row r="725" spans="1:1" x14ac:dyDescent="0.2">
      <c r="A725" s="60">
        <v>41631</v>
      </c>
    </row>
    <row r="726" spans="1:1" x14ac:dyDescent="0.2">
      <c r="A726" s="60">
        <v>41632</v>
      </c>
    </row>
    <row r="727" spans="1:1" x14ac:dyDescent="0.2">
      <c r="A727" s="60">
        <v>41633</v>
      </c>
    </row>
    <row r="728" spans="1:1" x14ac:dyDescent="0.2">
      <c r="A728" s="60">
        <v>41634</v>
      </c>
    </row>
    <row r="729" spans="1:1" x14ac:dyDescent="0.2">
      <c r="A729" s="60">
        <v>41635</v>
      </c>
    </row>
    <row r="730" spans="1:1" x14ac:dyDescent="0.2">
      <c r="A730" s="60">
        <v>41636</v>
      </c>
    </row>
    <row r="731" spans="1:1" x14ac:dyDescent="0.2">
      <c r="A731" s="60">
        <v>41637</v>
      </c>
    </row>
    <row r="732" spans="1:1" x14ac:dyDescent="0.2">
      <c r="A732" s="60">
        <v>41638</v>
      </c>
    </row>
    <row r="733" spans="1:1" x14ac:dyDescent="0.2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B13" sqref="B13"/>
    </sheetView>
  </sheetViews>
  <sheetFormatPr defaultRowHeight="15" x14ac:dyDescent="0.3"/>
  <cols>
    <col min="1" max="1" width="14.28515625" style="21" bestFit="1" customWidth="1"/>
    <col min="2" max="2" width="80" style="23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0" t="s">
        <v>255</v>
      </c>
      <c r="B1" s="227"/>
      <c r="C1" s="484" t="s">
        <v>97</v>
      </c>
      <c r="D1" s="484"/>
      <c r="E1" s="109"/>
    </row>
    <row r="2" spans="1:12" s="6" customFormat="1" x14ac:dyDescent="0.3">
      <c r="A2" s="72" t="s">
        <v>128</v>
      </c>
      <c r="B2" s="227"/>
      <c r="C2" s="485" t="str">
        <f>'ფორმა N1'!L2</f>
        <v>08/22/2017-09/11/2017</v>
      </c>
      <c r="D2" s="485"/>
      <c r="E2" s="109"/>
    </row>
    <row r="3" spans="1:12" s="6" customFormat="1" x14ac:dyDescent="0.3">
      <c r="A3" s="72"/>
      <c r="B3" s="227"/>
      <c r="C3" s="71"/>
      <c r="D3" s="71"/>
      <c r="E3" s="109"/>
    </row>
    <row r="4" spans="1:12" s="2" customFormat="1" x14ac:dyDescent="0.3">
      <c r="A4" s="73" t="str">
        <f>'ფორმა N2'!A4</f>
        <v>ანგარიშვალდებული პირის დასახელება:</v>
      </c>
      <c r="B4" s="228"/>
      <c r="C4" s="72"/>
      <c r="D4" s="72"/>
      <c r="E4" s="104"/>
      <c r="L4" s="6"/>
    </row>
    <row r="5" spans="1:12" s="2" customFormat="1" x14ac:dyDescent="0.3">
      <c r="A5" s="115" t="str">
        <f>'ფორმა N1'!A5</f>
        <v>საარჩევნო ბლოკი "ბაქრაძე,უგულავა-ევროპული საქართველო"</v>
      </c>
      <c r="B5" s="229"/>
      <c r="C5" s="57"/>
      <c r="D5" s="57"/>
      <c r="E5" s="104"/>
    </row>
    <row r="6" spans="1:12" s="2" customFormat="1" x14ac:dyDescent="0.3">
      <c r="A6" s="73"/>
      <c r="B6" s="228"/>
      <c r="C6" s="72"/>
      <c r="D6" s="72"/>
      <c r="E6" s="104"/>
    </row>
    <row r="7" spans="1:12" s="6" customFormat="1" ht="18" x14ac:dyDescent="0.3">
      <c r="A7" s="96"/>
      <c r="B7" s="108"/>
      <c r="C7" s="74"/>
      <c r="D7" s="74"/>
      <c r="E7" s="109"/>
    </row>
    <row r="8" spans="1:12" s="6" customFormat="1" ht="30" x14ac:dyDescent="0.3">
      <c r="A8" s="102" t="s">
        <v>64</v>
      </c>
      <c r="B8" s="75" t="s">
        <v>232</v>
      </c>
      <c r="C8" s="75" t="s">
        <v>66</v>
      </c>
      <c r="D8" s="75" t="s">
        <v>67</v>
      </c>
      <c r="E8" s="109"/>
      <c r="F8" s="20"/>
    </row>
    <row r="9" spans="1:12" s="7" customFormat="1" x14ac:dyDescent="0.3">
      <c r="A9" s="214">
        <v>1</v>
      </c>
      <c r="B9" s="214" t="s">
        <v>65</v>
      </c>
      <c r="C9" s="81">
        <f>SUM(C10,C26)</f>
        <v>211239.95</v>
      </c>
      <c r="D9" s="81">
        <f>SUM(D10,D26)</f>
        <v>211239.95</v>
      </c>
      <c r="E9" s="109"/>
    </row>
    <row r="10" spans="1:12" s="7" customFormat="1" x14ac:dyDescent="0.3">
      <c r="A10" s="83">
        <v>1.1000000000000001</v>
      </c>
      <c r="B10" s="83" t="s">
        <v>69</v>
      </c>
      <c r="C10" s="81">
        <f>SUM(C11,C12,C13,C16,C19,C25,C26)</f>
        <v>211239.95</v>
      </c>
      <c r="D10" s="81">
        <f>SUM(D11,D12,D13,D16,D19,D24,D25)</f>
        <v>211239.95</v>
      </c>
      <c r="E10" s="109"/>
    </row>
    <row r="11" spans="1:12" s="9" customFormat="1" ht="18" x14ac:dyDescent="0.3">
      <c r="A11" s="84" t="s">
        <v>30</v>
      </c>
      <c r="B11" s="84" t="s">
        <v>68</v>
      </c>
      <c r="C11" s="8"/>
      <c r="D11" s="8"/>
      <c r="E11" s="109"/>
    </row>
    <row r="12" spans="1:12" s="10" customFormat="1" x14ac:dyDescent="0.3">
      <c r="A12" s="84" t="s">
        <v>31</v>
      </c>
      <c r="B12" s="84" t="s">
        <v>290</v>
      </c>
      <c r="C12" s="103">
        <f>SUM(C14:C15)</f>
        <v>0</v>
      </c>
      <c r="D12" s="103">
        <f>SUM(D14:D15)</f>
        <v>0</v>
      </c>
      <c r="E12" s="109"/>
    </row>
    <row r="13" spans="1:12" s="3" customFormat="1" x14ac:dyDescent="0.3">
      <c r="A13" s="93" t="s">
        <v>70</v>
      </c>
      <c r="B13" s="93" t="s">
        <v>293</v>
      </c>
      <c r="C13" s="8">
        <v>211239.95</v>
      </c>
      <c r="D13" s="8">
        <v>211239.95</v>
      </c>
      <c r="E13" s="109"/>
    </row>
    <row r="14" spans="1:12" s="3" customFormat="1" x14ac:dyDescent="0.3">
      <c r="A14" s="93" t="s">
        <v>437</v>
      </c>
      <c r="B14" s="93" t="s">
        <v>436</v>
      </c>
      <c r="C14" s="8"/>
      <c r="D14" s="8"/>
      <c r="E14" s="109"/>
    </row>
    <row r="15" spans="1:12" s="3" customFormat="1" x14ac:dyDescent="0.3">
      <c r="A15" s="93" t="s">
        <v>438</v>
      </c>
      <c r="B15" s="93" t="s">
        <v>86</v>
      </c>
      <c r="C15" s="8"/>
      <c r="D15" s="8"/>
      <c r="E15" s="109"/>
    </row>
    <row r="16" spans="1:12" s="3" customFormat="1" x14ac:dyDescent="0.3">
      <c r="A16" s="84" t="s">
        <v>71</v>
      </c>
      <c r="B16" s="84" t="s">
        <v>72</v>
      </c>
      <c r="C16" s="103">
        <f>SUM(C17:C18)</f>
        <v>0</v>
      </c>
      <c r="D16" s="103">
        <f>SUM(D17:D18)</f>
        <v>0</v>
      </c>
      <c r="E16" s="109"/>
    </row>
    <row r="17" spans="1:5" s="3" customFormat="1" x14ac:dyDescent="0.3">
      <c r="A17" s="93" t="s">
        <v>73</v>
      </c>
      <c r="B17" s="93" t="s">
        <v>75</v>
      </c>
      <c r="C17" s="8"/>
      <c r="D17" s="8"/>
      <c r="E17" s="109"/>
    </row>
    <row r="18" spans="1:5" s="3" customFormat="1" ht="30" x14ac:dyDescent="0.3">
      <c r="A18" s="93" t="s">
        <v>74</v>
      </c>
      <c r="B18" s="93" t="s">
        <v>98</v>
      </c>
      <c r="C18" s="8"/>
      <c r="D18" s="8"/>
      <c r="E18" s="109"/>
    </row>
    <row r="19" spans="1:5" s="3" customFormat="1" x14ac:dyDescent="0.3">
      <c r="A19" s="84" t="s">
        <v>76</v>
      </c>
      <c r="B19" s="84" t="s">
        <v>371</v>
      </c>
      <c r="C19" s="103">
        <f>SUM(C20:C23)</f>
        <v>0</v>
      </c>
      <c r="D19" s="103">
        <f>SUM(D20:D23)</f>
        <v>0</v>
      </c>
      <c r="E19" s="109"/>
    </row>
    <row r="20" spans="1:5" s="3" customFormat="1" x14ac:dyDescent="0.3">
      <c r="A20" s="93" t="s">
        <v>77</v>
      </c>
      <c r="B20" s="93" t="s">
        <v>78</v>
      </c>
      <c r="C20" s="8"/>
      <c r="D20" s="8"/>
      <c r="E20" s="109"/>
    </row>
    <row r="21" spans="1:5" s="3" customFormat="1" ht="30" x14ac:dyDescent="0.3">
      <c r="A21" s="93" t="s">
        <v>81</v>
      </c>
      <c r="B21" s="93" t="s">
        <v>79</v>
      </c>
      <c r="C21" s="8"/>
      <c r="D21" s="8"/>
      <c r="E21" s="109"/>
    </row>
    <row r="22" spans="1:5" s="3" customFormat="1" x14ac:dyDescent="0.3">
      <c r="A22" s="93" t="s">
        <v>82</v>
      </c>
      <c r="B22" s="93" t="s">
        <v>80</v>
      </c>
      <c r="C22" s="8"/>
      <c r="D22" s="8"/>
      <c r="E22" s="109"/>
    </row>
    <row r="23" spans="1:5" s="3" customFormat="1" x14ac:dyDescent="0.3">
      <c r="A23" s="93" t="s">
        <v>83</v>
      </c>
      <c r="B23" s="93" t="s">
        <v>384</v>
      </c>
      <c r="C23" s="8"/>
      <c r="D23" s="8"/>
      <c r="E23" s="109"/>
    </row>
    <row r="24" spans="1:5" s="3" customFormat="1" x14ac:dyDescent="0.3">
      <c r="A24" s="84" t="s">
        <v>84</v>
      </c>
      <c r="B24" s="84" t="s">
        <v>385</v>
      </c>
      <c r="C24" s="238"/>
      <c r="D24" s="8"/>
      <c r="E24" s="109"/>
    </row>
    <row r="25" spans="1:5" s="3" customFormat="1" x14ac:dyDescent="0.3">
      <c r="A25" s="84" t="s">
        <v>234</v>
      </c>
      <c r="B25" s="84" t="s">
        <v>391</v>
      </c>
      <c r="C25" s="8"/>
      <c r="D25" s="8"/>
      <c r="E25" s="109"/>
    </row>
    <row r="26" spans="1:5" x14ac:dyDescent="0.3">
      <c r="A26" s="83">
        <v>1.2</v>
      </c>
      <c r="B26" s="83" t="s">
        <v>85</v>
      </c>
      <c r="C26" s="81">
        <f>SUM(C27,C35)</f>
        <v>0</v>
      </c>
      <c r="D26" s="81">
        <f>SUM(D27,D35)</f>
        <v>0</v>
      </c>
      <c r="E26" s="109"/>
    </row>
    <row r="27" spans="1:5" x14ac:dyDescent="0.3">
      <c r="A27" s="84" t="s">
        <v>32</v>
      </c>
      <c r="B27" s="84" t="s">
        <v>293</v>
      </c>
      <c r="C27" s="103">
        <f>SUM(C28:C30)</f>
        <v>0</v>
      </c>
      <c r="D27" s="103">
        <f>SUM(D28:D30)</f>
        <v>0</v>
      </c>
      <c r="E27" s="109"/>
    </row>
    <row r="28" spans="1:5" x14ac:dyDescent="0.3">
      <c r="A28" s="222" t="s">
        <v>87</v>
      </c>
      <c r="B28" s="222" t="s">
        <v>291</v>
      </c>
      <c r="C28" s="8"/>
      <c r="D28" s="8"/>
      <c r="E28" s="109"/>
    </row>
    <row r="29" spans="1:5" x14ac:dyDescent="0.3">
      <c r="A29" s="222" t="s">
        <v>88</v>
      </c>
      <c r="B29" s="222" t="s">
        <v>294</v>
      </c>
      <c r="C29" s="8"/>
      <c r="D29" s="8"/>
      <c r="E29" s="109"/>
    </row>
    <row r="30" spans="1:5" x14ac:dyDescent="0.3">
      <c r="A30" s="222" t="s">
        <v>393</v>
      </c>
      <c r="B30" s="222" t="s">
        <v>292</v>
      </c>
      <c r="C30" s="8"/>
      <c r="D30" s="8"/>
      <c r="E30" s="109"/>
    </row>
    <row r="31" spans="1:5" x14ac:dyDescent="0.3">
      <c r="A31" s="84" t="s">
        <v>33</v>
      </c>
      <c r="B31" s="84" t="s">
        <v>436</v>
      </c>
      <c r="C31" s="103">
        <f>SUM(C32:C34)</f>
        <v>0</v>
      </c>
      <c r="D31" s="103">
        <f>SUM(D32:D34)</f>
        <v>0</v>
      </c>
      <c r="E31" s="109"/>
    </row>
    <row r="32" spans="1:5" x14ac:dyDescent="0.3">
      <c r="A32" s="222" t="s">
        <v>12</v>
      </c>
      <c r="B32" s="222" t="s">
        <v>439</v>
      </c>
      <c r="C32" s="8"/>
      <c r="D32" s="8"/>
      <c r="E32" s="109"/>
    </row>
    <row r="33" spans="1:9" x14ac:dyDescent="0.3">
      <c r="A33" s="222" t="s">
        <v>13</v>
      </c>
      <c r="B33" s="222" t="s">
        <v>440</v>
      </c>
      <c r="C33" s="8"/>
      <c r="D33" s="8"/>
      <c r="E33" s="109"/>
    </row>
    <row r="34" spans="1:9" x14ac:dyDescent="0.3">
      <c r="A34" s="222" t="s">
        <v>264</v>
      </c>
      <c r="B34" s="222" t="s">
        <v>441</v>
      </c>
      <c r="C34" s="8"/>
      <c r="D34" s="8"/>
      <c r="E34" s="109"/>
    </row>
    <row r="35" spans="1:9" s="23" customFormat="1" x14ac:dyDescent="0.3">
      <c r="A35" s="84" t="s">
        <v>34</v>
      </c>
      <c r="B35" s="235" t="s">
        <v>390</v>
      </c>
      <c r="C35" s="8"/>
      <c r="D35" s="8"/>
    </row>
    <row r="36" spans="1:9" s="2" customFormat="1" x14ac:dyDescent="0.3">
      <c r="A36" s="1"/>
      <c r="B36" s="230"/>
      <c r="E36" s="5"/>
    </row>
    <row r="37" spans="1:9" s="2" customFormat="1" x14ac:dyDescent="0.3">
      <c r="B37" s="230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5" t="s">
        <v>96</v>
      </c>
      <c r="B40" s="230"/>
      <c r="E40" s="5"/>
    </row>
    <row r="41" spans="1:9" s="2" customFormat="1" x14ac:dyDescent="0.3">
      <c r="B41" s="230"/>
      <c r="E41"/>
      <c r="F41"/>
      <c r="G41"/>
      <c r="H41"/>
      <c r="I41"/>
    </row>
    <row r="42" spans="1:9" s="2" customFormat="1" x14ac:dyDescent="0.3">
      <c r="B42" s="230"/>
      <c r="D42" s="12"/>
      <c r="E42"/>
      <c r="F42"/>
      <c r="G42"/>
      <c r="H42"/>
      <c r="I42"/>
    </row>
    <row r="43" spans="1:9" s="2" customFormat="1" x14ac:dyDescent="0.3">
      <c r="A43"/>
      <c r="B43" s="232" t="s">
        <v>388</v>
      </c>
      <c r="D43" s="12"/>
      <c r="E43"/>
      <c r="F43"/>
      <c r="G43"/>
      <c r="H43"/>
      <c r="I43"/>
    </row>
    <row r="44" spans="1:9" s="2" customFormat="1" x14ac:dyDescent="0.3">
      <c r="A44"/>
      <c r="B44" s="230" t="s">
        <v>253</v>
      </c>
      <c r="D44" s="12"/>
      <c r="E44"/>
      <c r="F44"/>
      <c r="G44"/>
      <c r="H44"/>
      <c r="I44"/>
    </row>
    <row r="45" spans="1:9" customFormat="1" ht="12.75" x14ac:dyDescent="0.2">
      <c r="B45" s="233" t="s">
        <v>127</v>
      </c>
    </row>
    <row r="46" spans="1:9" customFormat="1" ht="12.75" x14ac:dyDescent="0.2">
      <c r="B46" s="23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zoomScale="80" zoomScaleNormal="100" zoomScaleSheetLayoutView="80" workbookViewId="0">
      <selection activeCell="I44" sqref="I44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0" t="s">
        <v>453</v>
      </c>
      <c r="B1" s="211"/>
      <c r="C1" s="484" t="s">
        <v>97</v>
      </c>
      <c r="D1" s="484"/>
      <c r="E1" s="87"/>
    </row>
    <row r="2" spans="1:5" s="6" customFormat="1" x14ac:dyDescent="0.3">
      <c r="A2" s="372" t="s">
        <v>454</v>
      </c>
      <c r="B2" s="211"/>
      <c r="C2" s="483" t="str">
        <f>'ფორმა N1'!L2</f>
        <v>08/22/2017-09/11/2017</v>
      </c>
      <c r="D2" s="483"/>
      <c r="E2" s="87"/>
    </row>
    <row r="3" spans="1:5" s="6" customFormat="1" x14ac:dyDescent="0.3">
      <c r="A3" s="372" t="s">
        <v>452</v>
      </c>
      <c r="B3" s="211"/>
      <c r="C3" s="212"/>
      <c r="D3" s="212"/>
      <c r="E3" s="87"/>
    </row>
    <row r="4" spans="1:5" s="6" customFormat="1" x14ac:dyDescent="0.3">
      <c r="A4" s="72" t="s">
        <v>128</v>
      </c>
      <c r="B4" s="211"/>
      <c r="C4" s="212"/>
      <c r="D4" s="212"/>
      <c r="E4" s="87"/>
    </row>
    <row r="5" spans="1:5" s="6" customFormat="1" x14ac:dyDescent="0.3">
      <c r="A5" s="72"/>
      <c r="B5" s="211"/>
      <c r="C5" s="212"/>
      <c r="D5" s="212"/>
      <c r="E5" s="87"/>
    </row>
    <row r="6" spans="1:5" x14ac:dyDescent="0.3">
      <c r="A6" s="73" t="str">
        <f>'[1]ფორმა N2'!A4</f>
        <v>ანგარიშვალდებული პირის დასახელება:</v>
      </c>
      <c r="B6" s="73"/>
      <c r="C6" s="72"/>
      <c r="D6" s="72"/>
      <c r="E6" s="88"/>
    </row>
    <row r="7" spans="1:5" x14ac:dyDescent="0.3">
      <c r="A7" s="213" t="str">
        <f>'ფორმა N1'!A5</f>
        <v>საარჩევნო ბლოკი "ბაქრაძე,უგულავა-ევროპული საქართველო"</v>
      </c>
      <c r="B7" s="76"/>
      <c r="C7" s="77"/>
      <c r="D7" s="77"/>
      <c r="E7" s="88"/>
    </row>
    <row r="8" spans="1:5" x14ac:dyDescent="0.3">
      <c r="A8" s="73"/>
      <c r="B8" s="73"/>
      <c r="C8" s="72"/>
      <c r="D8" s="72"/>
      <c r="E8" s="88"/>
    </row>
    <row r="9" spans="1:5" s="6" customFormat="1" x14ac:dyDescent="0.3">
      <c r="A9" s="211"/>
      <c r="B9" s="211"/>
      <c r="C9" s="74"/>
      <c r="D9" s="74"/>
      <c r="E9" s="87"/>
    </row>
    <row r="10" spans="1:5" s="6" customFormat="1" ht="30" x14ac:dyDescent="0.3">
      <c r="A10" s="85" t="s">
        <v>64</v>
      </c>
      <c r="B10" s="86" t="s">
        <v>11</v>
      </c>
      <c r="C10" s="75" t="s">
        <v>10</v>
      </c>
      <c r="D10" s="75" t="s">
        <v>9</v>
      </c>
      <c r="E10" s="87"/>
    </row>
    <row r="11" spans="1:5" s="7" customFormat="1" x14ac:dyDescent="0.2">
      <c r="A11" s="214">
        <v>1</v>
      </c>
      <c r="B11" s="214" t="s">
        <v>57</v>
      </c>
      <c r="C11" s="78">
        <f>SUM(C12,C16,C56,C59,C60,C61,C79)</f>
        <v>0</v>
      </c>
      <c r="D11" s="78">
        <f>SUM(D12,D16,D56,D59,D60,D61,D67,D75,D76)</f>
        <v>0</v>
      </c>
      <c r="E11" s="215"/>
    </row>
    <row r="12" spans="1:5" s="9" customFormat="1" ht="18" x14ac:dyDescent="0.2">
      <c r="A12" s="83">
        <v>1.1000000000000001</v>
      </c>
      <c r="B12" s="83" t="s">
        <v>58</v>
      </c>
      <c r="C12" s="79">
        <f>SUM(C13:C14)</f>
        <v>0</v>
      </c>
      <c r="D12" s="79">
        <f>SUM(D13:D14)</f>
        <v>0</v>
      </c>
      <c r="E12" s="89"/>
    </row>
    <row r="13" spans="1:5" s="10" customFormat="1" x14ac:dyDescent="0.2">
      <c r="A13" s="84" t="s">
        <v>30</v>
      </c>
      <c r="B13" s="84" t="s">
        <v>59</v>
      </c>
      <c r="C13" s="4"/>
      <c r="D13" s="4"/>
      <c r="E13" s="90"/>
    </row>
    <row r="14" spans="1:5" s="3" customFormat="1" x14ac:dyDescent="0.2">
      <c r="A14" s="84" t="s">
        <v>31</v>
      </c>
      <c r="B14" s="84" t="s">
        <v>0</v>
      </c>
      <c r="C14" s="4"/>
      <c r="D14" s="4"/>
      <c r="E14" s="91"/>
    </row>
    <row r="15" spans="1:5" s="3" customFormat="1" x14ac:dyDescent="0.3">
      <c r="A15" s="373" t="s">
        <v>455</v>
      </c>
      <c r="B15" s="411" t="s">
        <v>456</v>
      </c>
      <c r="C15" s="4"/>
      <c r="D15" s="4"/>
      <c r="E15" s="91"/>
    </row>
    <row r="16" spans="1:5" s="7" customFormat="1" x14ac:dyDescent="0.2">
      <c r="A16" s="83">
        <v>1.2</v>
      </c>
      <c r="B16" s="83" t="s">
        <v>60</v>
      </c>
      <c r="C16" s="80">
        <f>SUM(C17,C20,C32,C33,C34,C35,C38,C39,C46:C50,C54,C55)</f>
        <v>0</v>
      </c>
      <c r="D16" s="80">
        <f>SUM(D17,D20,D32,D33,D34,D35,D38,D39,D46:D50,D54,D55)</f>
        <v>0</v>
      </c>
      <c r="E16" s="215"/>
    </row>
    <row r="17" spans="1:6" s="3" customFormat="1" x14ac:dyDescent="0.2">
      <c r="A17" s="84" t="s">
        <v>32</v>
      </c>
      <c r="B17" s="84" t="s">
        <v>1</v>
      </c>
      <c r="C17" s="79">
        <f>SUM(C18:C19)</f>
        <v>0</v>
      </c>
      <c r="D17" s="79">
        <f>SUM(D18:D19)</f>
        <v>0</v>
      </c>
      <c r="E17" s="91"/>
    </row>
    <row r="18" spans="1:6" s="3" customFormat="1" x14ac:dyDescent="0.2">
      <c r="A18" s="93" t="s">
        <v>87</v>
      </c>
      <c r="B18" s="93" t="s">
        <v>61</v>
      </c>
      <c r="C18" s="4"/>
      <c r="D18" s="216"/>
      <c r="E18" s="91"/>
    </row>
    <row r="19" spans="1:6" s="3" customFormat="1" x14ac:dyDescent="0.2">
      <c r="A19" s="93" t="s">
        <v>88</v>
      </c>
      <c r="B19" s="93" t="s">
        <v>62</v>
      </c>
      <c r="C19" s="4"/>
      <c r="D19" s="216"/>
      <c r="E19" s="91"/>
    </row>
    <row r="20" spans="1:6" s="3" customFormat="1" x14ac:dyDescent="0.2">
      <c r="A20" s="84" t="s">
        <v>33</v>
      </c>
      <c r="B20" s="84" t="s">
        <v>2</v>
      </c>
      <c r="C20" s="79">
        <f>SUM(C21:C26,C31)</f>
        <v>0</v>
      </c>
      <c r="D20" s="79">
        <f>SUM(D21:D26,D31)</f>
        <v>0</v>
      </c>
      <c r="E20" s="217"/>
      <c r="F20" s="218"/>
    </row>
    <row r="21" spans="1:6" s="221" customFormat="1" ht="30" x14ac:dyDescent="0.2">
      <c r="A21" s="93" t="s">
        <v>12</v>
      </c>
      <c r="B21" s="93" t="s">
        <v>233</v>
      </c>
      <c r="C21" s="219"/>
      <c r="D21" s="38"/>
      <c r="E21" s="220"/>
    </row>
    <row r="22" spans="1:6" s="221" customFormat="1" x14ac:dyDescent="0.2">
      <c r="A22" s="93" t="s">
        <v>13</v>
      </c>
      <c r="B22" s="93" t="s">
        <v>14</v>
      </c>
      <c r="C22" s="219"/>
      <c r="D22" s="39"/>
      <c r="E22" s="220"/>
    </row>
    <row r="23" spans="1:6" s="221" customFormat="1" ht="30" x14ac:dyDescent="0.2">
      <c r="A23" s="93" t="s">
        <v>264</v>
      </c>
      <c r="B23" s="93" t="s">
        <v>22</v>
      </c>
      <c r="C23" s="219"/>
      <c r="D23" s="40"/>
      <c r="E23" s="220"/>
    </row>
    <row r="24" spans="1:6" s="221" customFormat="1" ht="16.5" customHeight="1" x14ac:dyDescent="0.2">
      <c r="A24" s="93" t="s">
        <v>265</v>
      </c>
      <c r="B24" s="93" t="s">
        <v>15</v>
      </c>
      <c r="C24" s="219"/>
      <c r="D24" s="40"/>
      <c r="E24" s="220"/>
    </row>
    <row r="25" spans="1:6" s="221" customFormat="1" ht="16.5" customHeight="1" x14ac:dyDescent="0.2">
      <c r="A25" s="93" t="s">
        <v>266</v>
      </c>
      <c r="B25" s="93" t="s">
        <v>16</v>
      </c>
      <c r="C25" s="219"/>
      <c r="D25" s="40"/>
      <c r="E25" s="220"/>
    </row>
    <row r="26" spans="1:6" s="221" customFormat="1" ht="16.5" customHeight="1" x14ac:dyDescent="0.2">
      <c r="A26" s="93" t="s">
        <v>267</v>
      </c>
      <c r="B26" s="93" t="s">
        <v>17</v>
      </c>
      <c r="C26" s="79">
        <f>SUM(C27:C30)</f>
        <v>0</v>
      </c>
      <c r="D26" s="79">
        <f>SUM(D27:D30)</f>
        <v>0</v>
      </c>
      <c r="E26" s="220"/>
    </row>
    <row r="27" spans="1:6" s="221" customFormat="1" ht="16.5" customHeight="1" x14ac:dyDescent="0.2">
      <c r="A27" s="222" t="s">
        <v>268</v>
      </c>
      <c r="B27" s="222" t="s">
        <v>18</v>
      </c>
      <c r="C27" s="219"/>
      <c r="D27" s="40"/>
      <c r="E27" s="220"/>
    </row>
    <row r="28" spans="1:6" s="221" customFormat="1" ht="16.5" customHeight="1" x14ac:dyDescent="0.2">
      <c r="A28" s="222" t="s">
        <v>269</v>
      </c>
      <c r="B28" s="222" t="s">
        <v>19</v>
      </c>
      <c r="C28" s="219"/>
      <c r="D28" s="40"/>
      <c r="E28" s="220"/>
    </row>
    <row r="29" spans="1:6" s="221" customFormat="1" ht="16.5" customHeight="1" x14ac:dyDescent="0.2">
      <c r="A29" s="222" t="s">
        <v>270</v>
      </c>
      <c r="B29" s="222" t="s">
        <v>20</v>
      </c>
      <c r="C29" s="219"/>
      <c r="D29" s="40"/>
      <c r="E29" s="220"/>
    </row>
    <row r="30" spans="1:6" s="221" customFormat="1" ht="16.5" customHeight="1" x14ac:dyDescent="0.2">
      <c r="A30" s="222" t="s">
        <v>271</v>
      </c>
      <c r="B30" s="222" t="s">
        <v>23</v>
      </c>
      <c r="C30" s="219"/>
      <c r="D30" s="41"/>
      <c r="E30" s="220"/>
    </row>
    <row r="31" spans="1:6" s="221" customFormat="1" ht="16.5" customHeight="1" x14ac:dyDescent="0.2">
      <c r="A31" s="93" t="s">
        <v>272</v>
      </c>
      <c r="B31" s="93" t="s">
        <v>21</v>
      </c>
      <c r="C31" s="219"/>
      <c r="D31" s="41"/>
      <c r="E31" s="220"/>
    </row>
    <row r="32" spans="1:6" s="3" customFormat="1" ht="16.5" customHeight="1" x14ac:dyDescent="0.2">
      <c r="A32" s="84" t="s">
        <v>34</v>
      </c>
      <c r="B32" s="84" t="s">
        <v>3</v>
      </c>
      <c r="C32" s="4"/>
      <c r="D32" s="216"/>
      <c r="E32" s="217"/>
    </row>
    <row r="33" spans="1:5" s="3" customFormat="1" ht="16.5" customHeight="1" x14ac:dyDescent="0.2">
      <c r="A33" s="84" t="s">
        <v>35</v>
      </c>
      <c r="B33" s="84" t="s">
        <v>4</v>
      </c>
      <c r="C33" s="4"/>
      <c r="D33" s="216"/>
      <c r="E33" s="91"/>
    </row>
    <row r="34" spans="1:5" s="3" customFormat="1" ht="16.5" customHeight="1" x14ac:dyDescent="0.2">
      <c r="A34" s="84" t="s">
        <v>36</v>
      </c>
      <c r="B34" s="84" t="s">
        <v>5</v>
      </c>
      <c r="C34" s="4"/>
      <c r="D34" s="216"/>
      <c r="E34" s="91"/>
    </row>
    <row r="35" spans="1:5" s="3" customFormat="1" x14ac:dyDescent="0.2">
      <c r="A35" s="84" t="s">
        <v>37</v>
      </c>
      <c r="B35" s="84" t="s">
        <v>63</v>
      </c>
      <c r="C35" s="79">
        <f>SUM(C36:C37)</f>
        <v>0</v>
      </c>
      <c r="D35" s="79">
        <f>SUM(D36:D37)</f>
        <v>0</v>
      </c>
      <c r="E35" s="91"/>
    </row>
    <row r="36" spans="1:5" s="3" customFormat="1" ht="16.5" customHeight="1" x14ac:dyDescent="0.2">
      <c r="A36" s="93" t="s">
        <v>273</v>
      </c>
      <c r="B36" s="93" t="s">
        <v>56</v>
      </c>
      <c r="C36" s="4"/>
      <c r="D36" s="216"/>
      <c r="E36" s="91"/>
    </row>
    <row r="37" spans="1:5" s="3" customFormat="1" ht="16.5" customHeight="1" x14ac:dyDescent="0.2">
      <c r="A37" s="93" t="s">
        <v>274</v>
      </c>
      <c r="B37" s="93" t="s">
        <v>55</v>
      </c>
      <c r="C37" s="4"/>
      <c r="D37" s="216"/>
      <c r="E37" s="91"/>
    </row>
    <row r="38" spans="1:5" s="3" customFormat="1" ht="16.5" customHeight="1" x14ac:dyDescent="0.2">
      <c r="A38" s="84" t="s">
        <v>38</v>
      </c>
      <c r="B38" s="84" t="s">
        <v>49</v>
      </c>
      <c r="C38" s="4"/>
      <c r="D38" s="216"/>
      <c r="E38" s="91"/>
    </row>
    <row r="39" spans="1:5" s="3" customFormat="1" ht="16.5" customHeight="1" x14ac:dyDescent="0.2">
      <c r="A39" s="84" t="s">
        <v>39</v>
      </c>
      <c r="B39" s="84" t="s">
        <v>363</v>
      </c>
      <c r="C39" s="79">
        <f>SUM(C40:C45)</f>
        <v>0</v>
      </c>
      <c r="D39" s="79">
        <f>SUM(D40:D45)</f>
        <v>0</v>
      </c>
      <c r="E39" s="91"/>
    </row>
    <row r="40" spans="1:5" s="3" customFormat="1" ht="16.5" customHeight="1" x14ac:dyDescent="0.2">
      <c r="A40" s="17" t="s">
        <v>323</v>
      </c>
      <c r="B40" s="93" t="s">
        <v>327</v>
      </c>
      <c r="C40" s="4"/>
      <c r="D40" s="216"/>
      <c r="E40" s="91"/>
    </row>
    <row r="41" spans="1:5" s="3" customFormat="1" ht="16.5" customHeight="1" x14ac:dyDescent="0.2">
      <c r="A41" s="17" t="s">
        <v>324</v>
      </c>
      <c r="B41" s="93" t="s">
        <v>328</v>
      </c>
      <c r="C41" s="4"/>
      <c r="D41" s="216"/>
      <c r="E41" s="91"/>
    </row>
    <row r="42" spans="1:5" s="3" customFormat="1" ht="16.5" customHeight="1" x14ac:dyDescent="0.2">
      <c r="A42" s="17" t="s">
        <v>325</v>
      </c>
      <c r="B42" s="93" t="s">
        <v>331</v>
      </c>
      <c r="C42" s="4"/>
      <c r="D42" s="216"/>
      <c r="E42" s="91"/>
    </row>
    <row r="43" spans="1:5" s="3" customFormat="1" ht="16.5" customHeight="1" x14ac:dyDescent="0.2">
      <c r="A43" s="17" t="s">
        <v>330</v>
      </c>
      <c r="B43" s="93" t="s">
        <v>332</v>
      </c>
      <c r="C43" s="4"/>
      <c r="D43" s="216"/>
      <c r="E43" s="91"/>
    </row>
    <row r="44" spans="1:5" s="3" customFormat="1" ht="16.5" customHeight="1" x14ac:dyDescent="0.2">
      <c r="A44" s="17" t="s">
        <v>333</v>
      </c>
      <c r="B44" s="93" t="s">
        <v>429</v>
      </c>
      <c r="C44" s="4"/>
      <c r="D44" s="216"/>
      <c r="E44" s="91"/>
    </row>
    <row r="45" spans="1:5" s="3" customFormat="1" ht="16.5" customHeight="1" x14ac:dyDescent="0.2">
      <c r="A45" s="17" t="s">
        <v>430</v>
      </c>
      <c r="B45" s="93" t="s">
        <v>329</v>
      </c>
      <c r="C45" s="4"/>
      <c r="D45" s="216"/>
      <c r="E45" s="91"/>
    </row>
    <row r="46" spans="1:5" s="3" customFormat="1" ht="30" x14ac:dyDescent="0.2">
      <c r="A46" s="84" t="s">
        <v>40</v>
      </c>
      <c r="B46" s="84" t="s">
        <v>28</v>
      </c>
      <c r="C46" s="4"/>
      <c r="D46" s="216"/>
      <c r="E46" s="91"/>
    </row>
    <row r="47" spans="1:5" s="3" customFormat="1" ht="16.5" customHeight="1" x14ac:dyDescent="0.2">
      <c r="A47" s="84" t="s">
        <v>41</v>
      </c>
      <c r="B47" s="84" t="s">
        <v>24</v>
      </c>
      <c r="C47" s="4"/>
      <c r="D47" s="216"/>
      <c r="E47" s="91"/>
    </row>
    <row r="48" spans="1:5" s="3" customFormat="1" ht="16.5" customHeight="1" x14ac:dyDescent="0.2">
      <c r="A48" s="84" t="s">
        <v>42</v>
      </c>
      <c r="B48" s="84" t="s">
        <v>25</v>
      </c>
      <c r="C48" s="4"/>
      <c r="D48" s="216"/>
      <c r="E48" s="91"/>
    </row>
    <row r="49" spans="1:6" s="3" customFormat="1" ht="16.5" customHeight="1" x14ac:dyDescent="0.2">
      <c r="A49" s="84" t="s">
        <v>43</v>
      </c>
      <c r="B49" s="84" t="s">
        <v>26</v>
      </c>
      <c r="C49" s="4"/>
      <c r="D49" s="216"/>
      <c r="E49" s="91"/>
    </row>
    <row r="50" spans="1:6" s="3" customFormat="1" ht="16.5" customHeight="1" x14ac:dyDescent="0.2">
      <c r="A50" s="84" t="s">
        <v>44</v>
      </c>
      <c r="B50" s="84" t="s">
        <v>364</v>
      </c>
      <c r="C50" s="79">
        <f>SUM(C51:C53)</f>
        <v>0</v>
      </c>
      <c r="D50" s="79">
        <f>SUM(D51:D53)</f>
        <v>0</v>
      </c>
      <c r="E50" s="91"/>
    </row>
    <row r="51" spans="1:6" s="3" customFormat="1" ht="16.5" customHeight="1" x14ac:dyDescent="0.2">
      <c r="A51" s="93" t="s">
        <v>338</v>
      </c>
      <c r="B51" s="93" t="s">
        <v>341</v>
      </c>
      <c r="C51" s="4"/>
      <c r="D51" s="216"/>
      <c r="E51" s="91"/>
    </row>
    <row r="52" spans="1:6" s="3" customFormat="1" ht="16.5" customHeight="1" x14ac:dyDescent="0.2">
      <c r="A52" s="93" t="s">
        <v>339</v>
      </c>
      <c r="B52" s="93" t="s">
        <v>340</v>
      </c>
      <c r="C52" s="4"/>
      <c r="D52" s="216"/>
      <c r="E52" s="91"/>
    </row>
    <row r="53" spans="1:6" s="3" customFormat="1" ht="16.5" customHeight="1" x14ac:dyDescent="0.2">
      <c r="A53" s="93" t="s">
        <v>342</v>
      </c>
      <c r="B53" s="93" t="s">
        <v>343</v>
      </c>
      <c r="C53" s="4"/>
      <c r="D53" s="216"/>
      <c r="E53" s="91"/>
    </row>
    <row r="54" spans="1:6" s="3" customFormat="1" x14ac:dyDescent="0.2">
      <c r="A54" s="84" t="s">
        <v>45</v>
      </c>
      <c r="B54" s="84" t="s">
        <v>29</v>
      </c>
      <c r="C54" s="4"/>
      <c r="D54" s="216"/>
      <c r="E54" s="91"/>
    </row>
    <row r="55" spans="1:6" s="3" customFormat="1" ht="16.5" customHeight="1" x14ac:dyDescent="0.2">
      <c r="A55" s="84" t="s">
        <v>46</v>
      </c>
      <c r="B55" s="84" t="s">
        <v>6</v>
      </c>
      <c r="C55" s="4"/>
      <c r="D55" s="216"/>
      <c r="E55" s="217"/>
      <c r="F55" s="218"/>
    </row>
    <row r="56" spans="1:6" s="3" customFormat="1" ht="30" x14ac:dyDescent="0.2">
      <c r="A56" s="83">
        <v>1.3</v>
      </c>
      <c r="B56" s="83" t="s">
        <v>368</v>
      </c>
      <c r="C56" s="80">
        <f>SUM(C57:C58)</f>
        <v>0</v>
      </c>
      <c r="D56" s="80">
        <f>SUM(D57:D58)</f>
        <v>0</v>
      </c>
      <c r="E56" s="217"/>
      <c r="F56" s="218"/>
    </row>
    <row r="57" spans="1:6" s="3" customFormat="1" ht="30" x14ac:dyDescent="0.2">
      <c r="A57" s="84" t="s">
        <v>50</v>
      </c>
      <c r="B57" s="84" t="s">
        <v>48</v>
      </c>
      <c r="C57" s="4"/>
      <c r="D57" s="216"/>
      <c r="E57" s="217"/>
      <c r="F57" s="218"/>
    </row>
    <row r="58" spans="1:6" s="3" customFormat="1" ht="16.5" customHeight="1" x14ac:dyDescent="0.2">
      <c r="A58" s="84" t="s">
        <v>51</v>
      </c>
      <c r="B58" s="84" t="s">
        <v>47</v>
      </c>
      <c r="C58" s="4"/>
      <c r="D58" s="216"/>
      <c r="E58" s="217"/>
      <c r="F58" s="218"/>
    </row>
    <row r="59" spans="1:6" s="3" customFormat="1" x14ac:dyDescent="0.2">
      <c r="A59" s="83">
        <v>1.4</v>
      </c>
      <c r="B59" s="83" t="s">
        <v>370</v>
      </c>
      <c r="C59" s="4"/>
      <c r="D59" s="216"/>
      <c r="E59" s="217"/>
      <c r="F59" s="218"/>
    </row>
    <row r="60" spans="1:6" s="221" customFormat="1" x14ac:dyDescent="0.2">
      <c r="A60" s="83">
        <v>1.5</v>
      </c>
      <c r="B60" s="83" t="s">
        <v>7</v>
      </c>
      <c r="C60" s="219"/>
      <c r="D60" s="40"/>
      <c r="E60" s="220"/>
    </row>
    <row r="61" spans="1:6" s="221" customFormat="1" x14ac:dyDescent="0.3">
      <c r="A61" s="83">
        <v>1.6</v>
      </c>
      <c r="B61" s="45" t="s">
        <v>8</v>
      </c>
      <c r="C61" s="81">
        <f>SUM(C62:C66)</f>
        <v>0</v>
      </c>
      <c r="D61" s="82">
        <f>SUM(D62:D66)</f>
        <v>0</v>
      </c>
      <c r="E61" s="220"/>
    </row>
    <row r="62" spans="1:6" s="221" customFormat="1" x14ac:dyDescent="0.2">
      <c r="A62" s="84" t="s">
        <v>280</v>
      </c>
      <c r="B62" s="46" t="s">
        <v>52</v>
      </c>
      <c r="C62" s="219"/>
      <c r="D62" s="40"/>
      <c r="E62" s="220"/>
    </row>
    <row r="63" spans="1:6" s="221" customFormat="1" ht="30" x14ac:dyDescent="0.2">
      <c r="A63" s="84" t="s">
        <v>281</v>
      </c>
      <c r="B63" s="46" t="s">
        <v>54</v>
      </c>
      <c r="C63" s="219"/>
      <c r="D63" s="40"/>
      <c r="E63" s="220"/>
    </row>
    <row r="64" spans="1:6" s="221" customFormat="1" x14ac:dyDescent="0.2">
      <c r="A64" s="84" t="s">
        <v>282</v>
      </c>
      <c r="B64" s="46" t="s">
        <v>53</v>
      </c>
      <c r="C64" s="40"/>
      <c r="D64" s="40"/>
      <c r="E64" s="220"/>
    </row>
    <row r="65" spans="1:5" s="221" customFormat="1" x14ac:dyDescent="0.2">
      <c r="A65" s="84" t="s">
        <v>283</v>
      </c>
      <c r="B65" s="46" t="s">
        <v>27</v>
      </c>
      <c r="C65" s="219"/>
      <c r="D65" s="40"/>
      <c r="E65" s="220"/>
    </row>
    <row r="66" spans="1:5" s="221" customFormat="1" x14ac:dyDescent="0.2">
      <c r="A66" s="84" t="s">
        <v>309</v>
      </c>
      <c r="B66" s="46" t="s">
        <v>310</v>
      </c>
      <c r="C66" s="219"/>
      <c r="D66" s="40"/>
      <c r="E66" s="220"/>
    </row>
    <row r="67" spans="1:5" x14ac:dyDescent="0.3">
      <c r="A67" s="214">
        <v>2</v>
      </c>
      <c r="B67" s="214" t="s">
        <v>365</v>
      </c>
      <c r="C67" s="223"/>
      <c r="D67" s="81">
        <f>SUM(D68:D74)</f>
        <v>0</v>
      </c>
      <c r="E67" s="92"/>
    </row>
    <row r="68" spans="1:5" x14ac:dyDescent="0.3">
      <c r="A68" s="94">
        <v>2.1</v>
      </c>
      <c r="B68" s="224" t="s">
        <v>89</v>
      </c>
      <c r="C68" s="225"/>
      <c r="D68" s="22"/>
      <c r="E68" s="92"/>
    </row>
    <row r="69" spans="1:5" x14ac:dyDescent="0.3">
      <c r="A69" s="94">
        <v>2.2000000000000002</v>
      </c>
      <c r="B69" s="224" t="s">
        <v>366</v>
      </c>
      <c r="C69" s="225"/>
      <c r="D69" s="22"/>
      <c r="E69" s="92"/>
    </row>
    <row r="70" spans="1:5" x14ac:dyDescent="0.3">
      <c r="A70" s="94">
        <v>2.2999999999999998</v>
      </c>
      <c r="B70" s="224" t="s">
        <v>93</v>
      </c>
      <c r="C70" s="225"/>
      <c r="D70" s="22"/>
      <c r="E70" s="92"/>
    </row>
    <row r="71" spans="1:5" x14ac:dyDescent="0.3">
      <c r="A71" s="94">
        <v>2.4</v>
      </c>
      <c r="B71" s="224" t="s">
        <v>92</v>
      </c>
      <c r="C71" s="225"/>
      <c r="D71" s="22"/>
      <c r="E71" s="92"/>
    </row>
    <row r="72" spans="1:5" x14ac:dyDescent="0.3">
      <c r="A72" s="94">
        <v>2.5</v>
      </c>
      <c r="B72" s="224" t="s">
        <v>367</v>
      </c>
      <c r="C72" s="225"/>
      <c r="D72" s="22"/>
      <c r="E72" s="92"/>
    </row>
    <row r="73" spans="1:5" x14ac:dyDescent="0.3">
      <c r="A73" s="94">
        <v>2.6</v>
      </c>
      <c r="B73" s="224" t="s">
        <v>90</v>
      </c>
      <c r="C73" s="225"/>
      <c r="D73" s="22"/>
      <c r="E73" s="92"/>
    </row>
    <row r="74" spans="1:5" x14ac:dyDescent="0.3">
      <c r="A74" s="94">
        <v>2.7</v>
      </c>
      <c r="B74" s="224" t="s">
        <v>91</v>
      </c>
      <c r="C74" s="226"/>
      <c r="D74" s="22"/>
      <c r="E74" s="92"/>
    </row>
    <row r="75" spans="1:5" x14ac:dyDescent="0.3">
      <c r="A75" s="214">
        <v>3</v>
      </c>
      <c r="B75" s="214" t="s">
        <v>389</v>
      </c>
      <c r="C75" s="81"/>
      <c r="D75" s="22"/>
      <c r="E75" s="92"/>
    </row>
    <row r="76" spans="1:5" x14ac:dyDescent="0.3">
      <c r="A76" s="214">
        <v>4</v>
      </c>
      <c r="B76" s="214" t="s">
        <v>235</v>
      </c>
      <c r="C76" s="81"/>
      <c r="D76" s="81">
        <f>SUM(D77:D78)</f>
        <v>0</v>
      </c>
      <c r="E76" s="92"/>
    </row>
    <row r="77" spans="1:5" x14ac:dyDescent="0.3">
      <c r="A77" s="94">
        <v>4.0999999999999996</v>
      </c>
      <c r="B77" s="94" t="s">
        <v>236</v>
      </c>
      <c r="C77" s="225"/>
      <c r="D77" s="8"/>
      <c r="E77" s="92"/>
    </row>
    <row r="78" spans="1:5" x14ac:dyDescent="0.3">
      <c r="A78" s="94">
        <v>4.2</v>
      </c>
      <c r="B78" s="94" t="s">
        <v>237</v>
      </c>
      <c r="C78" s="226"/>
      <c r="D78" s="8"/>
      <c r="E78" s="92"/>
    </row>
    <row r="79" spans="1:5" x14ac:dyDescent="0.3">
      <c r="A79" s="214">
        <v>5</v>
      </c>
      <c r="B79" s="214" t="s">
        <v>262</v>
      </c>
      <c r="C79" s="239"/>
      <c r="D79" s="226"/>
      <c r="E79" s="92"/>
    </row>
    <row r="80" spans="1:5" x14ac:dyDescent="0.3">
      <c r="B80" s="44"/>
    </row>
    <row r="81" spans="1:9" x14ac:dyDescent="0.3">
      <c r="A81" s="486" t="s">
        <v>431</v>
      </c>
      <c r="B81" s="486"/>
      <c r="C81" s="486"/>
      <c r="D81" s="486"/>
      <c r="E81" s="5"/>
    </row>
    <row r="82" spans="1:9" x14ac:dyDescent="0.3">
      <c r="B82" s="44"/>
    </row>
    <row r="83" spans="1:9" s="23" customFormat="1" ht="12.75" x14ac:dyDescent="0.2"/>
    <row r="84" spans="1:9" x14ac:dyDescent="0.3">
      <c r="A84" s="65" t="s">
        <v>96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5" t="s">
        <v>386</v>
      </c>
      <c r="D87" s="12"/>
      <c r="E87"/>
      <c r="F87"/>
      <c r="G87"/>
      <c r="H87"/>
      <c r="I87"/>
    </row>
    <row r="88" spans="1:9" x14ac:dyDescent="0.3">
      <c r="A88"/>
      <c r="B88" s="2" t="s">
        <v>387</v>
      </c>
      <c r="D88" s="12"/>
      <c r="E88"/>
      <c r="F88"/>
      <c r="G88"/>
      <c r="H88"/>
      <c r="I88"/>
    </row>
    <row r="89" spans="1:9" customFormat="1" ht="12.75" x14ac:dyDescent="0.2">
      <c r="B89" s="62" t="s">
        <v>127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zoomScale="80" zoomScaleSheetLayoutView="80" workbookViewId="0">
      <selection activeCell="C60" sqref="C60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0" t="s">
        <v>285</v>
      </c>
      <c r="B1" s="110"/>
      <c r="C1" s="484" t="s">
        <v>97</v>
      </c>
      <c r="D1" s="484"/>
      <c r="E1" s="144"/>
    </row>
    <row r="2" spans="1:12" x14ac:dyDescent="0.3">
      <c r="A2" s="72" t="s">
        <v>128</v>
      </c>
      <c r="B2" s="110"/>
      <c r="C2" s="483" t="str">
        <f>'ფორმა N1'!L2</f>
        <v>08/22/2017-09/11/2017</v>
      </c>
      <c r="D2" s="483"/>
      <c r="E2" s="144"/>
    </row>
    <row r="3" spans="1:12" x14ac:dyDescent="0.3">
      <c r="A3" s="72"/>
      <c r="B3" s="110"/>
      <c r="C3" s="315"/>
      <c r="D3" s="315"/>
      <c r="E3" s="144"/>
    </row>
    <row r="4" spans="1:12" s="2" customFormat="1" x14ac:dyDescent="0.3">
      <c r="A4" s="73" t="s">
        <v>257</v>
      </c>
      <c r="B4" s="73"/>
      <c r="C4" s="72"/>
      <c r="D4" s="72"/>
      <c r="E4" s="104"/>
      <c r="L4" s="21"/>
    </row>
    <row r="5" spans="1:12" s="2" customFormat="1" x14ac:dyDescent="0.3">
      <c r="A5" s="115" t="str">
        <f>'ფორმა N1'!A5</f>
        <v>საარჩევნო ბლოკი "ბაქრაძე,უგულავა-ევროპული საქართველო"</v>
      </c>
      <c r="B5" s="107"/>
      <c r="C5" s="57"/>
      <c r="D5" s="57"/>
      <c r="E5" s="104"/>
    </row>
    <row r="6" spans="1:12" s="2" customFormat="1" x14ac:dyDescent="0.3">
      <c r="A6" s="73"/>
      <c r="B6" s="73"/>
      <c r="C6" s="72"/>
      <c r="D6" s="72"/>
      <c r="E6" s="104"/>
    </row>
    <row r="7" spans="1:12" s="6" customFormat="1" x14ac:dyDescent="0.3">
      <c r="A7" s="314"/>
      <c r="B7" s="314"/>
      <c r="C7" s="74"/>
      <c r="D7" s="74"/>
      <c r="E7" s="145"/>
    </row>
    <row r="8" spans="1:12" s="6" customFormat="1" ht="30" x14ac:dyDescent="0.3">
      <c r="A8" s="102" t="s">
        <v>64</v>
      </c>
      <c r="B8" s="75" t="s">
        <v>11</v>
      </c>
      <c r="C8" s="75" t="s">
        <v>10</v>
      </c>
      <c r="D8" s="75" t="s">
        <v>9</v>
      </c>
      <c r="E8" s="145"/>
    </row>
    <row r="9" spans="1:12" s="9" customFormat="1" ht="18" x14ac:dyDescent="0.2">
      <c r="A9" s="13">
        <v>1</v>
      </c>
      <c r="B9" s="13" t="s">
        <v>57</v>
      </c>
      <c r="C9" s="78">
        <f>SUM(C10,C14,C54,C57,C58,C59,C65,C76)</f>
        <v>227501.8</v>
      </c>
      <c r="D9" s="78">
        <f>SUM(D10,D14,D54,D57,D58,D59,D65,D72,D73)</f>
        <v>227501.8</v>
      </c>
      <c r="E9" s="146"/>
    </row>
    <row r="10" spans="1:12" s="9" customFormat="1" ht="18" x14ac:dyDescent="0.2">
      <c r="A10" s="14">
        <v>1.1000000000000001</v>
      </c>
      <c r="B10" s="14" t="s">
        <v>58</v>
      </c>
      <c r="C10" s="80">
        <f>SUM(C11:C12)</f>
        <v>25324.99</v>
      </c>
      <c r="D10" s="80">
        <f>SUM(D11:D12)</f>
        <v>25324.99</v>
      </c>
      <c r="E10" s="146"/>
    </row>
    <row r="11" spans="1:12" s="9" customFormat="1" ht="16.5" customHeight="1" x14ac:dyDescent="0.2">
      <c r="A11" s="16" t="s">
        <v>30</v>
      </c>
      <c r="B11" s="84" t="s">
        <v>59</v>
      </c>
      <c r="C11" s="33">
        <v>25324.99</v>
      </c>
      <c r="D11" s="34">
        <v>25324.99</v>
      </c>
      <c r="E11" s="146"/>
    </row>
    <row r="12" spans="1:12" ht="16.5" customHeight="1" x14ac:dyDescent="0.3">
      <c r="A12" s="16" t="s">
        <v>31</v>
      </c>
      <c r="B12" s="84" t="s">
        <v>0</v>
      </c>
      <c r="C12" s="33"/>
      <c r="D12" s="34"/>
      <c r="E12" s="144"/>
    </row>
    <row r="13" spans="1:12" ht="16.5" customHeight="1" x14ac:dyDescent="0.3">
      <c r="A13" s="373" t="s">
        <v>455</v>
      </c>
      <c r="B13" s="411" t="s">
        <v>456</v>
      </c>
      <c r="C13" s="33"/>
      <c r="D13" s="34"/>
      <c r="E13" s="144"/>
    </row>
    <row r="14" spans="1:12" x14ac:dyDescent="0.3">
      <c r="A14" s="14">
        <v>1.2</v>
      </c>
      <c r="B14" s="83" t="s">
        <v>60</v>
      </c>
      <c r="C14" s="80">
        <f>SUM(C15,C18,C30:C33,C36,C37,C44,C45,C46,C47,C48,C52,C53)</f>
        <v>199803.98</v>
      </c>
      <c r="D14" s="80">
        <f>SUM(D15,D18,D30:D33,D36,D37,D44,D45,D46,D47,D48,D52,D53)</f>
        <v>199803.98</v>
      </c>
      <c r="E14" s="144"/>
    </row>
    <row r="15" spans="1:12" x14ac:dyDescent="0.3">
      <c r="A15" s="16" t="s">
        <v>32</v>
      </c>
      <c r="B15" s="84" t="s">
        <v>1</v>
      </c>
      <c r="C15" s="79">
        <f>SUM(C16:C17)</f>
        <v>0</v>
      </c>
      <c r="D15" s="79">
        <f>SUM(D16:D17)</f>
        <v>0</v>
      </c>
      <c r="E15" s="144"/>
    </row>
    <row r="16" spans="1:12" ht="17.25" customHeight="1" x14ac:dyDescent="0.3">
      <c r="A16" s="17" t="s">
        <v>87</v>
      </c>
      <c r="B16" s="93" t="s">
        <v>61</v>
      </c>
      <c r="C16" s="35"/>
      <c r="D16" s="36"/>
      <c r="E16" s="144"/>
    </row>
    <row r="17" spans="1:5" ht="17.25" customHeight="1" x14ac:dyDescent="0.3">
      <c r="A17" s="17" t="s">
        <v>88</v>
      </c>
      <c r="B17" s="93" t="s">
        <v>62</v>
      </c>
      <c r="C17" s="35"/>
      <c r="D17" s="36"/>
      <c r="E17" s="144"/>
    </row>
    <row r="18" spans="1:5" x14ac:dyDescent="0.3">
      <c r="A18" s="16" t="s">
        <v>33</v>
      </c>
      <c r="B18" s="84" t="s">
        <v>2</v>
      </c>
      <c r="C18" s="79">
        <f>SUM(C19:C24,C29)</f>
        <v>12847.33</v>
      </c>
      <c r="D18" s="79">
        <f>SUM(D19:D24,D29)</f>
        <v>12847.33</v>
      </c>
      <c r="E18" s="144"/>
    </row>
    <row r="19" spans="1:5" ht="30" x14ac:dyDescent="0.3">
      <c r="A19" s="17" t="s">
        <v>12</v>
      </c>
      <c r="B19" s="93" t="s">
        <v>233</v>
      </c>
      <c r="C19" s="37">
        <v>156</v>
      </c>
      <c r="D19" s="38">
        <v>156</v>
      </c>
      <c r="E19" s="144"/>
    </row>
    <row r="20" spans="1:5" x14ac:dyDescent="0.3">
      <c r="A20" s="17" t="s">
        <v>13</v>
      </c>
      <c r="B20" s="93" t="s">
        <v>14</v>
      </c>
      <c r="C20" s="37">
        <v>5636</v>
      </c>
      <c r="D20" s="39">
        <v>5636</v>
      </c>
      <c r="E20" s="144"/>
    </row>
    <row r="21" spans="1:5" ht="30" x14ac:dyDescent="0.3">
      <c r="A21" s="17" t="s">
        <v>264</v>
      </c>
      <c r="B21" s="93" t="s">
        <v>22</v>
      </c>
      <c r="C21" s="37"/>
      <c r="D21" s="40"/>
      <c r="E21" s="144"/>
    </row>
    <row r="22" spans="1:5" x14ac:dyDescent="0.3">
      <c r="A22" s="17" t="s">
        <v>265</v>
      </c>
      <c r="B22" s="93" t="s">
        <v>15</v>
      </c>
      <c r="C22" s="37">
        <v>4315.49</v>
      </c>
      <c r="D22" s="40">
        <v>4315.49</v>
      </c>
      <c r="E22" s="144"/>
    </row>
    <row r="23" spans="1:5" x14ac:dyDescent="0.3">
      <c r="A23" s="17" t="s">
        <v>266</v>
      </c>
      <c r="B23" s="93" t="s">
        <v>16</v>
      </c>
      <c r="C23" s="37">
        <v>130.5</v>
      </c>
      <c r="D23" s="40">
        <v>130.5</v>
      </c>
      <c r="E23" s="144"/>
    </row>
    <row r="24" spans="1:5" x14ac:dyDescent="0.3">
      <c r="A24" s="17" t="s">
        <v>267</v>
      </c>
      <c r="B24" s="93" t="s">
        <v>17</v>
      </c>
      <c r="C24" s="113">
        <f>SUM(C25:C28)</f>
        <v>2400.84</v>
      </c>
      <c r="D24" s="113">
        <f>SUM(D25:D28)</f>
        <v>2400.84</v>
      </c>
      <c r="E24" s="144"/>
    </row>
    <row r="25" spans="1:5" ht="16.5" customHeight="1" x14ac:dyDescent="0.3">
      <c r="A25" s="18" t="s">
        <v>268</v>
      </c>
      <c r="B25" s="222" t="s">
        <v>18</v>
      </c>
      <c r="C25" s="37">
        <v>1455.47</v>
      </c>
      <c r="D25" s="40">
        <v>1455.47</v>
      </c>
      <c r="E25" s="144"/>
    </row>
    <row r="26" spans="1:5" ht="16.5" customHeight="1" x14ac:dyDescent="0.3">
      <c r="A26" s="18" t="s">
        <v>269</v>
      </c>
      <c r="B26" s="222" t="s">
        <v>19</v>
      </c>
      <c r="C26" s="37">
        <v>894.28</v>
      </c>
      <c r="D26" s="40">
        <v>894.28</v>
      </c>
      <c r="E26" s="144"/>
    </row>
    <row r="27" spans="1:5" ht="16.5" customHeight="1" x14ac:dyDescent="0.3">
      <c r="A27" s="18" t="s">
        <v>270</v>
      </c>
      <c r="B27" s="222" t="s">
        <v>20</v>
      </c>
      <c r="C27" s="37">
        <v>8.09</v>
      </c>
      <c r="D27" s="40">
        <v>8.09</v>
      </c>
      <c r="E27" s="144"/>
    </row>
    <row r="28" spans="1:5" ht="16.5" customHeight="1" x14ac:dyDescent="0.3">
      <c r="A28" s="18" t="s">
        <v>271</v>
      </c>
      <c r="B28" s="222" t="s">
        <v>23</v>
      </c>
      <c r="C28" s="37">
        <v>43</v>
      </c>
      <c r="D28" s="41">
        <v>43</v>
      </c>
      <c r="E28" s="144"/>
    </row>
    <row r="29" spans="1:5" x14ac:dyDescent="0.3">
      <c r="A29" s="17" t="s">
        <v>272</v>
      </c>
      <c r="B29" s="93" t="s">
        <v>21</v>
      </c>
      <c r="C29" s="37">
        <v>208.5</v>
      </c>
      <c r="D29" s="41">
        <v>208.5</v>
      </c>
      <c r="E29" s="144"/>
    </row>
    <row r="30" spans="1:5" x14ac:dyDescent="0.3">
      <c r="A30" s="16" t="s">
        <v>34</v>
      </c>
      <c r="B30" s="84" t="s">
        <v>3</v>
      </c>
      <c r="C30" s="460">
        <v>234</v>
      </c>
      <c r="D30" s="34">
        <v>234</v>
      </c>
      <c r="E30" s="144"/>
    </row>
    <row r="31" spans="1:5" x14ac:dyDescent="0.3">
      <c r="A31" s="16" t="s">
        <v>35</v>
      </c>
      <c r="B31" s="84" t="s">
        <v>4</v>
      </c>
      <c r="C31" s="33"/>
      <c r="D31" s="34"/>
      <c r="E31" s="144"/>
    </row>
    <row r="32" spans="1:5" x14ac:dyDescent="0.3">
      <c r="A32" s="16" t="s">
        <v>36</v>
      </c>
      <c r="B32" s="84" t="s">
        <v>5</v>
      </c>
      <c r="C32" s="33"/>
      <c r="D32" s="34"/>
      <c r="E32" s="144"/>
    </row>
    <row r="33" spans="1:5" x14ac:dyDescent="0.3">
      <c r="A33" s="16" t="s">
        <v>37</v>
      </c>
      <c r="B33" s="84" t="s">
        <v>63</v>
      </c>
      <c r="C33" s="79">
        <f>SUM(C34:C35)</f>
        <v>478.8</v>
      </c>
      <c r="D33" s="79">
        <f>SUM(D34:D35)</f>
        <v>478.8</v>
      </c>
      <c r="E33" s="144"/>
    </row>
    <row r="34" spans="1:5" x14ac:dyDescent="0.3">
      <c r="A34" s="17" t="s">
        <v>273</v>
      </c>
      <c r="B34" s="93" t="s">
        <v>56</v>
      </c>
      <c r="C34" s="33">
        <v>127.8</v>
      </c>
      <c r="D34" s="34">
        <v>127.8</v>
      </c>
      <c r="E34" s="144"/>
    </row>
    <row r="35" spans="1:5" x14ac:dyDescent="0.3">
      <c r="A35" s="17" t="s">
        <v>274</v>
      </c>
      <c r="B35" s="93" t="s">
        <v>55</v>
      </c>
      <c r="C35" s="33">
        <v>351</v>
      </c>
      <c r="D35" s="34">
        <v>351</v>
      </c>
      <c r="E35" s="144"/>
    </row>
    <row r="36" spans="1:5" x14ac:dyDescent="0.3">
      <c r="A36" s="16" t="s">
        <v>38</v>
      </c>
      <c r="B36" s="84" t="s">
        <v>49</v>
      </c>
      <c r="C36" s="33"/>
      <c r="D36" s="34"/>
      <c r="E36" s="144"/>
    </row>
    <row r="37" spans="1:5" x14ac:dyDescent="0.3">
      <c r="A37" s="16" t="s">
        <v>39</v>
      </c>
      <c r="B37" s="84" t="s">
        <v>326</v>
      </c>
      <c r="C37" s="79">
        <f>SUM(C38:C43)</f>
        <v>110521</v>
      </c>
      <c r="D37" s="79">
        <f>SUM(D38:D43)</f>
        <v>110521</v>
      </c>
      <c r="E37" s="144"/>
    </row>
    <row r="38" spans="1:5" x14ac:dyDescent="0.3">
      <c r="A38" s="17" t="s">
        <v>323</v>
      </c>
      <c r="B38" s="93" t="s">
        <v>327</v>
      </c>
      <c r="C38" s="33"/>
      <c r="D38" s="33"/>
      <c r="E38" s="144"/>
    </row>
    <row r="39" spans="1:5" x14ac:dyDescent="0.3">
      <c r="A39" s="17" t="s">
        <v>324</v>
      </c>
      <c r="B39" s="93" t="s">
        <v>328</v>
      </c>
      <c r="C39" s="33"/>
      <c r="D39" s="33"/>
      <c r="E39" s="144"/>
    </row>
    <row r="40" spans="1:5" x14ac:dyDescent="0.3">
      <c r="A40" s="17" t="s">
        <v>325</v>
      </c>
      <c r="B40" s="93" t="s">
        <v>331</v>
      </c>
      <c r="C40" s="33">
        <v>2750</v>
      </c>
      <c r="D40" s="34">
        <v>2750</v>
      </c>
      <c r="E40" s="144"/>
    </row>
    <row r="41" spans="1:5" x14ac:dyDescent="0.3">
      <c r="A41" s="17" t="s">
        <v>330</v>
      </c>
      <c r="B41" s="93" t="s">
        <v>332</v>
      </c>
      <c r="C41" s="33"/>
      <c r="D41" s="34"/>
      <c r="E41" s="144"/>
    </row>
    <row r="42" spans="1:5" x14ac:dyDescent="0.3">
      <c r="A42" s="17" t="s">
        <v>333</v>
      </c>
      <c r="B42" s="93" t="s">
        <v>429</v>
      </c>
      <c r="C42" s="33">
        <v>107771</v>
      </c>
      <c r="D42" s="34">
        <v>107771</v>
      </c>
      <c r="E42" s="144"/>
    </row>
    <row r="43" spans="1:5" x14ac:dyDescent="0.3">
      <c r="A43" s="17" t="s">
        <v>430</v>
      </c>
      <c r="B43" s="93" t="s">
        <v>329</v>
      </c>
      <c r="C43" s="33"/>
      <c r="D43" s="34"/>
      <c r="E43" s="144"/>
    </row>
    <row r="44" spans="1:5" ht="30" x14ac:dyDescent="0.3">
      <c r="A44" s="16" t="s">
        <v>40</v>
      </c>
      <c r="B44" s="84" t="s">
        <v>28</v>
      </c>
      <c r="C44" s="33">
        <v>300</v>
      </c>
      <c r="D44" s="34">
        <v>300</v>
      </c>
      <c r="E44" s="144"/>
    </row>
    <row r="45" spans="1:5" x14ac:dyDescent="0.3">
      <c r="A45" s="16" t="s">
        <v>41</v>
      </c>
      <c r="B45" s="84" t="s">
        <v>24</v>
      </c>
      <c r="C45" s="33"/>
      <c r="D45" s="34"/>
      <c r="E45" s="144"/>
    </row>
    <row r="46" spans="1:5" x14ac:dyDescent="0.3">
      <c r="A46" s="16" t="s">
        <v>42</v>
      </c>
      <c r="B46" s="84" t="s">
        <v>25</v>
      </c>
      <c r="C46" s="33"/>
      <c r="D46" s="34"/>
      <c r="E46" s="144"/>
    </row>
    <row r="47" spans="1:5" x14ac:dyDescent="0.3">
      <c r="A47" s="16" t="s">
        <v>43</v>
      </c>
      <c r="B47" s="84" t="s">
        <v>26</v>
      </c>
      <c r="C47" s="33"/>
      <c r="D47" s="34"/>
      <c r="E47" s="144"/>
    </row>
    <row r="48" spans="1:5" x14ac:dyDescent="0.3">
      <c r="A48" s="16" t="s">
        <v>44</v>
      </c>
      <c r="B48" s="84" t="s">
        <v>279</v>
      </c>
      <c r="C48" s="79">
        <f>SUM(C49:C51)</f>
        <v>72422.5</v>
      </c>
      <c r="D48" s="79">
        <f>SUM(D49:D51)</f>
        <v>72422.5</v>
      </c>
      <c r="E48" s="144"/>
    </row>
    <row r="49" spans="1:5" x14ac:dyDescent="0.3">
      <c r="A49" s="93" t="s">
        <v>338</v>
      </c>
      <c r="B49" s="93" t="s">
        <v>341</v>
      </c>
      <c r="C49" s="33">
        <v>72422.5</v>
      </c>
      <c r="D49" s="34">
        <v>72422.5</v>
      </c>
      <c r="E49" s="144"/>
    </row>
    <row r="50" spans="1:5" x14ac:dyDescent="0.3">
      <c r="A50" s="93" t="s">
        <v>339</v>
      </c>
      <c r="B50" s="93" t="s">
        <v>340</v>
      </c>
      <c r="C50" s="33"/>
      <c r="D50" s="34"/>
      <c r="E50" s="144"/>
    </row>
    <row r="51" spans="1:5" x14ac:dyDescent="0.3">
      <c r="A51" s="93" t="s">
        <v>342</v>
      </c>
      <c r="B51" s="93" t="s">
        <v>343</v>
      </c>
      <c r="C51" s="33"/>
      <c r="D51" s="34"/>
      <c r="E51" s="144"/>
    </row>
    <row r="52" spans="1:5" ht="26.25" customHeight="1" x14ac:dyDescent="0.3">
      <c r="A52" s="16" t="s">
        <v>45</v>
      </c>
      <c r="B52" s="84" t="s">
        <v>29</v>
      </c>
      <c r="C52" s="33"/>
      <c r="D52" s="34"/>
      <c r="E52" s="144"/>
    </row>
    <row r="53" spans="1:5" x14ac:dyDescent="0.3">
      <c r="A53" s="16" t="s">
        <v>46</v>
      </c>
      <c r="B53" s="84" t="s">
        <v>6</v>
      </c>
      <c r="C53" s="33">
        <v>3000.35</v>
      </c>
      <c r="D53" s="34">
        <v>3000.35</v>
      </c>
      <c r="E53" s="144"/>
    </row>
    <row r="54" spans="1:5" ht="30" x14ac:dyDescent="0.3">
      <c r="A54" s="14">
        <v>1.3</v>
      </c>
      <c r="B54" s="83" t="s">
        <v>368</v>
      </c>
      <c r="C54" s="80">
        <f>SUM(C55:C56)</f>
        <v>0</v>
      </c>
      <c r="D54" s="80">
        <f>SUM(D55:D56)</f>
        <v>0</v>
      </c>
      <c r="E54" s="144"/>
    </row>
    <row r="55" spans="1:5" ht="30" x14ac:dyDescent="0.3">
      <c r="A55" s="16" t="s">
        <v>50</v>
      </c>
      <c r="B55" s="84" t="s">
        <v>48</v>
      </c>
      <c r="C55" s="33"/>
      <c r="D55" s="34"/>
      <c r="E55" s="144"/>
    </row>
    <row r="56" spans="1:5" x14ac:dyDescent="0.3">
      <c r="A56" s="16" t="s">
        <v>51</v>
      </c>
      <c r="B56" s="84" t="s">
        <v>47</v>
      </c>
      <c r="C56" s="33"/>
      <c r="D56" s="34"/>
      <c r="E56" s="144"/>
    </row>
    <row r="57" spans="1:5" x14ac:dyDescent="0.3">
      <c r="A57" s="14">
        <v>1.4</v>
      </c>
      <c r="B57" s="83" t="s">
        <v>370</v>
      </c>
      <c r="C57" s="33"/>
      <c r="D57" s="34"/>
      <c r="E57" s="144"/>
    </row>
    <row r="58" spans="1:5" x14ac:dyDescent="0.3">
      <c r="A58" s="14">
        <v>1.5</v>
      </c>
      <c r="B58" s="83" t="s">
        <v>7</v>
      </c>
      <c r="C58" s="37"/>
      <c r="D58" s="40"/>
      <c r="E58" s="144"/>
    </row>
    <row r="59" spans="1:5" x14ac:dyDescent="0.3">
      <c r="A59" s="14">
        <v>1.6</v>
      </c>
      <c r="B59" s="45" t="s">
        <v>8</v>
      </c>
      <c r="C59" s="80">
        <f>SUM(C60:C64)</f>
        <v>84.52</v>
      </c>
      <c r="D59" s="80">
        <f>SUM(D60:D64)</f>
        <v>84.52</v>
      </c>
      <c r="E59" s="144"/>
    </row>
    <row r="60" spans="1:5" x14ac:dyDescent="0.3">
      <c r="A60" s="16" t="s">
        <v>280</v>
      </c>
      <c r="B60" s="46" t="s">
        <v>52</v>
      </c>
      <c r="C60" s="37">
        <v>84.52</v>
      </c>
      <c r="D60" s="40">
        <v>84.52</v>
      </c>
      <c r="E60" s="144"/>
    </row>
    <row r="61" spans="1:5" ht="30" x14ac:dyDescent="0.3">
      <c r="A61" s="16" t="s">
        <v>281</v>
      </c>
      <c r="B61" s="46" t="s">
        <v>54</v>
      </c>
      <c r="C61" s="37"/>
      <c r="D61" s="40"/>
      <c r="E61" s="144"/>
    </row>
    <row r="62" spans="1:5" x14ac:dyDescent="0.3">
      <c r="A62" s="16" t="s">
        <v>282</v>
      </c>
      <c r="B62" s="46" t="s">
        <v>53</v>
      </c>
      <c r="C62" s="40"/>
      <c r="D62" s="40"/>
      <c r="E62" s="144"/>
    </row>
    <row r="63" spans="1:5" x14ac:dyDescent="0.3">
      <c r="A63" s="16" t="s">
        <v>283</v>
      </c>
      <c r="B63" s="46" t="s">
        <v>27</v>
      </c>
      <c r="C63" s="37"/>
      <c r="D63" s="40"/>
      <c r="E63" s="144"/>
    </row>
    <row r="64" spans="1:5" x14ac:dyDescent="0.3">
      <c r="A64" s="16" t="s">
        <v>309</v>
      </c>
      <c r="B64" s="193" t="s">
        <v>310</v>
      </c>
      <c r="C64" s="37"/>
      <c r="D64" s="194"/>
      <c r="E64" s="144"/>
    </row>
    <row r="65" spans="1:5" x14ac:dyDescent="0.3">
      <c r="A65" s="13">
        <v>2</v>
      </c>
      <c r="B65" s="240" t="s">
        <v>95</v>
      </c>
      <c r="C65" s="114">
        <f>SUM(C66:C71)</f>
        <v>2288.31</v>
      </c>
      <c r="D65" s="114">
        <f>SUM(D66:D71)</f>
        <v>2288.31</v>
      </c>
      <c r="E65" s="144"/>
    </row>
    <row r="66" spans="1:5" x14ac:dyDescent="0.3">
      <c r="A66" s="15">
        <v>2.1</v>
      </c>
      <c r="B66" s="457" t="s">
        <v>89</v>
      </c>
      <c r="C66" s="242"/>
      <c r="D66" s="42"/>
      <c r="E66" s="144"/>
    </row>
    <row r="67" spans="1:5" x14ac:dyDescent="0.3">
      <c r="A67" s="15">
        <v>2.2000000000000002</v>
      </c>
      <c r="B67" s="457" t="s">
        <v>93</v>
      </c>
      <c r="C67" s="244"/>
      <c r="D67" s="43"/>
      <c r="E67" s="144"/>
    </row>
    <row r="68" spans="1:5" x14ac:dyDescent="0.3">
      <c r="A68" s="15">
        <v>2.2999999999999998</v>
      </c>
      <c r="B68" s="457" t="s">
        <v>92</v>
      </c>
      <c r="C68" s="244"/>
      <c r="D68" s="43"/>
      <c r="E68" s="144"/>
    </row>
    <row r="69" spans="1:5" x14ac:dyDescent="0.3">
      <c r="A69" s="15">
        <v>2.4</v>
      </c>
      <c r="B69" s="457" t="s">
        <v>94</v>
      </c>
      <c r="C69" s="244"/>
      <c r="D69" s="43"/>
      <c r="E69" s="144"/>
    </row>
    <row r="70" spans="1:5" x14ac:dyDescent="0.3">
      <c r="A70" s="15">
        <v>2.5</v>
      </c>
      <c r="B70" s="457" t="s">
        <v>90</v>
      </c>
      <c r="C70" s="244">
        <v>2288.31</v>
      </c>
      <c r="D70" s="43">
        <v>2288.31</v>
      </c>
      <c r="E70" s="144"/>
    </row>
    <row r="71" spans="1:5" x14ac:dyDescent="0.3">
      <c r="A71" s="15">
        <v>2.6</v>
      </c>
      <c r="B71" s="457" t="s">
        <v>91</v>
      </c>
      <c r="C71" s="244"/>
      <c r="D71" s="43"/>
      <c r="E71" s="144"/>
    </row>
    <row r="72" spans="1:5" s="2" customFormat="1" x14ac:dyDescent="0.3">
      <c r="A72" s="13">
        <v>3</v>
      </c>
      <c r="B72" s="240" t="s">
        <v>389</v>
      </c>
      <c r="C72" s="243"/>
      <c r="D72" s="241"/>
      <c r="E72" s="101"/>
    </row>
    <row r="73" spans="1:5" s="2" customFormat="1" x14ac:dyDescent="0.3">
      <c r="A73" s="13">
        <v>4</v>
      </c>
      <c r="B73" s="214" t="s">
        <v>235</v>
      </c>
      <c r="C73" s="243">
        <f>SUM(C74:C75)</f>
        <v>0</v>
      </c>
      <c r="D73" s="81">
        <f>SUM(D74:D75)</f>
        <v>0</v>
      </c>
      <c r="E73" s="101"/>
    </row>
    <row r="74" spans="1:5" s="2" customFormat="1" x14ac:dyDescent="0.3">
      <c r="A74" s="15">
        <v>4.0999999999999996</v>
      </c>
      <c r="B74" s="94" t="s">
        <v>236</v>
      </c>
      <c r="C74" s="8"/>
      <c r="D74" s="8"/>
      <c r="E74" s="101"/>
    </row>
    <row r="75" spans="1:5" s="2" customFormat="1" x14ac:dyDescent="0.3">
      <c r="A75" s="15">
        <v>4.2</v>
      </c>
      <c r="B75" s="94" t="s">
        <v>237</v>
      </c>
      <c r="C75" s="8"/>
      <c r="D75" s="8"/>
      <c r="E75" s="101"/>
    </row>
    <row r="76" spans="1:5" s="2" customFormat="1" x14ac:dyDescent="0.3">
      <c r="A76" s="13">
        <v>5</v>
      </c>
      <c r="B76" s="458" t="s">
        <v>262</v>
      </c>
      <c r="C76" s="8"/>
      <c r="D76" s="81"/>
      <c r="E76" s="101"/>
    </row>
    <row r="77" spans="1:5" s="2" customFormat="1" x14ac:dyDescent="0.3">
      <c r="A77" s="324"/>
      <c r="B77" s="459"/>
      <c r="C77" s="12"/>
      <c r="D77" s="12"/>
      <c r="E77" s="101"/>
    </row>
    <row r="78" spans="1:5" s="2" customFormat="1" x14ac:dyDescent="0.3">
      <c r="A78" s="486" t="s">
        <v>431</v>
      </c>
      <c r="B78" s="486"/>
      <c r="C78" s="486"/>
      <c r="D78" s="486"/>
      <c r="E78" s="101"/>
    </row>
    <row r="79" spans="1:5" s="2" customFormat="1" x14ac:dyDescent="0.3">
      <c r="A79" s="324"/>
      <c r="B79" s="324"/>
      <c r="C79" s="12"/>
      <c r="D79" s="12"/>
      <c r="E79" s="101"/>
    </row>
    <row r="80" spans="1:5" s="23" customFormat="1" ht="12.75" x14ac:dyDescent="0.2"/>
    <row r="81" spans="1:9" s="2" customFormat="1" x14ac:dyDescent="0.3">
      <c r="A81" s="65" t="s">
        <v>96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4" t="s">
        <v>432</v>
      </c>
      <c r="D84" s="12"/>
      <c r="E84"/>
      <c r="F84"/>
      <c r="G84"/>
      <c r="H84"/>
      <c r="I84"/>
    </row>
    <row r="85" spans="1:9" s="2" customFormat="1" x14ac:dyDescent="0.3">
      <c r="A85"/>
      <c r="B85" s="487" t="s">
        <v>433</v>
      </c>
      <c r="C85" s="487"/>
      <c r="D85" s="487"/>
      <c r="E85"/>
      <c r="F85"/>
      <c r="G85"/>
      <c r="H85"/>
      <c r="I85"/>
    </row>
    <row r="86" spans="1:9" customFormat="1" ht="12.75" x14ac:dyDescent="0.2">
      <c r="B86" s="62" t="s">
        <v>434</v>
      </c>
    </row>
    <row r="87" spans="1:9" s="2" customFormat="1" x14ac:dyDescent="0.3">
      <c r="A87" s="11"/>
      <c r="B87" s="487" t="s">
        <v>435</v>
      </c>
      <c r="C87" s="487"/>
      <c r="D87" s="487"/>
    </row>
    <row r="88" spans="1:9" s="23" customFormat="1" ht="12.75" x14ac:dyDescent="0.2"/>
    <row r="89" spans="1:9" s="23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B22" sqref="B22"/>
    </sheetView>
  </sheetViews>
  <sheetFormatPr defaultRowHeight="15" x14ac:dyDescent="0.3"/>
  <cols>
    <col min="1" max="1" width="19.285156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0" t="s">
        <v>307</v>
      </c>
      <c r="B1" s="73"/>
      <c r="C1" s="484" t="s">
        <v>97</v>
      </c>
      <c r="D1" s="484"/>
      <c r="E1" s="87"/>
    </row>
    <row r="2" spans="1:5" s="6" customFormat="1" x14ac:dyDescent="0.3">
      <c r="A2" s="70" t="s">
        <v>301</v>
      </c>
      <c r="B2" s="73"/>
      <c r="C2" s="488" t="str">
        <f>'ფორმა N1'!L2</f>
        <v>08/22/2017-09/11/2017</v>
      </c>
      <c r="D2" s="488"/>
      <c r="E2" s="87"/>
    </row>
    <row r="3" spans="1:5" s="6" customFormat="1" x14ac:dyDescent="0.3">
      <c r="A3" s="72" t="s">
        <v>128</v>
      </c>
      <c r="B3" s="70"/>
      <c r="C3" s="153"/>
      <c r="D3" s="153"/>
      <c r="E3" s="87"/>
    </row>
    <row r="4" spans="1:5" s="6" customFormat="1" x14ac:dyDescent="0.3">
      <c r="A4" s="73" t="s">
        <v>257</v>
      </c>
      <c r="B4" s="72"/>
      <c r="C4" s="153"/>
      <c r="D4" s="153"/>
      <c r="E4" s="87"/>
    </row>
    <row r="5" spans="1:5" x14ac:dyDescent="0.3">
      <c r="A5" s="73" t="str">
        <f>'ფორმა N2'!A5</f>
        <v>საარჩევნო ბლოკი "ბაქრაძე,უგულავა-ევროპული საქართველო"</v>
      </c>
      <c r="B5" s="73"/>
      <c r="C5" s="72"/>
      <c r="D5" s="72"/>
      <c r="E5" s="88"/>
    </row>
    <row r="6" spans="1:5" x14ac:dyDescent="0.3">
      <c r="A6" s="73"/>
      <c r="B6" s="73"/>
      <c r="C6" s="72"/>
      <c r="D6" s="72"/>
      <c r="E6" s="88"/>
    </row>
    <row r="7" spans="1:5" x14ac:dyDescent="0.3">
      <c r="A7" s="73"/>
      <c r="B7" s="73"/>
      <c r="C7" s="72"/>
      <c r="D7" s="72"/>
      <c r="E7" s="88"/>
    </row>
    <row r="8" spans="1:5" s="6" customFormat="1" x14ac:dyDescent="0.3">
      <c r="A8" s="152"/>
      <c r="B8" s="152"/>
      <c r="C8" s="74"/>
      <c r="D8" s="74"/>
      <c r="E8" s="87"/>
    </row>
    <row r="9" spans="1:5" s="6" customFormat="1" ht="30" x14ac:dyDescent="0.3">
      <c r="A9" s="85" t="s">
        <v>64</v>
      </c>
      <c r="B9" s="85" t="s">
        <v>306</v>
      </c>
      <c r="C9" s="75" t="s">
        <v>10</v>
      </c>
      <c r="D9" s="75" t="s">
        <v>9</v>
      </c>
      <c r="E9" s="87"/>
    </row>
    <row r="10" spans="1:5" s="9" customFormat="1" ht="18" x14ac:dyDescent="0.2">
      <c r="A10" s="94" t="s">
        <v>302</v>
      </c>
      <c r="B10" s="94"/>
      <c r="C10" s="4"/>
      <c r="D10" s="4"/>
      <c r="E10" s="89"/>
    </row>
    <row r="11" spans="1:5" s="10" customFormat="1" x14ac:dyDescent="0.2">
      <c r="A11" s="94" t="s">
        <v>303</v>
      </c>
      <c r="B11" s="94"/>
      <c r="C11" s="4"/>
      <c r="D11" s="4"/>
      <c r="E11" s="90"/>
    </row>
    <row r="12" spans="1:5" s="10" customFormat="1" x14ac:dyDescent="0.2">
      <c r="A12" s="83" t="s">
        <v>261</v>
      </c>
      <c r="B12" s="83"/>
      <c r="C12" s="4"/>
      <c r="D12" s="4"/>
      <c r="E12" s="90"/>
    </row>
    <row r="13" spans="1:5" s="10" customFormat="1" x14ac:dyDescent="0.2">
      <c r="A13" s="83" t="s">
        <v>261</v>
      </c>
      <c r="B13" s="83"/>
      <c r="C13" s="4"/>
      <c r="D13" s="4"/>
      <c r="E13" s="90"/>
    </row>
    <row r="14" spans="1:5" s="10" customFormat="1" x14ac:dyDescent="0.2">
      <c r="A14" s="83" t="s">
        <v>261</v>
      </c>
      <c r="B14" s="83"/>
      <c r="C14" s="4"/>
      <c r="D14" s="4"/>
      <c r="E14" s="90"/>
    </row>
    <row r="15" spans="1:5" s="10" customFormat="1" x14ac:dyDescent="0.2">
      <c r="A15" s="83" t="s">
        <v>261</v>
      </c>
      <c r="B15" s="83"/>
      <c r="C15" s="4"/>
      <c r="D15" s="4"/>
      <c r="E15" s="90"/>
    </row>
    <row r="16" spans="1:5" s="10" customFormat="1" x14ac:dyDescent="0.2">
      <c r="A16" s="83" t="s">
        <v>261</v>
      </c>
      <c r="B16" s="83"/>
      <c r="C16" s="4"/>
      <c r="D16" s="4"/>
      <c r="E16" s="90"/>
    </row>
    <row r="17" spans="1:5" s="10" customFormat="1" ht="17.25" customHeight="1" x14ac:dyDescent="0.2">
      <c r="A17" s="94" t="s">
        <v>304</v>
      </c>
      <c r="B17" s="83" t="s">
        <v>803</v>
      </c>
      <c r="C17" s="4">
        <v>3000.35</v>
      </c>
      <c r="D17" s="4">
        <v>3000.35</v>
      </c>
      <c r="E17" s="90"/>
    </row>
    <row r="18" spans="1:5" s="10" customFormat="1" ht="18" customHeight="1" x14ac:dyDescent="0.2">
      <c r="A18" s="94" t="s">
        <v>305</v>
      </c>
      <c r="B18" s="83"/>
      <c r="C18" s="4"/>
      <c r="D18" s="4"/>
      <c r="E18" s="90"/>
    </row>
    <row r="19" spans="1:5" s="10" customFormat="1" x14ac:dyDescent="0.2">
      <c r="A19" s="83" t="s">
        <v>261</v>
      </c>
      <c r="B19" s="83"/>
      <c r="C19" s="4"/>
      <c r="D19" s="4"/>
      <c r="E19" s="90"/>
    </row>
    <row r="20" spans="1:5" s="10" customFormat="1" x14ac:dyDescent="0.2">
      <c r="A20" s="83" t="s">
        <v>261</v>
      </c>
      <c r="B20" s="83"/>
      <c r="C20" s="4"/>
      <c r="D20" s="4"/>
      <c r="E20" s="90"/>
    </row>
    <row r="21" spans="1:5" s="10" customFormat="1" x14ac:dyDescent="0.2">
      <c r="A21" s="83" t="s">
        <v>261</v>
      </c>
      <c r="B21" s="83"/>
      <c r="C21" s="4"/>
      <c r="D21" s="4"/>
      <c r="E21" s="90"/>
    </row>
    <row r="22" spans="1:5" s="10" customFormat="1" x14ac:dyDescent="0.2">
      <c r="A22" s="83" t="s">
        <v>261</v>
      </c>
      <c r="B22" s="83"/>
      <c r="C22" s="4"/>
      <c r="D22" s="4"/>
      <c r="E22" s="90"/>
    </row>
    <row r="23" spans="1:5" s="10" customFormat="1" x14ac:dyDescent="0.2">
      <c r="A23" s="83" t="s">
        <v>261</v>
      </c>
      <c r="B23" s="83"/>
      <c r="C23" s="4"/>
      <c r="D23" s="4"/>
      <c r="E23" s="90"/>
    </row>
    <row r="24" spans="1:5" s="3" customFormat="1" x14ac:dyDescent="0.2">
      <c r="A24" s="84"/>
      <c r="B24" s="84"/>
      <c r="C24" s="4"/>
      <c r="D24" s="4"/>
      <c r="E24" s="91"/>
    </row>
    <row r="25" spans="1:5" x14ac:dyDescent="0.3">
      <c r="A25" s="95"/>
      <c r="B25" s="95" t="s">
        <v>308</v>
      </c>
      <c r="C25" s="82">
        <f>SUM(C10:C24)</f>
        <v>3000.35</v>
      </c>
      <c r="D25" s="82">
        <f>SUM(D10:D24)</f>
        <v>3000.35</v>
      </c>
      <c r="E25" s="92"/>
    </row>
    <row r="26" spans="1:5" x14ac:dyDescent="0.3">
      <c r="A26" s="44"/>
      <c r="B26" s="44"/>
    </row>
    <row r="27" spans="1:5" x14ac:dyDescent="0.3">
      <c r="A27" s="2" t="s">
        <v>377</v>
      </c>
      <c r="E27" s="5"/>
    </row>
    <row r="28" spans="1:5" x14ac:dyDescent="0.3">
      <c r="A28" s="2" t="s">
        <v>372</v>
      </c>
    </row>
    <row r="29" spans="1:5" x14ac:dyDescent="0.3">
      <c r="A29" s="192" t="s">
        <v>373</v>
      </c>
    </row>
    <row r="30" spans="1:5" x14ac:dyDescent="0.3">
      <c r="A30" s="192"/>
    </row>
    <row r="31" spans="1:5" x14ac:dyDescent="0.3">
      <c r="A31" s="192" t="s">
        <v>321</v>
      </c>
    </row>
    <row r="32" spans="1:5" s="23" customFormat="1" ht="12.75" x14ac:dyDescent="0.2"/>
    <row r="33" spans="1:9" x14ac:dyDescent="0.3">
      <c r="A33" s="65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5"/>
      <c r="B36" s="65" t="s">
        <v>254</v>
      </c>
      <c r="D36" s="12"/>
      <c r="E36"/>
      <c r="F36"/>
      <c r="G36"/>
      <c r="H36"/>
      <c r="I36"/>
    </row>
    <row r="37" spans="1:9" x14ac:dyDescent="0.3">
      <c r="B37" s="2" t="s">
        <v>253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6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view="pageBreakPreview" zoomScale="80" zoomScaleSheetLayoutView="80" workbookViewId="0">
      <selection activeCell="I19" sqref="I19"/>
    </sheetView>
  </sheetViews>
  <sheetFormatPr defaultRowHeight="12.75" x14ac:dyDescent="0.2"/>
  <cols>
    <col min="1" max="1" width="5.42578125" style="176" customWidth="1"/>
    <col min="2" max="2" width="20.85546875" style="176" customWidth="1"/>
    <col min="3" max="3" width="26" style="176" customWidth="1"/>
    <col min="4" max="4" width="17" style="176" customWidth="1"/>
    <col min="5" max="5" width="93.28515625" style="176" customWidth="1"/>
    <col min="6" max="6" width="14.7109375" style="176" customWidth="1"/>
    <col min="7" max="7" width="15.5703125" style="176" customWidth="1"/>
    <col min="8" max="8" width="14.7109375" style="176" customWidth="1"/>
    <col min="9" max="9" width="29.7109375" style="176" customWidth="1"/>
    <col min="10" max="10" width="0" style="176" hidden="1" customWidth="1"/>
    <col min="11" max="16384" width="9.140625" style="176"/>
  </cols>
  <sheetData>
    <row r="1" spans="1:10" ht="15" x14ac:dyDescent="0.3">
      <c r="A1" s="70" t="s">
        <v>406</v>
      </c>
      <c r="B1" s="70"/>
      <c r="C1" s="73"/>
      <c r="D1" s="73"/>
      <c r="E1" s="73"/>
      <c r="F1" s="73"/>
      <c r="G1" s="249"/>
      <c r="H1" s="249"/>
      <c r="I1" s="484" t="s">
        <v>97</v>
      </c>
      <c r="J1" s="484"/>
    </row>
    <row r="2" spans="1:10" ht="15" x14ac:dyDescent="0.3">
      <c r="A2" s="72" t="s">
        <v>128</v>
      </c>
      <c r="B2" s="70"/>
      <c r="C2" s="73"/>
      <c r="D2" s="73"/>
      <c r="E2" s="73"/>
      <c r="F2" s="73"/>
      <c r="G2" s="249"/>
      <c r="H2" s="249"/>
      <c r="I2" s="488" t="str">
        <f>'ფორმა N1'!L2</f>
        <v>08/22/2017-09/11/2017</v>
      </c>
      <c r="J2" s="488"/>
    </row>
    <row r="3" spans="1:10" ht="15" x14ac:dyDescent="0.3">
      <c r="A3" s="72"/>
      <c r="B3" s="72"/>
      <c r="C3" s="70"/>
      <c r="D3" s="70"/>
      <c r="E3" s="70"/>
      <c r="F3" s="70"/>
      <c r="G3" s="249"/>
      <c r="H3" s="249"/>
      <c r="I3" s="249"/>
    </row>
    <row r="4" spans="1:10" ht="15" x14ac:dyDescent="0.3">
      <c r="A4" s="73" t="s">
        <v>257</v>
      </c>
      <c r="B4" s="73"/>
      <c r="C4" s="73"/>
      <c r="D4" s="73"/>
      <c r="E4" s="73"/>
      <c r="F4" s="73"/>
      <c r="G4" s="72"/>
      <c r="H4" s="72"/>
      <c r="I4" s="72"/>
    </row>
    <row r="5" spans="1:10" ht="15" x14ac:dyDescent="0.3">
      <c r="A5" s="76" t="str">
        <f>'ფორმა N1'!A5</f>
        <v>საარჩევნო ბლოკი "ბაქრაძე,უგულავა-ევროპული საქართველო"</v>
      </c>
      <c r="B5" s="76"/>
      <c r="C5" s="76"/>
      <c r="D5" s="76"/>
      <c r="E5" s="76"/>
      <c r="F5" s="76"/>
      <c r="G5" s="77"/>
      <c r="H5" s="77"/>
      <c r="I5" s="77"/>
    </row>
    <row r="6" spans="1:10" ht="15" x14ac:dyDescent="0.3">
      <c r="A6" s="73"/>
      <c r="B6" s="73"/>
      <c r="C6" s="73"/>
      <c r="D6" s="73"/>
      <c r="E6" s="73"/>
      <c r="F6" s="73"/>
      <c r="G6" s="72"/>
      <c r="H6" s="72"/>
      <c r="I6" s="72"/>
    </row>
    <row r="7" spans="1:10" ht="15" x14ac:dyDescent="0.2">
      <c r="A7" s="248"/>
      <c r="B7" s="248"/>
      <c r="C7" s="248"/>
      <c r="D7" s="248"/>
      <c r="E7" s="248"/>
      <c r="F7" s="248"/>
      <c r="G7" s="74"/>
      <c r="H7" s="74"/>
      <c r="I7" s="74"/>
    </row>
    <row r="8" spans="1:10" ht="45" x14ac:dyDescent="0.2">
      <c r="A8" s="86" t="s">
        <v>64</v>
      </c>
      <c r="B8" s="86" t="s">
        <v>312</v>
      </c>
      <c r="C8" s="86" t="s">
        <v>313</v>
      </c>
      <c r="D8" s="86" t="s">
        <v>215</v>
      </c>
      <c r="E8" s="86" t="s">
        <v>317</v>
      </c>
      <c r="F8" s="86" t="s">
        <v>320</v>
      </c>
      <c r="G8" s="75" t="s">
        <v>10</v>
      </c>
      <c r="H8" s="75" t="s">
        <v>9</v>
      </c>
      <c r="I8" s="75" t="s">
        <v>357</v>
      </c>
      <c r="J8" s="205" t="s">
        <v>319</v>
      </c>
    </row>
    <row r="9" spans="1:10" ht="18" x14ac:dyDescent="0.2">
      <c r="A9" s="94">
        <v>1</v>
      </c>
      <c r="B9" s="432" t="s">
        <v>717</v>
      </c>
      <c r="C9" s="432" t="s">
        <v>735</v>
      </c>
      <c r="D9" s="433" t="s">
        <v>757</v>
      </c>
      <c r="E9" s="432" t="s">
        <v>774</v>
      </c>
      <c r="F9" s="94" t="s">
        <v>319</v>
      </c>
      <c r="G9" s="438">
        <v>2000</v>
      </c>
      <c r="H9" s="4">
        <v>2000</v>
      </c>
      <c r="I9" s="438">
        <v>400</v>
      </c>
      <c r="J9" s="205" t="s">
        <v>0</v>
      </c>
    </row>
    <row r="10" spans="1:10" ht="18" x14ac:dyDescent="0.2">
      <c r="A10" s="94">
        <v>2</v>
      </c>
      <c r="B10" s="432" t="s">
        <v>718</v>
      </c>
      <c r="C10" s="432" t="s">
        <v>736</v>
      </c>
      <c r="D10" s="433" t="s">
        <v>504</v>
      </c>
      <c r="E10" s="432" t="s">
        <v>775</v>
      </c>
      <c r="F10" s="94" t="s">
        <v>319</v>
      </c>
      <c r="G10" s="438">
        <v>2000</v>
      </c>
      <c r="H10" s="4">
        <v>2000</v>
      </c>
      <c r="I10" s="438">
        <v>400</v>
      </c>
    </row>
    <row r="11" spans="1:10" ht="18" x14ac:dyDescent="0.2">
      <c r="A11" s="94">
        <v>3</v>
      </c>
      <c r="B11" s="432" t="s">
        <v>719</v>
      </c>
      <c r="C11" s="432" t="s">
        <v>735</v>
      </c>
      <c r="D11" s="433" t="s">
        <v>758</v>
      </c>
      <c r="E11" s="432" t="s">
        <v>775</v>
      </c>
      <c r="F11" s="94" t="s">
        <v>319</v>
      </c>
      <c r="G11" s="438">
        <v>1250</v>
      </c>
      <c r="H11" s="4">
        <v>1250</v>
      </c>
      <c r="I11" s="438">
        <v>250</v>
      </c>
    </row>
    <row r="12" spans="1:10" ht="18" x14ac:dyDescent="0.2">
      <c r="A12" s="94">
        <v>4</v>
      </c>
      <c r="B12" s="432" t="s">
        <v>720</v>
      </c>
      <c r="C12" s="432" t="s">
        <v>737</v>
      </c>
      <c r="D12" s="433">
        <v>62002000866</v>
      </c>
      <c r="E12" s="432" t="s">
        <v>775</v>
      </c>
      <c r="F12" s="94" t="s">
        <v>319</v>
      </c>
      <c r="G12" s="438">
        <v>375</v>
      </c>
      <c r="H12" s="4">
        <v>375</v>
      </c>
      <c r="I12" s="438">
        <v>75</v>
      </c>
    </row>
    <row r="13" spans="1:10" ht="18" x14ac:dyDescent="0.2">
      <c r="A13" s="94">
        <v>5</v>
      </c>
      <c r="B13" s="432" t="s">
        <v>721</v>
      </c>
      <c r="C13" s="432" t="s">
        <v>738</v>
      </c>
      <c r="D13" s="434" t="s">
        <v>759</v>
      </c>
      <c r="E13" s="432" t="s">
        <v>775</v>
      </c>
      <c r="F13" s="94" t="s">
        <v>319</v>
      </c>
      <c r="G13" s="438">
        <v>375</v>
      </c>
      <c r="H13" s="4">
        <v>375</v>
      </c>
      <c r="I13" s="438">
        <v>75</v>
      </c>
    </row>
    <row r="14" spans="1:10" ht="18" x14ac:dyDescent="0.2">
      <c r="A14" s="94">
        <v>6</v>
      </c>
      <c r="B14" s="432" t="s">
        <v>722</v>
      </c>
      <c r="C14" s="432" t="s">
        <v>739</v>
      </c>
      <c r="D14" s="433" t="s">
        <v>760</v>
      </c>
      <c r="E14" s="432" t="s">
        <v>776</v>
      </c>
      <c r="F14" s="94" t="s">
        <v>319</v>
      </c>
      <c r="G14" s="438">
        <v>800</v>
      </c>
      <c r="H14" s="4">
        <v>800</v>
      </c>
      <c r="I14" s="438">
        <v>160</v>
      </c>
    </row>
    <row r="15" spans="1:10" ht="18" x14ac:dyDescent="0.2">
      <c r="A15" s="94">
        <v>7</v>
      </c>
      <c r="B15" s="432" t="s">
        <v>723</v>
      </c>
      <c r="C15" s="432" t="s">
        <v>740</v>
      </c>
      <c r="D15" s="433" t="s">
        <v>510</v>
      </c>
      <c r="E15" s="432" t="s">
        <v>777</v>
      </c>
      <c r="F15" s="94" t="s">
        <v>319</v>
      </c>
      <c r="G15" s="438">
        <v>2000</v>
      </c>
      <c r="H15" s="4">
        <v>2000</v>
      </c>
      <c r="I15" s="438">
        <v>400</v>
      </c>
    </row>
    <row r="16" spans="1:10" ht="18" x14ac:dyDescent="0.2">
      <c r="A16" s="94">
        <v>8</v>
      </c>
      <c r="B16" s="432" t="s">
        <v>725</v>
      </c>
      <c r="C16" s="432" t="s">
        <v>741</v>
      </c>
      <c r="D16" s="433" t="s">
        <v>761</v>
      </c>
      <c r="E16" s="432" t="s">
        <v>778</v>
      </c>
      <c r="F16" s="94" t="s">
        <v>319</v>
      </c>
      <c r="G16" s="438">
        <v>1000</v>
      </c>
      <c r="H16" s="4">
        <v>1000</v>
      </c>
      <c r="I16" s="438">
        <v>200</v>
      </c>
    </row>
    <row r="17" spans="1:9" ht="18" x14ac:dyDescent="0.2">
      <c r="A17" s="94">
        <v>9</v>
      </c>
      <c r="B17" s="432" t="s">
        <v>726</v>
      </c>
      <c r="C17" s="432" t="s">
        <v>742</v>
      </c>
      <c r="D17" s="435" t="s">
        <v>762</v>
      </c>
      <c r="E17" s="432" t="s">
        <v>779</v>
      </c>
      <c r="F17" s="94" t="s">
        <v>319</v>
      </c>
      <c r="G17" s="438">
        <v>1550</v>
      </c>
      <c r="H17" s="4">
        <v>1550</v>
      </c>
      <c r="I17" s="438">
        <v>310</v>
      </c>
    </row>
    <row r="18" spans="1:9" ht="18" x14ac:dyDescent="0.2">
      <c r="A18" s="94">
        <v>10</v>
      </c>
      <c r="B18" s="432" t="s">
        <v>717</v>
      </c>
      <c r="C18" s="432" t="s">
        <v>743</v>
      </c>
      <c r="D18" s="435" t="s">
        <v>763</v>
      </c>
      <c r="E18" s="432" t="s">
        <v>775</v>
      </c>
      <c r="F18" s="94" t="s">
        <v>319</v>
      </c>
      <c r="G18" s="438">
        <v>625</v>
      </c>
      <c r="H18" s="4">
        <v>625</v>
      </c>
      <c r="I18" s="438">
        <v>125</v>
      </c>
    </row>
    <row r="19" spans="1:9" ht="18" x14ac:dyDescent="0.2">
      <c r="A19" s="94">
        <v>11</v>
      </c>
      <c r="B19" s="432" t="s">
        <v>727</v>
      </c>
      <c r="C19" s="432" t="s">
        <v>744</v>
      </c>
      <c r="D19" s="435" t="s">
        <v>764</v>
      </c>
      <c r="E19" s="432" t="s">
        <v>775</v>
      </c>
      <c r="F19" s="94" t="s">
        <v>319</v>
      </c>
      <c r="G19" s="438">
        <v>715.9</v>
      </c>
      <c r="H19" s="4">
        <v>715.9</v>
      </c>
      <c r="I19" s="438">
        <v>143.18</v>
      </c>
    </row>
    <row r="20" spans="1:9" ht="18" x14ac:dyDescent="0.2">
      <c r="A20" s="94">
        <v>12</v>
      </c>
      <c r="B20" s="432" t="s">
        <v>724</v>
      </c>
      <c r="C20" s="432" t="s">
        <v>745</v>
      </c>
      <c r="D20" s="433" t="s">
        <v>765</v>
      </c>
      <c r="E20" s="432" t="s">
        <v>780</v>
      </c>
      <c r="F20" s="94" t="s">
        <v>319</v>
      </c>
      <c r="G20" s="438">
        <v>750</v>
      </c>
      <c r="H20" s="4">
        <v>750</v>
      </c>
      <c r="I20" s="438">
        <v>150</v>
      </c>
    </row>
    <row r="21" spans="1:9" ht="18" x14ac:dyDescent="0.2">
      <c r="A21" s="94">
        <v>13</v>
      </c>
      <c r="B21" s="432" t="s">
        <v>717</v>
      </c>
      <c r="C21" s="432" t="s">
        <v>746</v>
      </c>
      <c r="D21" s="436" t="s">
        <v>766</v>
      </c>
      <c r="E21" s="437" t="s">
        <v>781</v>
      </c>
      <c r="F21" s="94" t="s">
        <v>319</v>
      </c>
      <c r="G21" s="438">
        <v>259.08999999999997</v>
      </c>
      <c r="H21" s="4">
        <v>259.08999999999997</v>
      </c>
      <c r="I21" s="438">
        <v>51.82</v>
      </c>
    </row>
    <row r="22" spans="1:9" ht="18" x14ac:dyDescent="0.2">
      <c r="A22" s="94">
        <v>14</v>
      </c>
      <c r="B22" s="432" t="s">
        <v>728</v>
      </c>
      <c r="C22" s="432" t="s">
        <v>747</v>
      </c>
      <c r="D22" s="435" t="s">
        <v>767</v>
      </c>
      <c r="E22" s="437" t="s">
        <v>782</v>
      </c>
      <c r="F22" s="94" t="s">
        <v>319</v>
      </c>
      <c r="G22" s="438">
        <v>1250</v>
      </c>
      <c r="H22" s="4">
        <v>1250</v>
      </c>
      <c r="I22" s="438">
        <v>250</v>
      </c>
    </row>
    <row r="23" spans="1:9" ht="18" x14ac:dyDescent="0.2">
      <c r="A23" s="94">
        <v>15</v>
      </c>
      <c r="B23" s="432" t="s">
        <v>729</v>
      </c>
      <c r="C23" s="432" t="s">
        <v>748</v>
      </c>
      <c r="D23" s="436" t="s">
        <v>768</v>
      </c>
      <c r="E23" s="437" t="s">
        <v>783</v>
      </c>
      <c r="F23" s="94" t="s">
        <v>319</v>
      </c>
      <c r="G23" s="438">
        <v>1250</v>
      </c>
      <c r="H23" s="4">
        <v>1250</v>
      </c>
      <c r="I23" s="438">
        <v>250</v>
      </c>
    </row>
    <row r="24" spans="1:9" ht="18" x14ac:dyDescent="0.2">
      <c r="A24" s="94">
        <v>16</v>
      </c>
      <c r="B24" s="432" t="s">
        <v>730</v>
      </c>
      <c r="C24" s="432" t="s">
        <v>749</v>
      </c>
      <c r="D24" s="433" t="s">
        <v>513</v>
      </c>
      <c r="E24" s="432" t="s">
        <v>784</v>
      </c>
      <c r="F24" s="94" t="s">
        <v>319</v>
      </c>
      <c r="G24" s="438">
        <v>3000</v>
      </c>
      <c r="H24" s="4">
        <v>3000</v>
      </c>
      <c r="I24" s="438">
        <v>600</v>
      </c>
    </row>
    <row r="25" spans="1:9" ht="18" x14ac:dyDescent="0.2">
      <c r="A25" s="94">
        <v>17</v>
      </c>
      <c r="B25" s="432" t="s">
        <v>731</v>
      </c>
      <c r="C25" s="432" t="s">
        <v>750</v>
      </c>
      <c r="D25" s="433" t="s">
        <v>646</v>
      </c>
      <c r="E25" s="432" t="s">
        <v>785</v>
      </c>
      <c r="F25" s="94" t="s">
        <v>319</v>
      </c>
      <c r="G25" s="438">
        <v>750</v>
      </c>
      <c r="H25" s="4">
        <v>750</v>
      </c>
      <c r="I25" s="438">
        <v>150</v>
      </c>
    </row>
    <row r="26" spans="1:9" ht="18" x14ac:dyDescent="0.2">
      <c r="A26" s="94">
        <v>18</v>
      </c>
      <c r="B26" s="432" t="s">
        <v>725</v>
      </c>
      <c r="C26" s="432" t="s">
        <v>751</v>
      </c>
      <c r="D26" s="434" t="s">
        <v>769</v>
      </c>
      <c r="E26" s="432" t="s">
        <v>786</v>
      </c>
      <c r="F26" s="94" t="s">
        <v>319</v>
      </c>
      <c r="G26" s="438">
        <v>1000</v>
      </c>
      <c r="H26" s="4">
        <v>1000</v>
      </c>
      <c r="I26" s="438">
        <v>200</v>
      </c>
    </row>
    <row r="27" spans="1:9" ht="18" x14ac:dyDescent="0.2">
      <c r="A27" s="94">
        <v>19</v>
      </c>
      <c r="B27" s="432" t="s">
        <v>732</v>
      </c>
      <c r="C27" s="432" t="s">
        <v>752</v>
      </c>
      <c r="D27" s="436" t="s">
        <v>486</v>
      </c>
      <c r="E27" s="432" t="s">
        <v>787</v>
      </c>
      <c r="F27" s="94" t="s">
        <v>319</v>
      </c>
      <c r="G27" s="438">
        <v>1500</v>
      </c>
      <c r="H27" s="4">
        <v>1500</v>
      </c>
      <c r="I27" s="438">
        <v>300</v>
      </c>
    </row>
    <row r="28" spans="1:9" ht="18" x14ac:dyDescent="0.2">
      <c r="A28" s="94">
        <v>20</v>
      </c>
      <c r="B28" s="432" t="s">
        <v>717</v>
      </c>
      <c r="C28" s="432" t="s">
        <v>753</v>
      </c>
      <c r="D28" s="433" t="s">
        <v>770</v>
      </c>
      <c r="E28" s="432" t="s">
        <v>788</v>
      </c>
      <c r="F28" s="94" t="s">
        <v>319</v>
      </c>
      <c r="G28" s="438">
        <v>875</v>
      </c>
      <c r="H28" s="4">
        <v>875</v>
      </c>
      <c r="I28" s="438">
        <v>175</v>
      </c>
    </row>
    <row r="29" spans="1:9" ht="18" x14ac:dyDescent="0.2">
      <c r="A29" s="94">
        <v>21</v>
      </c>
      <c r="B29" s="432" t="s">
        <v>733</v>
      </c>
      <c r="C29" s="432" t="s">
        <v>753</v>
      </c>
      <c r="D29" s="436" t="s">
        <v>771</v>
      </c>
      <c r="E29" s="432" t="s">
        <v>789</v>
      </c>
      <c r="F29" s="94" t="s">
        <v>319</v>
      </c>
      <c r="G29" s="438">
        <v>375</v>
      </c>
      <c r="H29" s="4">
        <v>375</v>
      </c>
      <c r="I29" s="438">
        <v>75</v>
      </c>
    </row>
    <row r="30" spans="1:9" ht="18" x14ac:dyDescent="0.2">
      <c r="A30" s="94">
        <v>22</v>
      </c>
      <c r="B30" s="432" t="s">
        <v>721</v>
      </c>
      <c r="C30" s="432" t="s">
        <v>754</v>
      </c>
      <c r="D30" s="436">
        <v>43001000829</v>
      </c>
      <c r="E30" s="432" t="s">
        <v>789</v>
      </c>
      <c r="F30" s="94" t="s">
        <v>319</v>
      </c>
      <c r="G30" s="438">
        <v>375</v>
      </c>
      <c r="H30" s="4">
        <v>375</v>
      </c>
      <c r="I30" s="438">
        <v>75</v>
      </c>
    </row>
    <row r="31" spans="1:9" ht="18" x14ac:dyDescent="0.2">
      <c r="A31" s="94">
        <v>23</v>
      </c>
      <c r="B31" s="432" t="s">
        <v>728</v>
      </c>
      <c r="C31" s="432" t="s">
        <v>755</v>
      </c>
      <c r="D31" s="435" t="s">
        <v>772</v>
      </c>
      <c r="E31" s="432" t="s">
        <v>790</v>
      </c>
      <c r="F31" s="94" t="s">
        <v>319</v>
      </c>
      <c r="G31" s="438">
        <v>625</v>
      </c>
      <c r="H31" s="4">
        <v>625</v>
      </c>
      <c r="I31" s="438">
        <v>125</v>
      </c>
    </row>
    <row r="32" spans="1:9" ht="18" x14ac:dyDescent="0.2">
      <c r="A32" s="94">
        <v>24</v>
      </c>
      <c r="B32" s="432" t="s">
        <v>734</v>
      </c>
      <c r="C32" s="432" t="s">
        <v>756</v>
      </c>
      <c r="D32" s="435" t="s">
        <v>773</v>
      </c>
      <c r="E32" s="432" t="s">
        <v>790</v>
      </c>
      <c r="F32" s="94" t="s">
        <v>319</v>
      </c>
      <c r="G32" s="438">
        <v>625</v>
      </c>
      <c r="H32" s="4">
        <v>625</v>
      </c>
      <c r="I32" s="438">
        <v>125</v>
      </c>
    </row>
    <row r="33" spans="1:9" ht="15" x14ac:dyDescent="0.2">
      <c r="A33" s="94"/>
      <c r="B33" s="83"/>
      <c r="C33" s="83"/>
      <c r="D33" s="83"/>
      <c r="E33" s="83"/>
      <c r="F33" s="94"/>
      <c r="G33" s="4"/>
      <c r="H33" s="4"/>
      <c r="I33" s="4"/>
    </row>
    <row r="34" spans="1:9" ht="15" x14ac:dyDescent="0.2">
      <c r="A34" s="94"/>
      <c r="B34" s="83"/>
      <c r="C34" s="83"/>
      <c r="D34" s="83"/>
      <c r="E34" s="83"/>
      <c r="F34" s="94"/>
      <c r="G34" s="4"/>
      <c r="H34" s="4"/>
      <c r="I34" s="4"/>
    </row>
    <row r="35" spans="1:9" ht="15" x14ac:dyDescent="0.2">
      <c r="A35" s="83" t="s">
        <v>259</v>
      </c>
      <c r="B35" s="83"/>
      <c r="C35" s="83"/>
      <c r="D35" s="83"/>
      <c r="E35" s="83"/>
      <c r="F35" s="94"/>
      <c r="G35" s="4"/>
      <c r="H35" s="4"/>
      <c r="I35" s="4"/>
    </row>
    <row r="36" spans="1:9" ht="15" x14ac:dyDescent="0.3">
      <c r="A36" s="83"/>
      <c r="B36" s="95"/>
      <c r="C36" s="95"/>
      <c r="D36" s="95"/>
      <c r="E36" s="95"/>
      <c r="F36" s="83" t="s">
        <v>394</v>
      </c>
      <c r="G36" s="82">
        <f>SUM(G9:G35)</f>
        <v>25324.989999999998</v>
      </c>
      <c r="H36" s="82">
        <f>SUM(H9:H35)</f>
        <v>25324.989999999998</v>
      </c>
      <c r="I36" s="82">
        <f>SUM(I9:I35)</f>
        <v>5065</v>
      </c>
    </row>
    <row r="37" spans="1:9" ht="15" x14ac:dyDescent="0.3">
      <c r="A37" s="203"/>
      <c r="B37" s="203"/>
      <c r="C37" s="203"/>
      <c r="D37" s="203"/>
      <c r="E37" s="203"/>
      <c r="F37" s="203"/>
      <c r="G37" s="203"/>
      <c r="H37" s="175"/>
      <c r="I37" s="175"/>
    </row>
    <row r="38" spans="1:9" ht="15" x14ac:dyDescent="0.3">
      <c r="A38" s="204" t="s">
        <v>407</v>
      </c>
      <c r="B38" s="204"/>
      <c r="C38" s="203"/>
      <c r="D38" s="203"/>
      <c r="E38" s="203"/>
      <c r="F38" s="203"/>
      <c r="G38" s="203"/>
      <c r="H38" s="175"/>
      <c r="I38" s="175"/>
    </row>
    <row r="39" spans="1:9" ht="15" x14ac:dyDescent="0.3">
      <c r="A39" s="204"/>
      <c r="B39" s="204"/>
      <c r="C39" s="203"/>
      <c r="D39" s="203"/>
      <c r="E39" s="203"/>
      <c r="F39" s="203"/>
      <c r="G39" s="203"/>
      <c r="H39" s="175"/>
      <c r="I39" s="175"/>
    </row>
    <row r="40" spans="1:9" ht="15" x14ac:dyDescent="0.3">
      <c r="A40" s="204"/>
      <c r="B40" s="204"/>
      <c r="C40" s="175"/>
      <c r="D40" s="175"/>
      <c r="E40" s="175"/>
      <c r="F40" s="175"/>
      <c r="G40" s="175"/>
      <c r="H40" s="175"/>
      <c r="I40" s="175"/>
    </row>
    <row r="41" spans="1:9" ht="15" x14ac:dyDescent="0.3">
      <c r="A41" s="204"/>
      <c r="B41" s="204"/>
      <c r="C41" s="175"/>
      <c r="D41" s="175"/>
      <c r="E41" s="175"/>
      <c r="F41" s="175"/>
      <c r="G41" s="175"/>
      <c r="H41" s="175"/>
      <c r="I41" s="175"/>
    </row>
    <row r="42" spans="1:9" x14ac:dyDescent="0.2">
      <c r="A42" s="201"/>
      <c r="B42" s="201"/>
      <c r="C42" s="201"/>
      <c r="D42" s="201"/>
      <c r="E42" s="201"/>
      <c r="F42" s="201"/>
      <c r="G42" s="201"/>
      <c r="H42" s="201"/>
      <c r="I42" s="201"/>
    </row>
    <row r="43" spans="1:9" ht="15" x14ac:dyDescent="0.3">
      <c r="A43" s="181" t="s">
        <v>96</v>
      </c>
      <c r="B43" s="181"/>
      <c r="C43" s="175"/>
      <c r="D43" s="175"/>
      <c r="E43" s="175"/>
      <c r="F43" s="175"/>
      <c r="G43" s="175"/>
      <c r="H43" s="175"/>
      <c r="I43" s="175"/>
    </row>
    <row r="44" spans="1:9" ht="15" x14ac:dyDescent="0.3">
      <c r="A44" s="175"/>
      <c r="B44" s="175"/>
      <c r="C44" s="175"/>
      <c r="D44" s="175"/>
      <c r="E44" s="175"/>
      <c r="F44" s="175"/>
      <c r="G44" s="175"/>
      <c r="H44" s="175"/>
      <c r="I44" s="175"/>
    </row>
    <row r="45" spans="1:9" ht="15" x14ac:dyDescent="0.3">
      <c r="A45" s="175"/>
      <c r="B45" s="175"/>
      <c r="C45" s="175"/>
      <c r="D45" s="175"/>
      <c r="E45" s="179"/>
      <c r="F45" s="179"/>
      <c r="G45" s="179"/>
      <c r="H45" s="175"/>
      <c r="I45" s="175"/>
    </row>
    <row r="46" spans="1:9" ht="15" x14ac:dyDescent="0.3">
      <c r="A46" s="181"/>
      <c r="B46" s="181"/>
      <c r="C46" s="181" t="s">
        <v>356</v>
      </c>
      <c r="D46" s="181"/>
      <c r="E46" s="181"/>
      <c r="F46" s="181"/>
      <c r="G46" s="181"/>
      <c r="H46" s="175"/>
      <c r="I46" s="175"/>
    </row>
    <row r="47" spans="1:9" ht="15" x14ac:dyDescent="0.3">
      <c r="A47" s="175"/>
      <c r="B47" s="175"/>
      <c r="C47" s="175" t="s">
        <v>355</v>
      </c>
      <c r="D47" s="175"/>
      <c r="E47" s="175"/>
      <c r="F47" s="175"/>
      <c r="G47" s="175"/>
      <c r="H47" s="175"/>
      <c r="I47" s="175"/>
    </row>
    <row r="48" spans="1:9" x14ac:dyDescent="0.2">
      <c r="A48" s="183"/>
      <c r="B48" s="183"/>
      <c r="C48" s="183" t="s">
        <v>127</v>
      </c>
      <c r="D48" s="183"/>
      <c r="E48" s="183"/>
      <c r="F48" s="183"/>
      <c r="G48" s="183"/>
    </row>
  </sheetData>
  <mergeCells count="2">
    <mergeCell ref="I1:J1"/>
    <mergeCell ref="I2:J2"/>
  </mergeCells>
  <printOptions gridLines="1"/>
  <pageMargins left="0.25" right="0.25" top="0.75" bottom="0.75" header="0.3" footer="0.3"/>
  <pageSetup scale="57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0" t="s">
        <v>408</v>
      </c>
      <c r="B1" s="73"/>
      <c r="C1" s="73"/>
      <c r="D1" s="73"/>
      <c r="E1" s="73"/>
      <c r="F1" s="73"/>
      <c r="G1" s="484" t="s">
        <v>97</v>
      </c>
      <c r="H1" s="484"/>
      <c r="I1" s="329"/>
    </row>
    <row r="2" spans="1:9" ht="15" x14ac:dyDescent="0.3">
      <c r="A2" s="72" t="s">
        <v>128</v>
      </c>
      <c r="B2" s="73"/>
      <c r="C2" s="73"/>
      <c r="D2" s="73"/>
      <c r="E2" s="73"/>
      <c r="F2" s="73"/>
      <c r="G2" s="488" t="str">
        <f>'ფორმა N1'!L2</f>
        <v>08/22/2017-09/11/2017</v>
      </c>
      <c r="H2" s="488"/>
      <c r="I2" s="72"/>
    </row>
    <row r="3" spans="1:9" ht="15" x14ac:dyDescent="0.3">
      <c r="A3" s="72"/>
      <c r="B3" s="72"/>
      <c r="C3" s="72"/>
      <c r="D3" s="72"/>
      <c r="E3" s="72"/>
      <c r="F3" s="72"/>
      <c r="G3" s="249"/>
      <c r="H3" s="249"/>
      <c r="I3" s="329"/>
    </row>
    <row r="4" spans="1:9" ht="15" x14ac:dyDescent="0.3">
      <c r="A4" s="73" t="s">
        <v>257</v>
      </c>
      <c r="B4" s="73"/>
      <c r="C4" s="73"/>
      <c r="D4" s="73"/>
      <c r="E4" s="73"/>
      <c r="F4" s="73"/>
      <c r="G4" s="72"/>
      <c r="H4" s="72"/>
      <c r="I4" s="72"/>
    </row>
    <row r="5" spans="1:9" ht="15" x14ac:dyDescent="0.3">
      <c r="A5" s="76" t="str">
        <f>'ფორმა N1'!A5</f>
        <v>საარჩევნო ბლოკი "ბაქრაძე,უგულავა-ევროპული საქართველო"</v>
      </c>
      <c r="B5" s="76"/>
      <c r="C5" s="76"/>
      <c r="D5" s="76"/>
      <c r="E5" s="76"/>
      <c r="F5" s="76"/>
      <c r="G5" s="77"/>
      <c r="H5" s="77"/>
      <c r="I5" s="77"/>
    </row>
    <row r="6" spans="1:9" ht="15" x14ac:dyDescent="0.3">
      <c r="A6" s="73"/>
      <c r="B6" s="73"/>
      <c r="C6" s="73"/>
      <c r="D6" s="73"/>
      <c r="E6" s="73"/>
      <c r="F6" s="73"/>
      <c r="G6" s="72"/>
      <c r="H6" s="72"/>
      <c r="I6" s="72"/>
    </row>
    <row r="7" spans="1:9" ht="15" x14ac:dyDescent="0.2">
      <c r="A7" s="248"/>
      <c r="B7" s="248"/>
      <c r="C7" s="248"/>
      <c r="D7" s="248"/>
      <c r="E7" s="248"/>
      <c r="F7" s="248"/>
      <c r="G7" s="74"/>
      <c r="H7" s="74"/>
      <c r="I7" s="329"/>
    </row>
    <row r="8" spans="1:9" ht="45" x14ac:dyDescent="0.2">
      <c r="A8" s="325" t="s">
        <v>64</v>
      </c>
      <c r="B8" s="75" t="s">
        <v>312</v>
      </c>
      <c r="C8" s="86" t="s">
        <v>313</v>
      </c>
      <c r="D8" s="86" t="s">
        <v>215</v>
      </c>
      <c r="E8" s="86" t="s">
        <v>316</v>
      </c>
      <c r="F8" s="86" t="s">
        <v>315</v>
      </c>
      <c r="G8" s="86" t="s">
        <v>352</v>
      </c>
      <c r="H8" s="75" t="s">
        <v>10</v>
      </c>
      <c r="I8" s="75" t="s">
        <v>9</v>
      </c>
    </row>
    <row r="9" spans="1:9" ht="15" x14ac:dyDescent="0.2">
      <c r="A9" s="326"/>
      <c r="B9" s="327"/>
      <c r="C9" s="94"/>
      <c r="D9" s="94"/>
      <c r="E9" s="94"/>
      <c r="F9" s="94"/>
      <c r="G9" s="94"/>
      <c r="H9" s="4"/>
      <c r="I9" s="4"/>
    </row>
    <row r="10" spans="1:9" ht="15" x14ac:dyDescent="0.2">
      <c r="A10" s="326"/>
      <c r="B10" s="327"/>
      <c r="C10" s="94"/>
      <c r="D10" s="94"/>
      <c r="E10" s="94"/>
      <c r="F10" s="94"/>
      <c r="G10" s="94"/>
      <c r="H10" s="4"/>
      <c r="I10" s="4"/>
    </row>
    <row r="11" spans="1:9" ht="15" x14ac:dyDescent="0.2">
      <c r="A11" s="326"/>
      <c r="B11" s="327"/>
      <c r="C11" s="83"/>
      <c r="D11" s="83"/>
      <c r="E11" s="83"/>
      <c r="F11" s="83"/>
      <c r="G11" s="83"/>
      <c r="H11" s="4"/>
      <c r="I11" s="4"/>
    </row>
    <row r="12" spans="1:9" ht="15" x14ac:dyDescent="0.2">
      <c r="A12" s="326"/>
      <c r="B12" s="327"/>
      <c r="C12" s="83"/>
      <c r="D12" s="83"/>
      <c r="E12" s="83"/>
      <c r="F12" s="83"/>
      <c r="G12" s="83"/>
      <c r="H12" s="4"/>
      <c r="I12" s="4"/>
    </row>
    <row r="13" spans="1:9" ht="15" x14ac:dyDescent="0.2">
      <c r="A13" s="326"/>
      <c r="B13" s="327"/>
      <c r="C13" s="83"/>
      <c r="D13" s="83"/>
      <c r="E13" s="83"/>
      <c r="F13" s="83"/>
      <c r="G13" s="83"/>
      <c r="H13" s="4"/>
      <c r="I13" s="4"/>
    </row>
    <row r="14" spans="1:9" ht="15" x14ac:dyDescent="0.2">
      <c r="A14" s="326"/>
      <c r="B14" s="327"/>
      <c r="C14" s="83"/>
      <c r="D14" s="83"/>
      <c r="E14" s="83"/>
      <c r="F14" s="83"/>
      <c r="G14" s="83"/>
      <c r="H14" s="4"/>
      <c r="I14" s="4"/>
    </row>
    <row r="15" spans="1:9" ht="15" x14ac:dyDescent="0.2">
      <c r="A15" s="326"/>
      <c r="B15" s="327"/>
      <c r="C15" s="83"/>
      <c r="D15" s="83"/>
      <c r="E15" s="83"/>
      <c r="F15" s="83"/>
      <c r="G15" s="83"/>
      <c r="H15" s="4"/>
      <c r="I15" s="4"/>
    </row>
    <row r="16" spans="1:9" ht="15" x14ac:dyDescent="0.2">
      <c r="A16" s="326"/>
      <c r="B16" s="327"/>
      <c r="C16" s="83"/>
      <c r="D16" s="83"/>
      <c r="E16" s="83"/>
      <c r="F16" s="83"/>
      <c r="G16" s="83"/>
      <c r="H16" s="4"/>
      <c r="I16" s="4"/>
    </row>
    <row r="17" spans="1:9" ht="15" x14ac:dyDescent="0.2">
      <c r="A17" s="326"/>
      <c r="B17" s="327"/>
      <c r="C17" s="83"/>
      <c r="D17" s="83"/>
      <c r="E17" s="83"/>
      <c r="F17" s="83"/>
      <c r="G17" s="83"/>
      <c r="H17" s="4"/>
      <c r="I17" s="4"/>
    </row>
    <row r="18" spans="1:9" ht="15" x14ac:dyDescent="0.2">
      <c r="A18" s="326"/>
      <c r="B18" s="327"/>
      <c r="C18" s="83"/>
      <c r="D18" s="83"/>
      <c r="E18" s="83"/>
      <c r="F18" s="83"/>
      <c r="G18" s="83"/>
      <c r="H18" s="4"/>
      <c r="I18" s="4"/>
    </row>
    <row r="19" spans="1:9" ht="15" x14ac:dyDescent="0.2">
      <c r="A19" s="326"/>
      <c r="B19" s="327"/>
      <c r="C19" s="83"/>
      <c r="D19" s="83"/>
      <c r="E19" s="83"/>
      <c r="F19" s="83"/>
      <c r="G19" s="83"/>
      <c r="H19" s="4"/>
      <c r="I19" s="4"/>
    </row>
    <row r="20" spans="1:9" ht="15" x14ac:dyDescent="0.2">
      <c r="A20" s="326"/>
      <c r="B20" s="327"/>
      <c r="C20" s="83"/>
      <c r="D20" s="83"/>
      <c r="E20" s="83"/>
      <c r="F20" s="83"/>
      <c r="G20" s="83"/>
      <c r="H20" s="4"/>
      <c r="I20" s="4"/>
    </row>
    <row r="21" spans="1:9" ht="15" x14ac:dyDescent="0.2">
      <c r="A21" s="326"/>
      <c r="B21" s="327"/>
      <c r="C21" s="83"/>
      <c r="D21" s="83"/>
      <c r="E21" s="83"/>
      <c r="F21" s="83"/>
      <c r="G21" s="83"/>
      <c r="H21" s="4"/>
      <c r="I21" s="4"/>
    </row>
    <row r="22" spans="1:9" ht="15" x14ac:dyDescent="0.2">
      <c r="A22" s="326"/>
      <c r="B22" s="327"/>
      <c r="C22" s="83"/>
      <c r="D22" s="83"/>
      <c r="E22" s="83"/>
      <c r="F22" s="83"/>
      <c r="G22" s="83"/>
      <c r="H22" s="4"/>
      <c r="I22" s="4"/>
    </row>
    <row r="23" spans="1:9" ht="15" x14ac:dyDescent="0.2">
      <c r="A23" s="326"/>
      <c r="B23" s="327"/>
      <c r="C23" s="83"/>
      <c r="D23" s="83"/>
      <c r="E23" s="83"/>
      <c r="F23" s="83"/>
      <c r="G23" s="83"/>
      <c r="H23" s="4"/>
      <c r="I23" s="4"/>
    </row>
    <row r="24" spans="1:9" ht="15" x14ac:dyDescent="0.2">
      <c r="A24" s="326"/>
      <c r="B24" s="327"/>
      <c r="C24" s="83"/>
      <c r="D24" s="83"/>
      <c r="E24" s="83"/>
      <c r="F24" s="83"/>
      <c r="G24" s="83"/>
      <c r="H24" s="4"/>
      <c r="I24" s="4"/>
    </row>
    <row r="25" spans="1:9" ht="15" x14ac:dyDescent="0.2">
      <c r="A25" s="326"/>
      <c r="B25" s="327"/>
      <c r="C25" s="83"/>
      <c r="D25" s="83"/>
      <c r="E25" s="83"/>
      <c r="F25" s="83"/>
      <c r="G25" s="83"/>
      <c r="H25" s="4"/>
      <c r="I25" s="4"/>
    </row>
    <row r="26" spans="1:9" ht="15" x14ac:dyDescent="0.2">
      <c r="A26" s="326"/>
      <c r="B26" s="327"/>
      <c r="C26" s="83"/>
      <c r="D26" s="83"/>
      <c r="E26" s="83"/>
      <c r="F26" s="83"/>
      <c r="G26" s="83"/>
      <c r="H26" s="4"/>
      <c r="I26" s="4"/>
    </row>
    <row r="27" spans="1:9" ht="15" x14ac:dyDescent="0.2">
      <c r="A27" s="326"/>
      <c r="B27" s="327"/>
      <c r="C27" s="83"/>
      <c r="D27" s="83"/>
      <c r="E27" s="83"/>
      <c r="F27" s="83"/>
      <c r="G27" s="83"/>
      <c r="H27" s="4"/>
      <c r="I27" s="4"/>
    </row>
    <row r="28" spans="1:9" ht="15" x14ac:dyDescent="0.2">
      <c r="A28" s="326"/>
      <c r="B28" s="327"/>
      <c r="C28" s="83"/>
      <c r="D28" s="83"/>
      <c r="E28" s="83"/>
      <c r="F28" s="83"/>
      <c r="G28" s="83"/>
      <c r="H28" s="4"/>
      <c r="I28" s="4"/>
    </row>
    <row r="29" spans="1:9" ht="15" x14ac:dyDescent="0.2">
      <c r="A29" s="326"/>
      <c r="B29" s="327"/>
      <c r="C29" s="83"/>
      <c r="D29" s="83"/>
      <c r="E29" s="83"/>
      <c r="F29" s="83"/>
      <c r="G29" s="83"/>
      <c r="H29" s="4"/>
      <c r="I29" s="4"/>
    </row>
    <row r="30" spans="1:9" ht="15" x14ac:dyDescent="0.2">
      <c r="A30" s="326"/>
      <c r="B30" s="327"/>
      <c r="C30" s="83"/>
      <c r="D30" s="83"/>
      <c r="E30" s="83"/>
      <c r="F30" s="83"/>
      <c r="G30" s="83"/>
      <c r="H30" s="4"/>
      <c r="I30" s="4"/>
    </row>
    <row r="31" spans="1:9" ht="15" x14ac:dyDescent="0.2">
      <c r="A31" s="326"/>
      <c r="B31" s="327"/>
      <c r="C31" s="83"/>
      <c r="D31" s="83"/>
      <c r="E31" s="83"/>
      <c r="F31" s="83"/>
      <c r="G31" s="83"/>
      <c r="H31" s="4"/>
      <c r="I31" s="4"/>
    </row>
    <row r="32" spans="1:9" ht="15" x14ac:dyDescent="0.2">
      <c r="A32" s="326"/>
      <c r="B32" s="327"/>
      <c r="C32" s="83"/>
      <c r="D32" s="83"/>
      <c r="E32" s="83"/>
      <c r="F32" s="83"/>
      <c r="G32" s="83"/>
      <c r="H32" s="4"/>
      <c r="I32" s="4"/>
    </row>
    <row r="33" spans="1:9" ht="15" x14ac:dyDescent="0.2">
      <c r="A33" s="326"/>
      <c r="B33" s="327"/>
      <c r="C33" s="83"/>
      <c r="D33" s="83"/>
      <c r="E33" s="83"/>
      <c r="F33" s="83"/>
      <c r="G33" s="83"/>
      <c r="H33" s="4"/>
      <c r="I33" s="4"/>
    </row>
    <row r="34" spans="1:9" ht="15" x14ac:dyDescent="0.3">
      <c r="A34" s="326"/>
      <c r="B34" s="328"/>
      <c r="C34" s="95"/>
      <c r="D34" s="95"/>
      <c r="E34" s="95"/>
      <c r="F34" s="95"/>
      <c r="G34" s="95" t="s">
        <v>311</v>
      </c>
      <c r="H34" s="82">
        <f>SUM(H9:H33)</f>
        <v>0</v>
      </c>
      <c r="I34" s="82">
        <f>SUM(I9:I33)</f>
        <v>0</v>
      </c>
    </row>
    <row r="35" spans="1:9" ht="15" x14ac:dyDescent="0.3">
      <c r="A35" s="44"/>
      <c r="B35" s="44"/>
      <c r="C35" s="44"/>
      <c r="D35" s="44"/>
      <c r="E35" s="44"/>
      <c r="F35" s="44"/>
      <c r="G35" s="2"/>
      <c r="H35" s="2"/>
    </row>
    <row r="36" spans="1:9" ht="15" x14ac:dyDescent="0.3">
      <c r="A36" s="192" t="s">
        <v>409</v>
      </c>
      <c r="B36" s="44"/>
      <c r="C36" s="44"/>
      <c r="D36" s="44"/>
      <c r="E36" s="44"/>
      <c r="F36" s="44"/>
      <c r="G36" s="2"/>
      <c r="H36" s="2"/>
    </row>
    <row r="37" spans="1:9" ht="15" x14ac:dyDescent="0.3">
      <c r="A37" s="192"/>
      <c r="B37" s="44"/>
      <c r="C37" s="44"/>
      <c r="D37" s="44"/>
      <c r="E37" s="44"/>
      <c r="F37" s="44"/>
      <c r="G37" s="2"/>
      <c r="H37" s="2"/>
    </row>
    <row r="38" spans="1:9" ht="15" x14ac:dyDescent="0.3">
      <c r="A38" s="192"/>
      <c r="B38" s="2"/>
      <c r="C38" s="2"/>
      <c r="D38" s="2"/>
      <c r="E38" s="2"/>
      <c r="F38" s="2"/>
      <c r="G38" s="2"/>
      <c r="H38" s="2"/>
    </row>
    <row r="39" spans="1:9" ht="15" x14ac:dyDescent="0.3">
      <c r="A39" s="192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65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5"/>
      <c r="B44" s="65" t="s">
        <v>254</v>
      </c>
      <c r="C44" s="65"/>
      <c r="D44" s="65"/>
      <c r="E44" s="65"/>
      <c r="F44" s="65"/>
      <c r="G44" s="2"/>
      <c r="H44" s="12"/>
    </row>
    <row r="45" spans="1:9" ht="15" x14ac:dyDescent="0.3">
      <c r="A45" s="2"/>
      <c r="B45" s="2" t="s">
        <v>253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127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5.42578125" style="176" customWidth="1"/>
    <col min="2" max="2" width="13.140625" style="176" customWidth="1"/>
    <col min="3" max="3" width="15.140625" style="176" customWidth="1"/>
    <col min="4" max="4" width="18" style="176" customWidth="1"/>
    <col min="5" max="5" width="20.5703125" style="176" customWidth="1"/>
    <col min="6" max="6" width="21.28515625" style="176" customWidth="1"/>
    <col min="7" max="7" width="15.140625" style="176" customWidth="1"/>
    <col min="8" max="8" width="15.5703125" style="176" customWidth="1"/>
    <col min="9" max="9" width="13.42578125" style="176" customWidth="1"/>
    <col min="10" max="10" width="0" style="176" hidden="1" customWidth="1"/>
    <col min="11" max="16384" width="9.140625" style="176"/>
  </cols>
  <sheetData>
    <row r="1" spans="1:10" ht="15" x14ac:dyDescent="0.3">
      <c r="A1" s="70" t="s">
        <v>410</v>
      </c>
      <c r="B1" s="70"/>
      <c r="C1" s="73"/>
      <c r="D1" s="73"/>
      <c r="E1" s="73"/>
      <c r="F1" s="73"/>
      <c r="G1" s="484" t="s">
        <v>97</v>
      </c>
      <c r="H1" s="484"/>
    </row>
    <row r="2" spans="1:10" ht="15" x14ac:dyDescent="0.3">
      <c r="A2" s="72" t="s">
        <v>128</v>
      </c>
      <c r="B2" s="70"/>
      <c r="C2" s="73"/>
      <c r="D2" s="73"/>
      <c r="E2" s="73"/>
      <c r="F2" s="73"/>
      <c r="G2" s="488" t="str">
        <f>'ფორმა N1'!L2</f>
        <v>08/22/2017-09/11/2017</v>
      </c>
      <c r="H2" s="488"/>
    </row>
    <row r="3" spans="1:10" ht="15" x14ac:dyDescent="0.3">
      <c r="A3" s="72"/>
      <c r="B3" s="72"/>
      <c r="C3" s="72"/>
      <c r="D3" s="72"/>
      <c r="E3" s="72"/>
      <c r="F3" s="72"/>
      <c r="G3" s="249"/>
      <c r="H3" s="249"/>
    </row>
    <row r="4" spans="1:10" ht="15" x14ac:dyDescent="0.3">
      <c r="A4" s="73" t="s">
        <v>257</v>
      </c>
      <c r="B4" s="73"/>
      <c r="C4" s="73"/>
      <c r="D4" s="73"/>
      <c r="E4" s="73"/>
      <c r="F4" s="73"/>
      <c r="G4" s="72"/>
      <c r="H4" s="72"/>
    </row>
    <row r="5" spans="1:10" ht="15" x14ac:dyDescent="0.3">
      <c r="A5" s="76" t="str">
        <f>'ფორმა N1'!A5</f>
        <v>საარჩევნო ბლოკი "ბაქრაძე,უგულავა-ევროპული საქართველო"</v>
      </c>
      <c r="B5" s="76"/>
      <c r="C5" s="76"/>
      <c r="D5" s="76"/>
      <c r="E5" s="76"/>
      <c r="F5" s="76"/>
      <c r="G5" s="77"/>
      <c r="H5" s="77"/>
    </row>
    <row r="6" spans="1:10" ht="15" x14ac:dyDescent="0.3">
      <c r="A6" s="73"/>
      <c r="B6" s="73"/>
      <c r="C6" s="73"/>
      <c r="D6" s="73"/>
      <c r="E6" s="73"/>
      <c r="F6" s="73"/>
      <c r="G6" s="72"/>
      <c r="H6" s="72"/>
    </row>
    <row r="7" spans="1:10" ht="15" x14ac:dyDescent="0.2">
      <c r="A7" s="248"/>
      <c r="B7" s="248"/>
      <c r="C7" s="248"/>
      <c r="D7" s="248"/>
      <c r="E7" s="248"/>
      <c r="F7" s="248"/>
      <c r="G7" s="74"/>
      <c r="H7" s="74"/>
    </row>
    <row r="8" spans="1:10" ht="30" x14ac:dyDescent="0.2">
      <c r="A8" s="86" t="s">
        <v>64</v>
      </c>
      <c r="B8" s="86" t="s">
        <v>312</v>
      </c>
      <c r="C8" s="86" t="s">
        <v>313</v>
      </c>
      <c r="D8" s="86" t="s">
        <v>215</v>
      </c>
      <c r="E8" s="86" t="s">
        <v>320</v>
      </c>
      <c r="F8" s="86" t="s">
        <v>314</v>
      </c>
      <c r="G8" s="75" t="s">
        <v>10</v>
      </c>
      <c r="H8" s="75" t="s">
        <v>9</v>
      </c>
      <c r="J8" s="205" t="s">
        <v>319</v>
      </c>
    </row>
    <row r="9" spans="1:10" ht="15" x14ac:dyDescent="0.2">
      <c r="A9" s="94"/>
      <c r="B9" s="94"/>
      <c r="C9" s="94"/>
      <c r="D9" s="94"/>
      <c r="E9" s="94"/>
      <c r="F9" s="94"/>
      <c r="G9" s="4"/>
      <c r="H9" s="4"/>
      <c r="J9" s="205" t="s">
        <v>0</v>
      </c>
    </row>
    <row r="10" spans="1:10" ht="15" x14ac:dyDescent="0.2">
      <c r="A10" s="94"/>
      <c r="B10" s="94"/>
      <c r="C10" s="94"/>
      <c r="D10" s="94"/>
      <c r="E10" s="94"/>
      <c r="F10" s="94"/>
      <c r="G10" s="4"/>
      <c r="H10" s="4"/>
    </row>
    <row r="11" spans="1:10" ht="15" x14ac:dyDescent="0.2">
      <c r="A11" s="83"/>
      <c r="B11" s="83"/>
      <c r="C11" s="83"/>
      <c r="D11" s="83"/>
      <c r="E11" s="83"/>
      <c r="F11" s="83"/>
      <c r="G11" s="4"/>
      <c r="H11" s="4"/>
    </row>
    <row r="12" spans="1:10" ht="15" x14ac:dyDescent="0.2">
      <c r="A12" s="83"/>
      <c r="B12" s="83"/>
      <c r="C12" s="83"/>
      <c r="D12" s="83"/>
      <c r="E12" s="83"/>
      <c r="F12" s="83"/>
      <c r="G12" s="4"/>
      <c r="H12" s="4"/>
    </row>
    <row r="13" spans="1:10" ht="15" x14ac:dyDescent="0.2">
      <c r="A13" s="83"/>
      <c r="B13" s="83"/>
      <c r="C13" s="83"/>
      <c r="D13" s="83"/>
      <c r="E13" s="83"/>
      <c r="F13" s="83"/>
      <c r="G13" s="4"/>
      <c r="H13" s="4"/>
    </row>
    <row r="14" spans="1:10" ht="15" x14ac:dyDescent="0.2">
      <c r="A14" s="83"/>
      <c r="B14" s="83"/>
      <c r="C14" s="83"/>
      <c r="D14" s="83"/>
      <c r="E14" s="83"/>
      <c r="F14" s="83"/>
      <c r="G14" s="4"/>
      <c r="H14" s="4"/>
    </row>
    <row r="15" spans="1:10" ht="15" x14ac:dyDescent="0.2">
      <c r="A15" s="83"/>
      <c r="B15" s="83"/>
      <c r="C15" s="83"/>
      <c r="D15" s="83"/>
      <c r="E15" s="83"/>
      <c r="F15" s="83"/>
      <c r="G15" s="4"/>
      <c r="H15" s="4"/>
    </row>
    <row r="16" spans="1:10" ht="15" x14ac:dyDescent="0.2">
      <c r="A16" s="83"/>
      <c r="B16" s="83"/>
      <c r="C16" s="83"/>
      <c r="D16" s="83"/>
      <c r="E16" s="83"/>
      <c r="F16" s="83"/>
      <c r="G16" s="4"/>
      <c r="H16" s="4"/>
    </row>
    <row r="17" spans="1:8" ht="15" x14ac:dyDescent="0.2">
      <c r="A17" s="83"/>
      <c r="B17" s="83"/>
      <c r="C17" s="83"/>
      <c r="D17" s="83"/>
      <c r="E17" s="83"/>
      <c r="F17" s="83"/>
      <c r="G17" s="4"/>
      <c r="H17" s="4"/>
    </row>
    <row r="18" spans="1:8" ht="15" x14ac:dyDescent="0.2">
      <c r="A18" s="83"/>
      <c r="B18" s="83"/>
      <c r="C18" s="83"/>
      <c r="D18" s="83"/>
      <c r="E18" s="83"/>
      <c r="F18" s="83"/>
      <c r="G18" s="4"/>
      <c r="H18" s="4"/>
    </row>
    <row r="19" spans="1:8" ht="15" x14ac:dyDescent="0.2">
      <c r="A19" s="83"/>
      <c r="B19" s="83"/>
      <c r="C19" s="83"/>
      <c r="D19" s="83"/>
      <c r="E19" s="83"/>
      <c r="F19" s="83"/>
      <c r="G19" s="4"/>
      <c r="H19" s="4"/>
    </row>
    <row r="20" spans="1:8" ht="15" x14ac:dyDescent="0.2">
      <c r="A20" s="83"/>
      <c r="B20" s="83"/>
      <c r="C20" s="83"/>
      <c r="D20" s="83"/>
      <c r="E20" s="83"/>
      <c r="F20" s="83"/>
      <c r="G20" s="4"/>
      <c r="H20" s="4"/>
    </row>
    <row r="21" spans="1:8" ht="15" x14ac:dyDescent="0.2">
      <c r="A21" s="83"/>
      <c r="B21" s="83"/>
      <c r="C21" s="83"/>
      <c r="D21" s="83"/>
      <c r="E21" s="83"/>
      <c r="F21" s="83"/>
      <c r="G21" s="4"/>
      <c r="H21" s="4"/>
    </row>
    <row r="22" spans="1:8" ht="15" x14ac:dyDescent="0.2">
      <c r="A22" s="83"/>
      <c r="B22" s="83"/>
      <c r="C22" s="83"/>
      <c r="D22" s="83"/>
      <c r="E22" s="83"/>
      <c r="F22" s="83"/>
      <c r="G22" s="4"/>
      <c r="H22" s="4"/>
    </row>
    <row r="23" spans="1:8" ht="15" x14ac:dyDescent="0.2">
      <c r="A23" s="83"/>
      <c r="B23" s="83"/>
      <c r="C23" s="83"/>
      <c r="D23" s="83"/>
      <c r="E23" s="83"/>
      <c r="F23" s="83"/>
      <c r="G23" s="4"/>
      <c r="H23" s="4"/>
    </row>
    <row r="24" spans="1:8" ht="15" x14ac:dyDescent="0.2">
      <c r="A24" s="83"/>
      <c r="B24" s="83"/>
      <c r="C24" s="83"/>
      <c r="D24" s="83"/>
      <c r="E24" s="83"/>
      <c r="F24" s="83"/>
      <c r="G24" s="4"/>
      <c r="H24" s="4"/>
    </row>
    <row r="25" spans="1:8" ht="15" x14ac:dyDescent="0.2">
      <c r="A25" s="83"/>
      <c r="B25" s="83"/>
      <c r="C25" s="83"/>
      <c r="D25" s="83"/>
      <c r="E25" s="83"/>
      <c r="F25" s="83"/>
      <c r="G25" s="4"/>
      <c r="H25" s="4"/>
    </row>
    <row r="26" spans="1:8" ht="15" x14ac:dyDescent="0.2">
      <c r="A26" s="83"/>
      <c r="B26" s="83"/>
      <c r="C26" s="83"/>
      <c r="D26" s="83"/>
      <c r="E26" s="83"/>
      <c r="F26" s="83"/>
      <c r="G26" s="4"/>
      <c r="H26" s="4"/>
    </row>
    <row r="27" spans="1:8" ht="15" x14ac:dyDescent="0.2">
      <c r="A27" s="83"/>
      <c r="B27" s="83"/>
      <c r="C27" s="83"/>
      <c r="D27" s="83"/>
      <c r="E27" s="83"/>
      <c r="F27" s="83"/>
      <c r="G27" s="4"/>
      <c r="H27" s="4"/>
    </row>
    <row r="28" spans="1:8" ht="15" x14ac:dyDescent="0.2">
      <c r="A28" s="83"/>
      <c r="B28" s="83"/>
      <c r="C28" s="83"/>
      <c r="D28" s="83"/>
      <c r="E28" s="83"/>
      <c r="F28" s="83"/>
      <c r="G28" s="4"/>
      <c r="H28" s="4"/>
    </row>
    <row r="29" spans="1:8" ht="15" x14ac:dyDescent="0.2">
      <c r="A29" s="83"/>
      <c r="B29" s="83"/>
      <c r="C29" s="83"/>
      <c r="D29" s="83"/>
      <c r="E29" s="83"/>
      <c r="F29" s="83"/>
      <c r="G29" s="4"/>
      <c r="H29" s="4"/>
    </row>
    <row r="30" spans="1:8" ht="15" x14ac:dyDescent="0.2">
      <c r="A30" s="83"/>
      <c r="B30" s="83"/>
      <c r="C30" s="83"/>
      <c r="D30" s="83"/>
      <c r="E30" s="83"/>
      <c r="F30" s="83"/>
      <c r="G30" s="4"/>
      <c r="H30" s="4"/>
    </row>
    <row r="31" spans="1:8" ht="15" x14ac:dyDescent="0.2">
      <c r="A31" s="83"/>
      <c r="B31" s="83"/>
      <c r="C31" s="83"/>
      <c r="D31" s="83"/>
      <c r="E31" s="83"/>
      <c r="F31" s="83"/>
      <c r="G31" s="4"/>
      <c r="H31" s="4"/>
    </row>
    <row r="32" spans="1:8" ht="15" x14ac:dyDescent="0.2">
      <c r="A32" s="83"/>
      <c r="B32" s="83"/>
      <c r="C32" s="83"/>
      <c r="D32" s="83"/>
      <c r="E32" s="83"/>
      <c r="F32" s="83"/>
      <c r="G32" s="4"/>
      <c r="H32" s="4"/>
    </row>
    <row r="33" spans="1:9" ht="15" x14ac:dyDescent="0.2">
      <c r="A33" s="83"/>
      <c r="B33" s="83"/>
      <c r="C33" s="83"/>
      <c r="D33" s="83"/>
      <c r="E33" s="83"/>
      <c r="F33" s="83"/>
      <c r="G33" s="4"/>
      <c r="H33" s="4"/>
    </row>
    <row r="34" spans="1:9" ht="15" x14ac:dyDescent="0.3">
      <c r="A34" s="83"/>
      <c r="B34" s="95"/>
      <c r="C34" s="95"/>
      <c r="D34" s="95"/>
      <c r="E34" s="95"/>
      <c r="F34" s="95" t="s">
        <v>318</v>
      </c>
      <c r="G34" s="82">
        <f>SUM(G9:G33)</f>
        <v>0</v>
      </c>
      <c r="H34" s="82">
        <f>SUM(H9:H33)</f>
        <v>0</v>
      </c>
    </row>
    <row r="35" spans="1:9" ht="15" x14ac:dyDescent="0.3">
      <c r="A35" s="203"/>
      <c r="B35" s="203"/>
      <c r="C35" s="203"/>
      <c r="D35" s="203"/>
      <c r="E35" s="203"/>
      <c r="F35" s="203"/>
      <c r="G35" s="203"/>
      <c r="H35" s="175"/>
      <c r="I35" s="175"/>
    </row>
    <row r="36" spans="1:9" ht="15" x14ac:dyDescent="0.3">
      <c r="A36" s="204" t="s">
        <v>411</v>
      </c>
      <c r="B36" s="204"/>
      <c r="C36" s="203"/>
      <c r="D36" s="203"/>
      <c r="E36" s="203"/>
      <c r="F36" s="203"/>
      <c r="G36" s="203"/>
      <c r="H36" s="175"/>
      <c r="I36" s="175"/>
    </row>
    <row r="37" spans="1:9" ht="15" x14ac:dyDescent="0.3">
      <c r="A37" s="204"/>
      <c r="B37" s="204"/>
      <c r="C37" s="203"/>
      <c r="D37" s="203"/>
      <c r="E37" s="203"/>
      <c r="F37" s="203"/>
      <c r="G37" s="203"/>
      <c r="H37" s="175"/>
      <c r="I37" s="175"/>
    </row>
    <row r="38" spans="1:9" ht="15" x14ac:dyDescent="0.3">
      <c r="A38" s="204"/>
      <c r="B38" s="204"/>
      <c r="C38" s="175"/>
      <c r="D38" s="175"/>
      <c r="E38" s="175"/>
      <c r="F38" s="175"/>
      <c r="G38" s="175"/>
      <c r="H38" s="175"/>
      <c r="I38" s="175"/>
    </row>
    <row r="39" spans="1:9" ht="15" x14ac:dyDescent="0.3">
      <c r="A39" s="204"/>
      <c r="B39" s="204"/>
      <c r="C39" s="175"/>
      <c r="D39" s="175"/>
      <c r="E39" s="175"/>
      <c r="F39" s="175"/>
      <c r="G39" s="175"/>
      <c r="H39" s="175"/>
      <c r="I39" s="175"/>
    </row>
    <row r="40" spans="1:9" x14ac:dyDescent="0.2">
      <c r="A40" s="201"/>
      <c r="B40" s="201"/>
      <c r="C40" s="201"/>
      <c r="D40" s="201"/>
      <c r="E40" s="201"/>
      <c r="F40" s="201"/>
      <c r="G40" s="201"/>
      <c r="H40" s="201"/>
      <c r="I40" s="201"/>
    </row>
    <row r="41" spans="1:9" ht="15" x14ac:dyDescent="0.3">
      <c r="A41" s="181" t="s">
        <v>96</v>
      </c>
      <c r="B41" s="181"/>
      <c r="C41" s="175"/>
      <c r="D41" s="175"/>
      <c r="E41" s="175"/>
      <c r="F41" s="175"/>
      <c r="G41" s="175"/>
      <c r="H41" s="175"/>
      <c r="I41" s="175"/>
    </row>
    <row r="42" spans="1:9" ht="15" x14ac:dyDescent="0.3">
      <c r="A42" s="175"/>
      <c r="B42" s="175"/>
      <c r="C42" s="175"/>
      <c r="D42" s="175"/>
      <c r="E42" s="175"/>
      <c r="F42" s="175"/>
      <c r="G42" s="175"/>
      <c r="H42" s="175"/>
      <c r="I42" s="175"/>
    </row>
    <row r="43" spans="1:9" ht="15" x14ac:dyDescent="0.3">
      <c r="A43" s="175"/>
      <c r="B43" s="175"/>
      <c r="C43" s="175"/>
      <c r="D43" s="175"/>
      <c r="E43" s="175"/>
      <c r="F43" s="175"/>
      <c r="G43" s="175"/>
      <c r="H43" s="175"/>
      <c r="I43" s="182"/>
    </row>
    <row r="44" spans="1:9" ht="15" x14ac:dyDescent="0.3">
      <c r="A44" s="181"/>
      <c r="B44" s="181"/>
      <c r="C44" s="181" t="s">
        <v>376</v>
      </c>
      <c r="D44" s="181"/>
      <c r="E44" s="203"/>
      <c r="F44" s="181"/>
      <c r="G44" s="181"/>
      <c r="H44" s="175"/>
      <c r="I44" s="182"/>
    </row>
    <row r="45" spans="1:9" ht="15" x14ac:dyDescent="0.3">
      <c r="A45" s="175"/>
      <c r="B45" s="175"/>
      <c r="C45" s="175" t="s">
        <v>253</v>
      </c>
      <c r="D45" s="175"/>
      <c r="E45" s="175"/>
      <c r="F45" s="175"/>
      <c r="G45" s="175"/>
      <c r="H45" s="175"/>
      <c r="I45" s="182"/>
    </row>
    <row r="46" spans="1:9" x14ac:dyDescent="0.2">
      <c r="A46" s="183"/>
      <c r="B46" s="183"/>
      <c r="C46" s="183" t="s">
        <v>127</v>
      </c>
      <c r="D46" s="183"/>
      <c r="E46" s="183"/>
      <c r="F46" s="183"/>
      <c r="G46" s="18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ngogolidze</cp:lastModifiedBy>
  <cp:lastPrinted>2017-09-13T10:20:24Z</cp:lastPrinted>
  <dcterms:created xsi:type="dcterms:W3CDTF">2011-12-27T13:20:18Z</dcterms:created>
  <dcterms:modified xsi:type="dcterms:W3CDTF">2017-09-13T10:27:40Z</dcterms:modified>
</cp:coreProperties>
</file>