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35" i="30"/>
  <c r="I25"/>
  <c r="I30"/>
  <c r="H10"/>
  <c r="I10" s="1"/>
  <c r="H11"/>
  <c r="I11" s="1"/>
  <c r="H12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6"/>
  <c r="I26" s="1"/>
  <c r="H27"/>
  <c r="I27" s="1"/>
  <c r="H28"/>
  <c r="I28" s="1"/>
  <c r="H29"/>
  <c r="I29" s="1"/>
  <c r="H31"/>
  <c r="I31" s="1"/>
  <c r="H32"/>
  <c r="I32" s="1"/>
  <c r="H33"/>
  <c r="I33" s="1"/>
  <c r="H34"/>
  <c r="I34" s="1"/>
  <c r="H35" l="1"/>
  <c r="I12"/>
  <c r="I35" s="1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<sst xmlns="http://schemas.openxmlformats.org/spreadsheetml/2006/main" count="1208" uniqueCount="610">
  <si>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</si>
  <si>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</si>
  <si>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</si>
  <si>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</si>
  <si>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</si>
  <si>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</si>
  <si>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</si>
  <si>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</si>
  <si>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</si>
  <si>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</si>
  <si>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</si>
  <si>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</si>
  <si>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</si>
  <si>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</si>
  <si>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</si>
  <si>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</si>
  <si>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</si>
  <si>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</si>
  <si>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</si>
  <si>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</si>
  <si>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</si>
  <si>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</si>
  <si>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</si>
  <si>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</si>
  <si>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</si>
  <si>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</si>
  <si>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</si>
  <si>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</si>
  <si>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</si>
  <si>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</si>
  <si>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</si>
  <si>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</si>
  <si>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</si>
  <si>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</si>
  <si>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</si>
  <si>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</si>
  <si>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</si>
  <si>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</si>
  <si>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</si>
  <si>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</si>
  <si>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</si>
  <si>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</si>
  <si>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</si>
  <si>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</si>
  <si>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</si>
  <si>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</si>
  <si>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</si>
  <si>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</si>
  <si>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</si>
  <si>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</si>
  <si>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</si>
  <si>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</si>
  <si>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</si>
  <si>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</si>
  <si>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</si>
  <si>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</si>
  <si>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</si>
  <si>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</si>
  <si>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</si>
  <si>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</si>
  <si>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</si>
  <si>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</si>
  <si>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</si>
  <si>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</si>
  <si>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</si>
  <si>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</si>
  <si>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</si>
  <si>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</si>
  <si>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</si>
  <si>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</si>
  <si>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</si>
  <si>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</si>
  <si>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</si>
  <si>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</si>
  <si>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</si>
  <si>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</si>
  <si>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</si>
  <si>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</si>
  <si>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</si>
  <si>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</si>
  <si>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</si>
  <si>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</si>
  <si>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</si>
  <si>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</si>
  <si>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</si>
  <si>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</si>
  <si>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</si>
  <si>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</si>
  <si>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</si>
  <si>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</si>
  <si>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</si>
  <si>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</si>
  <si>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</si>
  <si>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</si>
  <si>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</si>
  <si>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</si>
  <si>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</si>
  <si>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</si>
  <si>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</si>
  <si>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</si>
  <si>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</si>
  <si>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</si>
  <si>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</si>
  <si>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</si>
  <si>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</si>
  <si>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</si>
  <si>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</si>
  <si>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</si>
  <si>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</si>
  <si>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</si>
  <si>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</si>
  <si>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</si>
  <si>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</si>
  <si>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</si>
  <si>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</si>
  <si>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</si>
  <si>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</si>
  <si>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</si>
  <si>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</si>
  <si>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</si>
  <si>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</si>
  <si>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</si>
  <si>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</si>
  <si>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</si>
  <si>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</si>
  <si>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</si>
  <si>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</si>
  <si>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</si>
  <si>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</si>
  <si>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</si>
  <si>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</si>
  <si>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</si>
  <si>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</si>
  <si>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</si>
  <si>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</si>
  <si>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</si>
  <si>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</si>
  <si>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</si>
  <si>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</si>
  <si>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</si>
  <si>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</si>
  <si>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</si>
  <si>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</si>
  <si>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</si>
  <si>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</si>
  <si>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</si>
  <si>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</si>
  <si>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</si>
  <si>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</si>
  <si>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</si>
  <si>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</si>
  <si>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</si>
  <si>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</si>
  <si>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</si>
  <si>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</si>
  <si>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</si>
  <si>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</si>
  <si>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</si>
  <si>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</si>
  <si>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</si>
  <si>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</si>
  <si>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</si>
  <si>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</si>
  <si>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</si>
  <si>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</si>
  <si>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</si>
  <si>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</si>
  <si>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</si>
  <si>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</si>
  <si>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</si>
  <si>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</si>
  <si>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</si>
  <si>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</si>
  <si>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</si>
  <si>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</si>
  <si>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</si>
  <si>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</si>
  <si>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</si>
  <si>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</si>
  <si>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</si>
  <si>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</si>
  <si>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</si>
  <si>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</si>
  <si>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</si>
  <si>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</si>
  <si>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</si>
  <si>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</si>
  <si>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</si>
  <si>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</si>
  <si>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</si>
  <si>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</si>
  <si>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</si>
  <si>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</si>
  <si>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</si>
  <si>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</si>
  <si>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</si>
  <si>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</si>
  <si>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</si>
  <si>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</si>
  <si>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</si>
  <si>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</si>
  <si>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</si>
  <si>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</si>
  <si>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</si>
  <si>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</si>
  <si>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</si>
  <si>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</si>
  <si>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</si>
  <si>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</si>
  <si>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</si>
  <si>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</si>
  <si>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</si>
  <si>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</si>
  <si>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</si>
  <si>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</si>
  <si>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</si>
  <si>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</si>
  <si>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</si>
  <si>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</si>
  <si>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</si>
  <si>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</si>
  <si>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</si>
  <si>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</si>
  <si>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</si>
  <si>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</si>
  <si>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</si>
  <si>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</si>
  <si>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</si>
  <si>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</si>
  <si>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</si>
  <si>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</si>
  <si>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</si>
  <si>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</si>
  <si>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</si>
  <si>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</si>
  <si>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</si>
  <si>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</si>
  <si>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</si>
  <si>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</si>
  <si>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</si>
  <si>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</si>
  <si>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</si>
  <si>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</si>
  <si>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</si>
  <si>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</si>
  <si>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</si>
  <si>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</si>
  <si>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</si>
  <si>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</si>
  <si>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</si>
  <si>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</si>
  <si>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</si>
  <si>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</si>
  <si>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</si>
  <si>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</si>
  <si>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</si>
  <si>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</si>
  <si>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</si>
  <si>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</si>
  <si>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</si>
  <si>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</si>
  <si>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</si>
  <si>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</si>
  <si>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</si>
  <si>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</si>
  <si>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</si>
  <si>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</si>
  <si>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</si>
  <si>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</si>
  <si>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</si>
  <si>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</si>
  <si>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</si>
  <si>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</si>
  <si>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</si>
  <si>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</si>
  <si>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</si>
  <si>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</si>
  <si>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</si>
  <si>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</si>
  <si>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</si>
  <si>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</si>
  <si>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</si>
  <si>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</si>
  <si>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</si>
  <si>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</si>
  <si>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</si>
  <si>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</si>
  <si>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</si>
  <si>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</si>
  <si>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</si>
  <si>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</si>
  <si>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</si>
  <si>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</si>
  <si>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</si>
  <si>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</si>
  <si>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</si>
  <si>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</si>
  <si>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</si>
  <si>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</si>
  <si>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</si>
  <si>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</si>
  <si>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</si>
  <si>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</si>
  <si>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</si>
  <si>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</si>
  <si>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</si>
  <si>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</si>
  <si>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</si>
  <si>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</si>
  <si>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</si>
  <si>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</si>
  <si>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</si>
  <si>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</si>
  <si>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</si>
  <si>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</si>
  <si>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</si>
  <si>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</si>
  <si>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</si>
  <si>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</si>
  <si>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</si>
  <si>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</si>
  <si>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</si>
  <si>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</si>
  <si>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</si>
  <si>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</si>
  <si>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</si>
  <si>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</si>
  <si>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</si>
  <si>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</si>
  <si>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</si>
  <si>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</si>
  <si>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</si>
  <si>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</si>
  <si>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</si>
  <si>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</si>
  <si>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</si>
  <si>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</si>
  <si>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</si>
  <si>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</si>
  <si>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</si>
  <si>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</si>
  <si>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</si>
  <si>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</si>
  <si>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</si>
  <si>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</si>
  <si>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</si>
  <si>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</si>
  <si>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</si>
  <si>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</si>
  <si>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</si>
  <si>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</si>
  <si>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</si>
  <si>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</si>
  <si>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</si>
  <si>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</si>
  <si>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</si>
  <si>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</si>
  <si>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</si>
  <si>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</si>
  <si>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</si>
  <si>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</si>
  <si>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</si>
  <si>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</si>
  <si>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</si>
  <si>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</si>
  <si>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</si>
  <si>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</si>
  <si>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</si>
  <si>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</si>
  <si>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</si>
  <si>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</si>
  <si>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</si>
  <si>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</si>
  <si>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</si>
  <si>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</si>
  <si>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</si>
  <si>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</si>
  <si>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</si>
  <si>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</si>
  <si>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</si>
  <si>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</si>
  <si>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</si>
  <si>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</si>
  <si>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</si>
  <si>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</si>
  <si>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</si>
  <si>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</si>
  <si>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</si>
  <si>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</si>
  <si>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</si>
  <si>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</si>
  <si>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</si>
  <si>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</si>
  <si>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</si>
  <si>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</si>
  <si>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</si>
  <si>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</si>
  <si>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</si>
  <si>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</si>
  <si>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</si>
  <si>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</si>
  <si>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</si>
  <si>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</si>
  <si>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</si>
  <si>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</si>
  <si>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</si>
  <si>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</si>
  <si>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</si>
  <si>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</si>
  <si>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</si>
  <si>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</si>
  <si>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</si>
  <si>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</si>
  <si>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</si>
  <si>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</si>
  <si>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</si>
  <si>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</si>
  <si>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</si>
  <si>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</si>
  <si>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</si>
  <si>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</si>
  <si>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</si>
  <si>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</si>
  <si>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</si>
  <si>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</si>
  <si>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</si>
  <si>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</si>
  <si>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</si>
  <si>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</si>
  <si>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</si>
  <si>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</si>
  <si>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</si>
  <si>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</si>
  <si>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</si>
  <si>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</si>
  <si>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</si>
  <si>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</si>
  <si>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</si>
  <si>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</si>
  <si>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</si>
  <si>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</si>
  <si>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</si>
  <si>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</si>
  <si>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</si>
  <si>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</si>
  <si>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</si>
  <si>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</si>
  <si>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</si>
  <si>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</si>
  <si>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</si>
  <si>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</si>
  <si>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</si>
  <si>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</si>
  <si>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</si>
  <si>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</si>
  <si>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</si>
  <si>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</si>
  <si>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</si>
  <si>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</si>
  <si>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</si>
  <si>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</si>
  <si>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</si>
  <si>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</si>
  <si>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</si>
  <si>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</si>
  <si>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</si>
  <si>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</si>
  <si>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</si>
  <si>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</si>
  <si>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</si>
  <si>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</si>
  <si>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</si>
  <si>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</si>
  <si>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</si>
  <si>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</si>
  <si>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</si>
  <si>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</si>
  <si>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</si>
  <si>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</si>
  <si>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</si>
  <si>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</si>
  <si>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</si>
  <si>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</si>
  <si>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</si>
  <si>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</si>
  <si>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</si>
  <si>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</si>
  <si>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</si>
  <si>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</si>
  <si>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</si>
  <si>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</si>
  <si>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</si>
  <si>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</si>
  <si>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</si>
  <si>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</si>
  <si>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</si>
  <si>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</si>
  <si>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</si>
  <si>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</si>
  <si>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</si>
  <si>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</si>
  <si>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</si>
  <si>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</si>
  <si>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</si>
  <si>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</si>
  <si>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</si>
  <si>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</si>
  <si>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</si>
  <si>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</si>
  <si>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</si>
  <si>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</si>
  <si>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</si>
  <si>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</si>
  <si>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</si>
  <si>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</si>
  <si>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პოლიტიკური მოძრაობა "თავისუფლება"-ზვიად გამსახურდიას გზა</t>
  </si>
  <si>
    <t>კონსტანტინე გამსახურდია</t>
  </si>
  <si>
    <t>გამსახურდია</t>
  </si>
  <si>
    <t xml:space="preserve">კონსტანტინე </t>
  </si>
  <si>
    <t>ლელა</t>
  </si>
  <si>
    <t>ცუცქირიძე</t>
  </si>
  <si>
    <t>თამარა</t>
  </si>
  <si>
    <t>ოთარაშვილი</t>
  </si>
  <si>
    <t>ნინო</t>
  </si>
  <si>
    <t>კუხალაშვილი</t>
  </si>
  <si>
    <t>ნატალია</t>
  </si>
  <si>
    <t>მამაიაშვლი</t>
  </si>
  <si>
    <t>თამარი</t>
  </si>
  <si>
    <t>ზურაბ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</si>
  <si>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</si>
  <si>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</si>
  <si>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</si>
  <si>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</si>
  <si>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</si>
  <si>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</si>
  <si>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თამუნა</t>
  </si>
  <si>
    <t>ლაბაძე</t>
  </si>
  <si>
    <t>შმაგი</t>
  </si>
  <si>
    <t>ბაინდურაშვილი</t>
  </si>
  <si>
    <t>გიორგი</t>
  </si>
  <si>
    <t>ნოზაძე</t>
  </si>
  <si>
    <t>დუაშვილი</t>
  </si>
  <si>
    <t>ჭყოიძე</t>
  </si>
  <si>
    <t>პაიჭაძე</t>
  </si>
  <si>
    <t>ფაჩულია</t>
  </si>
  <si>
    <t xml:space="preserve">გიული   </t>
  </si>
  <si>
    <t>მაკა</t>
  </si>
  <si>
    <t>ხუცურაული</t>
  </si>
  <si>
    <t>ქევანაშვილი</t>
  </si>
  <si>
    <t>ხიზანიშვილი</t>
  </si>
  <si>
    <t>გოგელაშვილი</t>
  </si>
  <si>
    <t xml:space="preserve">ბადრი </t>
  </si>
  <si>
    <t>O1017018618</t>
  </si>
  <si>
    <t>ჯამალაშვილი</t>
  </si>
  <si>
    <t>მალხაზი</t>
  </si>
  <si>
    <t>გორგასალიძე</t>
  </si>
  <si>
    <t>რამაზ</t>
  </si>
  <si>
    <t>გორგასლიძე</t>
  </si>
  <si>
    <t>ნატო</t>
  </si>
  <si>
    <t>O4001010726</t>
  </si>
  <si>
    <t>კახაბერი</t>
  </si>
  <si>
    <t>რეხვიაშვილი</t>
  </si>
  <si>
    <t>O4001001176</t>
  </si>
  <si>
    <t>ზაალი</t>
  </si>
  <si>
    <t>ქუთაისი</t>
  </si>
  <si>
    <t>ბათუმი</t>
  </si>
  <si>
    <t>ზუგდიდი</t>
  </si>
  <si>
    <t>რუსთავი</t>
  </si>
  <si>
    <t>მარნეული</t>
  </si>
  <si>
    <t>რაჭა</t>
  </si>
  <si>
    <t>მარტვილი</t>
  </si>
  <si>
    <t>ხობი</t>
  </si>
  <si>
    <t>მცხეთა</t>
  </si>
  <si>
    <t>ამბროლაურ</t>
  </si>
  <si>
    <t>სენაკი</t>
  </si>
  <si>
    <t>თიბისი</t>
  </si>
  <si>
    <t>GE85TB7642436080100006</t>
  </si>
  <si>
    <t>GEL</t>
  </si>
  <si>
    <t>მივლინების თანხების გაცემა</t>
  </si>
  <si>
    <t>ბაია წოწორია</t>
  </si>
  <si>
    <t>კონსტანტინე გამსახურდია                                                          ბაია წოწორია</t>
  </si>
  <si>
    <t xml:space="preserve">             ბაია წოწორია</t>
  </si>
  <si>
    <t>კონსტანტინე გამსახურდია                                                             ბაია წოწორია</t>
  </si>
  <si>
    <t>კონსტანტინე გამსახურდია                                                           ბაია წოწორია</t>
  </si>
  <si>
    <t>კონსტანტინე გამსახურდია                                                         ბაია წოწორია</t>
  </si>
  <si>
    <t xml:space="preserve">                     ბაია   წოწორია</t>
  </si>
  <si>
    <t xml:space="preserve">                             ბაია წოწორია</t>
  </si>
  <si>
    <t xml:space="preserve">                                       ბაია წოწორია</t>
  </si>
  <si>
    <t>ბაია  წოწორია</t>
  </si>
  <si>
    <t>კონსტანტინე გამსახურდია                                   ბაია წოწორია</t>
  </si>
  <si>
    <t>კონსტანტინე გამსახურდია                                                       ბაია წოწორია</t>
  </si>
  <si>
    <t xml:space="preserve">                                   ბაია  წოწორია</t>
  </si>
  <si>
    <t>ბაია   წოწორია</t>
  </si>
  <si>
    <t>კონსტანტინე გამსახურდია                                                                    ბაია  წოწორია</t>
  </si>
  <si>
    <t>კონსტანტინე გამსახურდია                                                                 ბაია წოწორია</t>
  </si>
  <si>
    <t>კონსტანტინე გამსახურდია                                                                    ბაია წოწორია</t>
  </si>
  <si>
    <t>ია</t>
  </si>
  <si>
    <t xml:space="preserve">       ბაია წოწორია</t>
  </si>
  <si>
    <t xml:space="preserve">  ბაია წოწორია</t>
  </si>
  <si>
    <t xml:space="preserve">                      ბაია წოწორია</t>
  </si>
  <si>
    <t xml:space="preserve">    ბაია წოწორია</t>
  </si>
  <si>
    <t>ბაია წიწორია</t>
  </si>
  <si>
    <t xml:space="preserve">   ბაია  წოწორია</t>
  </si>
  <si>
    <t xml:space="preserve">  ც</t>
  </si>
  <si>
    <t>საქართველოს ბანკი</t>
  </si>
  <si>
    <t>GE63BG0000000950657100</t>
  </si>
  <si>
    <t>01/06/17-30/06/17</t>
  </si>
  <si>
    <t>01/07/17-31/07/17</t>
  </si>
  <si>
    <t>22/08/2017-11/09/2017</t>
  </si>
  <si>
    <t>საქართველო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</si>
</sst>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" fontId="21" fillId="0" borderId="1" xfId="1" applyNumberFormat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14" fontId="18" fillId="2" borderId="3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0" borderId="3" xfId="3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E16" sqref="E16"/>
    </sheetView>
  </sheetViews>
  <sheetFormatPr defaultRowHeight="18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2" customFormat="1" ht="15.75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ht="15.75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608</v>
      </c>
    </row>
    <row r="3" spans="1:12" s="312" customFormat="1" ht="15.75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ht="15.75">
      <c r="A4" s="412" t="s">
        <v>274</v>
      </c>
      <c r="B4" s="361"/>
      <c r="C4" s="361"/>
      <c r="D4" s="414" t="s">
        <v>515</v>
      </c>
      <c r="E4" s="404"/>
      <c r="F4" s="311"/>
      <c r="G4" s="307"/>
      <c r="H4" s="405"/>
      <c r="I4" s="404"/>
      <c r="J4" s="406"/>
      <c r="K4" s="307"/>
      <c r="L4" s="407"/>
    </row>
    <row r="5" spans="1:12" s="312" customFormat="1" ht="16.5" thickBot="1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8.75" thickBot="1">
      <c r="A6" s="364"/>
      <c r="B6" s="363"/>
      <c r="C6" s="362"/>
      <c r="D6" s="362"/>
      <c r="E6" s="362"/>
      <c r="F6" s="361"/>
      <c r="G6" s="361"/>
      <c r="H6" s="361"/>
      <c r="I6" s="428" t="s">
        <v>475</v>
      </c>
      <c r="J6" s="429"/>
      <c r="K6" s="430"/>
      <c r="L6" s="360"/>
    </row>
    <row r="7" spans="1:12" s="348" customFormat="1" ht="45.75" thickBot="1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8.75" thickBot="1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8.75" thickBot="1">
      <c r="A28" s="323" t="s">
        <v>276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>
      <c r="A30" s="307"/>
      <c r="B30" s="311"/>
      <c r="C30" s="307"/>
      <c r="D30" s="311"/>
      <c r="E30" s="307"/>
      <c r="F30" s="311"/>
      <c r="G30" s="307"/>
      <c r="H30" s="311"/>
      <c r="I30" s="307"/>
      <c r="J30" s="311"/>
      <c r="K30" s="307"/>
      <c r="L30" s="311"/>
    </row>
    <row r="31" spans="1:12" s="312" customFormat="1" ht="15.75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13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13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12" customFormat="1" ht="15.75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12" customFormat="1" ht="15.75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12" customFormat="1" ht="15.75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12" customFormat="1" ht="15.75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2" customFormat="1" ht="15.75">
      <c r="A38" s="307"/>
      <c r="B38" s="311"/>
      <c r="C38" s="307"/>
      <c r="D38" s="311"/>
      <c r="E38" s="307"/>
      <c r="F38" s="311"/>
      <c r="G38" s="307"/>
      <c r="H38" s="311"/>
      <c r="I38" s="307"/>
      <c r="J38" s="311"/>
      <c r="K38" s="307"/>
      <c r="L38" s="311"/>
    </row>
    <row r="39" spans="1:12" s="312" customFormat="1" ht="15.75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>
      <c r="A40" s="307"/>
      <c r="B40" s="311"/>
      <c r="C40" s="307"/>
      <c r="D40" s="311"/>
      <c r="E40" s="307"/>
      <c r="F40" s="311"/>
      <c r="G40" s="307"/>
      <c r="H40" s="311"/>
      <c r="I40" s="307"/>
      <c r="J40" s="311"/>
      <c r="K40" s="307"/>
      <c r="L40" s="311"/>
    </row>
    <row r="41" spans="1:12" s="309" customFormat="1" ht="15.75">
      <c r="A41" s="433" t="s">
        <v>107</v>
      </c>
      <c r="B41" s="433"/>
      <c r="C41" s="434" t="s">
        <v>516</v>
      </c>
      <c r="D41" s="434"/>
      <c r="E41" s="434"/>
      <c r="F41" s="308"/>
      <c r="G41" s="436" t="s">
        <v>581</v>
      </c>
      <c r="H41" s="436"/>
      <c r="I41" s="308"/>
      <c r="J41" s="307"/>
      <c r="K41" s="308"/>
      <c r="L41" s="307"/>
    </row>
    <row r="42" spans="1:12" s="309" customFormat="1" ht="15.75">
      <c r="A42" s="308"/>
      <c r="B42" s="307"/>
      <c r="C42" s="435"/>
      <c r="D42" s="435"/>
      <c r="E42" s="435"/>
      <c r="F42" s="308"/>
      <c r="G42" s="436"/>
      <c r="H42" s="436"/>
      <c r="I42" s="308"/>
      <c r="J42" s="307"/>
      <c r="K42" s="308"/>
      <c r="L42" s="307"/>
    </row>
    <row r="43" spans="1:12" s="309" customFormat="1" ht="15" customHeight="1">
      <c r="A43" s="308"/>
      <c r="B43" s="307"/>
      <c r="C43" s="426" t="s">
        <v>268</v>
      </c>
      <c r="D43" s="426"/>
      <c r="E43" s="426"/>
      <c r="F43" s="308"/>
      <c r="G43" s="307"/>
      <c r="H43" s="431" t="s">
        <v>467</v>
      </c>
      <c r="I43" s="310"/>
      <c r="J43" s="307"/>
      <c r="K43" s="308"/>
      <c r="L43" s="307"/>
    </row>
    <row r="44" spans="1:12" s="309" customFormat="1" ht="15.75">
      <c r="A44" s="308"/>
      <c r="B44" s="307"/>
      <c r="C44" s="308"/>
      <c r="D44" s="307"/>
      <c r="E44" s="308"/>
      <c r="F44" s="308"/>
      <c r="G44" s="307"/>
      <c r="H44" s="432"/>
      <c r="I44" s="310"/>
      <c r="J44" s="307"/>
      <c r="K44" s="308"/>
      <c r="L44" s="307"/>
    </row>
    <row r="45" spans="1:12" s="306" customFormat="1" ht="15.75">
      <c r="A45" s="308"/>
      <c r="B45" s="307"/>
      <c r="C45" s="426" t="s">
        <v>139</v>
      </c>
      <c r="D45" s="426"/>
      <c r="E45" s="426"/>
      <c r="F45" s="308"/>
      <c r="G45" s="307"/>
      <c r="H45" s="308"/>
      <c r="I45" s="308"/>
      <c r="J45" s="307"/>
      <c r="K45" s="308"/>
      <c r="L45" s="307"/>
    </row>
    <row r="46" spans="1:12" s="306" customFormat="1">
      <c r="E46" s="304"/>
    </row>
    <row r="47" spans="1:12" s="306" customFormat="1">
      <c r="E47" s="304"/>
    </row>
    <row r="48" spans="1:12" s="306" customFormat="1">
      <c r="E48" s="304"/>
    </row>
    <row r="49" spans="5:5" s="306" customFormat="1">
      <c r="E49" s="304"/>
    </row>
    <row r="50" spans="5:5" s="306" customFormat="1" ht="15.75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C41:E42"/>
    <mergeCell ref="G41:H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439" t="s">
        <v>109</v>
      </c>
      <c r="D1" s="439"/>
      <c r="E1" s="157"/>
    </row>
    <row r="2" spans="1:12">
      <c r="A2" s="79" t="s">
        <v>140</v>
      </c>
      <c r="B2" s="117"/>
      <c r="C2" s="437" t="s">
        <v>608</v>
      </c>
      <c r="D2" s="438"/>
      <c r="E2" s="157"/>
    </row>
    <row r="3" spans="1:12">
      <c r="A3" s="79"/>
      <c r="B3" s="117"/>
      <c r="C3" s="383"/>
      <c r="D3" s="383"/>
      <c r="E3" s="157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2"/>
      <c r="B7" s="382"/>
      <c r="C7" s="81"/>
      <c r="D7" s="81"/>
      <c r="E7" s="158"/>
    </row>
    <row r="8" spans="1:12" s="6" customFormat="1" ht="31.5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.75">
      <c r="A9" s="13">
        <v>1</v>
      </c>
      <c r="B9" s="13" t="s">
        <v>57</v>
      </c>
      <c r="C9" s="85">
        <f>SUM(C10,C13,C53,C56,C57,C58,C75)</f>
        <v>8027</v>
      </c>
      <c r="D9" s="85">
        <f>SUM(D10,D13,D53,D56,D57,D58,D64,D71,D72)</f>
        <v>8027</v>
      </c>
      <c r="E9" s="159"/>
    </row>
    <row r="10" spans="1:12" s="9" customFormat="1" ht="18.75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8027</v>
      </c>
      <c r="D13" s="87">
        <f>SUM(D14,D17,D29:D32,D35,D36,D43,D44,D45,D46,D47,D51,D52)</f>
        <v>8027</v>
      </c>
      <c r="E13" s="157"/>
    </row>
    <row r="14" spans="1:12">
      <c r="A14" s="16" t="s">
        <v>32</v>
      </c>
      <c r="B14" s="16" t="s">
        <v>1</v>
      </c>
      <c r="C14" s="86">
        <v>8007</v>
      </c>
      <c r="D14" s="86">
        <v>8007</v>
      </c>
      <c r="E14" s="157"/>
    </row>
    <row r="15" spans="1:12" ht="17.25" customHeight="1">
      <c r="A15" s="17" t="s">
        <v>98</v>
      </c>
      <c r="B15" s="17" t="s">
        <v>61</v>
      </c>
      <c r="C15" s="36">
        <v>8007</v>
      </c>
      <c r="D15" s="37">
        <v>8007</v>
      </c>
      <c r="E15" s="157"/>
    </row>
    <row r="16" spans="1:12" ht="17.25" customHeight="1">
      <c r="A16" s="17" t="s">
        <v>99</v>
      </c>
      <c r="B16" s="17" t="s">
        <v>62</v>
      </c>
      <c r="C16" s="36">
        <v>0</v>
      </c>
      <c r="D16" s="37">
        <v>0</v>
      </c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1.5">
      <c r="A18" s="17" t="s">
        <v>12</v>
      </c>
      <c r="B18" s="17" t="s">
        <v>250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1.5">
      <c r="A20" s="17" t="s">
        <v>281</v>
      </c>
      <c r="B20" s="17" t="s">
        <v>22</v>
      </c>
      <c r="C20" s="38"/>
      <c r="D20" s="41"/>
      <c r="E20" s="157"/>
    </row>
    <row r="21" spans="1:5">
      <c r="A21" s="17" t="s">
        <v>282</v>
      </c>
      <c r="B21" s="17" t="s">
        <v>15</v>
      </c>
      <c r="C21" s="38"/>
      <c r="D21" s="41"/>
      <c r="E21" s="157"/>
    </row>
    <row r="22" spans="1:5">
      <c r="A22" s="17" t="s">
        <v>283</v>
      </c>
      <c r="B22" s="17" t="s">
        <v>16</v>
      </c>
      <c r="C22" s="38"/>
      <c r="D22" s="41"/>
      <c r="E22" s="157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285</v>
      </c>
      <c r="B24" s="18" t="s">
        <v>18</v>
      </c>
      <c r="C24" s="38"/>
      <c r="D24" s="41"/>
      <c r="E24" s="157"/>
    </row>
    <row r="25" spans="1:5" ht="16.5" customHeight="1">
      <c r="A25" s="18" t="s">
        <v>286</v>
      </c>
      <c r="B25" s="18" t="s">
        <v>19</v>
      </c>
      <c r="C25" s="38"/>
      <c r="D25" s="41"/>
      <c r="E25" s="157"/>
    </row>
    <row r="26" spans="1:5" ht="16.5" customHeight="1">
      <c r="A26" s="18" t="s">
        <v>287</v>
      </c>
      <c r="B26" s="18" t="s">
        <v>20</v>
      </c>
      <c r="C26" s="38"/>
      <c r="D26" s="41"/>
      <c r="E26" s="157"/>
    </row>
    <row r="27" spans="1:5" ht="16.5" customHeight="1">
      <c r="A27" s="18" t="s">
        <v>288</v>
      </c>
      <c r="B27" s="18" t="s">
        <v>23</v>
      </c>
      <c r="C27" s="38"/>
      <c r="D27" s="42"/>
      <c r="E27" s="157"/>
    </row>
    <row r="28" spans="1:5">
      <c r="A28" s="17" t="s">
        <v>289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 ht="31.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290</v>
      </c>
      <c r="B33" s="17" t="s">
        <v>56</v>
      </c>
      <c r="C33" s="34"/>
      <c r="D33" s="35"/>
      <c r="E33" s="157"/>
    </row>
    <row r="34" spans="1:5">
      <c r="A34" s="17" t="s">
        <v>291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>
        <v>20</v>
      </c>
      <c r="D35" s="35">
        <v>20</v>
      </c>
      <c r="E35" s="157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355</v>
      </c>
      <c r="B37" s="17" t="s">
        <v>359</v>
      </c>
      <c r="C37" s="34"/>
      <c r="D37" s="34"/>
      <c r="E37" s="157"/>
    </row>
    <row r="38" spans="1:5">
      <c r="A38" s="17" t="s">
        <v>356</v>
      </c>
      <c r="B38" s="17" t="s">
        <v>360</v>
      </c>
      <c r="C38" s="34"/>
      <c r="D38" s="34"/>
      <c r="E38" s="157"/>
    </row>
    <row r="39" spans="1:5">
      <c r="A39" s="17" t="s">
        <v>357</v>
      </c>
      <c r="B39" s="17" t="s">
        <v>363</v>
      </c>
      <c r="C39" s="34"/>
      <c r="D39" s="35"/>
      <c r="E39" s="157"/>
    </row>
    <row r="40" spans="1:5">
      <c r="A40" s="17" t="s">
        <v>362</v>
      </c>
      <c r="B40" s="17" t="s">
        <v>364</v>
      </c>
      <c r="C40" s="34"/>
      <c r="D40" s="35"/>
      <c r="E40" s="157"/>
    </row>
    <row r="41" spans="1:5">
      <c r="A41" s="17" t="s">
        <v>365</v>
      </c>
      <c r="B41" s="17" t="s">
        <v>499</v>
      </c>
      <c r="C41" s="34"/>
      <c r="D41" s="35"/>
      <c r="E41" s="157"/>
    </row>
    <row r="42" spans="1:5">
      <c r="A42" s="17" t="s">
        <v>500</v>
      </c>
      <c r="B42" s="17" t="s">
        <v>361</v>
      </c>
      <c r="C42" s="34"/>
      <c r="D42" s="35"/>
      <c r="E42" s="157"/>
    </row>
    <row r="43" spans="1:5" ht="31.5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371</v>
      </c>
      <c r="B48" s="100" t="s">
        <v>374</v>
      </c>
      <c r="C48" s="34"/>
      <c r="D48" s="35"/>
      <c r="E48" s="157"/>
    </row>
    <row r="49" spans="1:5">
      <c r="A49" s="100" t="s">
        <v>372</v>
      </c>
      <c r="B49" s="100" t="s">
        <v>373</v>
      </c>
      <c r="C49" s="34"/>
      <c r="D49" s="35"/>
      <c r="E49" s="157"/>
    </row>
    <row r="50" spans="1:5">
      <c r="A50" s="100" t="s">
        <v>375</v>
      </c>
      <c r="B50" s="100" t="s">
        <v>376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1.5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1.5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417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297</v>
      </c>
      <c r="B59" s="47" t="s">
        <v>52</v>
      </c>
      <c r="C59" s="38"/>
      <c r="D59" s="41"/>
      <c r="E59" s="157"/>
    </row>
    <row r="60" spans="1:5" ht="31.5">
      <c r="A60" s="16" t="s">
        <v>298</v>
      </c>
      <c r="B60" s="47" t="s">
        <v>54</v>
      </c>
      <c r="C60" s="38"/>
      <c r="D60" s="41"/>
      <c r="E60" s="157"/>
    </row>
    <row r="61" spans="1:5">
      <c r="A61" s="16" t="s">
        <v>299</v>
      </c>
      <c r="B61" s="47" t="s">
        <v>53</v>
      </c>
      <c r="C61" s="41">
        <v>0</v>
      </c>
      <c r="D61" s="41"/>
      <c r="E61" s="157"/>
    </row>
    <row r="62" spans="1:5">
      <c r="A62" s="16" t="s">
        <v>300</v>
      </c>
      <c r="B62" s="47" t="s">
        <v>27</v>
      </c>
      <c r="C62" s="38"/>
      <c r="D62" s="41"/>
      <c r="E62" s="157"/>
    </row>
    <row r="63" spans="1:5">
      <c r="A63" s="16" t="s">
        <v>337</v>
      </c>
      <c r="B63" s="226" t="s">
        <v>338</v>
      </c>
      <c r="C63" s="38"/>
      <c r="D63" s="227"/>
      <c r="E63" s="157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>
      <c r="A65" s="15">
        <v>2.1</v>
      </c>
      <c r="B65" s="49" t="s">
        <v>100</v>
      </c>
      <c r="C65" s="295"/>
      <c r="D65" s="43"/>
      <c r="E65" s="157"/>
    </row>
    <row r="66" spans="1:5">
      <c r="A66" s="15">
        <v>2.2000000000000002</v>
      </c>
      <c r="B66" s="49" t="s">
        <v>104</v>
      </c>
      <c r="C66" s="297"/>
      <c r="D66" s="44"/>
      <c r="E66" s="157"/>
    </row>
    <row r="67" spans="1:5">
      <c r="A67" s="15">
        <v>2.2999999999999998</v>
      </c>
      <c r="B67" s="49" t="s">
        <v>103</v>
      </c>
      <c r="C67" s="297"/>
      <c r="D67" s="44"/>
      <c r="E67" s="157"/>
    </row>
    <row r="68" spans="1:5">
      <c r="A68" s="15">
        <v>2.4</v>
      </c>
      <c r="B68" s="49" t="s">
        <v>105</v>
      </c>
      <c r="C68" s="297"/>
      <c r="D68" s="44"/>
      <c r="E68" s="157"/>
    </row>
    <row r="69" spans="1:5">
      <c r="A69" s="15">
        <v>2.5</v>
      </c>
      <c r="B69" s="49" t="s">
        <v>101</v>
      </c>
      <c r="C69" s="297"/>
      <c r="D69" s="44"/>
      <c r="E69" s="157"/>
    </row>
    <row r="70" spans="1:5">
      <c r="A70" s="15">
        <v>2.6</v>
      </c>
      <c r="B70" s="49" t="s">
        <v>102</v>
      </c>
      <c r="C70" s="297"/>
      <c r="D70" s="44"/>
      <c r="E70" s="157"/>
    </row>
    <row r="71" spans="1:5" s="2" customFormat="1">
      <c r="A71" s="13">
        <v>3</v>
      </c>
      <c r="B71" s="293" t="s">
        <v>451</v>
      </c>
      <c r="C71" s="296"/>
      <c r="D71" s="294"/>
      <c r="E71" s="108"/>
    </row>
    <row r="72" spans="1:5" s="2" customFormat="1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91" t="s">
        <v>279</v>
      </c>
      <c r="C75" s="8"/>
      <c r="D75" s="88"/>
      <c r="E75" s="108"/>
    </row>
    <row r="76" spans="1:5" s="2" customFormat="1">
      <c r="A76" s="392"/>
      <c r="B76" s="392"/>
      <c r="C76" s="12"/>
      <c r="D76" s="12"/>
      <c r="E76" s="108"/>
    </row>
    <row r="77" spans="1:5" s="2" customFormat="1">
      <c r="A77" s="442" t="s">
        <v>501</v>
      </c>
      <c r="B77" s="442"/>
      <c r="C77" s="442"/>
      <c r="D77" s="442"/>
      <c r="E77" s="108"/>
    </row>
    <row r="78" spans="1:5" s="2" customFormat="1">
      <c r="A78" s="392"/>
      <c r="B78" s="392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589</v>
      </c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51" t="s">
        <v>503</v>
      </c>
      <c r="C84" s="451"/>
      <c r="D84" s="451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451" t="s">
        <v>505</v>
      </c>
      <c r="C86" s="451"/>
      <c r="D86" s="45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5" t="s">
        <v>420</v>
      </c>
    </row>
    <row r="30" spans="1:5">
      <c r="A30" s="225"/>
    </row>
    <row r="31" spans="1:5">
      <c r="A31" s="225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B35" s="2" t="s">
        <v>590</v>
      </c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476</v>
      </c>
      <c r="B1" s="77"/>
      <c r="C1" s="80"/>
      <c r="D1" s="80"/>
      <c r="E1" s="80"/>
      <c r="F1" s="80"/>
      <c r="G1" s="302"/>
      <c r="H1" s="302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302"/>
      <c r="H2" s="302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302"/>
      <c r="H3" s="302"/>
      <c r="I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301"/>
      <c r="B7" s="301"/>
      <c r="C7" s="301"/>
      <c r="D7" s="301"/>
      <c r="E7" s="301"/>
      <c r="F7" s="301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.75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.75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.75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.7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.75">
      <c r="A34" s="193"/>
      <c r="B34" s="193"/>
      <c r="C34" s="193" t="s">
        <v>516</v>
      </c>
      <c r="D34" s="193"/>
      <c r="E34" s="197" t="s">
        <v>591</v>
      </c>
      <c r="F34" s="197"/>
      <c r="G34" s="197"/>
      <c r="H34" s="193"/>
      <c r="I34" s="193"/>
    </row>
    <row r="35" spans="1:9" ht="15.75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.75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8" sqref="G2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478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/>
      <c r="H2" s="437"/>
      <c r="I2" s="79"/>
    </row>
    <row r="3" spans="1:9" ht="15.75">
      <c r="A3" s="79"/>
      <c r="B3" s="79"/>
      <c r="C3" s="79"/>
      <c r="D3" s="79"/>
      <c r="E3" s="79"/>
      <c r="F3" s="79"/>
      <c r="G3" s="302"/>
      <c r="H3" s="302"/>
      <c r="I3" s="397"/>
    </row>
    <row r="4" spans="1:9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301"/>
      <c r="B7" s="301"/>
      <c r="C7" s="301"/>
      <c r="D7" s="301"/>
      <c r="E7" s="301"/>
      <c r="F7" s="301"/>
      <c r="G7" s="81"/>
      <c r="H7" s="81"/>
      <c r="I7" s="397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.75">
      <c r="A9" s="394"/>
      <c r="B9" s="395"/>
      <c r="C9" s="101"/>
      <c r="D9" s="101"/>
      <c r="E9" s="101"/>
      <c r="F9" s="101"/>
      <c r="G9" s="101"/>
      <c r="H9" s="4"/>
      <c r="I9" s="4"/>
    </row>
    <row r="10" spans="1:9" ht="15.75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.75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.75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.75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.75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.75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.75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.75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.75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.75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.75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.75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.75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.75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.75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.75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.75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.75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.75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.75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.75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.75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.75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.75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.75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.75">
      <c r="A35" s="45"/>
      <c r="B35" s="45"/>
      <c r="C35" s="45"/>
      <c r="D35" s="45"/>
      <c r="E35" s="45"/>
      <c r="F35" s="45"/>
      <c r="G35" s="2"/>
      <c r="H35" s="2"/>
    </row>
    <row r="36" spans="1:9" ht="15.75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.75">
      <c r="A37" s="225"/>
      <c r="B37" s="45"/>
      <c r="C37" s="45"/>
      <c r="D37" s="45"/>
      <c r="E37" s="45"/>
      <c r="F37" s="45"/>
      <c r="G37" s="2"/>
      <c r="H37" s="2"/>
    </row>
    <row r="38" spans="1:9" ht="15.75">
      <c r="A38" s="225"/>
      <c r="B38" s="2"/>
      <c r="C38" s="2"/>
      <c r="D38" s="2"/>
      <c r="E38" s="2"/>
      <c r="F38" s="2"/>
      <c r="G38" s="2"/>
      <c r="H38" s="2"/>
    </row>
    <row r="39" spans="1:9" ht="15.75">
      <c r="A39" s="22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.7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 t="s">
        <v>516</v>
      </c>
      <c r="C43" s="2"/>
      <c r="D43" s="452" t="s">
        <v>579</v>
      </c>
      <c r="E43" s="452"/>
      <c r="F43" s="452"/>
      <c r="G43" s="2"/>
      <c r="H43" s="12"/>
    </row>
    <row r="44" spans="1:9" ht="15.7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.7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3">
    <mergeCell ref="G1:H1"/>
    <mergeCell ref="G2:H2"/>
    <mergeCell ref="D43:F43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F39" sqref="F39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480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/>
      <c r="H2" s="437"/>
    </row>
    <row r="3" spans="1:10" ht="15.75">
      <c r="A3" s="79"/>
      <c r="B3" s="79"/>
      <c r="C3" s="79"/>
      <c r="D3" s="79"/>
      <c r="E3" s="79"/>
      <c r="F3" s="79"/>
      <c r="G3" s="302"/>
      <c r="H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301"/>
      <c r="B7" s="301"/>
      <c r="C7" s="301"/>
      <c r="D7" s="301"/>
      <c r="E7" s="301"/>
      <c r="F7" s="301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516</v>
      </c>
      <c r="D43" s="193"/>
      <c r="E43" s="193"/>
      <c r="F43" s="193" t="s">
        <v>579</v>
      </c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H39" sqref="H39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482</v>
      </c>
      <c r="B2" s="444"/>
      <c r="C2" s="444"/>
      <c r="D2" s="444"/>
      <c r="E2" s="384"/>
      <c r="F2" s="80"/>
      <c r="G2" s="80"/>
      <c r="H2" s="80"/>
      <c r="I2" s="80"/>
      <c r="J2" s="302"/>
      <c r="K2" s="303"/>
      <c r="L2" s="3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7"/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 ht="12.75" customHeight="1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386" t="s">
        <v>516</v>
      </c>
      <c r="D45" s="387"/>
      <c r="E45" s="387"/>
      <c r="F45" s="386"/>
      <c r="G45" s="450" t="s">
        <v>592</v>
      </c>
      <c r="H45" s="450"/>
      <c r="I45" s="450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389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389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G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D20" sqref="D20"/>
    </sheetView>
  </sheetViews>
  <sheetFormatPr defaultRowHeight="15.7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53" t="s">
        <v>109</v>
      </c>
      <c r="D1" s="453"/>
    </row>
    <row r="2" spans="1:5">
      <c r="A2" s="77" t="s">
        <v>459</v>
      </c>
      <c r="B2" s="79"/>
      <c r="C2" s="437"/>
      <c r="D2" s="43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პოლიტიკური მოძრაობა "თავისუფლება"-ზვიად გამსახურდიას გზა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1.5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.75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.75">
      <c r="A12" s="16" t="s">
        <v>30</v>
      </c>
      <c r="B12" s="16" t="s">
        <v>70</v>
      </c>
      <c r="C12" s="34"/>
      <c r="D12" s="35"/>
    </row>
    <row r="13" spans="1:5" s="9" customFormat="1" ht="18.75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593</v>
      </c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B16" sqref="B16"/>
    </sheetView>
  </sheetViews>
  <sheetFormatPr defaultRowHeight="15.7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39" t="s">
        <v>109</v>
      </c>
      <c r="D1" s="439"/>
      <c r="E1" s="94"/>
    </row>
    <row r="2" spans="1:5" s="6" customFormat="1">
      <c r="A2" s="77" t="s">
        <v>457</v>
      </c>
      <c r="B2" s="80"/>
      <c r="C2" s="437"/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5"/>
    </row>
    <row r="22" spans="1:9">
      <c r="A22" s="225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B26" s="2" t="s">
        <v>594</v>
      </c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8" zoomScale="80" zoomScaleSheetLayoutView="80" workbookViewId="0">
      <selection activeCell="D15" sqref="D15"/>
    </sheetView>
  </sheetViews>
  <sheetFormatPr defaultRowHeight="15.7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454" t="s">
        <v>198</v>
      </c>
      <c r="D1" s="454"/>
      <c r="E1" s="108"/>
    </row>
    <row r="2" spans="1:5">
      <c r="A2" s="79" t="s">
        <v>140</v>
      </c>
      <c r="B2" s="124"/>
      <c r="C2" s="80"/>
      <c r="D2" s="237" t="s">
        <v>607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7.2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191</v>
      </c>
      <c r="B10" s="53"/>
      <c r="C10" s="128">
        <f>SUM(C11,C34)</f>
        <v>0.48</v>
      </c>
      <c r="D10" s="128">
        <f>SUM(D11,D34)</f>
        <v>1216.48</v>
      </c>
      <c r="E10" s="108"/>
    </row>
    <row r="11" spans="1:5">
      <c r="A11" s="54" t="s">
        <v>192</v>
      </c>
      <c r="B11" s="55"/>
      <c r="C11" s="88">
        <f>SUM(C12:C32)</f>
        <v>0.48</v>
      </c>
      <c r="D11" s="88">
        <f>SUM(D12:D32)</f>
        <v>1216.48</v>
      </c>
      <c r="E11" s="108"/>
    </row>
    <row r="12" spans="1:5">
      <c r="A12" s="58">
        <v>1110</v>
      </c>
      <c r="B12" s="57" t="s">
        <v>142</v>
      </c>
      <c r="C12" s="8">
        <v>0</v>
      </c>
      <c r="D12" s="8">
        <v>1216</v>
      </c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0.48</v>
      </c>
      <c r="D14" s="8">
        <v>0.48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19919.95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19919.95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>
        <v>19919.95</v>
      </c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1.5">
      <c r="A55" s="58">
        <v>3236</v>
      </c>
      <c r="B55" s="57" t="s">
        <v>189</v>
      </c>
      <c r="C55" s="8"/>
      <c r="D55" s="8"/>
      <c r="E55" s="108"/>
    </row>
    <row r="56" spans="1:5" ht="47.2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1.5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595</v>
      </c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6"/>
  <sheetViews>
    <sheetView showGridLines="0" view="pageBreakPreview" zoomScale="80" zoomScaleSheetLayoutView="80" workbookViewId="0">
      <selection activeCell="I3" sqref="I3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439" t="s">
        <v>109</v>
      </c>
      <c r="J1" s="43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437" t="s">
        <v>608</v>
      </c>
      <c r="J2" s="43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4" t="str">
        <f>'ფორმა N1'!D4</f>
        <v>პოლიტიკური მოძრაობა "თავისუფლება"-ზვიად გამსახურდიას გზა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1.5">
      <c r="A10" s="163">
        <v>1</v>
      </c>
      <c r="B10" s="64" t="s">
        <v>575</v>
      </c>
      <c r="C10" s="164" t="s">
        <v>576</v>
      </c>
      <c r="D10" s="165" t="s">
        <v>577</v>
      </c>
      <c r="E10" s="161">
        <v>42379</v>
      </c>
      <c r="F10" s="28">
        <v>1990.92</v>
      </c>
      <c r="G10" s="28">
        <v>7252</v>
      </c>
      <c r="H10" s="28">
        <v>14636.22</v>
      </c>
      <c r="I10" s="28">
        <v>0.48</v>
      </c>
      <c r="J10" s="28"/>
      <c r="K10" s="108"/>
    </row>
    <row r="11" spans="1:11" s="27" customFormat="1" ht="31.5">
      <c r="A11" s="163">
        <v>2</v>
      </c>
      <c r="B11" s="64" t="s">
        <v>604</v>
      </c>
      <c r="C11" s="164" t="s">
        <v>605</v>
      </c>
      <c r="D11" s="165" t="s">
        <v>577</v>
      </c>
      <c r="E11" s="161">
        <v>40909</v>
      </c>
      <c r="F11" s="28">
        <v>0</v>
      </c>
      <c r="G11" s="28">
        <v>0</v>
      </c>
      <c r="H11" s="28">
        <v>0</v>
      </c>
      <c r="I11" s="28">
        <v>0</v>
      </c>
      <c r="J11" s="425">
        <v>42796</v>
      </c>
      <c r="K11" s="108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 t="s">
        <v>516</v>
      </c>
      <c r="D17" s="107"/>
      <c r="E17" s="107"/>
      <c r="F17" s="299" t="s">
        <v>597</v>
      </c>
      <c r="G17" s="300"/>
      <c r="H17" s="300"/>
      <c r="I17" s="104"/>
      <c r="J17" s="104"/>
    </row>
    <row r="18" spans="1:10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  <row r="26" spans="1:10">
      <c r="I26" s="2" t="s">
        <v>596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439" t="s">
        <v>109</v>
      </c>
      <c r="D1" s="439"/>
      <c r="E1" s="111"/>
    </row>
    <row r="2" spans="1:7">
      <c r="A2" s="79" t="s">
        <v>140</v>
      </c>
      <c r="B2" s="79"/>
      <c r="C2" s="437" t="s">
        <v>608</v>
      </c>
      <c r="D2" s="43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13" t="str">
        <f>'ფორმა N1'!D4</f>
        <v>პოლიტიკური მოძრაობა "თავისუფლება"-ზვიად გამსახურდიას გზა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3">
        <v>1</v>
      </c>
      <c r="B9" s="253" t="s">
        <v>65</v>
      </c>
      <c r="C9" s="88">
        <f>SUM(C10,C26)</f>
        <v>7252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7252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v>7252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7252</v>
      </c>
      <c r="D17" s="8"/>
      <c r="E17" s="111"/>
    </row>
    <row r="18" spans="1:5" s="3" customFormat="1" ht="31.5">
      <c r="A18" s="100" t="s">
        <v>85</v>
      </c>
      <c r="B18" s="100" t="s">
        <v>110</v>
      </c>
      <c r="C18" s="8">
        <v>0</v>
      </c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1.5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90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61" t="s">
        <v>98</v>
      </c>
      <c r="B28" s="261" t="s">
        <v>309</v>
      </c>
      <c r="C28" s="8"/>
      <c r="D28" s="8"/>
      <c r="E28" s="111"/>
    </row>
    <row r="29" spans="1:5">
      <c r="A29" s="261" t="s">
        <v>99</v>
      </c>
      <c r="B29" s="261" t="s">
        <v>312</v>
      </c>
      <c r="C29" s="8"/>
      <c r="D29" s="8"/>
      <c r="E29" s="111"/>
    </row>
    <row r="30" spans="1:5">
      <c r="A30" s="261" t="s">
        <v>455</v>
      </c>
      <c r="B30" s="261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61" t="s">
        <v>12</v>
      </c>
      <c r="B32" s="261" t="s">
        <v>509</v>
      </c>
      <c r="C32" s="8"/>
      <c r="D32" s="8"/>
      <c r="E32" s="111"/>
    </row>
    <row r="33" spans="1:9">
      <c r="A33" s="261" t="s">
        <v>13</v>
      </c>
      <c r="B33" s="261" t="s">
        <v>510</v>
      </c>
      <c r="C33" s="8"/>
      <c r="D33" s="8"/>
      <c r="E33" s="111"/>
    </row>
    <row r="34" spans="1:9">
      <c r="A34" s="261" t="s">
        <v>281</v>
      </c>
      <c r="B34" s="261" t="s">
        <v>511</v>
      </c>
      <c r="C34" s="8"/>
      <c r="D34" s="8"/>
      <c r="E34" s="111"/>
    </row>
    <row r="35" spans="1:9" ht="31.5">
      <c r="A35" s="91" t="s">
        <v>34</v>
      </c>
      <c r="B35" s="275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B42" s="2" t="s">
        <v>580</v>
      </c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B11" sqref="B11"/>
    </sheetView>
  </sheetViews>
  <sheetFormatPr defaultRowHeight="15.75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>
      <c r="A2" s="79" t="s">
        <v>140</v>
      </c>
      <c r="B2" s="79"/>
      <c r="C2" s="79"/>
      <c r="D2" s="79"/>
      <c r="E2" s="79"/>
      <c r="F2" s="79"/>
      <c r="G2" s="174"/>
      <c r="H2" s="173"/>
    </row>
    <row r="3" spans="1:8">
      <c r="A3" s="79"/>
      <c r="B3" s="79"/>
      <c r="C3" s="79"/>
      <c r="D3" s="79"/>
      <c r="E3" s="79"/>
      <c r="F3" s="79"/>
      <c r="G3" s="105"/>
      <c r="H3" s="173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8">
      <c r="A10" s="178">
        <v>1</v>
      </c>
      <c r="B10" s="161">
        <v>43048</v>
      </c>
      <c r="C10" s="182">
        <v>9223</v>
      </c>
      <c r="D10" s="183">
        <v>8007</v>
      </c>
      <c r="E10" s="183" t="s">
        <v>577</v>
      </c>
      <c r="F10" s="183" t="s">
        <v>578</v>
      </c>
      <c r="G10" s="184">
        <v>0</v>
      </c>
      <c r="H10" s="108"/>
    </row>
    <row r="11" spans="1:8" ht="18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8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8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8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8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8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8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8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8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8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8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8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8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8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8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8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8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8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8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8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8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8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8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8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8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8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8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8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8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>
      <c r="B44" s="195" t="s">
        <v>107</v>
      </c>
      <c r="F44" s="196"/>
    </row>
    <row r="45" spans="1:10">
      <c r="F45" s="194"/>
      <c r="G45" s="194"/>
      <c r="H45" s="194"/>
      <c r="I45" s="194"/>
      <c r="J45" s="194"/>
    </row>
    <row r="46" spans="1:10">
      <c r="C46" s="197" t="s">
        <v>516</v>
      </c>
      <c r="F46" s="197" t="s">
        <v>598</v>
      </c>
      <c r="G46" s="198"/>
      <c r="H46" s="194"/>
      <c r="I46" s="194"/>
      <c r="J46" s="194"/>
    </row>
    <row r="47" spans="1:10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>
      <c r="B49" s="193"/>
    </row>
    <row r="50" spans="2:2" s="194" customFormat="1" ht="12.75"/>
    <row r="51" spans="2:2" s="194" customFormat="1" ht="12.75"/>
    <row r="52" spans="2:2" s="194" customFormat="1" ht="12.75"/>
    <row r="53" spans="2:2" s="19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>
      <c r="A1" s="140" t="s">
        <v>304</v>
      </c>
      <c r="B1" s="141"/>
      <c r="C1" s="141"/>
      <c r="D1" s="141"/>
      <c r="E1" s="141"/>
      <c r="F1" s="81"/>
      <c r="G1" s="81"/>
      <c r="H1" s="81"/>
      <c r="I1" s="453" t="s">
        <v>109</v>
      </c>
      <c r="J1" s="453"/>
      <c r="K1" s="147"/>
    </row>
    <row r="2" spans="1:12" s="23" customFormat="1" ht="15.75">
      <c r="A2" s="108" t="s">
        <v>140</v>
      </c>
      <c r="B2" s="141"/>
      <c r="C2" s="141"/>
      <c r="D2" s="141"/>
      <c r="E2" s="141"/>
      <c r="F2" s="142"/>
      <c r="G2" s="143"/>
      <c r="H2" s="143"/>
      <c r="I2" s="437" t="s">
        <v>608</v>
      </c>
      <c r="J2" s="438"/>
      <c r="K2" s="147"/>
    </row>
    <row r="3" spans="1:12" s="23" customFormat="1" ht="15.7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94.5">
      <c r="A7" s="136"/>
      <c r="B7" s="457" t="s">
        <v>220</v>
      </c>
      <c r="C7" s="457"/>
      <c r="D7" s="457" t="s">
        <v>292</v>
      </c>
      <c r="E7" s="457"/>
      <c r="F7" s="457" t="s">
        <v>293</v>
      </c>
      <c r="G7" s="457"/>
      <c r="H7" s="160" t="s">
        <v>279</v>
      </c>
      <c r="I7" s="457" t="s">
        <v>223</v>
      </c>
      <c r="J7" s="457"/>
      <c r="K7" s="148"/>
    </row>
    <row r="8" spans="1:12" ht="31.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.7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.7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.7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.7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.7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.75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.7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.7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.7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.7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.7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.7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.7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.7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.7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.7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.7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.7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.7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31.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.7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.7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.7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.7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.7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.7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.7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.7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.7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.7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.7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1.5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.7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.7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.7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.75">
      <c r="A46" s="74" t="s">
        <v>107</v>
      </c>
      <c r="D46" s="5"/>
    </row>
    <row r="47" spans="1:11" s="2" customFormat="1" ht="15.75">
      <c r="D47"/>
      <c r="E47"/>
      <c r="F47"/>
      <c r="G47"/>
      <c r="I47"/>
    </row>
    <row r="48" spans="1:11" s="2" customFormat="1" ht="15.75">
      <c r="B48" s="455" t="s">
        <v>516</v>
      </c>
      <c r="C48" s="455"/>
      <c r="F48" s="456" t="s">
        <v>579</v>
      </c>
      <c r="G48" s="456"/>
      <c r="H48" s="456"/>
      <c r="I48" s="456"/>
      <c r="J48"/>
    </row>
    <row r="49" spans="1:10" s="2" customFormat="1" ht="15.75">
      <c r="B49" s="72" t="s">
        <v>268</v>
      </c>
      <c r="F49" s="12" t="s">
        <v>273</v>
      </c>
      <c r="G49" s="75"/>
      <c r="I49"/>
      <c r="J49"/>
    </row>
    <row r="50" spans="1:10" s="2" customFormat="1" ht="15.75">
      <c r="B50" s="68" t="s">
        <v>139</v>
      </c>
      <c r="F50" s="2" t="s">
        <v>269</v>
      </c>
      <c r="G50"/>
      <c r="I50"/>
      <c r="J50"/>
    </row>
    <row r="51" spans="1:10" customFormat="1" ht="15.75">
      <c r="A51" s="2"/>
      <c r="B51" s="25"/>
      <c r="H51" s="25"/>
    </row>
    <row r="52" spans="1:10" s="2" customFormat="1" ht="15.75">
      <c r="A52" s="11"/>
      <c r="B52" s="11"/>
      <c r="C52" s="11"/>
    </row>
    <row r="53" spans="1:10" ht="15.7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8">
    <mergeCell ref="I1:J1"/>
    <mergeCell ref="I2:J2"/>
    <mergeCell ref="B48:C48"/>
    <mergeCell ref="F48:I48"/>
    <mergeCell ref="B7:C7"/>
    <mergeCell ref="D7:E7"/>
    <mergeCell ref="F7:G7"/>
    <mergeCell ref="I7:J7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E26" sqref="E2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.7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5.25" customHeight="1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.5" customHeigh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27.75" customHeight="1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25" customHeight="1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8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8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8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8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8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2" customHeight="1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8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8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8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8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8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8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8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8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4.25" customHeight="1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8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.75">
      <c r="B31" s="74" t="s">
        <v>107</v>
      </c>
      <c r="E31" s="5"/>
    </row>
    <row r="32" spans="1:12" s="2" customFormat="1" ht="15.75">
      <c r="C32" s="73" t="s">
        <v>516</v>
      </c>
      <c r="E32" s="455" t="s">
        <v>579</v>
      </c>
      <c r="F32" s="455"/>
      <c r="G32"/>
      <c r="H32"/>
      <c r="I32"/>
    </row>
    <row r="33" spans="1:9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.7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3.75" customHeight="1">
      <c r="B35" s="2"/>
      <c r="C35" s="25"/>
    </row>
  </sheetData>
  <mergeCells count="1">
    <mergeCell ref="E32:F3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G21" sqref="G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.75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7.5" customHeight="1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6" customHeigh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1.5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8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8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8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8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8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8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8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8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8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8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8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8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8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8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8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8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customHeight="1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 ht="3" customHeight="1">
      <c r="A30" s="25"/>
      <c r="E30" s="458" t="s">
        <v>597</v>
      </c>
      <c r="F30" s="458"/>
      <c r="G30" s="458"/>
    </row>
    <row r="31" spans="1:10" s="2" customFormat="1" ht="9.75" customHeight="1">
      <c r="B31" s="74" t="s">
        <v>107</v>
      </c>
      <c r="C31" s="2" t="s">
        <v>516</v>
      </c>
      <c r="E31" s="458"/>
      <c r="F31" s="458"/>
      <c r="G31" s="458"/>
    </row>
    <row r="32" spans="1:10" s="2" customFormat="1" ht="3.75" customHeight="1">
      <c r="C32" s="73"/>
      <c r="E32" s="73"/>
      <c r="F32" s="76"/>
      <c r="G32" s="76"/>
      <c r="H32"/>
      <c r="I32"/>
    </row>
    <row r="33" spans="1:10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4.25" customHeight="1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.75" hidden="1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E30:G31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F21" sqref="F21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.75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.75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63.75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.75">
      <c r="B24" s="217" t="s">
        <v>107</v>
      </c>
      <c r="C24" s="217"/>
    </row>
    <row r="25" spans="1:11" s="21" customFormat="1" ht="15.75">
      <c r="B25" s="217"/>
      <c r="C25" s="217"/>
    </row>
    <row r="26" spans="1:11" s="21" customFormat="1" ht="15.75">
      <c r="C26" s="219" t="s">
        <v>516</v>
      </c>
      <c r="F26" s="219" t="s">
        <v>599</v>
      </c>
      <c r="G26" s="219"/>
      <c r="H26" s="218"/>
    </row>
    <row r="27" spans="1:11" s="21" customFormat="1" ht="15.75">
      <c r="C27" s="220" t="s">
        <v>268</v>
      </c>
      <c r="F27" s="217" t="s">
        <v>319</v>
      </c>
      <c r="J27" s="218"/>
      <c r="K27" s="218"/>
    </row>
    <row r="28" spans="1:11" s="21" customFormat="1" ht="15.75">
      <c r="C28" s="220" t="s">
        <v>139</v>
      </c>
      <c r="F28" s="221" t="s">
        <v>269</v>
      </c>
      <c r="J28" s="218"/>
      <c r="K28" s="218"/>
    </row>
    <row r="29" spans="1:11" s="206" customFormat="1" ht="15.7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26" sqref="G2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.75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.7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3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.75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.75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.75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.75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.75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.75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.75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.75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.75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.75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.75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.75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.75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.75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.75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.75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.75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.75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.75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>
      <c r="A32" s="2"/>
      <c r="B32" s="2"/>
      <c r="C32" s="455" t="s">
        <v>516</v>
      </c>
      <c r="D32" s="455"/>
      <c r="F32" s="455" t="s">
        <v>579</v>
      </c>
      <c r="G32" s="455"/>
    </row>
    <row r="33" spans="2:6" ht="15.75">
      <c r="B33" s="2"/>
      <c r="C33" s="72" t="s">
        <v>268</v>
      </c>
      <c r="D33" s="2"/>
      <c r="F33" s="12" t="s">
        <v>273</v>
      </c>
    </row>
    <row r="34" spans="2:6" ht="15.75">
      <c r="B34" s="2"/>
      <c r="C34" s="2"/>
      <c r="D34" s="2"/>
      <c r="F34" s="2" t="s">
        <v>269</v>
      </c>
    </row>
    <row r="35" spans="2:6" ht="15.75">
      <c r="B35" s="2"/>
      <c r="C35" s="68" t="s">
        <v>139</v>
      </c>
    </row>
  </sheetData>
  <mergeCells count="2">
    <mergeCell ref="C32:D32"/>
    <mergeCell ref="F32:G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3" sqref="I23"/>
    </sheetView>
  </sheetViews>
  <sheetFormatPr defaultRowHeight="12.75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.75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.7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3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.75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.75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.75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.75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.75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.75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.75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.75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.75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.75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.75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.75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.75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.75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.75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.75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.75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.75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.75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.75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.75">
      <c r="A32" s="193"/>
      <c r="B32" s="193"/>
      <c r="C32" s="193"/>
      <c r="D32" s="197" t="s">
        <v>516</v>
      </c>
      <c r="E32" s="193"/>
      <c r="G32" s="197" t="s">
        <v>600</v>
      </c>
      <c r="H32" s="244"/>
    </row>
    <row r="33" spans="3:7" ht="15.75">
      <c r="C33" s="193"/>
      <c r="D33" s="199" t="s">
        <v>268</v>
      </c>
      <c r="E33" s="193"/>
      <c r="G33" s="200" t="s">
        <v>273</v>
      </c>
    </row>
    <row r="34" spans="3:7" ht="15.75">
      <c r="C34" s="193"/>
      <c r="D34" s="201" t="s">
        <v>139</v>
      </c>
      <c r="E34" s="193"/>
      <c r="G34" s="193" t="s">
        <v>269</v>
      </c>
    </row>
    <row r="35" spans="3:7" ht="15.75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22" sqref="F22"/>
    </sheetView>
  </sheetViews>
  <sheetFormatPr defaultRowHeight="12.75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.75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.75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8.75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.75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.75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.75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.75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.75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.75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.75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.75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.75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.75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.75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.75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.75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.75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.75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.75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.75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.75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.75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.75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.75">
      <c r="A32" s="193"/>
      <c r="B32" s="193"/>
      <c r="C32" s="197" t="s">
        <v>516</v>
      </c>
      <c r="D32" s="193"/>
      <c r="F32" s="459" t="s">
        <v>601</v>
      </c>
      <c r="G32" s="459"/>
    </row>
    <row r="33" spans="2:6" ht="15.75">
      <c r="B33" s="193"/>
      <c r="C33" s="199" t="s">
        <v>268</v>
      </c>
      <c r="D33" s="193"/>
      <c r="F33" s="200" t="s">
        <v>273</v>
      </c>
    </row>
    <row r="34" spans="2:6" ht="15.75">
      <c r="B34" s="193"/>
      <c r="C34" s="201" t="s">
        <v>139</v>
      </c>
      <c r="D34" s="193"/>
      <c r="F34" s="193" t="s">
        <v>269</v>
      </c>
    </row>
    <row r="35" spans="2:6" ht="15.75">
      <c r="B35" s="193"/>
      <c r="C35" s="201"/>
    </row>
  </sheetData>
  <mergeCells count="1">
    <mergeCell ref="F32:G3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28" sqref="G28"/>
    </sheetView>
  </sheetViews>
  <sheetFormatPr defaultRowHeight="15.75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5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6" t="s">
        <v>399</v>
      </c>
      <c r="J8" s="108"/>
    </row>
    <row r="9" spans="1:10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>
      <c r="A28" s="178">
        <v>20</v>
      </c>
      <c r="B28" s="216"/>
      <c r="C28" s="183"/>
      <c r="D28" s="183"/>
      <c r="E28" s="182"/>
      <c r="F28" s="182"/>
      <c r="G28" s="182" t="s">
        <v>603</v>
      </c>
      <c r="H28" s="182"/>
      <c r="I28" s="182"/>
      <c r="J28" s="108"/>
    </row>
    <row r="29" spans="1:10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5">
        <f>SUM(I9:I37)</f>
        <v>0</v>
      </c>
      <c r="J38" s="108"/>
    </row>
    <row r="40" spans="1:12">
      <c r="A40" s="193" t="s">
        <v>464</v>
      </c>
    </row>
    <row r="42" spans="1:12">
      <c r="B42" s="195" t="s">
        <v>107</v>
      </c>
      <c r="F42" s="196"/>
    </row>
    <row r="43" spans="1:12">
      <c r="F43" s="194"/>
      <c r="I43" s="194"/>
      <c r="J43" s="194"/>
      <c r="K43" s="194"/>
      <c r="L43" s="194"/>
    </row>
    <row r="44" spans="1:12">
      <c r="C44" s="197" t="s">
        <v>516</v>
      </c>
      <c r="F44" s="197" t="s">
        <v>602</v>
      </c>
      <c r="G44" s="197"/>
      <c r="H44" s="200"/>
      <c r="I44" s="198"/>
      <c r="J44" s="194"/>
      <c r="K44" s="194"/>
      <c r="L44" s="194"/>
    </row>
    <row r="45" spans="1:12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>
      <c r="B47" s="193"/>
      <c r="C47" s="201"/>
      <c r="G47" s="201"/>
      <c r="H47" s="201"/>
    </row>
    <row r="48" spans="1:12" s="194" customFormat="1" ht="12.75"/>
    <row r="49" s="194" customFormat="1" ht="12.75"/>
    <row r="50" s="194" customFormat="1" ht="12.75"/>
    <row r="51" s="19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T27" sqref="T27"/>
    </sheetView>
  </sheetViews>
  <sheetFormatPr defaultRowHeight="12.75"/>
  <cols>
    <col min="1" max="1" width="4.14062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.75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8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8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8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8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8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8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8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8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8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8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8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8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8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8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8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8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8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8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8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8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8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8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8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8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8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/>
    <row r="36" spans="1:14" ht="0.75" customHeight="1"/>
    <row r="37" spans="1:14" s="21" customFormat="1" ht="15.75">
      <c r="B37" s="217" t="s">
        <v>107</v>
      </c>
    </row>
    <row r="38" spans="1:14" s="21" customFormat="1" ht="15.75">
      <c r="B38" s="217"/>
    </row>
    <row r="39" spans="1:14" s="21" customFormat="1" ht="15.75">
      <c r="C39" s="219" t="s">
        <v>516</v>
      </c>
      <c r="D39" s="218"/>
      <c r="E39" s="218"/>
      <c r="H39" s="460" t="s">
        <v>579</v>
      </c>
      <c r="I39" s="460"/>
      <c r="J39" s="218"/>
      <c r="K39" s="218"/>
      <c r="L39" s="218"/>
    </row>
    <row r="40" spans="1:14" s="21" customFormat="1" ht="15.7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customHeight="1">
      <c r="C41" s="220" t="s">
        <v>139</v>
      </c>
      <c r="D41" s="218"/>
      <c r="E41" s="218"/>
      <c r="H41" s="221" t="s">
        <v>269</v>
      </c>
      <c r="M41" s="218"/>
    </row>
    <row r="42" spans="1:14" ht="3.75" hidden="1" customHeight="1">
      <c r="C42" s="220"/>
      <c r="F42" s="221"/>
      <c r="J42" s="223"/>
      <c r="K42" s="223"/>
      <c r="L42" s="223"/>
      <c r="M42" s="223"/>
    </row>
    <row r="43" spans="1:14" ht="15.75">
      <c r="C43" s="220"/>
    </row>
  </sheetData>
  <sheetProtection insertColumns="0" insertRows="0" deleteRows="0"/>
  <mergeCells count="1">
    <mergeCell ref="H39:I39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7" zoomScale="80" zoomScaleSheetLayoutView="80" workbookViewId="0">
      <selection activeCell="C3" sqref="C3"/>
    </sheetView>
  </sheetViews>
  <sheetFormatPr defaultRowHeight="15.7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6"/>
      <c r="C1" s="439" t="s">
        <v>109</v>
      </c>
      <c r="D1" s="439"/>
      <c r="E1" s="116"/>
    </row>
    <row r="2" spans="1:12" s="6" customFormat="1">
      <c r="A2" s="79" t="s">
        <v>140</v>
      </c>
      <c r="B2" s="266"/>
      <c r="C2" s="440" t="s">
        <v>608</v>
      </c>
      <c r="D2" s="441"/>
      <c r="E2" s="116"/>
    </row>
    <row r="3" spans="1:12" s="6" customFormat="1">
      <c r="A3" s="79"/>
      <c r="B3" s="26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268"/>
      <c r="C5" s="60"/>
      <c r="D5" s="60"/>
      <c r="E5" s="111"/>
    </row>
    <row r="6" spans="1:12" s="2" customFormat="1">
      <c r="A6" s="80"/>
      <c r="B6" s="267"/>
      <c r="C6" s="79"/>
      <c r="D6" s="79"/>
      <c r="E6" s="111"/>
    </row>
    <row r="7" spans="1:12" s="6" customFormat="1" ht="18.75">
      <c r="A7" s="103"/>
      <c r="B7" s="115"/>
      <c r="C7" s="81"/>
      <c r="D7" s="81"/>
      <c r="E7" s="116"/>
    </row>
    <row r="8" spans="1:12" s="6" customFormat="1" ht="31.5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.75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1.5">
      <c r="A18" s="100" t="s">
        <v>85</v>
      </c>
      <c r="B18" s="100" t="s">
        <v>110</v>
      </c>
      <c r="C18" s="8">
        <v>0</v>
      </c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1.5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90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61" t="s">
        <v>98</v>
      </c>
      <c r="B28" s="261" t="s">
        <v>309</v>
      </c>
      <c r="C28" s="8"/>
      <c r="D28" s="8"/>
      <c r="E28" s="116"/>
    </row>
    <row r="29" spans="1:5">
      <c r="A29" s="261" t="s">
        <v>99</v>
      </c>
      <c r="B29" s="261" t="s">
        <v>312</v>
      </c>
      <c r="C29" s="8"/>
      <c r="D29" s="8"/>
      <c r="E29" s="116"/>
    </row>
    <row r="30" spans="1:5">
      <c r="A30" s="261" t="s">
        <v>455</v>
      </c>
      <c r="B30" s="261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61" t="s">
        <v>12</v>
      </c>
      <c r="B32" s="261" t="s">
        <v>509</v>
      </c>
      <c r="C32" s="8"/>
      <c r="D32" s="8"/>
      <c r="E32" s="116"/>
    </row>
    <row r="33" spans="1:9">
      <c r="A33" s="261" t="s">
        <v>13</v>
      </c>
      <c r="B33" s="261" t="s">
        <v>510</v>
      </c>
      <c r="C33" s="8"/>
      <c r="D33" s="8"/>
      <c r="E33" s="116"/>
    </row>
    <row r="34" spans="1:9">
      <c r="A34" s="261" t="s">
        <v>281</v>
      </c>
      <c r="B34" s="261" t="s">
        <v>511</v>
      </c>
      <c r="C34" s="8"/>
      <c r="D34" s="8"/>
      <c r="E34" s="116"/>
    </row>
    <row r="35" spans="1:9" s="23" customFormat="1" ht="31.5">
      <c r="A35" s="91" t="s">
        <v>34</v>
      </c>
      <c r="B35" s="275" t="s">
        <v>452</v>
      </c>
      <c r="C35" s="8"/>
      <c r="D35" s="8"/>
    </row>
    <row r="36" spans="1:9" s="2" customFormat="1">
      <c r="A36" s="1"/>
      <c r="B36" s="269"/>
      <c r="E36" s="5"/>
    </row>
    <row r="37" spans="1:9" s="2" customFormat="1">
      <c r="B37" s="269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9"/>
      <c r="E40" s="5"/>
    </row>
    <row r="41" spans="1:9" s="2" customFormat="1">
      <c r="B41" s="269"/>
      <c r="E41"/>
      <c r="F41"/>
      <c r="G41"/>
      <c r="H41"/>
      <c r="I41"/>
    </row>
    <row r="42" spans="1:9" s="2" customFormat="1">
      <c r="B42" s="269" t="s">
        <v>582</v>
      </c>
      <c r="D42" s="12"/>
      <c r="E42"/>
      <c r="F42"/>
      <c r="G42"/>
      <c r="H42"/>
      <c r="I42"/>
    </row>
    <row r="43" spans="1:9" s="2" customFormat="1" ht="31.5">
      <c r="A43"/>
      <c r="B43" s="271" t="s">
        <v>450</v>
      </c>
      <c r="D43" s="12"/>
      <c r="E43"/>
      <c r="F43"/>
      <c r="G43"/>
      <c r="H43"/>
      <c r="I43"/>
    </row>
    <row r="44" spans="1:9" s="2" customFormat="1">
      <c r="A44"/>
      <c r="B44" s="269" t="s">
        <v>270</v>
      </c>
      <c r="D44" s="12"/>
      <c r="E44"/>
      <c r="F44"/>
      <c r="G44"/>
      <c r="H44"/>
      <c r="I44"/>
    </row>
    <row r="45" spans="1:9" customFormat="1" ht="12.75">
      <c r="B45" s="272" t="s">
        <v>139</v>
      </c>
    </row>
    <row r="46" spans="1:9" customFormat="1" ht="12.75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.75">
      <c r="A2" s="63">
        <v>40907</v>
      </c>
      <c r="C2" t="s">
        <v>200</v>
      </c>
      <c r="E2" t="s">
        <v>231</v>
      </c>
      <c r="G2" s="65" t="s">
        <v>237</v>
      </c>
    </row>
    <row r="3" spans="1:7" ht="15.75">
      <c r="A3" s="63">
        <v>40908</v>
      </c>
      <c r="C3" t="s">
        <v>201</v>
      </c>
      <c r="E3" t="s">
        <v>232</v>
      </c>
      <c r="G3" s="65" t="s">
        <v>238</v>
      </c>
    </row>
    <row r="4" spans="1:7" ht="15.7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50"/>
      <c r="C1" s="439" t="s">
        <v>109</v>
      </c>
      <c r="D1" s="439"/>
      <c r="E1" s="94"/>
    </row>
    <row r="2" spans="1:5" s="6" customFormat="1">
      <c r="A2" s="77" t="s">
        <v>407</v>
      </c>
      <c r="B2" s="250"/>
      <c r="C2" s="437" t="s">
        <v>608</v>
      </c>
      <c r="D2" s="438"/>
      <c r="E2" s="94"/>
    </row>
    <row r="3" spans="1:5" s="6" customFormat="1">
      <c r="A3" s="77" t="s">
        <v>408</v>
      </c>
      <c r="B3" s="250"/>
      <c r="C3" s="251"/>
      <c r="D3" s="251"/>
      <c r="E3" s="94"/>
    </row>
    <row r="4" spans="1:5" s="6" customFormat="1">
      <c r="A4" s="79" t="s">
        <v>140</v>
      </c>
      <c r="B4" s="250"/>
      <c r="C4" s="251"/>
      <c r="D4" s="251"/>
      <c r="E4" s="94"/>
    </row>
    <row r="5" spans="1:5" s="6" customFormat="1">
      <c r="A5" s="79"/>
      <c r="B5" s="250"/>
      <c r="C5" s="251"/>
      <c r="D5" s="25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2" t="str">
        <f>'ფორმა N1'!D4</f>
        <v>პოლიტიკური მოძრაობა "თავისუფლება"-ზვიად გამსახურდიას გზა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0"/>
      <c r="B9" s="250"/>
      <c r="C9" s="81"/>
      <c r="D9" s="81"/>
      <c r="E9" s="94"/>
    </row>
    <row r="10" spans="1:5" s="6" customFormat="1" ht="31.5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3">
        <v>1</v>
      </c>
      <c r="B11" s="253" t="s">
        <v>57</v>
      </c>
      <c r="C11" s="85">
        <f>SUM(C12,C15,C55,C58,C59,C60,C78)</f>
        <v>0</v>
      </c>
      <c r="D11" s="85">
        <f>SUM(D12,D15,D55,D58,D59,D60,D66,D74,D75)</f>
        <v>0</v>
      </c>
      <c r="E11" s="254"/>
    </row>
    <row r="12" spans="1:5" s="9" customFormat="1" ht="18.75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54"/>
    </row>
    <row r="16" spans="1:5" s="3" customFormat="1">
      <c r="A16" s="91" t="s">
        <v>32</v>
      </c>
      <c r="B16" s="91" t="s">
        <v>1</v>
      </c>
      <c r="C16" s="86">
        <v>0</v>
      </c>
      <c r="D16" s="86">
        <v>0</v>
      </c>
      <c r="E16" s="98"/>
    </row>
    <row r="17" spans="1:6" s="3" customFormat="1">
      <c r="A17" s="100" t="s">
        <v>98</v>
      </c>
      <c r="B17" s="100" t="s">
        <v>61</v>
      </c>
      <c r="C17" s="4">
        <v>0</v>
      </c>
      <c r="D17" s="255">
        <v>0</v>
      </c>
      <c r="E17" s="98"/>
    </row>
    <row r="18" spans="1:6" s="3" customFormat="1">
      <c r="A18" s="100" t="s">
        <v>99</v>
      </c>
      <c r="B18" s="100" t="s">
        <v>62</v>
      </c>
      <c r="C18" s="4">
        <v>0</v>
      </c>
      <c r="D18" s="255">
        <v>0</v>
      </c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1.5">
      <c r="A20" s="100" t="s">
        <v>12</v>
      </c>
      <c r="B20" s="100" t="s">
        <v>250</v>
      </c>
      <c r="C20" s="258"/>
      <c r="D20" s="39"/>
      <c r="E20" s="259"/>
    </row>
    <row r="21" spans="1:6" s="260" customFormat="1">
      <c r="A21" s="100" t="s">
        <v>13</v>
      </c>
      <c r="B21" s="100" t="s">
        <v>14</v>
      </c>
      <c r="C21" s="258"/>
      <c r="D21" s="40"/>
      <c r="E21" s="259"/>
    </row>
    <row r="22" spans="1:6" s="260" customFormat="1" ht="31.5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5"/>
      <c r="E33" s="98"/>
    </row>
    <row r="34" spans="1:5" s="3" customFormat="1" ht="31.5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>
      <c r="A37" s="91" t="s">
        <v>38</v>
      </c>
      <c r="B37" s="91" t="s">
        <v>49</v>
      </c>
      <c r="C37" s="4">
        <v>0</v>
      </c>
      <c r="D37" s="255">
        <v>0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>
      <c r="A44" s="17" t="s">
        <v>500</v>
      </c>
      <c r="B44" s="17" t="s">
        <v>361</v>
      </c>
      <c r="C44" s="4"/>
      <c r="D44" s="255"/>
      <c r="E44" s="98"/>
    </row>
    <row r="45" spans="1:5" s="3" customFormat="1" ht="31.5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5"/>
      <c r="E52" s="98"/>
    </row>
    <row r="53" spans="1:6" s="3" customFormat="1" ht="31.5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1.5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1.5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>
      <c r="A59" s="90">
        <v>1.5</v>
      </c>
      <c r="B59" s="90" t="s">
        <v>7</v>
      </c>
      <c r="C59" s="258"/>
      <c r="D59" s="41"/>
      <c r="E59" s="259"/>
    </row>
    <row r="60" spans="1:6" s="260" customFormat="1">
      <c r="A60" s="90">
        <v>1.6</v>
      </c>
      <c r="B60" s="46" t="s">
        <v>8</v>
      </c>
      <c r="C60" s="88">
        <v>0</v>
      </c>
      <c r="D60" s="89">
        <v>0</v>
      </c>
      <c r="E60" s="259"/>
    </row>
    <row r="61" spans="1:6" s="260" customFormat="1">
      <c r="A61" s="91" t="s">
        <v>297</v>
      </c>
      <c r="B61" s="47" t="s">
        <v>52</v>
      </c>
      <c r="C61" s="258"/>
      <c r="D61" s="41"/>
      <c r="E61" s="259"/>
    </row>
    <row r="62" spans="1:6" s="260" customFormat="1" ht="31.5">
      <c r="A62" s="91" t="s">
        <v>298</v>
      </c>
      <c r="B62" s="47" t="s">
        <v>54</v>
      </c>
      <c r="C62" s="258"/>
      <c r="D62" s="41"/>
      <c r="E62" s="259"/>
    </row>
    <row r="63" spans="1:6" s="260" customFormat="1">
      <c r="A63" s="91" t="s">
        <v>299</v>
      </c>
      <c r="B63" s="47" t="s">
        <v>53</v>
      </c>
      <c r="C63" s="41">
        <v>0</v>
      </c>
      <c r="D63" s="41">
        <v>0</v>
      </c>
      <c r="E63" s="259"/>
    </row>
    <row r="64" spans="1:6" s="260" customFormat="1">
      <c r="A64" s="91" t="s">
        <v>300</v>
      </c>
      <c r="B64" s="47" t="s">
        <v>27</v>
      </c>
      <c r="C64" s="258">
        <v>0</v>
      </c>
      <c r="D64" s="41">
        <v>0</v>
      </c>
      <c r="E64" s="259"/>
    </row>
    <row r="65" spans="1:5" s="260" customFormat="1">
      <c r="A65" s="91" t="s">
        <v>337</v>
      </c>
      <c r="B65" s="47" t="s">
        <v>338</v>
      </c>
      <c r="C65" s="258"/>
      <c r="D65" s="41"/>
      <c r="E65" s="259"/>
    </row>
    <row r="66" spans="1:5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>
      <c r="A67" s="101">
        <v>2.1</v>
      </c>
      <c r="B67" s="263" t="s">
        <v>100</v>
      </c>
      <c r="C67" s="264"/>
      <c r="D67" s="22"/>
      <c r="E67" s="99"/>
    </row>
    <row r="68" spans="1:5">
      <c r="A68" s="101">
        <v>2.2000000000000002</v>
      </c>
      <c r="B68" s="263" t="s">
        <v>412</v>
      </c>
      <c r="C68" s="264"/>
      <c r="D68" s="22"/>
      <c r="E68" s="99"/>
    </row>
    <row r="69" spans="1:5">
      <c r="A69" s="101">
        <v>2.2999999999999998</v>
      </c>
      <c r="B69" s="263" t="s">
        <v>104</v>
      </c>
      <c r="C69" s="264"/>
      <c r="D69" s="22"/>
      <c r="E69" s="99"/>
    </row>
    <row r="70" spans="1:5">
      <c r="A70" s="101">
        <v>2.4</v>
      </c>
      <c r="B70" s="263" t="s">
        <v>103</v>
      </c>
      <c r="C70" s="264"/>
      <c r="D70" s="22"/>
      <c r="E70" s="99"/>
    </row>
    <row r="71" spans="1:5">
      <c r="A71" s="101">
        <v>2.5</v>
      </c>
      <c r="B71" s="263" t="s">
        <v>413</v>
      </c>
      <c r="C71" s="264"/>
      <c r="D71" s="22"/>
      <c r="E71" s="99"/>
    </row>
    <row r="72" spans="1:5">
      <c r="A72" s="101">
        <v>2.6</v>
      </c>
      <c r="B72" s="263" t="s">
        <v>101</v>
      </c>
      <c r="C72" s="264"/>
      <c r="D72" s="22"/>
      <c r="E72" s="99"/>
    </row>
    <row r="73" spans="1:5">
      <c r="A73" s="101">
        <v>2.7</v>
      </c>
      <c r="B73" s="263" t="s">
        <v>102</v>
      </c>
      <c r="C73" s="265"/>
      <c r="D73" s="22"/>
      <c r="E73" s="99"/>
    </row>
    <row r="74" spans="1:5">
      <c r="A74" s="253">
        <v>3</v>
      </c>
      <c r="B74" s="253" t="s">
        <v>451</v>
      </c>
      <c r="C74" s="88"/>
      <c r="D74" s="22"/>
      <c r="E74" s="99"/>
    </row>
    <row r="75" spans="1:5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4"/>
      <c r="D76" s="8"/>
      <c r="E76" s="99"/>
    </row>
    <row r="77" spans="1:5">
      <c r="A77" s="101">
        <v>4.2</v>
      </c>
      <c r="B77" s="101" t="s">
        <v>254</v>
      </c>
      <c r="C77" s="265"/>
      <c r="D77" s="8"/>
      <c r="E77" s="99"/>
    </row>
    <row r="78" spans="1:5">
      <c r="A78" s="253">
        <v>5</v>
      </c>
      <c r="B78" s="253" t="s">
        <v>279</v>
      </c>
      <c r="C78" s="292"/>
      <c r="D78" s="265"/>
      <c r="E78" s="99"/>
    </row>
    <row r="79" spans="1:5">
      <c r="B79" s="45"/>
    </row>
    <row r="80" spans="1:5">
      <c r="A80" s="442" t="s">
        <v>501</v>
      </c>
      <c r="B80" s="442"/>
      <c r="C80" s="442"/>
      <c r="D80" s="442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B85" s="2" t="s">
        <v>583</v>
      </c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23" bottom="0.19685039370078741" header="0.23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4" t="s">
        <v>441</v>
      </c>
      <c r="E26" s="5"/>
    </row>
    <row r="27" spans="1:5">
      <c r="A27" s="2" t="s">
        <v>442</v>
      </c>
    </row>
    <row r="28" spans="1:5">
      <c r="A28" s="225" t="s">
        <v>443</v>
      </c>
    </row>
    <row r="29" spans="1:5">
      <c r="A29" s="225"/>
    </row>
    <row r="30" spans="1:5">
      <c r="A30" s="225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584</v>
      </c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414</v>
      </c>
      <c r="B1" s="77"/>
      <c r="C1" s="80"/>
      <c r="D1" s="80"/>
      <c r="E1" s="80"/>
      <c r="F1" s="80"/>
      <c r="G1" s="240"/>
      <c r="H1" s="240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240"/>
      <c r="H2" s="240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171"/>
      <c r="H3" s="171"/>
      <c r="I3" s="24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170"/>
      <c r="B7" s="170"/>
      <c r="C7" s="170"/>
      <c r="D7" s="233"/>
      <c r="E7" s="170"/>
      <c r="F7" s="170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.75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.7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.75">
      <c r="A32" s="193"/>
      <c r="B32" s="193"/>
      <c r="C32" s="193" t="s">
        <v>516</v>
      </c>
      <c r="D32" s="193"/>
      <c r="E32" s="197" t="s">
        <v>585</v>
      </c>
      <c r="F32" s="197"/>
      <c r="G32" s="197"/>
      <c r="H32" s="193"/>
      <c r="I32" s="193"/>
    </row>
    <row r="33" spans="1:9" ht="15.75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.75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view="pageBreakPreview" topLeftCell="A10" zoomScale="80" zoomScaleSheetLayoutView="80" workbookViewId="0">
      <selection activeCell="M19" sqref="M19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366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 t="s">
        <v>608</v>
      </c>
      <c r="H2" s="437"/>
      <c r="I2" s="79"/>
    </row>
    <row r="3" spans="1:9" ht="15.75">
      <c r="A3" s="79"/>
      <c r="B3" s="79"/>
      <c r="C3" s="79"/>
      <c r="D3" s="79"/>
      <c r="E3" s="79"/>
      <c r="F3" s="79"/>
      <c r="G3" s="171"/>
      <c r="H3" s="171"/>
      <c r="I3" s="397"/>
    </row>
    <row r="4" spans="1:9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397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170"/>
      <c r="B7" s="170"/>
      <c r="C7" s="287"/>
      <c r="D7" s="170"/>
      <c r="E7" s="170"/>
      <c r="F7" s="170"/>
      <c r="G7" s="81"/>
      <c r="H7" s="81"/>
      <c r="I7" s="79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1.5">
      <c r="A9" s="419">
        <v>1</v>
      </c>
      <c r="B9" s="395" t="s">
        <v>518</v>
      </c>
      <c r="C9" s="90" t="s">
        <v>517</v>
      </c>
      <c r="D9" s="417">
        <v>65020000004</v>
      </c>
      <c r="E9" s="101"/>
      <c r="F9" s="101" t="s">
        <v>609</v>
      </c>
      <c r="G9" s="421">
        <v>18</v>
      </c>
      <c r="H9" s="420">
        <v>270</v>
      </c>
      <c r="I9" s="420">
        <v>270</v>
      </c>
    </row>
    <row r="10" spans="1:9" ht="15.75">
      <c r="A10" s="419">
        <v>2</v>
      </c>
      <c r="B10" s="395" t="s">
        <v>519</v>
      </c>
      <c r="C10" s="90" t="s">
        <v>520</v>
      </c>
      <c r="D10" s="90">
        <v>35001037392</v>
      </c>
      <c r="E10" s="101"/>
      <c r="F10" s="101" t="s">
        <v>564</v>
      </c>
      <c r="G10" s="421">
        <v>20</v>
      </c>
      <c r="H10" s="420">
        <f t="shared" ref="H10:H34" si="0">G10*15</f>
        <v>300</v>
      </c>
      <c r="I10" s="420">
        <f t="shared" ref="I10:I34" si="1">H10</f>
        <v>300</v>
      </c>
    </row>
    <row r="11" spans="1:9" ht="15.75">
      <c r="A11" s="419">
        <v>3</v>
      </c>
      <c r="B11" s="395" t="s">
        <v>521</v>
      </c>
      <c r="C11" s="90" t="s">
        <v>522</v>
      </c>
      <c r="D11" s="90">
        <v>35001077855</v>
      </c>
      <c r="E11" s="90"/>
      <c r="F11" s="90" t="s">
        <v>564</v>
      </c>
      <c r="G11" s="422">
        <v>21</v>
      </c>
      <c r="H11" s="420">
        <f t="shared" si="0"/>
        <v>315</v>
      </c>
      <c r="I11" s="420">
        <f t="shared" si="1"/>
        <v>315</v>
      </c>
    </row>
    <row r="12" spans="1:9" ht="15.75">
      <c r="A12" s="419">
        <v>4</v>
      </c>
      <c r="B12" s="395" t="s">
        <v>523</v>
      </c>
      <c r="C12" s="90" t="s">
        <v>524</v>
      </c>
      <c r="D12" s="90">
        <v>35001039607</v>
      </c>
      <c r="E12" s="90"/>
      <c r="F12" s="90" t="s">
        <v>565</v>
      </c>
      <c r="G12" s="422">
        <v>20</v>
      </c>
      <c r="H12" s="420">
        <f t="shared" si="0"/>
        <v>300</v>
      </c>
      <c r="I12" s="420">
        <f t="shared" si="1"/>
        <v>300</v>
      </c>
    </row>
    <row r="13" spans="1:9" ht="15.75">
      <c r="A13" s="419">
        <v>5</v>
      </c>
      <c r="B13" s="395" t="s">
        <v>525</v>
      </c>
      <c r="C13" s="90" t="s">
        <v>526</v>
      </c>
      <c r="D13" s="90">
        <v>3500101984</v>
      </c>
      <c r="E13" s="90"/>
      <c r="F13" s="90" t="s">
        <v>565</v>
      </c>
      <c r="G13" s="422">
        <v>20</v>
      </c>
      <c r="H13" s="420">
        <f t="shared" si="0"/>
        <v>300</v>
      </c>
      <c r="I13" s="420">
        <f t="shared" si="1"/>
        <v>300</v>
      </c>
    </row>
    <row r="14" spans="1:9" ht="15.75">
      <c r="A14" s="419">
        <v>6</v>
      </c>
      <c r="B14" s="395" t="s">
        <v>527</v>
      </c>
      <c r="C14" s="90" t="s">
        <v>517</v>
      </c>
      <c r="D14" s="90">
        <v>35001054963</v>
      </c>
      <c r="E14" s="90"/>
      <c r="F14" s="90" t="s">
        <v>566</v>
      </c>
      <c r="G14" s="422">
        <v>21</v>
      </c>
      <c r="H14" s="420">
        <f t="shared" si="0"/>
        <v>315</v>
      </c>
      <c r="I14" s="420">
        <f t="shared" si="1"/>
        <v>315</v>
      </c>
    </row>
    <row r="15" spans="1:9" ht="15.75">
      <c r="A15" s="419">
        <v>7</v>
      </c>
      <c r="B15" s="395" t="s">
        <v>528</v>
      </c>
      <c r="C15" s="90" t="s">
        <v>517</v>
      </c>
      <c r="D15" s="90">
        <v>35001011236</v>
      </c>
      <c r="E15" s="90"/>
      <c r="F15" s="90" t="s">
        <v>567</v>
      </c>
      <c r="G15" s="422">
        <v>22</v>
      </c>
      <c r="H15" s="420">
        <f t="shared" si="0"/>
        <v>330</v>
      </c>
      <c r="I15" s="420">
        <f t="shared" si="1"/>
        <v>330</v>
      </c>
    </row>
    <row r="16" spans="1:9" ht="15.75">
      <c r="A16" s="419">
        <v>8</v>
      </c>
      <c r="B16" s="395" t="s">
        <v>529</v>
      </c>
      <c r="C16" s="90" t="s">
        <v>530</v>
      </c>
      <c r="D16" s="90">
        <v>57001015805</v>
      </c>
      <c r="E16" s="90"/>
      <c r="F16" s="90" t="s">
        <v>567</v>
      </c>
      <c r="G16" s="422">
        <v>20</v>
      </c>
      <c r="H16" s="420">
        <f t="shared" si="0"/>
        <v>300</v>
      </c>
      <c r="I16" s="420">
        <f t="shared" si="1"/>
        <v>300</v>
      </c>
    </row>
    <row r="17" spans="1:9" ht="15.75">
      <c r="A17" s="419">
        <v>9</v>
      </c>
      <c r="B17" s="395" t="s">
        <v>531</v>
      </c>
      <c r="C17" s="90" t="s">
        <v>532</v>
      </c>
      <c r="D17" s="90">
        <v>35001058835</v>
      </c>
      <c r="E17" s="90"/>
      <c r="F17" s="90" t="s">
        <v>567</v>
      </c>
      <c r="G17" s="422">
        <v>22</v>
      </c>
      <c r="H17" s="420">
        <f t="shared" si="0"/>
        <v>330</v>
      </c>
      <c r="I17" s="420">
        <f t="shared" si="1"/>
        <v>330</v>
      </c>
    </row>
    <row r="18" spans="1:9" ht="15.75">
      <c r="A18" s="419">
        <v>10</v>
      </c>
      <c r="B18" s="395" t="s">
        <v>533</v>
      </c>
      <c r="C18" s="90" t="s">
        <v>534</v>
      </c>
      <c r="D18" s="90">
        <v>12001008637</v>
      </c>
      <c r="E18" s="90"/>
      <c r="F18" s="90" t="s">
        <v>568</v>
      </c>
      <c r="G18" s="422">
        <v>20</v>
      </c>
      <c r="H18" s="420">
        <f t="shared" si="0"/>
        <v>300</v>
      </c>
      <c r="I18" s="420">
        <f t="shared" si="1"/>
        <v>300</v>
      </c>
    </row>
    <row r="19" spans="1:9" ht="15.75">
      <c r="A19" s="419">
        <v>11</v>
      </c>
      <c r="B19" s="395" t="s">
        <v>535</v>
      </c>
      <c r="C19" s="90" t="s">
        <v>536</v>
      </c>
      <c r="D19" s="90">
        <v>35001119365</v>
      </c>
      <c r="E19" s="90"/>
      <c r="F19" s="90" t="s">
        <v>569</v>
      </c>
      <c r="G19" s="422">
        <v>20</v>
      </c>
      <c r="H19" s="420">
        <f t="shared" si="0"/>
        <v>300</v>
      </c>
      <c r="I19" s="420">
        <f t="shared" si="1"/>
        <v>300</v>
      </c>
    </row>
    <row r="20" spans="1:9" ht="15.75">
      <c r="A20" s="419">
        <v>12</v>
      </c>
      <c r="B20" s="395" t="s">
        <v>537</v>
      </c>
      <c r="C20" s="90" t="s">
        <v>538</v>
      </c>
      <c r="D20" s="90">
        <v>35001123648</v>
      </c>
      <c r="E20" s="90"/>
      <c r="F20" s="90" t="s">
        <v>569</v>
      </c>
      <c r="G20" s="422">
        <v>20</v>
      </c>
      <c r="H20" s="420">
        <f t="shared" si="0"/>
        <v>300</v>
      </c>
      <c r="I20" s="420">
        <f t="shared" si="1"/>
        <v>300</v>
      </c>
    </row>
    <row r="21" spans="1:9" ht="15.75">
      <c r="A21" s="419">
        <v>13</v>
      </c>
      <c r="B21" s="395" t="s">
        <v>539</v>
      </c>
      <c r="C21" s="90" t="s">
        <v>540</v>
      </c>
      <c r="D21" s="90">
        <v>35001024403</v>
      </c>
      <c r="E21" s="90"/>
      <c r="F21" s="90" t="s">
        <v>569</v>
      </c>
      <c r="G21" s="422">
        <v>20</v>
      </c>
      <c r="H21" s="420">
        <f t="shared" si="0"/>
        <v>300</v>
      </c>
      <c r="I21" s="420">
        <f t="shared" si="1"/>
        <v>300</v>
      </c>
    </row>
    <row r="22" spans="1:9" ht="15.75">
      <c r="A22" s="419">
        <v>14</v>
      </c>
      <c r="B22" s="395" t="s">
        <v>529</v>
      </c>
      <c r="C22" s="90" t="s">
        <v>541</v>
      </c>
      <c r="D22" s="90">
        <v>35001095092</v>
      </c>
      <c r="E22" s="90"/>
      <c r="F22" s="90" t="s">
        <v>570</v>
      </c>
      <c r="G22" s="422">
        <v>20</v>
      </c>
      <c r="H22" s="420">
        <f t="shared" si="0"/>
        <v>300</v>
      </c>
      <c r="I22" s="420">
        <f t="shared" si="1"/>
        <v>300</v>
      </c>
    </row>
    <row r="23" spans="1:9" ht="15.75">
      <c r="A23" s="419">
        <v>15</v>
      </c>
      <c r="B23" s="395" t="s">
        <v>523</v>
      </c>
      <c r="C23" s="90" t="s">
        <v>542</v>
      </c>
      <c r="D23" s="90">
        <v>18001023105</v>
      </c>
      <c r="E23" s="90"/>
      <c r="F23" s="90" t="s">
        <v>570</v>
      </c>
      <c r="G23" s="422">
        <v>20</v>
      </c>
      <c r="H23" s="420">
        <f t="shared" si="0"/>
        <v>300</v>
      </c>
      <c r="I23" s="420">
        <f t="shared" si="1"/>
        <v>300</v>
      </c>
    </row>
    <row r="24" spans="1:9" ht="15.75">
      <c r="A24" s="419">
        <v>16</v>
      </c>
      <c r="B24" s="395" t="s">
        <v>539</v>
      </c>
      <c r="C24" s="90" t="s">
        <v>543</v>
      </c>
      <c r="D24" s="90">
        <v>35001056136</v>
      </c>
      <c r="E24" s="90"/>
      <c r="F24" s="90" t="s">
        <v>570</v>
      </c>
      <c r="G24" s="422">
        <v>20</v>
      </c>
      <c r="H24" s="420">
        <f t="shared" si="0"/>
        <v>300</v>
      </c>
      <c r="I24" s="420">
        <f t="shared" si="1"/>
        <v>300</v>
      </c>
    </row>
    <row r="25" spans="1:9" ht="15.75">
      <c r="A25" s="419">
        <v>17</v>
      </c>
      <c r="B25" s="395" t="s">
        <v>545</v>
      </c>
      <c r="C25" s="90" t="s">
        <v>544</v>
      </c>
      <c r="D25" s="90">
        <v>62006007681</v>
      </c>
      <c r="E25" s="90"/>
      <c r="F25" s="90" t="s">
        <v>571</v>
      </c>
      <c r="G25" s="422">
        <v>21</v>
      </c>
      <c r="H25" s="420">
        <v>420</v>
      </c>
      <c r="I25" s="420">
        <f t="shared" si="1"/>
        <v>420</v>
      </c>
    </row>
    <row r="26" spans="1:9" ht="15.75">
      <c r="A26" s="419">
        <v>18</v>
      </c>
      <c r="B26" s="395" t="s">
        <v>546</v>
      </c>
      <c r="C26" s="90" t="s">
        <v>547</v>
      </c>
      <c r="D26" s="90">
        <v>35001052980</v>
      </c>
      <c r="E26" s="90"/>
      <c r="F26" s="90" t="s">
        <v>571</v>
      </c>
      <c r="G26" s="422">
        <v>21</v>
      </c>
      <c r="H26" s="420">
        <f t="shared" si="0"/>
        <v>315</v>
      </c>
      <c r="I26" s="420">
        <f t="shared" si="1"/>
        <v>315</v>
      </c>
    </row>
    <row r="27" spans="1:9" ht="15.75">
      <c r="A27" s="419">
        <v>19</v>
      </c>
      <c r="B27" s="395" t="s">
        <v>563</v>
      </c>
      <c r="C27" s="90" t="s">
        <v>548</v>
      </c>
      <c r="D27" s="90" t="s">
        <v>562</v>
      </c>
      <c r="E27" s="90"/>
      <c r="F27" s="90" t="s">
        <v>571</v>
      </c>
      <c r="G27" s="422">
        <v>21</v>
      </c>
      <c r="H27" s="420">
        <f t="shared" si="0"/>
        <v>315</v>
      </c>
      <c r="I27" s="420">
        <f t="shared" si="1"/>
        <v>315</v>
      </c>
    </row>
    <row r="28" spans="1:9" ht="15.75">
      <c r="A28" s="419">
        <v>20</v>
      </c>
      <c r="B28" s="395" t="s">
        <v>539</v>
      </c>
      <c r="C28" s="90" t="s">
        <v>549</v>
      </c>
      <c r="D28" s="90">
        <v>35001007103</v>
      </c>
      <c r="E28" s="90"/>
      <c r="F28" s="90" t="s">
        <v>572</v>
      </c>
      <c r="G28" s="422">
        <v>20</v>
      </c>
      <c r="H28" s="420">
        <f t="shared" si="0"/>
        <v>300</v>
      </c>
      <c r="I28" s="420">
        <f t="shared" si="1"/>
        <v>300</v>
      </c>
    </row>
    <row r="29" spans="1:9" ht="15.75">
      <c r="A29" s="419">
        <v>21</v>
      </c>
      <c r="B29" s="395" t="s">
        <v>551</v>
      </c>
      <c r="C29" s="90" t="s">
        <v>550</v>
      </c>
      <c r="D29" s="418" t="s">
        <v>552</v>
      </c>
      <c r="E29" s="90"/>
      <c r="F29" s="90" t="s">
        <v>572</v>
      </c>
      <c r="G29" s="422">
        <v>20</v>
      </c>
      <c r="H29" s="420">
        <f t="shared" si="0"/>
        <v>300</v>
      </c>
      <c r="I29" s="420">
        <f t="shared" si="1"/>
        <v>300</v>
      </c>
    </row>
    <row r="30" spans="1:9" ht="15.75">
      <c r="A30" s="419">
        <v>22</v>
      </c>
      <c r="B30" s="395" t="s">
        <v>546</v>
      </c>
      <c r="C30" s="90" t="s">
        <v>553</v>
      </c>
      <c r="D30" s="90">
        <v>35001002107</v>
      </c>
      <c r="E30" s="90"/>
      <c r="F30" s="90" t="s">
        <v>572</v>
      </c>
      <c r="G30" s="422">
        <v>21</v>
      </c>
      <c r="H30" s="420">
        <v>237</v>
      </c>
      <c r="I30" s="420">
        <f t="shared" si="1"/>
        <v>237</v>
      </c>
    </row>
    <row r="31" spans="1:9" ht="31.5">
      <c r="A31" s="419">
        <v>23</v>
      </c>
      <c r="B31" s="395" t="s">
        <v>554</v>
      </c>
      <c r="C31" s="90" t="s">
        <v>555</v>
      </c>
      <c r="D31" s="90">
        <v>35001024581</v>
      </c>
      <c r="E31" s="90"/>
      <c r="F31" s="90" t="s">
        <v>573</v>
      </c>
      <c r="G31" s="422">
        <v>22</v>
      </c>
      <c r="H31" s="420">
        <f t="shared" si="0"/>
        <v>330</v>
      </c>
      <c r="I31" s="420">
        <f t="shared" si="1"/>
        <v>330</v>
      </c>
    </row>
    <row r="32" spans="1:9" ht="31.5">
      <c r="A32" s="419">
        <v>24</v>
      </c>
      <c r="B32" s="395" t="s">
        <v>556</v>
      </c>
      <c r="C32" s="90" t="s">
        <v>557</v>
      </c>
      <c r="D32" s="90">
        <v>35001087830</v>
      </c>
      <c r="E32" s="90"/>
      <c r="F32" s="90" t="s">
        <v>573</v>
      </c>
      <c r="G32" s="422">
        <v>22</v>
      </c>
      <c r="H32" s="420">
        <f t="shared" si="0"/>
        <v>330</v>
      </c>
      <c r="I32" s="420">
        <f t="shared" si="1"/>
        <v>330</v>
      </c>
    </row>
    <row r="33" spans="1:9" ht="31.5">
      <c r="A33" s="419">
        <v>25</v>
      </c>
      <c r="B33" s="395" t="s">
        <v>558</v>
      </c>
      <c r="C33" s="90" t="s">
        <v>557</v>
      </c>
      <c r="D33" s="90" t="s">
        <v>559</v>
      </c>
      <c r="E33" s="90"/>
      <c r="F33" s="90" t="s">
        <v>573</v>
      </c>
      <c r="G33" s="422">
        <v>20</v>
      </c>
      <c r="H33" s="420">
        <f t="shared" si="0"/>
        <v>300</v>
      </c>
      <c r="I33" s="420">
        <f t="shared" si="1"/>
        <v>300</v>
      </c>
    </row>
    <row r="34" spans="1:9" ht="15.75">
      <c r="A34" s="419">
        <v>26</v>
      </c>
      <c r="B34" s="395" t="s">
        <v>560</v>
      </c>
      <c r="C34" s="90" t="s">
        <v>561</v>
      </c>
      <c r="D34" s="90">
        <v>35001044967</v>
      </c>
      <c r="E34" s="90"/>
      <c r="F34" s="90" t="s">
        <v>574</v>
      </c>
      <c r="G34" s="422">
        <v>20</v>
      </c>
      <c r="H34" s="420">
        <f t="shared" si="0"/>
        <v>300</v>
      </c>
      <c r="I34" s="420">
        <f t="shared" si="1"/>
        <v>300</v>
      </c>
    </row>
    <row r="35" spans="1:9" ht="20.25" customHeight="1">
      <c r="A35" s="394"/>
      <c r="B35" s="396"/>
      <c r="C35" s="102"/>
      <c r="D35" s="102"/>
      <c r="E35" s="102"/>
      <c r="F35" s="102"/>
      <c r="G35" s="423">
        <f>SUM(G9:G34)</f>
        <v>532</v>
      </c>
      <c r="H35" s="424">
        <f>SUM(H9:H34)</f>
        <v>8007</v>
      </c>
      <c r="I35" s="424">
        <f>SUM(I9:I34)</f>
        <v>8007</v>
      </c>
    </row>
    <row r="36" spans="1:9" ht="15.75">
      <c r="A36" s="241"/>
      <c r="B36" s="241"/>
      <c r="C36" s="241"/>
      <c r="D36" s="241"/>
      <c r="E36" s="241"/>
      <c r="F36" s="241"/>
      <c r="G36" s="193"/>
      <c r="H36" s="193"/>
      <c r="I36" s="198"/>
    </row>
    <row r="37" spans="1:9" ht="15.75">
      <c r="A37" s="242" t="s">
        <v>350</v>
      </c>
      <c r="B37" s="241"/>
      <c r="C37" s="241"/>
      <c r="D37" s="241"/>
      <c r="E37" s="241"/>
      <c r="F37" s="241"/>
      <c r="G37" s="193"/>
      <c r="H37" s="193"/>
      <c r="I37" s="198"/>
    </row>
    <row r="38" spans="1:9" ht="15.75">
      <c r="A38" s="242" t="s">
        <v>353</v>
      </c>
      <c r="B38" s="241"/>
      <c r="C38" s="241"/>
      <c r="D38" s="241"/>
      <c r="E38" s="241"/>
      <c r="F38" s="241"/>
      <c r="G38" s="193"/>
      <c r="H38" s="193"/>
      <c r="I38" s="198"/>
    </row>
    <row r="39" spans="1:9" ht="15.75">
      <c r="A39" s="242"/>
      <c r="B39" s="193"/>
      <c r="C39" s="193"/>
      <c r="D39" s="193"/>
      <c r="E39" s="193"/>
      <c r="F39" s="193"/>
      <c r="G39" s="193"/>
      <c r="H39" s="193"/>
      <c r="I39" s="198"/>
    </row>
    <row r="40" spans="1:9" ht="15.75">
      <c r="A40" s="242"/>
      <c r="B40" s="193"/>
      <c r="C40" s="193"/>
      <c r="D40" s="193"/>
      <c r="E40" s="193"/>
      <c r="G40" s="193"/>
      <c r="H40" s="193"/>
      <c r="I40" s="198"/>
    </row>
    <row r="41" spans="1:9">
      <c r="A41" s="238"/>
      <c r="B41" s="238"/>
      <c r="C41" s="238"/>
      <c r="D41" s="238"/>
      <c r="E41" s="238"/>
      <c r="F41" s="238"/>
      <c r="G41" s="238"/>
      <c r="H41" s="238"/>
      <c r="I41" s="198"/>
    </row>
    <row r="42" spans="1:9" ht="15.75">
      <c r="A42" s="199" t="s">
        <v>107</v>
      </c>
      <c r="B42" s="193"/>
      <c r="C42" s="193"/>
      <c r="D42" s="193"/>
      <c r="E42" s="193"/>
      <c r="F42" s="193"/>
      <c r="G42" s="193"/>
      <c r="H42" s="193"/>
      <c r="I42" s="198"/>
    </row>
    <row r="43" spans="1:9" ht="15.75">
      <c r="A43" s="193"/>
      <c r="B43" s="193"/>
      <c r="C43" s="193"/>
      <c r="D43" s="193"/>
      <c r="E43" s="193"/>
      <c r="F43" s="193"/>
      <c r="G43" s="193"/>
      <c r="H43" s="193"/>
      <c r="I43" s="198"/>
    </row>
    <row r="44" spans="1:9" ht="15.75">
      <c r="A44" s="193"/>
      <c r="B44" s="193" t="s">
        <v>516</v>
      </c>
      <c r="C44" s="193"/>
      <c r="D44" s="193" t="s">
        <v>586</v>
      </c>
      <c r="E44" s="193"/>
      <c r="F44" s="193"/>
      <c r="G44" s="193"/>
      <c r="H44" s="200"/>
      <c r="I44" s="198"/>
    </row>
    <row r="45" spans="1:9" ht="15.75">
      <c r="A45" s="199"/>
      <c r="B45" s="199" t="s">
        <v>271</v>
      </c>
      <c r="C45" s="199"/>
      <c r="D45" s="199"/>
      <c r="E45" s="199"/>
      <c r="F45" s="199"/>
      <c r="G45" s="193"/>
      <c r="H45" s="200"/>
      <c r="I45" s="198"/>
    </row>
    <row r="46" spans="1:9" ht="15.75">
      <c r="A46" s="193"/>
      <c r="B46" s="193" t="s">
        <v>270</v>
      </c>
      <c r="C46" s="193"/>
      <c r="D46" s="193"/>
      <c r="E46" s="193"/>
      <c r="F46" s="193"/>
      <c r="G46" s="193"/>
      <c r="H46" s="200"/>
      <c r="I46" s="198"/>
    </row>
    <row r="47" spans="1:9">
      <c r="A47" s="201"/>
      <c r="B47" s="201" t="s">
        <v>139</v>
      </c>
      <c r="C47" s="201"/>
      <c r="D47" s="201"/>
      <c r="E47" s="201"/>
      <c r="F47" s="201"/>
      <c r="G47" s="194"/>
      <c r="H47" s="194"/>
      <c r="I47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4" zoomScale="80" zoomScaleSheetLayoutView="80" workbookViewId="0">
      <selection activeCell="G2" sqref="G2:H2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465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 t="s">
        <v>606</v>
      </c>
      <c r="H2" s="437"/>
    </row>
    <row r="3" spans="1:10" ht="15.75">
      <c r="A3" s="79"/>
      <c r="B3" s="79"/>
      <c r="C3" s="79"/>
      <c r="D3" s="79"/>
      <c r="E3" s="79"/>
      <c r="F3" s="79"/>
      <c r="G3" s="230"/>
      <c r="H3" s="23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229"/>
      <c r="B7" s="229"/>
      <c r="C7" s="229"/>
      <c r="D7" s="233"/>
      <c r="E7" s="229"/>
      <c r="F7" s="229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516</v>
      </c>
      <c r="D43" s="193"/>
      <c r="E43" s="193" t="s">
        <v>587</v>
      </c>
      <c r="F43" s="193"/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7" zoomScale="85" zoomScaleSheetLayoutView="85" workbookViewId="0">
      <selection activeCell="K3" sqref="K3:L3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512</v>
      </c>
      <c r="B2" s="444"/>
      <c r="C2" s="444"/>
      <c r="D2" s="444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37" t="s">
        <v>606</v>
      </c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.7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450" t="s">
        <v>516</v>
      </c>
      <c r="D45" s="450"/>
      <c r="E45" s="387"/>
      <c r="F45" s="386"/>
      <c r="G45" s="386"/>
      <c r="H45" s="386" t="s">
        <v>588</v>
      </c>
      <c r="I45" s="386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400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400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C45:D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</cp:lastModifiedBy>
  <cp:lastPrinted>2017-09-18T09:09:03Z</cp:lastPrinted>
  <dcterms:created xsi:type="dcterms:W3CDTF">2011-12-27T13:20:18Z</dcterms:created>
  <dcterms:modified xsi:type="dcterms:W3CDTF">2017-09-18T09:09:45Z</dcterms:modified>
</cp:coreProperties>
</file>