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უდიტის ანგარიშები\საარჩევნო პერიოდის ანგარიშები-22.08 dan\მეორე სამკვირიანი ანგარიში\"/>
    </mc:Choice>
  </mc:AlternateContent>
  <bookViews>
    <workbookView xWindow="0" yWindow="0" windowWidth="28800" windowHeight="12330" tabRatio="954" firstSheet="1" activeTab="1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5.2'!$A$1:$I$49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9.1'!$A$1:$I$99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N1'!$A$1:$L$251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52511"/>
</workbook>
</file>

<file path=xl/calcChain.xml><?xml version="1.0" encoding="utf-8"?>
<calcChain xmlns="http://schemas.openxmlformats.org/spreadsheetml/2006/main">
  <c r="C17" i="50" l="1"/>
  <c r="D10" i="7" l="1"/>
  <c r="C10" i="7"/>
  <c r="D12" i="7"/>
  <c r="C12" i="7"/>
  <c r="D26" i="7"/>
  <c r="C26" i="7"/>
  <c r="C65" i="47" l="1"/>
  <c r="C25" i="50" l="1"/>
  <c r="C23" i="50"/>
  <c r="C21" i="50"/>
  <c r="C19" i="50"/>
  <c r="C18" i="50"/>
  <c r="C14" i="50"/>
  <c r="C12" i="50"/>
  <c r="C2" i="50" l="1"/>
  <c r="A6" i="50"/>
  <c r="I2" i="35" l="1"/>
  <c r="I2" i="39"/>
  <c r="K2" i="49"/>
  <c r="I2" i="48"/>
  <c r="I2" i="10"/>
  <c r="G2" i="18"/>
  <c r="I2" i="9"/>
  <c r="D2" i="12"/>
  <c r="L3" i="46"/>
  <c r="G2" i="45"/>
  <c r="G2" i="44"/>
  <c r="I2" i="43"/>
  <c r="C2" i="27"/>
  <c r="C2" i="47"/>
  <c r="C2" i="40"/>
  <c r="C2" i="7"/>
  <c r="C2" i="3"/>
  <c r="A5" i="35"/>
  <c r="A5" i="39"/>
  <c r="A5" i="49"/>
  <c r="A5" i="48"/>
  <c r="A5" i="10"/>
  <c r="A5" i="18"/>
  <c r="A5" i="9"/>
  <c r="A5" i="12"/>
  <c r="A6" i="46"/>
  <c r="A5" i="45"/>
  <c r="A5" i="44"/>
  <c r="A5" i="43"/>
  <c r="A5" i="47"/>
  <c r="A7" i="40"/>
  <c r="A5" i="7"/>
  <c r="A5" i="3"/>
  <c r="A5" i="27" s="1"/>
  <c r="I38" i="35" l="1"/>
  <c r="I34" i="44" l="1"/>
  <c r="H34" i="44"/>
  <c r="D31" i="7" l="1"/>
  <c r="C31" i="7"/>
  <c r="C24" i="50" s="1"/>
  <c r="D27" i="7"/>
  <c r="D9" i="7" s="1"/>
  <c r="C27" i="7"/>
  <c r="D19" i="7"/>
  <c r="C19" i="7"/>
  <c r="D16" i="7"/>
  <c r="C16" i="7"/>
  <c r="D31" i="3"/>
  <c r="C31" i="3"/>
  <c r="C22" i="50" l="1"/>
  <c r="C20" i="50" s="1"/>
  <c r="C9" i="7"/>
  <c r="D73" i="47"/>
  <c r="C73" i="47"/>
  <c r="D65" i="47"/>
  <c r="D59" i="47"/>
  <c r="C59" i="47"/>
  <c r="D54" i="47"/>
  <c r="C54" i="47"/>
  <c r="D48" i="47"/>
  <c r="C48" i="47"/>
  <c r="D37" i="47"/>
  <c r="C11" i="50" s="1"/>
  <c r="C37" i="47"/>
  <c r="D33" i="47"/>
  <c r="C33" i="47"/>
  <c r="D24" i="47"/>
  <c r="D18" i="47" s="1"/>
  <c r="C24" i="47"/>
  <c r="C18" i="47" s="1"/>
  <c r="D15" i="47"/>
  <c r="C15" i="47"/>
  <c r="D10" i="47"/>
  <c r="C13" i="50" s="1"/>
  <c r="C10" i="47"/>
  <c r="C14" i="47" l="1"/>
  <c r="C9" i="47" s="1"/>
  <c r="D14" i="47"/>
  <c r="D9" i="47" s="1"/>
  <c r="C10" i="50" s="1"/>
  <c r="L35" i="46"/>
  <c r="H34" i="45"/>
  <c r="G34" i="45"/>
  <c r="I35" i="43"/>
  <c r="H35" i="43"/>
  <c r="G35" i="43"/>
  <c r="D27" i="3" l="1"/>
  <c r="C27" i="3"/>
  <c r="C12" i="3" l="1"/>
  <c r="D76" i="40" l="1"/>
  <c r="D67" i="40"/>
  <c r="D61" i="40"/>
  <c r="C61" i="40"/>
  <c r="D56" i="40"/>
  <c r="C56" i="40"/>
  <c r="D50" i="40"/>
  <c r="C50" i="40"/>
  <c r="D39" i="40"/>
  <c r="C39" i="40"/>
  <c r="D35" i="40"/>
  <c r="C35" i="40"/>
  <c r="D26" i="40"/>
  <c r="D20" i="40" s="1"/>
  <c r="C26" i="40"/>
  <c r="C20" i="40" s="1"/>
  <c r="D17" i="40"/>
  <c r="C17" i="40"/>
  <c r="D12" i="40"/>
  <c r="C12" i="40"/>
  <c r="A6" i="40"/>
  <c r="C16" i="40" l="1"/>
  <c r="C11" i="40" s="1"/>
  <c r="D16" i="40"/>
  <c r="D11" i="40" s="1"/>
  <c r="H39" i="10" l="1"/>
  <c r="H36" i="10" s="1"/>
  <c r="H32" i="10"/>
  <c r="H24" i="10"/>
  <c r="H19" i="10"/>
  <c r="H17" i="10" s="1"/>
  <c r="H14" i="10"/>
  <c r="A4" i="39" l="1"/>
  <c r="A4" i="35" l="1"/>
  <c r="D25" i="27" l="1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0" l="1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10" i="3" l="1"/>
  <c r="C26" i="3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<sst xmlns="http://schemas.openxmlformats.org/spreadsheetml/2006/main" count="2811" uniqueCount="1591">
  <si>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</si>
  <si>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</si>
  <si>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</si>
  <si>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</si>
  <si>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</si>
  <si>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</si>
  <si>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</si>
  <si>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</si>
  <si>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</si>
  <si>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</si>
  <si>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</si>
  <si>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</si>
  <si>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</si>
  <si>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</si>
  <si>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</si>
  <si>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</si>
  <si>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</si>
  <si>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</si>
  <si>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</si>
  <si>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</si>
  <si>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</si>
  <si>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</si>
  <si>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</si>
  <si>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</si>
  <si>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</si>
  <si>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</si>
  <si>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</si>
  <si>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</si>
  <si>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</si>
  <si>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</si>
  <si>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</si>
  <si>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</si>
  <si>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</si>
  <si>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</si>
  <si>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</si>
  <si>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</si>
  <si>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</si>
  <si>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</si>
  <si>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</si>
  <si>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</si>
  <si>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</si>
  <si>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</si>
  <si>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</si>
  <si>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</si>
  <si>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</si>
  <si>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</si>
  <si>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</si>
  <si>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</si>
  <si>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</si>
  <si>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</si>
  <si>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</si>
  <si>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</si>
  <si>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</si>
  <si>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</si>
  <si>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</si>
  <si>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</si>
  <si>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</si>
  <si>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</si>
  <si>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</si>
  <si>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</si>
  <si>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</si>
  <si>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</si>
  <si>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</si>
  <si>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</si>
  <si>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</si>
  <si>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</si>
  <si>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</si>
  <si>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</si>
  <si>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</si>
  <si>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</si>
  <si>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</si>
  <si>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</si>
  <si>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</si>
  <si>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</si>
  <si>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</si>
  <si>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</si>
  <si>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</si>
  <si>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</si>
  <si>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</si>
  <si>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</si>
  <si>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</si>
  <si>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</si>
  <si>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</si>
  <si>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</si>
  <si>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</si>
  <si>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</si>
  <si>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</si>
  <si>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</si>
  <si>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</si>
  <si>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</si>
  <si>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</si>
  <si>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</si>
  <si>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</si>
  <si>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</si>
  <si>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</si>
  <si>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</si>
  <si>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</si>
  <si>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</si>
  <si>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</si>
  <si>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</si>
  <si>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</si>
  <si>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</si>
  <si>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</si>
  <si>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</si>
  <si>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</si>
  <si>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</si>
  <si>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</si>
  <si>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</si>
  <si>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</si>
  <si>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</si>
  <si>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</si>
  <si>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</si>
  <si>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</si>
  <si>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</si>
  <si>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</si>
  <si>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</si>
  <si>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</si>
  <si>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</si>
  <si>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</si>
  <si>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</si>
  <si>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</si>
  <si>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</si>
  <si>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</si>
  <si>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</si>
  <si>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</si>
  <si>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</si>
  <si>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</si>
  <si>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</si>
  <si>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</si>
  <si>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</si>
  <si>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</si>
  <si>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</si>
  <si>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</si>
  <si>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</si>
  <si>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</si>
  <si>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</si>
  <si>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</si>
  <si>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</si>
  <si>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</si>
  <si>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</si>
  <si>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</si>
  <si>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</si>
  <si>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</si>
  <si>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</si>
  <si>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</si>
  <si>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</si>
  <si>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</si>
  <si>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</si>
  <si>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</si>
  <si>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</si>
  <si>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</si>
  <si>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</si>
  <si>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</si>
  <si>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</si>
  <si>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</si>
  <si>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</si>
  <si>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</si>
  <si>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</si>
  <si>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</si>
  <si>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</si>
  <si>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</si>
  <si>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</si>
  <si>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</si>
  <si>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</si>
  <si>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</si>
  <si>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</si>
  <si>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</si>
  <si>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</si>
  <si>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</si>
  <si>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</si>
  <si>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</si>
  <si>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</si>
  <si>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</si>
  <si>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</si>
  <si>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</si>
  <si>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</si>
  <si>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</si>
  <si>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</si>
  <si>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</si>
  <si>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</si>
  <si>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</si>
  <si>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</si>
  <si>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</si>
  <si>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</si>
  <si>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</si>
  <si>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</si>
  <si>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</si>
  <si>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</si>
  <si>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</si>
  <si>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</si>
  <si>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</si>
  <si>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</si>
  <si>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</si>
  <si>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</si>
  <si>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</si>
  <si>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</si>
  <si>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</si>
  <si>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</si>
  <si>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</si>
  <si>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</si>
  <si>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</si>
  <si>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</si>
  <si>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</si>
  <si>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</si>
  <si>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</si>
  <si>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</si>
  <si>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</si>
  <si>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</si>
  <si>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</si>
  <si>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</si>
  <si>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</si>
  <si>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</si>
  <si>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</si>
  <si>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</si>
  <si>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</si>
  <si>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</si>
  <si>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</si>
  <si>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</si>
  <si>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</si>
  <si>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</si>
  <si>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</si>
  <si>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</si>
  <si>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</si>
  <si>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</si>
  <si>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</si>
  <si>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</si>
  <si>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</si>
  <si>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</si>
  <si>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</si>
  <si>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</si>
  <si>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</si>
  <si>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</si>
  <si>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</si>
  <si>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</si>
  <si>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</si>
  <si>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</si>
  <si>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</si>
  <si>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</si>
  <si>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</si>
  <si>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</si>
  <si>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</si>
  <si>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</si>
  <si>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</si>
  <si>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</si>
  <si>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</si>
  <si>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</si>
  <si>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</si>
  <si>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</si>
  <si>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</si>
  <si>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</si>
  <si>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</si>
  <si>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</si>
  <si>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</si>
  <si>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</si>
  <si>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</si>
  <si>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</si>
  <si>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</si>
  <si>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</si>
  <si>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</si>
  <si>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</si>
  <si>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</si>
  <si>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</si>
  <si>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</si>
  <si>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</si>
  <si>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</si>
  <si>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</si>
  <si>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</si>
  <si>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</si>
  <si>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</si>
  <si>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</si>
  <si>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</si>
  <si>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</si>
  <si>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</si>
  <si>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</si>
  <si>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</si>
  <si>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</si>
  <si>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</si>
  <si>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</si>
  <si>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</si>
  <si>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</si>
  <si>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</si>
  <si>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</si>
  <si>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</si>
  <si>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</si>
  <si>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</si>
  <si>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</si>
  <si>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</si>
  <si>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</si>
  <si>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</si>
  <si>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</si>
  <si>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</si>
  <si>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</si>
  <si>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</si>
  <si>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</si>
  <si>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</si>
  <si>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</si>
  <si>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</si>
  <si>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</si>
  <si>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</si>
  <si>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</si>
  <si>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</si>
  <si>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</si>
  <si>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</si>
  <si>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</si>
  <si>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</si>
  <si>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</si>
  <si>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</si>
  <si>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</si>
  <si>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</si>
  <si>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</si>
  <si>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</si>
  <si>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</si>
  <si>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</si>
  <si>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</si>
  <si>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</si>
  <si>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</si>
  <si>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</si>
  <si>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</si>
  <si>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</si>
  <si>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</si>
  <si>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</si>
  <si>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</si>
  <si>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</si>
  <si>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</si>
  <si>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</si>
  <si>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</si>
  <si>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</si>
  <si>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</si>
  <si>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</si>
  <si>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</si>
  <si>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</si>
  <si>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</si>
  <si>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</si>
  <si>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</si>
  <si>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</si>
  <si>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</si>
  <si>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</si>
  <si>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</si>
  <si>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</si>
  <si>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</si>
  <si>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</si>
  <si>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</si>
  <si>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</si>
  <si>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</si>
  <si>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</si>
  <si>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</si>
  <si>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</si>
  <si>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</si>
  <si>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</si>
  <si>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</si>
  <si>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</si>
  <si>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</si>
  <si>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</si>
  <si>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</si>
  <si>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</si>
  <si>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</si>
  <si>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</si>
  <si>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</si>
  <si>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</si>
  <si>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</si>
  <si>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</si>
  <si>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</si>
  <si>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</si>
  <si>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</si>
  <si>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</si>
  <si>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</si>
  <si>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</si>
  <si>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</si>
  <si>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</si>
  <si>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</si>
  <si>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</si>
  <si>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</si>
  <si>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</si>
  <si>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</si>
  <si>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</si>
  <si>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</si>
  <si>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</si>
  <si>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</si>
  <si>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</si>
  <si>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</si>
  <si>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</si>
  <si>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</si>
  <si>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</si>
  <si>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</si>
  <si>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</si>
  <si>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</si>
  <si>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</si>
  <si>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</si>
  <si>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</si>
  <si>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</si>
  <si>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</si>
  <si>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</si>
  <si>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</si>
  <si>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</si>
  <si>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</si>
  <si>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</si>
  <si>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</si>
  <si>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</si>
  <si>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</si>
  <si>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</si>
  <si>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</si>
  <si>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</si>
  <si>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</si>
  <si>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</si>
  <si>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</si>
  <si>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</si>
  <si>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</si>
  <si>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</si>
  <si>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</si>
  <si>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</si>
  <si>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</si>
  <si>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</si>
  <si>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</si>
  <si>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</si>
  <si>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</si>
  <si>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</si>
  <si>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</si>
  <si>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</si>
  <si>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</si>
  <si>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</si>
  <si>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</si>
  <si>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</si>
  <si>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</si>
  <si>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</si>
  <si>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</si>
  <si>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</si>
  <si>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</si>
  <si>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</si>
  <si>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</si>
  <si>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</si>
  <si>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</si>
  <si>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</si>
  <si>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</si>
  <si>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</si>
  <si>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</si>
  <si>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</si>
  <si>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</si>
  <si>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</si>
  <si>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</si>
  <si>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</si>
  <si>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</si>
  <si>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</si>
  <si>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</si>
  <si>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</si>
  <si>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</si>
  <si>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</si>
  <si>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</si>
  <si>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</si>
  <si>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</si>
  <si>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</si>
  <si>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</si>
  <si>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</si>
  <si>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</si>
  <si>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</si>
  <si>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</si>
  <si>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</si>
  <si>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</si>
  <si>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</si>
  <si>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</si>
  <si>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</si>
  <si>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</si>
  <si>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</si>
  <si>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</si>
  <si>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</si>
  <si>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</si>
  <si>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</si>
  <si>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</si>
  <si>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</si>
  <si>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</si>
  <si>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</si>
  <si>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</si>
  <si>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</si>
  <si>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</si>
  <si>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</si>
  <si>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</si>
  <si>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</si>
  <si>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</si>
  <si>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მპგ "ევროპული საქართველო-მოძრაობა თავისუფლებისთვის"</t>
  </si>
  <si>
    <t>ფულადი შემოწირულობა</t>
  </si>
  <si>
    <t>ლიბერთი</t>
  </si>
  <si>
    <t>40001001847</t>
  </si>
  <si>
    <t>საქართველოს ბანკი</t>
  </si>
  <si>
    <t>თიბისი</t>
  </si>
  <si>
    <t>კონსტანტინე შუბითიძე</t>
  </si>
  <si>
    <t>35001107419</t>
  </si>
  <si>
    <t>GE54TB7434245066300002</t>
  </si>
  <si>
    <t>01017016970</t>
  </si>
  <si>
    <t>01005009075</t>
  </si>
  <si>
    <t>01020005831</t>
  </si>
  <si>
    <t>ბაზის ბანკი</t>
  </si>
  <si>
    <t>01009003358</t>
  </si>
  <si>
    <t>GE10BS0000000001545775</t>
  </si>
  <si>
    <t>ზურაბ ჭიაბერაშვილი</t>
  </si>
  <si>
    <t>01011012173</t>
  </si>
  <si>
    <t>GE95LB0711188570775000</t>
  </si>
  <si>
    <t>01019003954</t>
  </si>
  <si>
    <t>GE12LB0123110265015000</t>
  </si>
  <si>
    <t>მოქმედი</t>
  </si>
  <si>
    <t>ავტომობილი</t>
  </si>
  <si>
    <t>სუზუკი</t>
  </si>
  <si>
    <t>გრანდ ვიტარა</t>
  </si>
  <si>
    <t>PQ295QP</t>
  </si>
  <si>
    <t>საკუთრება</t>
  </si>
  <si>
    <t>გიორგი</t>
  </si>
  <si>
    <t>იოსებ</t>
  </si>
  <si>
    <t>ნათია</t>
  </si>
  <si>
    <t>მარიამ</t>
  </si>
  <si>
    <t>მაკა</t>
  </si>
  <si>
    <t>ირაკლი</t>
  </si>
  <si>
    <t>ირმა</t>
  </si>
  <si>
    <t>თეონა</t>
  </si>
  <si>
    <t>ნინო</t>
  </si>
  <si>
    <t>თამარ</t>
  </si>
  <si>
    <t xml:space="preserve">ჯაბა </t>
  </si>
  <si>
    <t>დავით</t>
  </si>
  <si>
    <t>ლევან</t>
  </si>
  <si>
    <t>ვლადიმერ</t>
  </si>
  <si>
    <t>ბესარიონ</t>
  </si>
  <si>
    <t>ზაური</t>
  </si>
  <si>
    <t>ინგა</t>
  </si>
  <si>
    <t>კობა</t>
  </si>
  <si>
    <t>გუგუნავა</t>
  </si>
  <si>
    <t>ტოროშელიძე</t>
  </si>
  <si>
    <t>ბროკიშვილი</t>
  </si>
  <si>
    <t>ჟვანია</t>
  </si>
  <si>
    <t>ლექვინაძე</t>
  </si>
  <si>
    <t>სტეფნაძე-იაშვილი</t>
  </si>
  <si>
    <t>ბახტაძე</t>
  </si>
  <si>
    <t>კაკაბაძე</t>
  </si>
  <si>
    <t>ხაჭაპურიძე</t>
  </si>
  <si>
    <t>ქურიძე</t>
  </si>
  <si>
    <t>ოთანაძე</t>
  </si>
  <si>
    <t>ებანოიძე</t>
  </si>
  <si>
    <t>სარაჯევი</t>
  </si>
  <si>
    <t>ლომსაძე</t>
  </si>
  <si>
    <t>არველაძე</t>
  </si>
  <si>
    <t>გოგოლიძე</t>
  </si>
  <si>
    <t>სესიტაშვილი</t>
  </si>
  <si>
    <t>სიდამონიძე</t>
  </si>
  <si>
    <t>ხორბალაძე</t>
  </si>
  <si>
    <t>ვარდოსანიძე</t>
  </si>
  <si>
    <t>შურღაია</t>
  </si>
  <si>
    <t>01008005188</t>
  </si>
  <si>
    <t>39001002749</t>
  </si>
  <si>
    <t>01001041343</t>
  </si>
  <si>
    <t>01024024859</t>
  </si>
  <si>
    <t>01008006698</t>
  </si>
  <si>
    <t>01030052243</t>
  </si>
  <si>
    <t>01025014417</t>
  </si>
  <si>
    <t>01019051606</t>
  </si>
  <si>
    <t>05001009050</t>
  </si>
  <si>
    <t>01001097914</t>
  </si>
  <si>
    <t>01001070757</t>
  </si>
  <si>
    <t>01012015574</t>
  </si>
  <si>
    <t>43001000778</t>
  </si>
  <si>
    <t>43001001876</t>
  </si>
  <si>
    <t>12001058093</t>
  </si>
  <si>
    <t>39001001944</t>
  </si>
  <si>
    <t>სასწავლო ცენტრის ხელმძღვანელი</t>
  </si>
  <si>
    <t>სასწავლო ცენტრი, ტრენერი</t>
  </si>
  <si>
    <t>სასწავლო ცენტრი, სოციალური მედიის საკითხ. ტრენერი</t>
  </si>
  <si>
    <t>სასწავლო ცენტრი, ტრენერი მედია მონიტორ. საკითხ.</t>
  </si>
  <si>
    <t>სასწავლო ცენტრი, გენდერ ოფიცერი</t>
  </si>
  <si>
    <t>სასწავლო ცენტრი,მოქალაქეთა ჩართულობისა და ახალგაზრდობის საკითხ.ტრენერი</t>
  </si>
  <si>
    <t>პრესასთან ურთიერთობის სამსახური, სპეციალისტი</t>
  </si>
  <si>
    <t>ოპერატორი</t>
  </si>
  <si>
    <t>ინფორმაციული ტექნოლოგიების სამსახურის უფროსი</t>
  </si>
  <si>
    <t>იურიდიული სამსახურის უფროსი</t>
  </si>
  <si>
    <t>რეგიონალური სამსახური, სპეციალისტი</t>
  </si>
  <si>
    <t>ბუღალტერი</t>
  </si>
  <si>
    <t xml:space="preserve">მატერიალურ-ტექნიკ. უზრ. და შესყიდვ. სამსახურის უფროსი </t>
  </si>
  <si>
    <t>მატერიალურ-ტექნიკ. უზრ. და შესყიდვ. სამსახ, სპეციალისტი</t>
  </si>
  <si>
    <t>მატერიალურ-ტექნიკ. უზრ. და შესყიდვ. სამსახ, დამლაგებელი</t>
  </si>
  <si>
    <t>მატერიალურ-ტექნიკ. უზრ. და შესყიდვ. სამსახ, მძღოლი</t>
  </si>
  <si>
    <t>საარჩევნო ბლოკი "ბაქრაძე,უგულავა-ევროპული საქართველო"</t>
  </si>
  <si>
    <t>ინტერნეტ-რეკლამს ხრჯი</t>
  </si>
  <si>
    <t>შპს "ინფო 9"</t>
  </si>
  <si>
    <t>ბილბორდი</t>
  </si>
  <si>
    <t>შპს "თი ენდ ენი"</t>
  </si>
  <si>
    <t>შპს "ალმა"</t>
  </si>
  <si>
    <t>შპს "აუთდორ.ჯი"</t>
  </si>
  <si>
    <t>ბანერი</t>
  </si>
  <si>
    <t>ფ/პ ეთერ მიქაძე</t>
  </si>
  <si>
    <t>პოლიგრაფოული მომსახურება</t>
  </si>
  <si>
    <t>პოლიგრაფიული მომსახურება</t>
  </si>
  <si>
    <t>09/12/2017-10/02/2017</t>
  </si>
  <si>
    <t>თამარ ბაღაშვილი</t>
  </si>
  <si>
    <t>გიორგი ბოკერია</t>
  </si>
  <si>
    <t>თამარ ჩერგოლეიშვილი</t>
  </si>
  <si>
    <t>მზია იოსელიანი</t>
  </si>
  <si>
    <t>აკაკი ბობოხიძე</t>
  </si>
  <si>
    <t>ლელა ქებურია</t>
  </si>
  <si>
    <t>ქეთევან მჭედლიძე</t>
  </si>
  <si>
    <t>მიხეილ მაჭავარიანი</t>
  </si>
  <si>
    <t>ხათუნა გოგორიშვილი</t>
  </si>
  <si>
    <t>მერაბი მეშველიანი</t>
  </si>
  <si>
    <t>სოფიო ჟღენტი</t>
  </si>
  <si>
    <t>სოფიო სამუშია</t>
  </si>
  <si>
    <t>გიორგი ძიძიგური</t>
  </si>
  <si>
    <t>ვლადიმერ ჩაჩუა</t>
  </si>
  <si>
    <t>ლაშა დვალიშვილი</t>
  </si>
  <si>
    <t>იუზა თევდორაძე</t>
  </si>
  <si>
    <t>ვახტანგი ხეცურიანი</t>
  </si>
  <si>
    <t>ლუკა მოდებაძე</t>
  </si>
  <si>
    <t>ალექსანდრე ზირაქაშვილი</t>
  </si>
  <si>
    <t>მიხეილი ბეჟანიშვილი</t>
  </si>
  <si>
    <t>მამუკა აბულაძე</t>
  </si>
  <si>
    <t>კობა ლომიძე</t>
  </si>
  <si>
    <t>ირინე ცხადაძე</t>
  </si>
  <si>
    <t>ნინო პეტრუზაშვილი</t>
  </si>
  <si>
    <t>ვალერი ირომაშვილი</t>
  </si>
  <si>
    <t>დავითი მაჩიტიძე</t>
  </si>
  <si>
    <t>ლია კენჭიაშვილი</t>
  </si>
  <si>
    <t>მარიამი ჭიტაძე</t>
  </si>
  <si>
    <t>ანდრო მაღლაკელიძე</t>
  </si>
  <si>
    <t>გოჩა სიბაშვილი</t>
  </si>
  <si>
    <t>ანა ხურციძე</t>
  </si>
  <si>
    <t>გოგიტა წიწრიაშვილი</t>
  </si>
  <si>
    <t>ალექსი ხვედაძე</t>
  </si>
  <si>
    <t>დიანა ბალახაძე</t>
  </si>
  <si>
    <t>ლაშა ბრეგვაძე</t>
  </si>
  <si>
    <t>ტარიელი გულიაშვილი</t>
  </si>
  <si>
    <t>ნინო კურტანიძე</t>
  </si>
  <si>
    <t>ოთარი გულიაშვილი</t>
  </si>
  <si>
    <t>01027014284</t>
  </si>
  <si>
    <t>01026000697</t>
  </si>
  <si>
    <t>01022000739</t>
  </si>
  <si>
    <t>01027009125</t>
  </si>
  <si>
    <t>01006005497</t>
  </si>
  <si>
    <t>19001015382</t>
  </si>
  <si>
    <t>59001014657</t>
  </si>
  <si>
    <t>01017001871</t>
  </si>
  <si>
    <t>60003000216</t>
  </si>
  <si>
    <t>01024013999</t>
  </si>
  <si>
    <t>62001005880</t>
  </si>
  <si>
    <t>01010002086</t>
  </si>
  <si>
    <t>01017007511</t>
  </si>
  <si>
    <t>17001002534</t>
  </si>
  <si>
    <t>60001011681</t>
  </si>
  <si>
    <t>60001014299</t>
  </si>
  <si>
    <t>38001048845</t>
  </si>
  <si>
    <t>13001035080</t>
  </si>
  <si>
    <t>13001001274</t>
  </si>
  <si>
    <t>35001037234</t>
  </si>
  <si>
    <t>35001005219</t>
  </si>
  <si>
    <t>01009018351</t>
  </si>
  <si>
    <t>13650000585</t>
  </si>
  <si>
    <t>13001005127</t>
  </si>
  <si>
    <t>60001060000</t>
  </si>
  <si>
    <t>13901070459</t>
  </si>
  <si>
    <t>35001127371</t>
  </si>
  <si>
    <t>60002017762</t>
  </si>
  <si>
    <t>13001002374</t>
  </si>
  <si>
    <t>60001126181</t>
  </si>
  <si>
    <t>45001003369</t>
  </si>
  <si>
    <t>62001018666</t>
  </si>
  <si>
    <t>01011010085</t>
  </si>
  <si>
    <t>01017006098</t>
  </si>
  <si>
    <t>38001006769</t>
  </si>
  <si>
    <t>01025014811</t>
  </si>
  <si>
    <t>38001022112</t>
  </si>
  <si>
    <t>GE46BG0000000694800700</t>
  </si>
  <si>
    <t>GE95TB1100000085179230</t>
  </si>
  <si>
    <t>GE89LB0711130508386001</t>
  </si>
  <si>
    <t>GE16BG0000000203659200</t>
  </si>
  <si>
    <t>GE35TB1710845064322340</t>
  </si>
  <si>
    <t>GE31BG0000000247872500</t>
  </si>
  <si>
    <t>GE53TB7686645066300010</t>
  </si>
  <si>
    <t>GE27TB1100000088179888</t>
  </si>
  <si>
    <t>GE43LB0020004501140090</t>
  </si>
  <si>
    <t>GE18TB1793445064822334</t>
  </si>
  <si>
    <t>GE73TB7478645061600021</t>
  </si>
  <si>
    <t>GE89TB7612745061600012</t>
  </si>
  <si>
    <t>GE50TB7045245161600005</t>
  </si>
  <si>
    <t>GE62LB0288870270230114</t>
  </si>
  <si>
    <t>GE47LB0020004501060090</t>
  </si>
  <si>
    <t>GE69LB0288870250695546</t>
  </si>
  <si>
    <t>GE87LB0711126969436000</t>
  </si>
  <si>
    <t>GE28LB0711107826145040</t>
  </si>
  <si>
    <t>GE68LB0711151936203001</t>
  </si>
  <si>
    <t>GE69TB7190245066300001</t>
  </si>
  <si>
    <t>GE41TB7338645068100001</t>
  </si>
  <si>
    <t>GE54TB7349145063700001</t>
  </si>
  <si>
    <t>GE77BG0000000361587100</t>
  </si>
  <si>
    <t>GE73TB7594845165100001</t>
  </si>
  <si>
    <t>GE08LB0288870270230116</t>
  </si>
  <si>
    <t>GE75LB0711128758938000</t>
  </si>
  <si>
    <t>GE89LB0288870250686165</t>
  </si>
  <si>
    <t>GE40TB7538245061100025</t>
  </si>
  <si>
    <t>GE11BG0000000621053200</t>
  </si>
  <si>
    <t>GE38BG0000000211085900</t>
  </si>
  <si>
    <t>GE32BG0000000603764900</t>
  </si>
  <si>
    <t>GE75TB7406645063600039</t>
  </si>
  <si>
    <t>GE63BG0000000779461800</t>
  </si>
  <si>
    <t>GE12LB0080001005880000</t>
  </si>
  <si>
    <t>GE68LB0711187610433000</t>
  </si>
  <si>
    <t>GE30LB0711119437071000</t>
  </si>
  <si>
    <t>GE42LB0711176499312000</t>
  </si>
  <si>
    <t>09/14/2017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</si>
  <si>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</si>
  <si>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</si>
  <si>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</si>
  <si>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</si>
  <si>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</si>
  <si>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</si>
  <si>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</si>
  <si>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</si>
  <si>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</si>
  <si>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გიორგი ხახნელიძე</t>
  </si>
  <si>
    <t>სიმონ  სივსივაძე</t>
  </si>
  <si>
    <t>ეკატირინე ფეიქრიშვილი</t>
  </si>
  <si>
    <t>გელა დემეტრაძე</t>
  </si>
  <si>
    <t>სიმონ პარუნაშვილი</t>
  </si>
  <si>
    <t>სოსო ბეჟანიშვილი</t>
  </si>
  <si>
    <t>თენგიზ ქომოშვილი</t>
  </si>
  <si>
    <t>სტეფანე ბალახაშვილი</t>
  </si>
  <si>
    <t>ზურაბ შაინიძე</t>
  </si>
  <si>
    <t>ვეფხვია ტატალაშვილი</t>
  </si>
  <si>
    <t>ზვიადი სარდანაძე</t>
  </si>
  <si>
    <t>მირიან ღამბაშიძე</t>
  </si>
  <si>
    <t>დავით იმედაშვილი</t>
  </si>
  <si>
    <t>გელა სარაშვილი</t>
  </si>
  <si>
    <t>თორნიკე გრძელიძე</t>
  </si>
  <si>
    <t>მზევინარი ბუზალაძე</t>
  </si>
  <si>
    <t>ვლადიმერი ნიქაცაძე</t>
  </si>
  <si>
    <t>ელზა ეჟიშვილი</t>
  </si>
  <si>
    <t>შოთა ჩოხელი</t>
  </si>
  <si>
    <t>გიორგი ბოკუჩავა</t>
  </si>
  <si>
    <t xml:space="preserve">სალომე რიგვავა </t>
  </si>
  <si>
    <t>კობა ძაგნიძე</t>
  </si>
  <si>
    <t>შალვა დათუაძე</t>
  </si>
  <si>
    <t>კირილე წიქორიძე</t>
  </si>
  <si>
    <t>თედო ვაშაყმაძე</t>
  </si>
  <si>
    <t>რამაზ ხურციძე</t>
  </si>
  <si>
    <t>ლარისა გურგენიძე</t>
  </si>
  <si>
    <t>სევერიან ლორია</t>
  </si>
  <si>
    <t>იმ გოჩა მაკარიძე</t>
  </si>
  <si>
    <t>თეონა ქავთარაძე</t>
  </si>
  <si>
    <t>გაგა აბულაძე</t>
  </si>
  <si>
    <t>აპოლონ რამიშვილი</t>
  </si>
  <si>
    <t>ირინე დვალიშვილი</t>
  </si>
  <si>
    <t>მამუკა ორმოცაძე</t>
  </si>
  <si>
    <t>გია ოჩხიკიძე</t>
  </si>
  <si>
    <t>დავით ბეგაძე</t>
  </si>
  <si>
    <t>ლია ხურცილავა</t>
  </si>
  <si>
    <t>ვახტანგი გეწაძე</t>
  </si>
  <si>
    <t>თეიმურაზ ფურცხვანიძე</t>
  </si>
  <si>
    <t>ვალერი ყურაშვილი</t>
  </si>
  <si>
    <t>გოჩა ადეიშვილი</t>
  </si>
  <si>
    <t>ვანო ბურჯანაძე</t>
  </si>
  <si>
    <t>გელა სხილაძე</t>
  </si>
  <si>
    <t>გოჩა ბედიაშვილი</t>
  </si>
  <si>
    <t>ვლადიმერ ნუცუბიძე</t>
  </si>
  <si>
    <t>ზურაბ სადათიერაშვილი</t>
  </si>
  <si>
    <t>ჯემალი ლაბაძე</t>
  </si>
  <si>
    <t>ალექსანდრე ჯვარშეიშვილი</t>
  </si>
  <si>
    <t>მამუკა დათუაძე</t>
  </si>
  <si>
    <t>სევერიან გორდულაძე</t>
  </si>
  <si>
    <t xml:space="preserve">ვასილი ენუქიძე </t>
  </si>
  <si>
    <t>ზაზა ჭეიშვილი</t>
  </si>
  <si>
    <t>ემზარ ჯიქიძე</t>
  </si>
  <si>
    <t>ზაურ ქაშიბაძე</t>
  </si>
  <si>
    <t>თამარი გედევანიშვილი</t>
  </si>
  <si>
    <t>კონსტანტინე ჩერქეზია</t>
  </si>
  <si>
    <t>სერგო ჯალაღანია</t>
  </si>
  <si>
    <t>ბეჟან ბაკურაძე</t>
  </si>
  <si>
    <t>არსენ კარაპეტიანი</t>
  </si>
  <si>
    <t>გიორგი რუხაია</t>
  </si>
  <si>
    <t>კობა თვალავაძე</t>
  </si>
  <si>
    <t>ნინო ფეიქრიშვილი</t>
  </si>
  <si>
    <t>ბესიკი ეძგვერაძე</t>
  </si>
  <si>
    <t>ლევან ძაგნიძე</t>
  </si>
  <si>
    <t>ავთანდილი მოწონელიძე</t>
  </si>
  <si>
    <t>გიორგი დათუაძე</t>
  </si>
  <si>
    <t>რევაზ გაბრიაძე</t>
  </si>
  <si>
    <t>კორნელი გედენიძე</t>
  </si>
  <si>
    <t>ვალერი ბარნაბიშვილი</t>
  </si>
  <si>
    <t>ელისო დათუსანი</t>
  </si>
  <si>
    <t>ხათუნა დურგლიშვილი</t>
  </si>
  <si>
    <t>დავით ჭავჭანიძე</t>
  </si>
  <si>
    <t>კობა არაბიძე</t>
  </si>
  <si>
    <t>ტარიელი ფანჩულიძე</t>
  </si>
  <si>
    <t>მახმუდ ახმედოვი</t>
  </si>
  <si>
    <t>01013017028</t>
  </si>
  <si>
    <t>38001046594</t>
  </si>
  <si>
    <t>01003015183</t>
  </si>
  <si>
    <t>47001003304</t>
  </si>
  <si>
    <t>03001000520</t>
  </si>
  <si>
    <t>45001030550</t>
  </si>
  <si>
    <t>03001001885</t>
  </si>
  <si>
    <t>03001006728</t>
  </si>
  <si>
    <t>03001003473</t>
  </si>
  <si>
    <t>47001015278</t>
  </si>
  <si>
    <t>18101077210</t>
  </si>
  <si>
    <t>18001007573</t>
  </si>
  <si>
    <t>35001040200</t>
  </si>
  <si>
    <t>47001001316</t>
  </si>
  <si>
    <t>18001021519</t>
  </si>
  <si>
    <t>25001017619</t>
  </si>
  <si>
    <t>35001033617</t>
  </si>
  <si>
    <t>20001047817</t>
  </si>
  <si>
    <t>20001063325</t>
  </si>
  <si>
    <t>01010005475</t>
  </si>
  <si>
    <t>62007014739</t>
  </si>
  <si>
    <t>17001021695</t>
  </si>
  <si>
    <t>09001009082</t>
  </si>
  <si>
    <t>09001008180</t>
  </si>
  <si>
    <t>17001008279</t>
  </si>
  <si>
    <t>17001003766</t>
  </si>
  <si>
    <t>18001022228</t>
  </si>
  <si>
    <t>61001052399</t>
  </si>
  <si>
    <t>18001003861</t>
  </si>
  <si>
    <t>60001154086</t>
  </si>
  <si>
    <t>41001006596</t>
  </si>
  <si>
    <t>17001003486</t>
  </si>
  <si>
    <t>17001001286</t>
  </si>
  <si>
    <t>17001005653</t>
  </si>
  <si>
    <t>17001005533</t>
  </si>
  <si>
    <t>18001012229</t>
  </si>
  <si>
    <t>55001005550</t>
  </si>
  <si>
    <t>47001015262</t>
  </si>
  <si>
    <t>53001019601</t>
  </si>
  <si>
    <t>55001005144</t>
  </si>
  <si>
    <t>37001043205</t>
  </si>
  <si>
    <t>09001028539</t>
  </si>
  <si>
    <t>18001023639</t>
  </si>
  <si>
    <t>18001014308</t>
  </si>
  <si>
    <t>55001003882</t>
  </si>
  <si>
    <t>47001014981</t>
  </si>
  <si>
    <t>38001038592</t>
  </si>
  <si>
    <t>37001011721</t>
  </si>
  <si>
    <t>09001016501</t>
  </si>
  <si>
    <t>53001012047</t>
  </si>
  <si>
    <t>53001007271</t>
  </si>
  <si>
    <t>60003009792</t>
  </si>
  <si>
    <t>53001010537</t>
  </si>
  <si>
    <t>53001050306</t>
  </si>
  <si>
    <t>35001105143</t>
  </si>
  <si>
    <t>55001005403</t>
  </si>
  <si>
    <t>55001002649</t>
  </si>
  <si>
    <t>37001037359</t>
  </si>
  <si>
    <t>07001009688</t>
  </si>
  <si>
    <t>31001014059</t>
  </si>
  <si>
    <t>37001006295</t>
  </si>
  <si>
    <t>20001062781</t>
  </si>
  <si>
    <t>55001006077</t>
  </si>
  <si>
    <t>17001029178</t>
  </si>
  <si>
    <t>60001038560</t>
  </si>
  <si>
    <t>09301029371</t>
  </si>
  <si>
    <t>21001004206</t>
  </si>
  <si>
    <t>55001026753</t>
  </si>
  <si>
    <t>13001038969</t>
  </si>
  <si>
    <t>60001097852</t>
  </si>
  <si>
    <t>20001019331</t>
  </si>
  <si>
    <t>60002002647</t>
  </si>
  <si>
    <t>21001001874</t>
  </si>
  <si>
    <t>21001008119</t>
  </si>
  <si>
    <t>28001055735</t>
  </si>
  <si>
    <t>GE24BG0000000174166400</t>
  </si>
  <si>
    <t>GE44LB0711160153705000</t>
  </si>
  <si>
    <t>GE52VT1000000222794506</t>
  </si>
  <si>
    <t>GE08BG0000000691729200</t>
  </si>
  <si>
    <t>GE32LB0711144314039000</t>
  </si>
  <si>
    <t>GE16LB0040004501000090</t>
  </si>
  <si>
    <t>GE12LB0711102211406640</t>
  </si>
  <si>
    <t>GE10LB0711160194766003</t>
  </si>
  <si>
    <t>GE62LB0711104193561940</t>
  </si>
  <si>
    <t>GE24TB7968845061100026</t>
  </si>
  <si>
    <t>GE97LB0288870240016506</t>
  </si>
  <si>
    <t>GE38LB0711185113186000</t>
  </si>
  <si>
    <t>GE92LB0711188248601000</t>
  </si>
  <si>
    <t>GE66BG0000000859776000</t>
  </si>
  <si>
    <t>GE57TB7185845061600011</t>
  </si>
  <si>
    <t>GE21LB0288870270218727</t>
  </si>
  <si>
    <t>GE57TB7097645061100021</t>
  </si>
  <si>
    <t>GE60TB7242245061100012</t>
  </si>
  <si>
    <t>GE55TB7996145061100043</t>
  </si>
  <si>
    <t>GE68TB7216745061600014</t>
  </si>
  <si>
    <t>GE64BG0000000148689600</t>
  </si>
  <si>
    <t>GE74LB0711135355152000</t>
  </si>
  <si>
    <t>GE45TB1105945064322335</t>
  </si>
  <si>
    <t>GE80TB7166845065100016</t>
  </si>
  <si>
    <t>GE66LB0711138948192000</t>
  </si>
  <si>
    <t>GE42LB0288870250643555</t>
  </si>
  <si>
    <t>GE65VT1000001396234506</t>
  </si>
  <si>
    <t>GE50LB0711129526029000</t>
  </si>
  <si>
    <t>GE22BG0000000620096000</t>
  </si>
  <si>
    <t>GE26LB0711168948473000</t>
  </si>
  <si>
    <t>GE15LB0711123891029000</t>
  </si>
  <si>
    <t>GE21LB0711159941444000</t>
  </si>
  <si>
    <t>GE33LB0711157740856000</t>
  </si>
  <si>
    <t>GE80LB0288870150751107</t>
  </si>
  <si>
    <t>GE89LB0711105783550340</t>
  </si>
  <si>
    <t>GE96LB0711160547552000</t>
  </si>
  <si>
    <t>GE62LB0070004501000090</t>
  </si>
  <si>
    <t>GE93LB0711194506059827</t>
  </si>
  <si>
    <t>GE03LB0711148138456000</t>
  </si>
  <si>
    <t>GE21LB0211195978036000</t>
  </si>
  <si>
    <t>GE13LB0288870150698284</t>
  </si>
  <si>
    <t>GE66TB7675345061600012</t>
  </si>
  <si>
    <t>GE41LB0711191481176000</t>
  </si>
  <si>
    <t>GE73LB0711187337569000</t>
  </si>
  <si>
    <t>GE28LB0711199629145000</t>
  </si>
  <si>
    <t>GE91TB7316445065100001</t>
  </si>
  <si>
    <t>GE19LB0711156851258000</t>
  </si>
  <si>
    <t>GE06LB0288870150455037</t>
  </si>
  <si>
    <t>GE26BG0000000603118600</t>
  </si>
  <si>
    <t>GE37BG0000000648284900</t>
  </si>
  <si>
    <t>GE12BG0000000635078800</t>
  </si>
  <si>
    <t>GE37BG0000000263146400</t>
  </si>
  <si>
    <t>GE87BG0000000810671700</t>
  </si>
  <si>
    <t>GE46BG0000000304172000</t>
  </si>
  <si>
    <t>GE04LB0711161291442000</t>
  </si>
  <si>
    <t>GE27LB0711198237257001</t>
  </si>
  <si>
    <t>GE41LB0711133996260000</t>
  </si>
  <si>
    <t>GE76LB0288870150444271</t>
  </si>
  <si>
    <t>GE19BG0000000727253700</t>
  </si>
  <si>
    <t>GE07BG0000000100990100</t>
  </si>
  <si>
    <t>GE41LB0711182669308000</t>
  </si>
  <si>
    <t>GE46LB0711158609425000</t>
  </si>
  <si>
    <t>GE97LB0711129515001000</t>
  </si>
  <si>
    <t>GE52LB0288870270194404</t>
  </si>
  <si>
    <t>GE62BG0000000612467200</t>
  </si>
  <si>
    <t>GE61BG0000000836634800</t>
  </si>
  <si>
    <t>GE44TB7300245061100019</t>
  </si>
  <si>
    <t>GE24LB0711136543917000</t>
  </si>
  <si>
    <t>GE11LB0711103325801440</t>
  </si>
  <si>
    <t>GE22LB0288870270230155</t>
  </si>
  <si>
    <t>GE12TB0900000301718392</t>
  </si>
  <si>
    <t>GE68LB0288870250648616</t>
  </si>
  <si>
    <t>GE38LB0711125240227000</t>
  </si>
  <si>
    <t>GE63LB0711157063972000</t>
  </si>
  <si>
    <t>GE47LB0711157859692000</t>
  </si>
  <si>
    <t>ვითიბი</t>
  </si>
  <si>
    <t>09/29/2017</t>
  </si>
  <si>
    <t>ტარიელი სახელაშვილი</t>
  </si>
  <si>
    <t>კახა ენდელაძე</t>
  </si>
  <si>
    <t>კახაბერი მაისურაძე</t>
  </si>
  <si>
    <t>არამ ტერ-კაზაროვი</t>
  </si>
  <si>
    <t xml:space="preserve">ზაურ სოლომონიძე </t>
  </si>
  <si>
    <t xml:space="preserve">თამილა ვერძაძე </t>
  </si>
  <si>
    <t xml:space="preserve">მერაბ ასამბაძე </t>
  </si>
  <si>
    <t>თამაზი ქვაჩაკიძე</t>
  </si>
  <si>
    <t>ზვიადი გიორგაძე</t>
  </si>
  <si>
    <t>მირიან ბუცხრიკიძე</t>
  </si>
  <si>
    <t>გივი ჯულაყიძე</t>
  </si>
  <si>
    <t>მადლენა მამულაძე</t>
  </si>
  <si>
    <t>ემზარი დოლაკიძე</t>
  </si>
  <si>
    <t>დავით ლანჩავა</t>
  </si>
  <si>
    <t>ავთანდილ კირკიტაძე</t>
  </si>
  <si>
    <t>ზურაბი რიჟამაძე</t>
  </si>
  <si>
    <t>მირიან რობაქიძე</t>
  </si>
  <si>
    <t>ზაზა ჭელიძე</t>
  </si>
  <si>
    <t>ჯემალ კიკნაძე</t>
  </si>
  <si>
    <t>მიხეილი კვატაია</t>
  </si>
  <si>
    <t>სულხან გორგაძე</t>
  </si>
  <si>
    <t>მანანა მაღრაძე</t>
  </si>
  <si>
    <t>ვარაზდატ არზუმანიან</t>
  </si>
  <si>
    <t>არმენ პოდოღლიან</t>
  </si>
  <si>
    <t>ლევან კვიჟაშვილი</t>
  </si>
  <si>
    <t>კახაბერ ეჯიბაძე</t>
  </si>
  <si>
    <t>ირაკლი ივანიაძე</t>
  </si>
  <si>
    <t>ვანო მაღლაკელიძე</t>
  </si>
  <si>
    <t>ზურაბ ხიჯაკაძე</t>
  </si>
  <si>
    <t>ცოტნე ტაბატაძე</t>
  </si>
  <si>
    <t>ლევან ცეცხლაძე</t>
  </si>
  <si>
    <t>ვალენტინა გუნთაიშვილი</t>
  </si>
  <si>
    <t>ამირან სხილაძე</t>
  </si>
  <si>
    <t>ზაირა დავითაძე</t>
  </si>
  <si>
    <t>მალხაზ ჭანკოტაძე</t>
  </si>
  <si>
    <t>შოთა ქამადაძე</t>
  </si>
  <si>
    <t>ჟუჟუნა ფოფხაძე</t>
  </si>
  <si>
    <t>ანა კაკალაძე</t>
  </si>
  <si>
    <t>ჯემალ გოლიაძე</t>
  </si>
  <si>
    <t>თამილა ჩავლეიშვილი</t>
  </si>
  <si>
    <t>რევაზ ჯალაღანია</t>
  </si>
  <si>
    <t>მერაბ ბერიძე</t>
  </si>
  <si>
    <t>მირზა თურმანიძე</t>
  </si>
  <si>
    <t>რაულ თავართქილაძე</t>
  </si>
  <si>
    <t>ამირან ტაკიძე</t>
  </si>
  <si>
    <t>ბადრი გორგაძე</t>
  </si>
  <si>
    <t>მარიამ ჩადუნელი</t>
  </si>
  <si>
    <t>პაატა ცინარიძე</t>
  </si>
  <si>
    <t>სოსო აბაშიძე</t>
  </si>
  <si>
    <t xml:space="preserve">ალექსანდრე მილორავა </t>
  </si>
  <si>
    <t>ნანა გვეხიძე</t>
  </si>
  <si>
    <t>ვარლამ ბოჭორიშვილი</t>
  </si>
  <si>
    <t>სოფიკო სიუკაევა</t>
  </si>
  <si>
    <t>ელიზბარ ვერულიძე</t>
  </si>
  <si>
    <t>რუსლან გუნთაიშვილი</t>
  </si>
  <si>
    <t>გიორგი შოთაძე</t>
  </si>
  <si>
    <t>ჯემალ დავითაძე</t>
  </si>
  <si>
    <t>ავთანდილ დავითაძე</t>
  </si>
  <si>
    <t>სოფიო დევიძე</t>
  </si>
  <si>
    <t>თორნიკე ხვადაგიანი</t>
  </si>
  <si>
    <t>კახა გვილავა</t>
  </si>
  <si>
    <t>ეკა პაპიძე</t>
  </si>
  <si>
    <t>ამირან სოლომონიძე</t>
  </si>
  <si>
    <t>დავით გელაშვილი</t>
  </si>
  <si>
    <t>კობა ფანცხავა</t>
  </si>
  <si>
    <t>ნუგზარ დანგაძე</t>
  </si>
  <si>
    <t>ნინო ჭრელაშვილი</t>
  </si>
  <si>
    <t>ვახტანგ დარცმელიძე</t>
  </si>
  <si>
    <t>მედეა გოგრაჭაძე</t>
  </si>
  <si>
    <t>გიგა გვასალია</t>
  </si>
  <si>
    <t>ეკატერინე შარტავა</t>
  </si>
  <si>
    <t>გოჩა ფირცხალავა</t>
  </si>
  <si>
    <t>მაკა ცინარიძე</t>
  </si>
  <si>
    <t>გელა მჟავანაძე</t>
  </si>
  <si>
    <t>სალომე ჯანელიძე</t>
  </si>
  <si>
    <t>ანა ჯანაშვილი</t>
  </si>
  <si>
    <t>ნინო შავშიშვილი</t>
  </si>
  <si>
    <t>თემურ ავალიანი</t>
  </si>
  <si>
    <t>როსტომ მიქელაძე</t>
  </si>
  <si>
    <t>მამუკა მელაძე</t>
  </si>
  <si>
    <t>თენგიზ ქედელიძე</t>
  </si>
  <si>
    <t>ნუგზარ სოლომონიძე</t>
  </si>
  <si>
    <t>ამირან გაბაიძე</t>
  </si>
  <si>
    <t>გიორგი ნოზაძე</t>
  </si>
  <si>
    <t>ნინო ხოზრევანიძე</t>
  </si>
  <si>
    <t>ჟანა ჭიტაძე</t>
  </si>
  <si>
    <t>შამუგია გიორგი</t>
  </si>
  <si>
    <t xml:space="preserve">ავთანდილი დალაქიშვილი </t>
  </si>
  <si>
    <t>ნინო გოგიშვილი</t>
  </si>
  <si>
    <t>ნინო კვიციანი</t>
  </si>
  <si>
    <t>ნათია მილდიანი</t>
  </si>
  <si>
    <t>ლაშა შაინიძე</t>
  </si>
  <si>
    <t>ირაკლი ქავჯარაძე</t>
  </si>
  <si>
    <t>თამარ გოგიშვილი</t>
  </si>
  <si>
    <t>მეგი კაჭკაჭიშვილი</t>
  </si>
  <si>
    <t>მერაბი ქოჩიაშვილი</t>
  </si>
  <si>
    <t>გიორგი მამასახლისი</t>
  </si>
  <si>
    <t>ნანი გოგიაშვილი</t>
  </si>
  <si>
    <t>არჩილ გოგიტიძე</t>
  </si>
  <si>
    <t>გოჩა მიქელაძე</t>
  </si>
  <si>
    <t>21001029051</t>
  </si>
  <si>
    <t>09001000421</t>
  </si>
  <si>
    <t>01019059983</t>
  </si>
  <si>
    <t>01024050367</t>
  </si>
  <si>
    <t>61009023237</t>
  </si>
  <si>
    <t>61001082778</t>
  </si>
  <si>
    <t>61006060596</t>
  </si>
  <si>
    <t>60001019544</t>
  </si>
  <si>
    <t>21001002515</t>
  </si>
  <si>
    <t>21001001829</t>
  </si>
  <si>
    <t>37001054453</t>
  </si>
  <si>
    <t>61009021864</t>
  </si>
  <si>
    <t>21001006936</t>
  </si>
  <si>
    <t>21001007441</t>
  </si>
  <si>
    <t>21001010752</t>
  </si>
  <si>
    <t>21001021774</t>
  </si>
  <si>
    <t>21001007407</t>
  </si>
  <si>
    <t>21001016780</t>
  </si>
  <si>
    <t>56001006400</t>
  </si>
  <si>
    <t>21001000991</t>
  </si>
  <si>
    <t>61009025018</t>
  </si>
  <si>
    <t>56001005754</t>
  </si>
  <si>
    <t>32001005717</t>
  </si>
  <si>
    <t>32001025945</t>
  </si>
  <si>
    <t>18001013967</t>
  </si>
  <si>
    <t>56001000992</t>
  </si>
  <si>
    <t>17001028858</t>
  </si>
  <si>
    <t>18001070935</t>
  </si>
  <si>
    <t>56001001699</t>
  </si>
  <si>
    <t>56001024478</t>
  </si>
  <si>
    <t>61004051849</t>
  </si>
  <si>
    <t>56001016751</t>
  </si>
  <si>
    <t>56001018346</t>
  </si>
  <si>
    <t>61010006040</t>
  </si>
  <si>
    <t>01012015689</t>
  </si>
  <si>
    <t>61010001880</t>
  </si>
  <si>
    <t>37001049211</t>
  </si>
  <si>
    <t>61004063844</t>
  </si>
  <si>
    <t>61004029828</t>
  </si>
  <si>
    <t>61004061926</t>
  </si>
  <si>
    <t>61004014206</t>
  </si>
  <si>
    <t>61010007312</t>
  </si>
  <si>
    <t>61010000902</t>
  </si>
  <si>
    <t>01028001553</t>
  </si>
  <si>
    <t>61010004363</t>
  </si>
  <si>
    <t>61009006065</t>
  </si>
  <si>
    <t>11001020316</t>
  </si>
  <si>
    <t>61005004007</t>
  </si>
  <si>
    <t>56001014847</t>
  </si>
  <si>
    <t>61001068642</t>
  </si>
  <si>
    <t>38001047594</t>
  </si>
  <si>
    <t>21001005161</t>
  </si>
  <si>
    <t>21001007003</t>
  </si>
  <si>
    <t>61004038090</t>
  </si>
  <si>
    <t>61004021499</t>
  </si>
  <si>
    <t>61006076545</t>
  </si>
  <si>
    <t>61010004421</t>
  </si>
  <si>
    <t>48001002455</t>
  </si>
  <si>
    <t>09001025852</t>
  </si>
  <si>
    <t>60001127439</t>
  </si>
  <si>
    <t>29001026583</t>
  </si>
  <si>
    <t>61009015090</t>
  </si>
  <si>
    <t>61009001310</t>
  </si>
  <si>
    <t>01012024592</t>
  </si>
  <si>
    <t>53001013695</t>
  </si>
  <si>
    <t>53001042998</t>
  </si>
  <si>
    <t>09001026219</t>
  </si>
  <si>
    <t>42031001437</t>
  </si>
  <si>
    <t>61006011297</t>
  </si>
  <si>
    <t>42001034959</t>
  </si>
  <si>
    <t>42001012853</t>
  </si>
  <si>
    <t>42001034801</t>
  </si>
  <si>
    <t>61004052174</t>
  </si>
  <si>
    <t>61010012089</t>
  </si>
  <si>
    <t>01001101345</t>
  </si>
  <si>
    <t>24001041503</t>
  </si>
  <si>
    <t>01025015918</t>
  </si>
  <si>
    <t>61001039685</t>
  </si>
  <si>
    <t>61009030231</t>
  </si>
  <si>
    <t>61009001594</t>
  </si>
  <si>
    <t>61009014677</t>
  </si>
  <si>
    <t>61009012614</t>
  </si>
  <si>
    <t>12001010705</t>
  </si>
  <si>
    <t>31001025033</t>
  </si>
  <si>
    <t>03001000900</t>
  </si>
  <si>
    <t>56001021543</t>
  </si>
  <si>
    <t>42001006482</t>
  </si>
  <si>
    <t>20001006382</t>
  </si>
  <si>
    <t>31001016897</t>
  </si>
  <si>
    <t>28001011615</t>
  </si>
  <si>
    <t>35001063080</t>
  </si>
  <si>
    <t>61001075299</t>
  </si>
  <si>
    <t>61005003109</t>
  </si>
  <si>
    <t>37001000004</t>
  </si>
  <si>
    <t>03001003744</t>
  </si>
  <si>
    <t>56001010038</t>
  </si>
  <si>
    <t>01001089733</t>
  </si>
  <si>
    <t>01013022438</t>
  </si>
  <si>
    <t>61010002576</t>
  </si>
  <si>
    <t>61010008672</t>
  </si>
  <si>
    <t>09/30/2017</t>
  </si>
  <si>
    <t>10/02/2017</t>
  </si>
  <si>
    <t>GE57LB0711193261097000</t>
  </si>
  <si>
    <t>GE23TB7429845061100028</t>
  </si>
  <si>
    <t>GE42TB7892745061100015</t>
  </si>
  <si>
    <t>GE61TB7309845061100009</t>
  </si>
  <si>
    <t>GE70BG0000000553253600</t>
  </si>
  <si>
    <t>GE59BG0000000213556500</t>
  </si>
  <si>
    <t>GE08BG0000000811844300</t>
  </si>
  <si>
    <t>GE52TB7478536010300029</t>
  </si>
  <si>
    <t>GE51LB0711137227809000</t>
  </si>
  <si>
    <t>GE76LB0711107695040140</t>
  </si>
  <si>
    <t>GE34LB0711161541684000</t>
  </si>
  <si>
    <t>GE35LB0711116144403000</t>
  </si>
  <si>
    <t>GE93LB0711104058238040</t>
  </si>
  <si>
    <t>GE29LB0711105138992240</t>
  </si>
  <si>
    <t>GE66LB0711109064433940</t>
  </si>
  <si>
    <t>GE76LB0711106021935640</t>
  </si>
  <si>
    <t>GE86LB0711104166397240</t>
  </si>
  <si>
    <t>GE57LB0711106537327440</t>
  </si>
  <si>
    <t>GE65LB0034004501000090</t>
  </si>
  <si>
    <t>GE41LB0711195053686000</t>
  </si>
  <si>
    <t>GE08LB0711155644701000</t>
  </si>
  <si>
    <t>GE24LB0711103809290140</t>
  </si>
  <si>
    <t>GE71BG0000000663289800</t>
  </si>
  <si>
    <t>GE33BG0000000761738500</t>
  </si>
  <si>
    <t>GE51TB7180945061100038</t>
  </si>
  <si>
    <t>GE61LB0288870250641758</t>
  </si>
  <si>
    <t>GE11LB0711169003966000</t>
  </si>
  <si>
    <t>GE80LB0711110905794000</t>
  </si>
  <si>
    <t>GE64LB0711115973006000</t>
  </si>
  <si>
    <t>GE21LB0711177866365000</t>
  </si>
  <si>
    <t>GE40LB0068004501120090</t>
  </si>
  <si>
    <t>GE68LB0711145505352000</t>
  </si>
  <si>
    <t>GE21LB0711141283827001</t>
  </si>
  <si>
    <t>GE47TB7946345063600039</t>
  </si>
  <si>
    <t>GE75TB7191445061100051</t>
  </si>
  <si>
    <t>GE23LB0711105006057340</t>
  </si>
  <si>
    <t>GE05LB0288870040789474</t>
  </si>
  <si>
    <t>GE77LB0711188226882000</t>
  </si>
  <si>
    <t>GE55LB0711125323792000</t>
  </si>
  <si>
    <t>GE60LB0711168755927000</t>
  </si>
  <si>
    <t>GE65LB0288870250449432</t>
  </si>
  <si>
    <t>GE62LB0711156985907000</t>
  </si>
  <si>
    <t>GE59LB0111163949821000</t>
  </si>
  <si>
    <t>GE26LB0288870210060983</t>
  </si>
  <si>
    <t>GE36LB0288870250629792</t>
  </si>
  <si>
    <t>GE21LB0711131720070000</t>
  </si>
  <si>
    <t>GE07TB7662645061100025</t>
  </si>
  <si>
    <t>GE30LB0711131819412000</t>
  </si>
  <si>
    <t>GE38LB0288870150229421</t>
  </si>
  <si>
    <t>GE39LB0043004501020090</t>
  </si>
  <si>
    <t>GE86LB0711149321360000</t>
  </si>
  <si>
    <t>GE62LB0711147113926000</t>
  </si>
  <si>
    <t>GE46LB0711109582202840</t>
  </si>
  <si>
    <t>GE81LB0288870250624229</t>
  </si>
  <si>
    <t>GE09LB0711147257479000</t>
  </si>
  <si>
    <t>GE65LB0288870250662153</t>
  </si>
  <si>
    <t>GE22LB0711104415822640</t>
  </si>
  <si>
    <t>GE62LB0711139635905000</t>
  </si>
  <si>
    <t>GE34TB7276045061100051</t>
  </si>
  <si>
    <t>GE94LB0711146606849000</t>
  </si>
  <si>
    <t>GE85LB0711196014118001</t>
  </si>
  <si>
    <t>GE10LB0711166015222000</t>
  </si>
  <si>
    <t>GE53LB0711127318443000</t>
  </si>
  <si>
    <t>GE68BG0000000324111700</t>
  </si>
  <si>
    <t>GE94BG0000000362362600</t>
  </si>
  <si>
    <t>GE21BG0000000569811800</t>
  </si>
  <si>
    <t>GE59FG3150600347702001</t>
  </si>
  <si>
    <t>GE20TB7926845061600002</t>
  </si>
  <si>
    <t>GE73TB7916245061100028</t>
  </si>
  <si>
    <t>GE05LB0288870270221925</t>
  </si>
  <si>
    <t>GE62LB0711151428389000</t>
  </si>
  <si>
    <t>GE61LB0288870270224312</t>
  </si>
  <si>
    <t>GE52LB0711166395786000</t>
  </si>
  <si>
    <t>GE14LB0711114111315000</t>
  </si>
  <si>
    <t>GE23LB0711110810516000</t>
  </si>
  <si>
    <t>GE67LB0288870250370341</t>
  </si>
  <si>
    <t>GE46LB0711183684119000</t>
  </si>
  <si>
    <t>GE51LB0711127749454000</t>
  </si>
  <si>
    <t>GE52LB0711130157362000</t>
  </si>
  <si>
    <t>GE47LB0288870150168440</t>
  </si>
  <si>
    <t>GE38LB0288870150590843</t>
  </si>
  <si>
    <t>GE81LB0711125323660000</t>
  </si>
  <si>
    <t>GE55LB0711145506000000</t>
  </si>
  <si>
    <t>GE20LB0711194506060753</t>
  </si>
  <si>
    <t>GE14LB0288870270217883</t>
  </si>
  <si>
    <t>GE25LB0711117735791000</t>
  </si>
  <si>
    <t>GE90BG0000000908960000</t>
  </si>
  <si>
    <t>GE12BG0000000352120100</t>
  </si>
  <si>
    <t>GE78BG0000000879498600</t>
  </si>
  <si>
    <t>GE97TB7383045061600004</t>
  </si>
  <si>
    <t>GE15BG0000000303337000</t>
  </si>
  <si>
    <t>GE95PC0653600100001716</t>
  </si>
  <si>
    <t>GE65LB0711114117861000</t>
  </si>
  <si>
    <t>GE17LB0711144802249000</t>
  </si>
  <si>
    <t>GE41BG0000000768106600</t>
  </si>
  <si>
    <t>GE17LB0711149627708000</t>
  </si>
  <si>
    <t>GE26LB0288870270227658</t>
  </si>
  <si>
    <t>GE37LB0288870270227654</t>
  </si>
  <si>
    <t>GE35LB0711132392818001</t>
  </si>
  <si>
    <t>GE79LB0711177902162000</t>
  </si>
  <si>
    <t>ფინკა ბანკი</t>
  </si>
  <si>
    <t>პროკრედიტ ბანკი</t>
  </si>
  <si>
    <t>არაფულადი შემოწირულობა</t>
  </si>
  <si>
    <t>კახაბერ კბილაშვილი</t>
  </si>
  <si>
    <t>31001003747</t>
  </si>
  <si>
    <t>06001005139</t>
  </si>
  <si>
    <t>ნიკოლოზი ბაშარული</t>
  </si>
  <si>
    <t>მიხეილი გოგბერაშვილი</t>
  </si>
  <si>
    <t>60001003034</t>
  </si>
  <si>
    <t>დავით სილაგავა</t>
  </si>
  <si>
    <t>60001011403</t>
  </si>
  <si>
    <t>გულნარა ჩხაბერიძე</t>
  </si>
  <si>
    <t>60001058462</t>
  </si>
  <si>
    <t>შუქია დვალიშვილი</t>
  </si>
  <si>
    <t>60001028169</t>
  </si>
  <si>
    <t>ემზარი გოზალიშვილი</t>
  </si>
  <si>
    <t>47001001793</t>
  </si>
  <si>
    <t>შპს "სუპერმარკეტი"</t>
  </si>
  <si>
    <t>თხოვება,უძრავი ქონება, მის:მცხეთა, სოფელი მუხრანი,მიწის საკად.კოდი #72.09.18.042.17.09.2017-დან-25.10.2017-მდე</t>
  </si>
  <si>
    <t>თხოვება,უძრავი ქონება, მის:მცხეთა,წეროვანი,სახლი #1042.საკადასტრო კოდი 72.08.27.024, 25.09.2017-25.10.2017-მდე</t>
  </si>
  <si>
    <t>თხოვება,უძრავი ქონება, მის:ქ.ქუთაისი,ავტომშენებლის ქ.#32, 12.81კვ.მ არასაცხოვ.ფართი. საკად.კოდი: 03.01.01.034.01.511 26.09.2017-დან ერთი თვის ვადით</t>
  </si>
  <si>
    <t>თხოვება,უძრავი ქონება, მის:ქ.ქუთაისი,არაყიშვილის ქ.#5, ბ-1, 81.47 კვ.მ საკად.კოდი: 03.04.01.104.01.001, 26.09.2017-დან ერთი თვის ვადით</t>
  </si>
  <si>
    <t>თხოვება,უძრავი ქონება, მის:ქ.ქუთაისი,ბაგრატიონის ქ#12, სარეგ.ნომერი # 030602418. 26.09.2017-დან ერთი თვის ვადით</t>
  </si>
  <si>
    <t>თხოვება,უძრავი ქონება, მის:ქ.ქუთაისი,თაბუკაშვილის ქ.#22, 94.25 კვ.მ, საკად.კოდი: 03.05.25.136.01.500, 26.09.2017-დან ერთი თვის ვადით</t>
  </si>
  <si>
    <t>თხოვება,უძრავი ქონება, მის:ახალციხის რ-ნი,ვალე,ვაჟა-ფშაველას #3, ფართი 50,40 კვ.მ, საკად.კოდი: 62.15.15.014.01.503, 02.10.2017-დან 22.10.2017-მდე</t>
  </si>
  <si>
    <t>მომსახურება,უძრავი ქონება,ქ.სენაკი, ი.ჭავჭავაძის ქ.#88.საკად.კოდი : 44.01.31.096</t>
  </si>
  <si>
    <t>შპს "თეიქ"</t>
  </si>
  <si>
    <t>შპს "გაზეთი რუსთავი"</t>
  </si>
  <si>
    <t>შპს "გაზეთი ბათუმელები"</t>
  </si>
  <si>
    <t>ბეჭდური რეკლამი ხარჯი</t>
  </si>
  <si>
    <t>სატელევიზიო რეკლამის ხარჯი</t>
  </si>
  <si>
    <t>იჯარა</t>
  </si>
  <si>
    <t>თბილისი, დ. გულუას ქ. 1 (სასტ. "ასტერიონ პალასის" მე-2 სართ)</t>
  </si>
  <si>
    <t>თბილისი,ალ.ყაზბეგის 47</t>
  </si>
  <si>
    <t>თბილისი, პეკინის №34/ალ. ყაზბეგის გამზ. №2 (შენობა №1)</t>
  </si>
  <si>
    <t>თბილისი, ხიზანიშვილის ქ. №15</t>
  </si>
  <si>
    <t>თბილისი, იმერეთის 4 შესახ.#6</t>
  </si>
  <si>
    <t>თბილისი, ვარკეთილი-3 3მ/რ,კორპ.304, 1 სართ.</t>
  </si>
  <si>
    <t>თბილისი, მირცხულავას ქ. 10</t>
  </si>
  <si>
    <t>თბილისი, ლადო ასათიანის ქ. 52</t>
  </si>
  <si>
    <t>თბილისი, მოსკოვის გამზ. 37</t>
  </si>
  <si>
    <t>თბილისი, გურამიშვილის გამზ. 21</t>
  </si>
  <si>
    <t>თბილისი, დიმიტრი უზნაძის ქ. 33</t>
  </si>
  <si>
    <t>თბილისი,ლილოს დასახლება 4 კვ. კ.10-ის მიმდებარედ</t>
  </si>
  <si>
    <t>თბილისი,დიდი დიღომი ტელევიზორების ქარხნის მიმდებ.#7 მშენებარე კ.1.</t>
  </si>
  <si>
    <t>თბილისი,ვაზისუბნის 4მ/რ 1 კვ. შანდორ პეტეფის ქუჩა</t>
  </si>
  <si>
    <t>ქ.თბილისი,ილორის ქ.28 ბ-36</t>
  </si>
  <si>
    <t>ქ.თბილისი,მუხიანის დასახ.4მკრ.რ კორპ.9</t>
  </si>
  <si>
    <t>ქ.თბილისი დაბა წყნეთი,დ.აღმაშენებლის #2ა</t>
  </si>
  <si>
    <t>ქ.მცხეთა, სამხედროს ქუჩა, უსინათლოთა საზ.საცხ.კორპ.მიმდ.</t>
  </si>
  <si>
    <t>ქ.დუშეთი, სტალინის ქ.#88</t>
  </si>
  <si>
    <t>ყაზბეგის რ-ნი,სოფ: არშა</t>
  </si>
  <si>
    <t>ბათუმი, მ. აბაშიძის ქ. 53</t>
  </si>
  <si>
    <t>ხულო, ჭავჭავაძის ქ. 2</t>
  </si>
  <si>
    <t>დაბა შუახევი, რუსთაველის ქ.16</t>
  </si>
  <si>
    <t>დაბა ქედა, ტბელ აბუსერიძის ქ. 9</t>
  </si>
  <si>
    <t>ქ.ბათუმი, ფრიდინ  ხალვაშის გამზ.251</t>
  </si>
  <si>
    <t>ქ.ქობულეთი,დ.აღმაშენებლის გამზ.#53</t>
  </si>
  <si>
    <t>ქ.ლანჩხუთი ჟორდანიას ქ.116</t>
  </si>
  <si>
    <t>ოზურგეთი, გურიას ქ.8</t>
  </si>
  <si>
    <t>ჩოხატაური, დუმბაძის ქ.7 შენობა 1, სართ.2</t>
  </si>
  <si>
    <t>ქ.ზესტაფონი, ფარნავაზ მეფეს ქ.#12</t>
  </si>
  <si>
    <t>ქ.თერჯოლა, კოსტავას ქ #1</t>
  </si>
  <si>
    <t>სამტრედია, რესპუბლიკის ქ. 5</t>
  </si>
  <si>
    <t>ხონი, მოსე ხონელის ქ. 1</t>
  </si>
  <si>
    <t>ქუთაისი, ნიუპორტის ქ. 5</t>
  </si>
  <si>
    <t>ქ.ქუთაისი,ავტომშენებლის ქ.9</t>
  </si>
  <si>
    <t>ქ.ქუთაისი,რუსთაველის გამზ.82-84</t>
  </si>
  <si>
    <t>ქ.ჭიათურა, ნინოშვილის ქ.16</t>
  </si>
  <si>
    <t>ქ.ტყიბული, კ.გამსახურდიას ქ#27</t>
  </si>
  <si>
    <t>დაბა ხარაგაული, სოლომონ მეფის ქ.51</t>
  </si>
  <si>
    <t>ქ.წყალტუბო, რუსთაველის ქ.6</t>
  </si>
  <si>
    <t>ქ.ვანი, ჯორჯიაშვილის ქ.#36</t>
  </si>
  <si>
    <t>საჩხერე,თამარ მეფის ქ.5</t>
  </si>
  <si>
    <t>ბაღდათი, აკ.წერეთლის ქ.#6ა</t>
  </si>
  <si>
    <t>ზუგდიდი, რუსთაველის ქ. 90</t>
  </si>
  <si>
    <t>ფოთი, გორგასლის ქ. 24</t>
  </si>
  <si>
    <t>აბაშა,თავისუფლების ქ.50 ბ.6</t>
  </si>
  <si>
    <t>ხობი, ცოტნე დადიანის N208</t>
  </si>
  <si>
    <t>სენაკი,დ.ვახანიას ქ.#10</t>
  </si>
  <si>
    <t>დაბა ჩხოროწყუ, აღმაშენებლის 2</t>
  </si>
  <si>
    <t xml:space="preserve">მარტვილი, თავისუფლების ქ. </t>
  </si>
  <si>
    <t>ქ.წალენჯიხა, 9 აპრილის ქ.#2</t>
  </si>
  <si>
    <t>რუსთავი, კოსტავას გამზ. 22</t>
  </si>
  <si>
    <t>მარნეული, ჩოლოყაშვილის N3</t>
  </si>
  <si>
    <t>ქალაქი წალკა, არისტოტელეს #15</t>
  </si>
  <si>
    <t>დმანისი, წმინდა ნინოს ჩიხი 1</t>
  </si>
  <si>
    <t xml:space="preserve">ქალაქი გარდაბანი, აღმაშენებლის #6 </t>
  </si>
  <si>
    <t>ქ.თეთრიწყარო,ჭავჭავაძის ქ. #9</t>
  </si>
  <si>
    <t>ქალაქი გორი ქუთაისის ქ. 41</t>
  </si>
  <si>
    <t>ქ. კასპი დავით აღმაშენებლის ქ.#80</t>
  </si>
  <si>
    <t xml:space="preserve">ქ. ქარელი, თამარ მეფის #4 </t>
  </si>
  <si>
    <t>ქ.ხაშური რუსთაველის #1</t>
  </si>
  <si>
    <t>ახალციხე, ნათენაძის ქ. 2</t>
  </si>
  <si>
    <t>ახალქალაქი, თავისუფლების ქ. 97</t>
  </si>
  <si>
    <t>დაბა ასპინძა, ვარძიის ქ.#44</t>
  </si>
  <si>
    <t>ქალაქი ნინოწმინდა, სპანდარიანის ქ.4</t>
  </si>
  <si>
    <t>დაბა ადიგენი,თამარ მეფის #4</t>
  </si>
  <si>
    <t>ქ.ცაგერი, კოსტავას ქ#29</t>
  </si>
  <si>
    <t>ამბროლაური,კოსტავას ქ 1</t>
  </si>
  <si>
    <t>დ.მესტია, სეტის მოედანი #2</t>
  </si>
  <si>
    <t>ქ.თელავი, აბანოს ქ.#1</t>
  </si>
  <si>
    <t>ქ.ამეტა, რუსთაველის #58</t>
  </si>
  <si>
    <t>ქ.ყვარელი კ.მარჯანიშვილის 43</t>
  </si>
  <si>
    <t>დედოფლისწყარო,სტალინის ქ.41 კ.4.ბ-3</t>
  </si>
  <si>
    <t>ქ.საგარეჯო, აღმაშენებლის ქ.#6</t>
  </si>
  <si>
    <t>გურჯაანი, ნონეშვილის გამზ.  N10</t>
  </si>
  <si>
    <t>ქ.სიღნაღი, ბარათაშვილის ქ.20</t>
  </si>
  <si>
    <t>ქ.ლაგოდეხი,კოსტავას ქ.#13</t>
  </si>
  <si>
    <t>401956219</t>
  </si>
  <si>
    <t>01009007857</t>
  </si>
  <si>
    <t>205272863</t>
  </si>
  <si>
    <t>209437420</t>
  </si>
  <si>
    <t>01019008803</t>
  </si>
  <si>
    <t>01011029634</t>
  </si>
  <si>
    <t>01019014262</t>
  </si>
  <si>
    <t>01024027019</t>
  </si>
  <si>
    <t>01029003648</t>
  </si>
  <si>
    <t>61001005634</t>
  </si>
  <si>
    <t>01030019711</t>
  </si>
  <si>
    <t>01027061438</t>
  </si>
  <si>
    <t>31001032185</t>
  </si>
  <si>
    <t>62001026104</t>
  </si>
  <si>
    <t>01012007371</t>
  </si>
  <si>
    <t>01035000565</t>
  </si>
  <si>
    <t>31001011053</t>
  </si>
  <si>
    <t>01017019404</t>
  </si>
  <si>
    <t>01023003299</t>
  </si>
  <si>
    <t>01008000927</t>
  </si>
  <si>
    <t>61009004129</t>
  </si>
  <si>
    <t>61010008215</t>
  </si>
  <si>
    <t>61008007806</t>
  </si>
  <si>
    <t>61006019160</t>
  </si>
  <si>
    <t>61004025080</t>
  </si>
  <si>
    <t>26001001511</t>
  </si>
  <si>
    <t>33001004331</t>
  </si>
  <si>
    <t>46001004225</t>
  </si>
  <si>
    <t>01013017693</t>
  </si>
  <si>
    <t>01027035837</t>
  </si>
  <si>
    <t>60002006906</t>
  </si>
  <si>
    <t>60001040110</t>
  </si>
  <si>
    <t>60001006661</t>
  </si>
  <si>
    <t>54001018037</t>
  </si>
  <si>
    <t>41001006396</t>
  </si>
  <si>
    <t>56001004037</t>
  </si>
  <si>
    <t>221291144</t>
  </si>
  <si>
    <t>38001011089</t>
  </si>
  <si>
    <t>09001011961</t>
  </si>
  <si>
    <t>19001028769</t>
  </si>
  <si>
    <t>02001002978</t>
  </si>
  <si>
    <t>58001006638</t>
  </si>
  <si>
    <t>39001013821</t>
  </si>
  <si>
    <t>48001004585</t>
  </si>
  <si>
    <t>29001032354</t>
  </si>
  <si>
    <t>51001000281</t>
  </si>
  <si>
    <t>35001045369</t>
  </si>
  <si>
    <t>28001008957</t>
  </si>
  <si>
    <t>61009005988</t>
  </si>
  <si>
    <t>15001006042</t>
  </si>
  <si>
    <t>12001020139</t>
  </si>
  <si>
    <t>01013009497</t>
  </si>
  <si>
    <t>59001032210</t>
  </si>
  <si>
    <t>01026005055</t>
  </si>
  <si>
    <t>43001015780</t>
  </si>
  <si>
    <t>01023002659</t>
  </si>
  <si>
    <t>424066352</t>
  </si>
  <si>
    <t>07001000144</t>
  </si>
  <si>
    <t>05001003789</t>
  </si>
  <si>
    <t>32001010285</t>
  </si>
  <si>
    <t>03001004376</t>
  </si>
  <si>
    <t>49001012385</t>
  </si>
  <si>
    <t>04001002669</t>
  </si>
  <si>
    <t>08001025021</t>
  </si>
  <si>
    <t>45001017359</t>
  </si>
  <si>
    <t>14001003829</t>
  </si>
  <si>
    <t>36001002618</t>
  </si>
  <si>
    <t>13001020067</t>
  </si>
  <si>
    <t>40001008703</t>
  </si>
  <si>
    <t>233104565</t>
  </si>
  <si>
    <t>შპს "ლინდა"</t>
  </si>
  <si>
    <t>პაატა შენგელია</t>
  </si>
  <si>
    <t>შპს ”ბიზნეს ცენტრი საბურთალო”</t>
  </si>
  <si>
    <t>შპს ”ლიდერ თრეიდი”</t>
  </si>
  <si>
    <t xml:space="preserve">ბონდო ყაზიშვილი </t>
  </si>
  <si>
    <t>ირაკლი ვაშაკიძე</t>
  </si>
  <si>
    <t>თამარ ფურცხვანიძე</t>
  </si>
  <si>
    <t>რევაზ ქვარცხავა</t>
  </si>
  <si>
    <t>ავთანდილ ბუჩუკური</t>
  </si>
  <si>
    <t>თეიმურაზ დიასამიძე</t>
  </si>
  <si>
    <t>მანანა მაკასარაშვილი</t>
  </si>
  <si>
    <t>გოჩა სმოიანი</t>
  </si>
  <si>
    <t>მარინა სისაური</t>
  </si>
  <si>
    <t>ფაციკო ჭითანავა</t>
  </si>
  <si>
    <t>მარლენ ჯაფარიძე</t>
  </si>
  <si>
    <t>მარინა მათიაშვილი</t>
  </si>
  <si>
    <t>მერაბ ოკინაშვილი</t>
  </si>
  <si>
    <t>ნელი ჩხიკვაძე</t>
  </si>
  <si>
    <t>ამირანი ხულელიძე</t>
  </si>
  <si>
    <t>ნინო ნოღაიდელი</t>
  </si>
  <si>
    <t xml:space="preserve">რამაზ ბოლქვაძე </t>
  </si>
  <si>
    <t>მავილე დავითაძე</t>
  </si>
  <si>
    <t>ავთანდილ ბერიძე</t>
  </si>
  <si>
    <t>ავთანდილ ნაკაშიძე</t>
  </si>
  <si>
    <t>ოთარ სალუქვაძე</t>
  </si>
  <si>
    <t>თეა ორაგველიძე</t>
  </si>
  <si>
    <t>ვახტანგ ბერიშვილი</t>
  </si>
  <si>
    <t>ნუკრი ოსეფაიშვილი</t>
  </si>
  <si>
    <t>ლამზირა დვალიშვილი</t>
  </si>
  <si>
    <t>გურამი ოქრუაძე</t>
  </si>
  <si>
    <t>თემური ზამთარაძე</t>
  </si>
  <si>
    <t>მზია უგულავა</t>
  </si>
  <si>
    <t>გურამი ჯანელიძე</t>
  </si>
  <si>
    <t>დავითი მიქიაშვილი</t>
  </si>
  <si>
    <t>თენგიზ ჯანელიძე</t>
  </si>
  <si>
    <t>ავთანდილ გვარუციძე</t>
  </si>
  <si>
    <t>კახაბერი კახიძე</t>
  </si>
  <si>
    <t>გიორგი თაბუკაშვილი</t>
  </si>
  <si>
    <t>შპს "წყალტუბოპროფკურორტი"</t>
  </si>
  <si>
    <t>მუხრანი სივსივაძე</t>
  </si>
  <si>
    <t>სოსო გრძელიძე</t>
  </si>
  <si>
    <t>ირაკლი ბერულავა</t>
  </si>
  <si>
    <t>ვახტანგი დარცმელიძე</t>
  </si>
  <si>
    <t>გენადი ჯღამაძე</t>
  </si>
  <si>
    <t>რომეო ჭითავა</t>
  </si>
  <si>
    <t>იამზე ზარანდია-ეჯიბია</t>
  </si>
  <si>
    <t>თეიმურაზ მალანია</t>
  </si>
  <si>
    <t>ირაკლი გაბისონია</t>
  </si>
  <si>
    <t>თორნიკე ხარჩილავა</t>
  </si>
  <si>
    <t>პაპუნა პაპავა</t>
  </si>
  <si>
    <t>სამირ გასანოვი</t>
  </si>
  <si>
    <t>კახა ბოლქვაძე</t>
  </si>
  <si>
    <t>აკაკი ოქრიაშვილი</t>
  </si>
  <si>
    <t>ეთერი მამედოვა</t>
  </si>
  <si>
    <t>ნოდარი კობაიძე</t>
  </si>
  <si>
    <t>თეიმურაზ ხარებაშვილი</t>
  </si>
  <si>
    <t>მერაბ ჭონიაშვილი</t>
  </si>
  <si>
    <t>ანზორი ეკალაძე</t>
  </si>
  <si>
    <t>რუსუდან ენჯიბაძე</t>
  </si>
  <si>
    <t>შპს "მესხეთი პალასი"</t>
  </si>
  <si>
    <t>ნარცის კარაპეტიანი</t>
  </si>
  <si>
    <t>ნაზი გიორგაძე</t>
  </si>
  <si>
    <t>ვარაზდატ კაზარიანი</t>
  </si>
  <si>
    <t>შოთა კუხალაშვილი</t>
  </si>
  <si>
    <t>ირაკლი ლარცულიანი</t>
  </si>
  <si>
    <t>ციცინო ნეფარიძე</t>
  </si>
  <si>
    <t>ფატიმა კვანჭიანი</t>
  </si>
  <si>
    <t>ნინო ზარიძე</t>
  </si>
  <si>
    <t>მარინე იდიძე</t>
  </si>
  <si>
    <t>ნოდარი კუპრაშვილი</t>
  </si>
  <si>
    <t>ზინა გელაშვილი</t>
  </si>
  <si>
    <t>მარინე როსტიაშვილი</t>
  </si>
  <si>
    <t>ნათელა სარქისაშვილი</t>
  </si>
  <si>
    <t>ნინო ჭანიშვილი</t>
  </si>
  <si>
    <t>შპს "თ.დ.ლ"</t>
  </si>
  <si>
    <t>11 თვე</t>
  </si>
  <si>
    <t>12 თვე</t>
  </si>
  <si>
    <t>10 თვე</t>
  </si>
  <si>
    <t>2 თვე</t>
  </si>
  <si>
    <t>01027027719</t>
  </si>
  <si>
    <t>12001012952</t>
  </si>
  <si>
    <t>01013007737</t>
  </si>
  <si>
    <t>01012022509</t>
  </si>
  <si>
    <t>გურამ რეხვიაშვილი</t>
  </si>
  <si>
    <t>მიხეილ კახიძე</t>
  </si>
  <si>
    <t>მერი ირემაშვილი</t>
  </si>
  <si>
    <t>შოთა ლომიძე</t>
  </si>
  <si>
    <t>15 თვე</t>
  </si>
  <si>
    <t>10  თვე</t>
  </si>
  <si>
    <t>14 თვე</t>
  </si>
  <si>
    <t>9 თვე</t>
  </si>
  <si>
    <t>11თვე</t>
  </si>
  <si>
    <t>10თვე</t>
  </si>
  <si>
    <t>7 თვე</t>
  </si>
  <si>
    <t>11  თვე</t>
  </si>
  <si>
    <t>შპს "ტელეიმედი"</t>
  </si>
  <si>
    <t>01.1927.006.016</t>
  </si>
  <si>
    <t>01.11.05.034.002.01.036</t>
  </si>
  <si>
    <t>01.20.01.090.058.01.500</t>
  </si>
  <si>
    <t>01.10.06.001.118.02.007</t>
  </si>
  <si>
    <t>01.19.35.002.002.01.001ა</t>
  </si>
  <si>
    <t>01.18.05.008.004</t>
  </si>
  <si>
    <t>01.19.39.026.001.01.503</t>
  </si>
  <si>
    <t>01.14.03.035.008.001</t>
  </si>
  <si>
    <t>01.17.13.039.001.01.505</t>
  </si>
  <si>
    <t>01.10.14.013.010</t>
  </si>
  <si>
    <t>01.13.04.019.018.01.001</t>
  </si>
  <si>
    <t>01.12.07.016.004.01.507</t>
  </si>
  <si>
    <t>01.11.12.016.061</t>
  </si>
  <si>
    <t>01.16.05.022.004.01.508</t>
  </si>
  <si>
    <t>01.15.05.093.024.01.516</t>
  </si>
  <si>
    <t>38.10.04.067.01.002</t>
  </si>
  <si>
    <t>1 თვე</t>
  </si>
  <si>
    <t>69.08.58.083</t>
  </si>
  <si>
    <t>71.21.02.195</t>
  </si>
  <si>
    <t>42.06.38.068</t>
  </si>
  <si>
    <t>54.01.54.377</t>
  </si>
  <si>
    <t>68.10.42.267</t>
  </si>
  <si>
    <t>20.42.06.293</t>
  </si>
  <si>
    <t>2.5 თვე</t>
  </si>
  <si>
    <t>47.11.43.020</t>
  </si>
  <si>
    <t>01.11.13.007.003.01.512</t>
  </si>
  <si>
    <t>72.07.04.940</t>
  </si>
  <si>
    <t>44.01.31.485</t>
  </si>
  <si>
    <t>61.05.01.046</t>
  </si>
  <si>
    <t>41.09.39.392</t>
  </si>
  <si>
    <t>65.12.33.165</t>
  </si>
  <si>
    <t>56.14.42.132</t>
  </si>
  <si>
    <t>05.35.23.225.01.500</t>
  </si>
  <si>
    <t>28.01.22.081.01.500</t>
  </si>
  <si>
    <t>46.02.44.117</t>
  </si>
  <si>
    <t>23.11.01.069.01.501</t>
  </si>
  <si>
    <t>05.22.20.002.01.013</t>
  </si>
  <si>
    <t>27.06.52.058.01.009ა</t>
  </si>
  <si>
    <t>26.26.47.179</t>
  </si>
  <si>
    <t>32.10.34.218</t>
  </si>
  <si>
    <t>33.09.36.198.01.508</t>
  </si>
  <si>
    <t>34.08.50.095</t>
  </si>
  <si>
    <t>37.07.38.295.01.516</t>
  </si>
  <si>
    <t>03.03.22.026.01.500</t>
  </si>
  <si>
    <t>39.01.03.010.01.502</t>
  </si>
  <si>
    <t>36.01.33.263</t>
  </si>
  <si>
    <t>31.01.29.268</t>
  </si>
  <si>
    <t>35.01.03.148</t>
  </si>
  <si>
    <t>30.11.33.161</t>
  </si>
  <si>
    <t>43.31.55.494</t>
  </si>
  <si>
    <t>04.01.09.131.01.004</t>
  </si>
  <si>
    <t>40.01.34.275.01.006</t>
  </si>
  <si>
    <t>45.21.23.045.01.503</t>
  </si>
  <si>
    <t>02.05.06.063.01.507</t>
  </si>
  <si>
    <t>83.02.06.577.01.504</t>
  </si>
  <si>
    <t>85.21.25.066</t>
  </si>
  <si>
    <t>82.01.42.024.01.014</t>
  </si>
  <si>
    <t>81.15.08.008.01.003</t>
  </si>
  <si>
    <t>66.45.19.015</t>
  </si>
  <si>
    <t>67.01.05.302.01.541</t>
  </si>
  <si>
    <t>60.01.31.085</t>
  </si>
  <si>
    <t>89.03.23.002.01.503</t>
  </si>
  <si>
    <t>50.04.09.039.01.501</t>
  </si>
  <si>
    <t>57.06.24.260</t>
  </si>
  <si>
    <t>52.08.06.080.01.003</t>
  </si>
  <si>
    <t>55.12.52.090</t>
  </si>
  <si>
    <t>53.20.37.050.01.504</t>
  </si>
  <si>
    <t>51.01.60.029.01.525</t>
  </si>
  <si>
    <t>63.18.33.233</t>
  </si>
  <si>
    <t>62.09.58.398</t>
  </si>
  <si>
    <t>შპს "ჯეოჰოსპიტალს"</t>
  </si>
  <si>
    <t>ქ.ბორჯომი,სააკაძის ქ.#2</t>
  </si>
  <si>
    <t>64.23.01.165</t>
  </si>
  <si>
    <t>01.17.07.031.034</t>
  </si>
  <si>
    <t>24.02.34.054</t>
  </si>
  <si>
    <t>74.03.13.059</t>
  </si>
  <si>
    <t>შპს "ტორი+"</t>
  </si>
  <si>
    <t>03.02.25.079.01.501</t>
  </si>
  <si>
    <t>03.01.03.334.01.001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</si>
</sst>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10"/>
      <color rgb="FF000000"/>
      <name val="Sylfaen"/>
      <family val="1"/>
    </font>
    <font>
      <sz val="12"/>
      <color theme="1"/>
      <name val="Sylfaen"/>
      <family val="1"/>
    </font>
    <font>
      <sz val="12"/>
      <color indexed="8"/>
      <name val="Sylfaen"/>
      <family val="1"/>
    </font>
    <font>
      <sz val="10"/>
      <color rgb="FF444444"/>
      <name val="Sylfaen"/>
      <family val="1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544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4" borderId="0" xfId="0" applyFont="1" applyFill="1" applyProtection="1"/>
    <xf numFmtId="0" fontId="17" fillId="4" borderId="0" xfId="1" applyFont="1" applyFill="1" applyBorder="1" applyAlignment="1" applyProtection="1">
      <alignment horizontal="center" vertical="center"/>
    </xf>
    <xf numFmtId="0" fontId="17" fillId="4" borderId="0" xfId="0" applyFont="1" applyFill="1" applyProtection="1"/>
    <xf numFmtId="0" fontId="17" fillId="4" borderId="0" xfId="0" applyFont="1" applyFill="1" applyBorder="1" applyProtection="1"/>
    <xf numFmtId="0" fontId="17" fillId="4" borderId="0" xfId="1" applyFont="1" applyFill="1" applyAlignment="1" applyProtection="1">
      <alignment vertical="center"/>
    </xf>
    <xf numFmtId="3" fontId="22" fillId="4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4" borderId="1" xfId="1" applyNumberFormat="1" applyFont="1" applyFill="1" applyBorder="1" applyAlignment="1" applyProtection="1">
      <alignment horizontal="right" vertical="center"/>
    </xf>
    <xf numFmtId="3" fontId="17" fillId="4" borderId="1" xfId="1" applyNumberFormat="1" applyFont="1" applyFill="1" applyBorder="1" applyAlignment="1" applyProtection="1">
      <alignment horizontal="right" vertical="center" wrapText="1"/>
    </xf>
    <xf numFmtId="3" fontId="22" fillId="4" borderId="1" xfId="1" applyNumberFormat="1" applyFont="1" applyFill="1" applyBorder="1" applyAlignment="1" applyProtection="1">
      <alignment horizontal="right" vertical="center" wrapText="1"/>
    </xf>
    <xf numFmtId="0" fontId="22" fillId="4" borderId="1" xfId="0" applyFont="1" applyFill="1" applyBorder="1" applyProtection="1"/>
    <xf numFmtId="3" fontId="22" fillId="4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5" borderId="0" xfId="1" applyFont="1" applyFill="1" applyProtection="1">
      <protection locked="0"/>
    </xf>
    <xf numFmtId="0" fontId="17" fillId="5" borderId="0" xfId="0" applyFont="1" applyFill="1" applyAlignment="1" applyProtection="1">
      <alignment horizontal="center" vertical="center"/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7" fillId="5" borderId="0" xfId="1" applyFont="1" applyFill="1" applyAlignment="1" applyProtection="1">
      <alignment horizontal="center" vertical="center" wrapText="1"/>
      <protection locked="0"/>
    </xf>
    <xf numFmtId="0" fontId="17" fillId="5" borderId="0" xfId="1" applyFont="1" applyFill="1" applyAlignment="1" applyProtection="1">
      <alignment horizontal="center" vertical="center"/>
      <protection locked="0"/>
    </xf>
    <xf numFmtId="0" fontId="17" fillId="5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4" borderId="0" xfId="1" applyFont="1" applyFill="1" applyAlignment="1" applyProtection="1">
      <alignment horizontal="center" vertical="center"/>
    </xf>
    <xf numFmtId="0" fontId="0" fillId="4" borderId="0" xfId="0" applyFill="1" applyBorder="1"/>
    <xf numFmtId="0" fontId="17" fillId="4" borderId="0" xfId="1" applyFont="1" applyFill="1" applyBorder="1" applyAlignment="1" applyProtection="1">
      <alignment horizontal="right" vertical="center"/>
    </xf>
    <xf numFmtId="0" fontId="17" fillId="4" borderId="0" xfId="1" applyFont="1" applyFill="1" applyBorder="1" applyAlignment="1" applyProtection="1">
      <alignment horizontal="left" vertical="center"/>
    </xf>
    <xf numFmtId="0" fontId="17" fillId="4" borderId="0" xfId="0" applyFont="1" applyFill="1" applyBorder="1" applyProtection="1">
      <protection locked="0"/>
    </xf>
    <xf numFmtId="0" fontId="17" fillId="4" borderId="0" xfId="0" applyFont="1" applyFill="1" applyProtection="1">
      <protection locked="0"/>
    </xf>
    <xf numFmtId="3" fontId="22" fillId="4" borderId="1" xfId="1" applyNumberFormat="1" applyFont="1" applyFill="1" applyBorder="1" applyAlignment="1" applyProtection="1">
      <alignment horizontal="left" vertical="center" wrapText="1"/>
    </xf>
    <xf numFmtId="0" fontId="17" fillId="4" borderId="1" xfId="0" applyFont="1" applyFill="1" applyBorder="1" applyProtection="1"/>
    <xf numFmtId="0" fontId="17" fillId="4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4" borderId="0" xfId="3" applyFont="1" applyFill="1" applyAlignment="1" applyProtection="1">
      <alignment horizontal="center" vertical="center" wrapText="1"/>
    </xf>
    <xf numFmtId="0" fontId="17" fillId="4" borderId="0" xfId="3" applyFont="1" applyFill="1" applyAlignment="1" applyProtection="1">
      <alignment horizontal="center" vertical="center"/>
      <protection locked="0"/>
    </xf>
    <xf numFmtId="0" fontId="17" fillId="4" borderId="0" xfId="3" applyFont="1" applyFill="1" applyProtection="1"/>
    <xf numFmtId="0" fontId="17" fillId="4" borderId="3" xfId="0" applyFont="1" applyFill="1" applyBorder="1" applyAlignment="1" applyProtection="1">
      <alignment horizontal="left"/>
    </xf>
    <xf numFmtId="0" fontId="17" fillId="4" borderId="0" xfId="0" applyFont="1" applyFill="1" applyBorder="1" applyAlignment="1" applyProtection="1">
      <alignment horizontal="left"/>
    </xf>
    <xf numFmtId="0" fontId="17" fillId="4" borderId="1" xfId="2" applyFont="1" applyFill="1" applyBorder="1" applyAlignment="1" applyProtection="1">
      <alignment horizontal="right" vertical="top"/>
    </xf>
    <xf numFmtId="0" fontId="22" fillId="4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4" borderId="0" xfId="0" applyFont="1" applyFill="1" applyBorder="1" applyAlignment="1" applyProtection="1">
      <alignment horizontal="left" wrapText="1"/>
    </xf>
    <xf numFmtId="0" fontId="17" fillId="4" borderId="3" xfId="0" applyFont="1" applyFill="1" applyBorder="1" applyAlignment="1" applyProtection="1">
      <alignment horizontal="left" wrapText="1"/>
    </xf>
    <xf numFmtId="0" fontId="17" fillId="4" borderId="3" xfId="0" applyFont="1" applyFill="1" applyBorder="1" applyProtection="1"/>
    <xf numFmtId="0" fontId="22" fillId="4" borderId="3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right" vertical="center" wrapText="1"/>
    </xf>
    <xf numFmtId="0" fontId="17" fillId="4" borderId="0" xfId="0" applyFont="1" applyFill="1" applyAlignment="1" applyProtection="1">
      <alignment horizontal="center" vertical="center"/>
    </xf>
    <xf numFmtId="0" fontId="17" fillId="4" borderId="3" xfId="1" applyFont="1" applyFill="1" applyBorder="1" applyAlignment="1" applyProtection="1">
      <alignment horizontal="left" vertical="center"/>
    </xf>
    <xf numFmtId="0" fontId="24" fillId="4" borderId="8" xfId="2" applyFont="1" applyFill="1" applyBorder="1" applyAlignment="1" applyProtection="1">
      <alignment horizontal="center" vertical="top" wrapText="1"/>
    </xf>
    <xf numFmtId="0" fontId="24" fillId="4" borderId="23" xfId="2" applyFont="1" applyFill="1" applyBorder="1" applyAlignment="1" applyProtection="1">
      <alignment horizontal="center" vertical="top" wrapText="1"/>
    </xf>
    <xf numFmtId="1" fontId="24" fillId="4" borderId="23" xfId="2" applyNumberFormat="1" applyFont="1" applyFill="1" applyBorder="1" applyAlignment="1" applyProtection="1">
      <alignment horizontal="center" vertical="top" wrapText="1"/>
    </xf>
    <xf numFmtId="1" fontId="24" fillId="4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4" borderId="1" xfId="4" applyFont="1" applyFill="1" applyBorder="1" applyAlignment="1" applyProtection="1">
      <alignment vertical="center" wrapText="1"/>
    </xf>
    <xf numFmtId="0" fontId="21" fillId="4" borderId="5" xfId="4" applyFont="1" applyFill="1" applyBorder="1" applyAlignment="1" applyProtection="1">
      <alignment horizontal="center" vertical="center" wrapText="1"/>
    </xf>
    <xf numFmtId="0" fontId="21" fillId="4" borderId="4" xfId="4" applyFont="1" applyFill="1" applyBorder="1" applyAlignment="1" applyProtection="1">
      <alignment horizontal="center" vertical="center" wrapText="1"/>
    </xf>
    <xf numFmtId="0" fontId="21" fillId="4" borderId="1" xfId="4" applyFont="1" applyFill="1" applyBorder="1" applyAlignment="1" applyProtection="1">
      <alignment horizontal="center" vertical="center" wrapText="1"/>
    </xf>
    <xf numFmtId="0" fontId="16" fillId="4" borderId="0" xfId="0" applyFont="1" applyFill="1" applyProtection="1"/>
    <xf numFmtId="0" fontId="0" fillId="4" borderId="0" xfId="0" applyFill="1" applyProtection="1"/>
    <xf numFmtId="14" fontId="17" fillId="4" borderId="0" xfId="1" applyNumberFormat="1" applyFont="1" applyFill="1" applyBorder="1" applyAlignment="1" applyProtection="1">
      <alignment vertical="center"/>
    </xf>
    <xf numFmtId="0" fontId="17" fillId="4" borderId="0" xfId="1" applyFont="1" applyFill="1" applyBorder="1" applyAlignment="1" applyProtection="1">
      <alignment vertical="center"/>
    </xf>
    <xf numFmtId="14" fontId="17" fillId="4" borderId="0" xfId="1" applyNumberFormat="1" applyFont="1" applyFill="1" applyBorder="1" applyAlignment="1" applyProtection="1">
      <alignment horizontal="center" vertical="center"/>
    </xf>
    <xf numFmtId="0" fontId="12" fillId="4" borderId="0" xfId="1" applyFont="1" applyFill="1" applyAlignment="1" applyProtection="1">
      <alignment horizontal="left" vertical="center"/>
    </xf>
    <xf numFmtId="0" fontId="11" fillId="4" borderId="0" xfId="0" applyFont="1" applyFill="1" applyProtection="1"/>
    <xf numFmtId="0" fontId="0" fillId="4" borderId="0" xfId="0" applyFill="1" applyProtection="1">
      <protection locked="0"/>
    </xf>
    <xf numFmtId="0" fontId="20" fillId="4" borderId="0" xfId="4" applyFont="1" applyFill="1" applyProtection="1">
      <protection locked="0"/>
    </xf>
    <xf numFmtId="0" fontId="0" fillId="4" borderId="0" xfId="0" applyFill="1" applyBorder="1" applyProtection="1"/>
    <xf numFmtId="0" fontId="21" fillId="4" borderId="5" xfId="4" applyFont="1" applyFill="1" applyBorder="1" applyAlignment="1" applyProtection="1">
      <alignment horizontal="left" vertical="center" wrapText="1"/>
    </xf>
    <xf numFmtId="0" fontId="17" fillId="4" borderId="0" xfId="3" applyFont="1" applyFill="1" applyProtection="1">
      <protection locked="0"/>
    </xf>
    <xf numFmtId="0" fontId="17" fillId="4" borderId="0" xfId="1" applyFont="1" applyFill="1" applyProtection="1">
      <protection locked="0"/>
    </xf>
    <xf numFmtId="0" fontId="23" fillId="4" borderId="0" xfId="1" applyFont="1" applyFill="1" applyAlignment="1" applyProtection="1">
      <alignment horizontal="center" vertical="center" wrapText="1"/>
      <protection locked="0"/>
    </xf>
    <xf numFmtId="0" fontId="19" fillId="4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4" borderId="1" xfId="2" applyFont="1" applyFill="1" applyBorder="1" applyAlignment="1" applyProtection="1">
      <alignment horizontal="center" vertical="top" wrapText="1"/>
    </xf>
    <xf numFmtId="1" fontId="26" fillId="4" borderId="1" xfId="2" applyNumberFormat="1" applyFont="1" applyFill="1" applyBorder="1" applyAlignment="1" applyProtection="1">
      <alignment horizontal="center" vertical="top" wrapText="1"/>
    </xf>
    <xf numFmtId="0" fontId="17" fillId="4" borderId="0" xfId="1" applyFont="1" applyFill="1" applyAlignment="1" applyProtection="1">
      <alignment horizontal="center" vertical="center"/>
    </xf>
    <xf numFmtId="0" fontId="17" fillId="4" borderId="0" xfId="1" applyFont="1" applyFill="1" applyBorder="1" applyAlignment="1" applyProtection="1">
      <alignment horizontal="center" vertical="center"/>
    </xf>
    <xf numFmtId="0" fontId="17" fillId="4" borderId="0" xfId="1" applyFont="1" applyFill="1" applyAlignment="1" applyProtection="1">
      <alignment horizontal="right" vertical="center"/>
    </xf>
    <xf numFmtId="0" fontId="17" fillId="4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4" borderId="6" xfId="2" applyFont="1" applyFill="1" applyBorder="1" applyAlignment="1" applyProtection="1">
      <alignment horizontal="center" vertical="top" wrapText="1"/>
    </xf>
    <xf numFmtId="1" fontId="26" fillId="4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4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4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4" borderId="26" xfId="2" applyFont="1" applyFill="1" applyBorder="1" applyAlignment="1" applyProtection="1">
      <alignment horizontal="left" vertical="top"/>
      <protection locked="0"/>
    </xf>
    <xf numFmtId="0" fontId="24" fillId="4" borderId="26" xfId="2" applyFont="1" applyFill="1" applyBorder="1" applyAlignment="1" applyProtection="1">
      <alignment horizontal="left" vertical="top" wrapText="1"/>
      <protection locked="0"/>
    </xf>
    <xf numFmtId="0" fontId="24" fillId="4" borderId="27" xfId="2" applyFont="1" applyFill="1" applyBorder="1" applyAlignment="1" applyProtection="1">
      <alignment horizontal="left" vertical="top" wrapText="1"/>
      <protection locked="0"/>
    </xf>
    <xf numFmtId="1" fontId="24" fillId="4" borderId="27" xfId="2" applyNumberFormat="1" applyFont="1" applyFill="1" applyBorder="1" applyAlignment="1" applyProtection="1">
      <alignment horizontal="left" vertical="top" wrapText="1"/>
      <protection locked="0"/>
    </xf>
    <xf numFmtId="1" fontId="24" fillId="4" borderId="28" xfId="2" applyNumberFormat="1" applyFont="1" applyFill="1" applyBorder="1" applyAlignment="1" applyProtection="1">
      <alignment horizontal="left" vertical="top" wrapText="1"/>
      <protection locked="0"/>
    </xf>
    <xf numFmtId="0" fontId="25" fillId="4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4" borderId="0" xfId="3" applyFont="1" applyFill="1" applyProtection="1"/>
    <xf numFmtId="0" fontId="11" fillId="4" borderId="0" xfId="3" applyFill="1" applyProtection="1"/>
    <xf numFmtId="0" fontId="11" fillId="4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4" borderId="0" xfId="0" applyFont="1" applyFill="1" applyBorder="1" applyAlignment="1" applyProtection="1">
      <alignment horizontal="center"/>
      <protection locked="0"/>
    </xf>
    <xf numFmtId="0" fontId="17" fillId="4" borderId="0" xfId="0" applyFont="1" applyFill="1" applyBorder="1" applyAlignment="1" applyProtection="1">
      <alignment horizontal="center" vertical="center"/>
      <protection locked="0"/>
    </xf>
    <xf numFmtId="0" fontId="22" fillId="4" borderId="0" xfId="0" applyFont="1" applyFill="1" applyBorder="1" applyProtection="1">
      <protection locked="0"/>
    </xf>
    <xf numFmtId="0" fontId="16" fillId="4" borderId="0" xfId="0" applyFont="1" applyFill="1" applyBorder="1"/>
    <xf numFmtId="0" fontId="17" fillId="4" borderId="0" xfId="1" applyFont="1" applyFill="1" applyAlignment="1" applyProtection="1">
      <alignment horizontal="center" vertical="center"/>
    </xf>
    <xf numFmtId="0" fontId="17" fillId="4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5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5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5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4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4" borderId="30" xfId="0" applyFont="1" applyFill="1" applyBorder="1" applyAlignment="1" applyProtection="1">
      <alignment horizontal="center"/>
    </xf>
    <xf numFmtId="0" fontId="17" fillId="4" borderId="2" xfId="0" applyFont="1" applyFill="1" applyBorder="1" applyAlignment="1" applyProtection="1">
      <alignment horizontal="center"/>
    </xf>
    <xf numFmtId="0" fontId="17" fillId="4" borderId="0" xfId="1" applyFont="1" applyFill="1" applyAlignment="1" applyProtection="1">
      <alignment wrapText="1"/>
    </xf>
    <xf numFmtId="0" fontId="17" fillId="4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29" xfId="2" applyFont="1" applyFill="1" applyBorder="1" applyAlignment="1" applyProtection="1">
      <alignment horizontal="left" vertical="top" wrapText="1"/>
      <protection locked="0"/>
    </xf>
    <xf numFmtId="0" fontId="17" fillId="4" borderId="1" xfId="0" applyFont="1" applyFill="1" applyBorder="1" applyProtection="1">
      <protection locked="0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4" borderId="31" xfId="1" applyNumberFormat="1" applyFont="1" applyFill="1" applyBorder="1" applyAlignment="1" applyProtection="1">
      <alignment horizontal="right" vertical="center" wrapText="1"/>
    </xf>
    <xf numFmtId="0" fontId="22" fillId="4" borderId="2" xfId="0" applyFont="1" applyFill="1" applyBorder="1" applyProtection="1"/>
    <xf numFmtId="3" fontId="17" fillId="4" borderId="30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4" borderId="3" xfId="0" applyFont="1" applyFill="1" applyBorder="1" applyProtection="1">
      <protection locked="0"/>
    </xf>
    <xf numFmtId="0" fontId="0" fillId="4" borderId="3" xfId="0" applyFill="1" applyBorder="1"/>
    <xf numFmtId="0" fontId="17" fillId="4" borderId="0" xfId="1" applyFont="1" applyFill="1" applyAlignment="1" applyProtection="1">
      <alignment horizontal="center" vertical="center"/>
    </xf>
    <xf numFmtId="0" fontId="17" fillId="4" borderId="0" xfId="1" applyFont="1" applyFill="1" applyBorder="1" applyAlignment="1" applyProtection="1">
      <alignment horizontal="center" vertical="center"/>
    </xf>
    <xf numFmtId="0" fontId="17" fillId="4" borderId="0" xfId="1" applyFont="1" applyFill="1" applyAlignment="1" applyProtection="1">
      <alignment horizontal="center" vertical="center"/>
    </xf>
    <xf numFmtId="0" fontId="17" fillId="4" borderId="0" xfId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4" borderId="1" xfId="0" applyFont="1" applyFill="1" applyBorder="1" applyAlignment="1">
      <alignment horizontal="center" vertical="center"/>
    </xf>
    <xf numFmtId="0" fontId="16" fillId="4" borderId="1" xfId="0" applyFont="1" applyFill="1" applyBorder="1"/>
    <xf numFmtId="0" fontId="22" fillId="4" borderId="1" xfId="1" applyFont="1" applyFill="1" applyBorder="1" applyAlignment="1" applyProtection="1">
      <alignment horizontal="left" vertical="center" wrapText="1" indent="1"/>
    </xf>
    <xf numFmtId="0" fontId="22" fillId="4" borderId="1" xfId="0" applyFont="1" applyFill="1" applyBorder="1" applyProtection="1">
      <protection locked="0"/>
    </xf>
    <xf numFmtId="0" fontId="17" fillId="4" borderId="0" xfId="1" applyFont="1" applyFill="1" applyBorder="1" applyAlignment="1" applyProtection="1">
      <alignment horizontal="center" vertical="center"/>
    </xf>
    <xf numFmtId="0" fontId="26" fillId="4" borderId="6" xfId="2" applyFont="1" applyFill="1" applyBorder="1" applyAlignment="1" applyProtection="1">
      <alignment horizontal="center" vertical="center" wrapText="1"/>
    </xf>
    <xf numFmtId="1" fontId="26" fillId="4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22" fillId="0" borderId="0" xfId="0" applyFont="1" applyBorder="1" applyProtection="1"/>
    <xf numFmtId="2" fontId="24" fillId="0" borderId="22" xfId="2" applyNumberFormat="1" applyFont="1" applyFill="1" applyBorder="1" applyAlignment="1" applyProtection="1">
      <alignment horizontal="left" vertical="top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4" borderId="0" xfId="1" applyFont="1" applyFill="1" applyAlignment="1" applyProtection="1">
      <alignment horizontal="center" vertical="center"/>
    </xf>
    <xf numFmtId="0" fontId="17" fillId="4" borderId="0" xfId="1" applyFont="1" applyFill="1" applyBorder="1" applyAlignment="1" applyProtection="1">
      <alignment horizontal="center" vertical="center"/>
    </xf>
    <xf numFmtId="0" fontId="17" fillId="4" borderId="0" xfId="1" applyFont="1" applyFill="1" applyAlignment="1" applyProtection="1">
      <alignment horizontal="right" vertical="center"/>
    </xf>
    <xf numFmtId="0" fontId="17" fillId="0" borderId="35" xfId="1" applyFont="1" applyFill="1" applyBorder="1" applyAlignment="1" applyProtection="1">
      <alignment horizontal="left" vertical="center"/>
    </xf>
    <xf numFmtId="0" fontId="17" fillId="4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4" borderId="0" xfId="3" applyFont="1" applyFill="1" applyProtection="1"/>
    <xf numFmtId="0" fontId="21" fillId="4" borderId="5" xfId="15" applyFont="1" applyFill="1" applyBorder="1" applyAlignment="1" applyProtection="1">
      <alignment horizontal="center" vertical="center" wrapText="1"/>
    </xf>
    <xf numFmtId="0" fontId="21" fillId="4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31" fillId="4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4" borderId="0" xfId="3" applyFont="1" applyFill="1" applyAlignment="1" applyProtection="1">
      <alignment horizontal="left" vertical="center"/>
    </xf>
    <xf numFmtId="0" fontId="11" fillId="4" borderId="0" xfId="3" applyFill="1" applyBorder="1"/>
    <xf numFmtId="0" fontId="21" fillId="3" borderId="1" xfId="3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4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49" fontId="35" fillId="0" borderId="1" xfId="0" applyNumberFormat="1" applyFont="1" applyFill="1" applyBorder="1" applyAlignment="1">
      <alignment horizontal="center" wrapText="1"/>
    </xf>
    <xf numFmtId="2" fontId="35" fillId="0" borderId="1" xfId="0" applyNumberFormat="1" applyFont="1" applyFill="1" applyBorder="1" applyAlignment="1">
      <alignment horizontal="left" wrapText="1"/>
    </xf>
    <xf numFmtId="49" fontId="35" fillId="0" borderId="1" xfId="0" applyNumberFormat="1" applyFont="1" applyFill="1" applyBorder="1" applyAlignment="1">
      <alignment horizontal="left" wrapText="1"/>
    </xf>
    <xf numFmtId="0" fontId="17" fillId="0" borderId="1" xfId="3" applyFont="1" applyFill="1" applyBorder="1" applyProtection="1">
      <protection locked="0"/>
    </xf>
    <xf numFmtId="0" fontId="27" fillId="0" borderId="0" xfId="9" applyFont="1" applyFill="1" applyAlignment="1" applyProtection="1">
      <alignment vertical="center"/>
      <protection locked="0"/>
    </xf>
    <xf numFmtId="0" fontId="24" fillId="0" borderId="24" xfId="2" applyFont="1" applyFill="1" applyBorder="1" applyAlignment="1" applyProtection="1">
      <alignment horizontal="center" vertical="center" wrapText="1"/>
      <protection locked="0"/>
    </xf>
    <xf numFmtId="1" fontId="24" fillId="0" borderId="2" xfId="2" applyNumberFormat="1" applyFont="1" applyFill="1" applyBorder="1" applyAlignment="1" applyProtection="1">
      <alignment horizontal="left" vertical="center" wrapText="1"/>
      <protection locked="0"/>
    </xf>
    <xf numFmtId="1" fontId="24" fillId="0" borderId="25" xfId="2" applyNumberFormat="1" applyFont="1" applyFill="1" applyBorder="1" applyAlignment="1" applyProtection="1">
      <alignment horizontal="left" vertical="center" wrapText="1"/>
      <protection locked="0"/>
    </xf>
    <xf numFmtId="14" fontId="27" fillId="0" borderId="2" xfId="5" applyNumberFormat="1" applyFont="1" applyBorder="1" applyAlignment="1" applyProtection="1">
      <alignment vertical="center" wrapText="1"/>
      <protection locked="0"/>
    </xf>
    <xf numFmtId="0" fontId="25" fillId="0" borderId="6" xfId="2" applyFont="1" applyFill="1" applyBorder="1" applyAlignment="1" applyProtection="1">
      <alignment horizontal="right" vertical="center" wrapText="1"/>
      <protection locked="0"/>
    </xf>
    <xf numFmtId="0" fontId="17" fillId="4" borderId="0" xfId="0" applyFont="1" applyFill="1" applyAlignment="1" applyProtection="1">
      <alignment vertical="center"/>
      <protection locked="0"/>
    </xf>
    <xf numFmtId="0" fontId="17" fillId="0" borderId="0" xfId="0" applyFont="1" applyFill="1" applyAlignment="1" applyProtection="1">
      <alignment vertical="center"/>
      <protection locked="0"/>
    </xf>
    <xf numFmtId="0" fontId="19" fillId="0" borderId="1" xfId="4" applyFont="1" applyFill="1" applyBorder="1" applyAlignment="1" applyProtection="1">
      <alignment vertical="center" wrapText="1"/>
      <protection locked="0"/>
    </xf>
    <xf numFmtId="0" fontId="19" fillId="0" borderId="1" xfId="4" applyFont="1" applyFill="1" applyBorder="1" applyAlignment="1" applyProtection="1">
      <alignment vertical="center" wrapText="1"/>
    </xf>
    <xf numFmtId="3" fontId="22" fillId="0" borderId="1" xfId="1" applyNumberFormat="1" applyFont="1" applyFill="1" applyBorder="1" applyAlignment="1" applyProtection="1">
      <alignment horizontal="right" vertical="center"/>
    </xf>
    <xf numFmtId="0" fontId="19" fillId="0" borderId="1" xfId="15" applyFont="1" applyFill="1" applyBorder="1" applyAlignment="1" applyProtection="1">
      <alignment vertical="center" wrapText="1"/>
      <protection locked="0"/>
    </xf>
    <xf numFmtId="0" fontId="19" fillId="0" borderId="1" xfId="15" applyFont="1" applyFill="1" applyBorder="1" applyAlignment="1" applyProtection="1">
      <alignment horizontal="center" vertical="center" wrapText="1"/>
      <protection locked="0"/>
    </xf>
    <xf numFmtId="14" fontId="19" fillId="0" borderId="1" xfId="15" applyNumberFormat="1" applyFont="1" applyFill="1" applyBorder="1" applyAlignment="1" applyProtection="1">
      <alignment vertical="center" wrapText="1"/>
      <protection locked="0"/>
    </xf>
    <xf numFmtId="0" fontId="36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left" vertical="center"/>
    </xf>
    <xf numFmtId="2" fontId="19" fillId="0" borderId="1" xfId="0" applyNumberFormat="1" applyFont="1" applyFill="1" applyBorder="1" applyAlignment="1">
      <alignment horizontal="left" vertical="center"/>
    </xf>
    <xf numFmtId="0" fontId="32" fillId="0" borderId="1" xfId="9" applyFont="1" applyFill="1" applyBorder="1" applyAlignment="1" applyProtection="1">
      <alignment horizontal="center" vertical="center"/>
      <protection locked="0"/>
    </xf>
    <xf numFmtId="0" fontId="32" fillId="0" borderId="1" xfId="9" applyFont="1" applyFill="1" applyBorder="1" applyAlignment="1" applyProtection="1">
      <alignment vertical="center" wrapText="1"/>
      <protection locked="0"/>
    </xf>
    <xf numFmtId="49" fontId="17" fillId="0" borderId="1" xfId="0" applyNumberFormat="1" applyFont="1" applyFill="1" applyBorder="1" applyAlignment="1" applyProtection="1">
      <alignment vertical="center" wrapText="1"/>
      <protection locked="0"/>
    </xf>
    <xf numFmtId="0" fontId="17" fillId="0" borderId="1" xfId="0" applyFont="1" applyFill="1" applyBorder="1" applyProtection="1">
      <protection locked="0"/>
    </xf>
    <xf numFmtId="0" fontId="21" fillId="0" borderId="1" xfId="4" applyFont="1" applyFill="1" applyBorder="1" applyAlignment="1" applyProtection="1">
      <alignment vertical="center" wrapText="1"/>
    </xf>
    <xf numFmtId="0" fontId="17" fillId="0" borderId="5" xfId="3" applyFont="1" applyFill="1" applyBorder="1" applyAlignment="1" applyProtection="1">
      <alignment horizontal="left" vertical="center" indent="1"/>
    </xf>
    <xf numFmtId="0" fontId="22" fillId="0" borderId="1" xfId="1" applyFont="1" applyFill="1" applyBorder="1" applyAlignment="1" applyProtection="1">
      <alignment vertical="center" wrapText="1"/>
    </xf>
    <xf numFmtId="0" fontId="17" fillId="0" borderId="0" xfId="1" applyFont="1" applyFill="1" applyBorder="1" applyAlignment="1" applyProtection="1">
      <alignment horizontal="left" vertical="center" wrapText="1" indent="1"/>
    </xf>
    <xf numFmtId="3" fontId="22" fillId="0" borderId="1" xfId="1" applyNumberFormat="1" applyFont="1" applyFill="1" applyBorder="1" applyAlignment="1" applyProtection="1">
      <alignment horizontal="right" vertical="center" wrapText="1"/>
      <protection locked="0"/>
    </xf>
    <xf numFmtId="14" fontId="17" fillId="0" borderId="1" xfId="1" applyNumberFormat="1" applyFont="1" applyFill="1" applyBorder="1" applyAlignment="1" applyProtection="1">
      <alignment horizontal="left" vertical="center" wrapText="1" indent="1"/>
    </xf>
    <xf numFmtId="0" fontId="27" fillId="0" borderId="2" xfId="5" applyFont="1" applyFill="1" applyBorder="1" applyAlignment="1" applyProtection="1">
      <alignment vertical="center" wrapText="1"/>
      <protection locked="0"/>
    </xf>
    <xf numFmtId="14" fontId="11" fillId="0" borderId="1" xfId="3" applyNumberFormat="1" applyFill="1" applyBorder="1" applyProtection="1">
      <protection locked="0"/>
    </xf>
    <xf numFmtId="0" fontId="19" fillId="0" borderId="1" xfId="3" applyFont="1" applyFill="1" applyBorder="1"/>
    <xf numFmtId="0" fontId="19" fillId="0" borderId="1" xfId="3" applyFont="1" applyFill="1" applyBorder="1" applyAlignment="1">
      <alignment horizontal="left" vertical="center"/>
    </xf>
    <xf numFmtId="0" fontId="24" fillId="0" borderId="6" xfId="2" applyFont="1" applyFill="1" applyBorder="1" applyAlignment="1" applyProtection="1">
      <alignment horizontal="center" vertical="center" wrapText="1"/>
      <protection locked="0"/>
    </xf>
    <xf numFmtId="0" fontId="24" fillId="0" borderId="6" xfId="2" applyFont="1" applyFill="1" applyBorder="1" applyAlignment="1" applyProtection="1">
      <alignment horizontal="center" wrapText="1"/>
      <protection locked="0"/>
    </xf>
    <xf numFmtId="14" fontId="11" fillId="0" borderId="1" xfId="3" applyNumberFormat="1" applyFill="1" applyBorder="1" applyAlignment="1" applyProtection="1">
      <alignment horizontal="center"/>
      <protection locked="0"/>
    </xf>
    <xf numFmtId="0" fontId="17" fillId="4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/>
      <protection locked="0"/>
    </xf>
    <xf numFmtId="14" fontId="11" fillId="0" borderId="1" xfId="3" applyNumberFormat="1" applyFill="1" applyBorder="1" applyAlignment="1" applyProtection="1">
      <alignment horizontal="center" vertical="center"/>
      <protection locked="0"/>
    </xf>
    <xf numFmtId="1" fontId="24" fillId="0" borderId="6" xfId="2" applyNumberFormat="1" applyFont="1" applyFill="1" applyBorder="1" applyAlignment="1" applyProtection="1">
      <alignment horizontal="center"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49" fontId="35" fillId="0" borderId="1" xfId="0" applyNumberFormat="1" applyFont="1" applyFill="1" applyBorder="1" applyAlignment="1">
      <alignment wrapText="1"/>
    </xf>
    <xf numFmtId="0" fontId="32" fillId="0" borderId="1" xfId="9" applyFont="1" applyFill="1" applyBorder="1" applyAlignment="1" applyProtection="1">
      <alignment vertical="center"/>
      <protection locked="0"/>
    </xf>
    <xf numFmtId="2" fontId="17" fillId="0" borderId="1" xfId="0" applyNumberFormat="1" applyFont="1" applyFill="1" applyBorder="1" applyAlignment="1" applyProtection="1">
      <alignment horizontal="left" vertical="center" wrapText="1"/>
      <protection locked="0"/>
    </xf>
    <xf numFmtId="2" fontId="17" fillId="0" borderId="1" xfId="0" applyNumberFormat="1" applyFont="1" applyFill="1" applyBorder="1" applyAlignment="1" applyProtection="1">
      <alignment vertical="center" wrapText="1"/>
      <protection locked="0"/>
    </xf>
    <xf numFmtId="49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9" applyFont="1" applyFill="1" applyBorder="1" applyAlignment="1" applyProtection="1">
      <alignment horizontal="center" vertical="center"/>
      <protection locked="0"/>
    </xf>
    <xf numFmtId="0" fontId="22" fillId="0" borderId="35" xfId="0" applyFont="1" applyFill="1" applyBorder="1" applyAlignment="1" applyProtection="1">
      <alignment vertical="center"/>
    </xf>
    <xf numFmtId="0" fontId="19" fillId="0" borderId="0" xfId="9" applyFont="1" applyFill="1" applyBorder="1" applyAlignment="1" applyProtection="1">
      <alignment vertical="center"/>
    </xf>
    <xf numFmtId="0" fontId="19" fillId="0" borderId="0" xfId="9" applyFont="1" applyFill="1" applyBorder="1" applyAlignment="1" applyProtection="1">
      <alignment vertical="center"/>
      <protection locked="0"/>
    </xf>
    <xf numFmtId="0" fontId="17" fillId="0" borderId="0" xfId="0" applyFont="1" applyFill="1" applyBorder="1" applyAlignment="1">
      <alignment vertical="center"/>
    </xf>
    <xf numFmtId="0" fontId="22" fillId="0" borderId="0" xfId="0" applyFont="1" applyFill="1" applyBorder="1" applyAlignment="1" applyProtection="1">
      <alignment vertical="center"/>
    </xf>
    <xf numFmtId="0" fontId="19" fillId="0" borderId="0" xfId="9" applyFont="1" applyFill="1" applyBorder="1" applyAlignment="1" applyProtection="1">
      <alignment vertical="center" wrapText="1"/>
    </xf>
    <xf numFmtId="0" fontId="19" fillId="0" borderId="34" xfId="9" applyFont="1" applyFill="1" applyBorder="1" applyAlignment="1" applyProtection="1">
      <alignment horizontal="right" vertical="center"/>
    </xf>
    <xf numFmtId="0" fontId="19" fillId="0" borderId="0" xfId="9" applyFont="1" applyFill="1" applyAlignment="1" applyProtection="1">
      <alignment vertical="center"/>
      <protection locked="0"/>
    </xf>
    <xf numFmtId="0" fontId="17" fillId="0" borderId="35" xfId="0" applyFont="1" applyFill="1" applyBorder="1" applyAlignment="1" applyProtection="1">
      <alignment vertical="center"/>
    </xf>
    <xf numFmtId="0" fontId="17" fillId="0" borderId="0" xfId="0" applyFont="1" applyFill="1" applyBorder="1" applyAlignment="1" applyProtection="1">
      <alignment vertical="center"/>
    </xf>
    <xf numFmtId="0" fontId="19" fillId="0" borderId="34" xfId="9" applyNumberFormat="1" applyFont="1" applyFill="1" applyBorder="1" applyAlignment="1" applyProtection="1">
      <alignment vertical="center"/>
      <protection locked="0"/>
    </xf>
    <xf numFmtId="0" fontId="19" fillId="0" borderId="35" xfId="9" applyFont="1" applyFill="1" applyBorder="1" applyAlignment="1" applyProtection="1">
      <alignment vertical="center"/>
    </xf>
    <xf numFmtId="0" fontId="21" fillId="0" borderId="0" xfId="9" applyFont="1" applyFill="1" applyBorder="1" applyAlignment="1" applyProtection="1">
      <alignment horizontal="right" vertical="center"/>
    </xf>
    <xf numFmtId="167" fontId="19" fillId="0" borderId="0" xfId="9" applyNumberFormat="1" applyFont="1" applyFill="1" applyBorder="1" applyAlignment="1" applyProtection="1">
      <alignment vertical="center"/>
    </xf>
    <xf numFmtId="14" fontId="19" fillId="0" borderId="0" xfId="9" applyNumberFormat="1" applyFont="1" applyFill="1" applyBorder="1" applyAlignment="1" applyProtection="1">
      <alignment vertical="center"/>
    </xf>
    <xf numFmtId="0" fontId="17" fillId="0" borderId="0" xfId="0" applyFont="1" applyFill="1" applyBorder="1" applyAlignment="1">
      <alignment vertical="center" wrapText="1"/>
    </xf>
    <xf numFmtId="0" fontId="19" fillId="0" borderId="34" xfId="9" applyFont="1" applyFill="1" applyBorder="1" applyAlignment="1" applyProtection="1">
      <alignment vertical="center"/>
      <protection locked="0"/>
    </xf>
    <xf numFmtId="0" fontId="31" fillId="0" borderId="35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14" fontId="21" fillId="0" borderId="0" xfId="9" applyNumberFormat="1" applyFont="1" applyFill="1" applyBorder="1" applyAlignment="1" applyProtection="1">
      <alignment vertical="center"/>
    </xf>
    <xf numFmtId="49" fontId="19" fillId="0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Fill="1" applyBorder="1" applyAlignment="1" applyProtection="1">
      <alignment horizontal="left" vertical="center"/>
    </xf>
    <xf numFmtId="14" fontId="21" fillId="0" borderId="0" xfId="9" applyNumberFormat="1" applyFont="1" applyFill="1" applyBorder="1" applyAlignment="1" applyProtection="1">
      <alignment vertical="center" wrapText="1"/>
    </xf>
    <xf numFmtId="0" fontId="21" fillId="0" borderId="0" xfId="9" applyFont="1" applyFill="1" applyBorder="1" applyAlignment="1" applyProtection="1">
      <alignment horizontal="right" vertical="center"/>
      <protection locked="0"/>
    </xf>
    <xf numFmtId="167" fontId="19" fillId="0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Fill="1" applyBorder="1" applyAlignment="1" applyProtection="1">
      <alignment vertical="center" wrapText="1"/>
      <protection locked="0"/>
    </xf>
    <xf numFmtId="0" fontId="27" fillId="0" borderId="35" xfId="9" applyFont="1" applyFill="1" applyBorder="1" applyAlignment="1" applyProtection="1">
      <alignment vertical="center"/>
    </xf>
    <xf numFmtId="0" fontId="28" fillId="0" borderId="0" xfId="9" applyFont="1" applyFill="1" applyBorder="1" applyAlignment="1" applyProtection="1">
      <alignment vertical="center"/>
    </xf>
    <xf numFmtId="0" fontId="27" fillId="0" borderId="0" xfId="9" applyFont="1" applyFill="1" applyBorder="1" applyAlignment="1" applyProtection="1">
      <alignment vertical="center"/>
    </xf>
    <xf numFmtId="0" fontId="27" fillId="0" borderId="34" xfId="9" applyFont="1" applyFill="1" applyBorder="1" applyAlignment="1" applyProtection="1">
      <alignment vertical="center"/>
    </xf>
    <xf numFmtId="0" fontId="29" fillId="0" borderId="13" xfId="9" applyFont="1" applyFill="1" applyBorder="1" applyAlignment="1" applyProtection="1">
      <alignment horizontal="center" vertical="center" wrapText="1"/>
    </xf>
    <xf numFmtId="0" fontId="29" fillId="0" borderId="14" xfId="9" applyFont="1" applyFill="1" applyBorder="1" applyAlignment="1" applyProtection="1">
      <alignment vertical="center" wrapText="1"/>
    </xf>
    <xf numFmtId="0" fontId="29" fillId="0" borderId="14" xfId="9" applyFont="1" applyFill="1" applyBorder="1" applyAlignment="1" applyProtection="1">
      <alignment horizontal="center" vertical="center" wrapText="1"/>
    </xf>
    <xf numFmtId="0" fontId="29" fillId="0" borderId="15" xfId="9" applyFont="1" applyFill="1" applyBorder="1" applyAlignment="1" applyProtection="1">
      <alignment horizontal="center" vertical="center" wrapText="1"/>
    </xf>
    <xf numFmtId="0" fontId="29" fillId="0" borderId="10" xfId="9" applyFont="1" applyFill="1" applyBorder="1" applyAlignment="1" applyProtection="1">
      <alignment horizontal="center" vertical="center" wrapText="1"/>
    </xf>
    <xf numFmtId="49" fontId="29" fillId="0" borderId="14" xfId="9" applyNumberFormat="1" applyFont="1" applyFill="1" applyBorder="1" applyAlignment="1" applyProtection="1">
      <alignment horizontal="center" vertical="center" wrapText="1"/>
    </xf>
    <xf numFmtId="0" fontId="29" fillId="0" borderId="17" xfId="9" applyFont="1" applyFill="1" applyBorder="1" applyAlignment="1" applyProtection="1">
      <alignment horizontal="center" vertical="center" wrapText="1"/>
    </xf>
    <xf numFmtId="0" fontId="29" fillId="0" borderId="16" xfId="9" applyFont="1" applyFill="1" applyBorder="1" applyAlignment="1" applyProtection="1">
      <alignment horizontal="center" vertical="center" wrapText="1"/>
    </xf>
    <xf numFmtId="0" fontId="29" fillId="0" borderId="14" xfId="9" applyFont="1" applyFill="1" applyBorder="1" applyAlignment="1" applyProtection="1">
      <alignment horizontal="center" vertical="center"/>
    </xf>
    <xf numFmtId="0" fontId="29" fillId="0" borderId="11" xfId="9" applyFont="1" applyFill="1" applyBorder="1" applyAlignment="1" applyProtection="1">
      <alignment horizontal="center" vertical="center" wrapText="1"/>
    </xf>
    <xf numFmtId="0" fontId="29" fillId="0" borderId="0" xfId="9" applyFont="1" applyFill="1" applyAlignment="1" applyProtection="1">
      <alignment horizontal="center" vertical="center" wrapText="1"/>
      <protection locked="0"/>
    </xf>
    <xf numFmtId="0" fontId="29" fillId="0" borderId="36" xfId="9" applyFont="1" applyFill="1" applyBorder="1" applyAlignment="1" applyProtection="1">
      <alignment horizontal="center" vertical="center"/>
    </xf>
    <xf numFmtId="0" fontId="29" fillId="0" borderId="37" xfId="9" applyFont="1" applyFill="1" applyBorder="1" applyAlignment="1" applyProtection="1">
      <alignment vertical="center"/>
    </xf>
    <xf numFmtId="0" fontId="29" fillId="0" borderId="38" xfId="9" applyFont="1" applyFill="1" applyBorder="1" applyAlignment="1" applyProtection="1">
      <alignment horizontal="center" vertical="center"/>
    </xf>
    <xf numFmtId="0" fontId="29" fillId="0" borderId="37" xfId="9" applyFont="1" applyFill="1" applyBorder="1" applyAlignment="1" applyProtection="1">
      <alignment horizontal="center" vertical="center"/>
    </xf>
    <xf numFmtId="0" fontId="29" fillId="0" borderId="36" xfId="9" applyFont="1" applyFill="1" applyBorder="1" applyAlignment="1" applyProtection="1">
      <alignment horizontal="center" vertical="center" wrapText="1"/>
    </xf>
    <xf numFmtId="0" fontId="29" fillId="0" borderId="39" xfId="9" applyFont="1" applyFill="1" applyBorder="1" applyAlignment="1" applyProtection="1">
      <alignment horizontal="center" vertical="center"/>
    </xf>
    <xf numFmtId="0" fontId="29" fillId="0" borderId="40" xfId="9" applyFont="1" applyFill="1" applyBorder="1" applyAlignment="1" applyProtection="1">
      <alignment horizontal="center" vertical="center"/>
    </xf>
    <xf numFmtId="0" fontId="27" fillId="0" borderId="0" xfId="9" applyFont="1" applyFill="1" applyAlignment="1" applyProtection="1">
      <alignment horizontal="center" vertical="center"/>
      <protection locked="0"/>
    </xf>
    <xf numFmtId="14" fontId="19" fillId="0" borderId="1" xfId="9" applyNumberFormat="1" applyFont="1" applyFill="1" applyBorder="1" applyAlignment="1" applyProtection="1">
      <alignment horizontal="left" vertical="center" wrapText="1"/>
      <protection locked="0"/>
    </xf>
    <xf numFmtId="0" fontId="19" fillId="0" borderId="1" xfId="9" applyFont="1" applyFill="1" applyBorder="1" applyAlignment="1" applyProtection="1">
      <alignment vertical="center" wrapText="1"/>
      <protection locked="0"/>
    </xf>
    <xf numFmtId="2" fontId="19" fillId="0" borderId="1" xfId="9" applyNumberFormat="1" applyFont="1" applyFill="1" applyBorder="1" applyAlignment="1" applyProtection="1">
      <alignment horizontal="left" vertical="center"/>
      <protection locked="0"/>
    </xf>
    <xf numFmtId="49" fontId="19" fillId="0" borderId="1" xfId="9" applyNumberFormat="1" applyFont="1" applyFill="1" applyBorder="1" applyAlignment="1" applyProtection="1">
      <alignment vertical="center"/>
      <protection locked="0"/>
    </xf>
    <xf numFmtId="0" fontId="38" fillId="0" borderId="1" xfId="0" applyFont="1" applyFill="1" applyBorder="1" applyAlignment="1">
      <alignment wrapText="1"/>
    </xf>
    <xf numFmtId="0" fontId="19" fillId="0" borderId="1" xfId="9" applyFont="1" applyFill="1" applyBorder="1" applyAlignment="1" applyProtection="1">
      <alignment vertical="center"/>
      <protection locked="0"/>
    </xf>
    <xf numFmtId="0" fontId="38" fillId="0" borderId="1" xfId="0" applyFont="1" applyFill="1" applyBorder="1" applyAlignment="1">
      <alignment horizontal="left" wrapText="1"/>
    </xf>
    <xf numFmtId="0" fontId="38" fillId="0" borderId="1" xfId="0" applyFont="1" applyFill="1" applyBorder="1" applyAlignment="1">
      <alignment vertical="center" wrapText="1"/>
    </xf>
    <xf numFmtId="0" fontId="32" fillId="0" borderId="18" xfId="9" applyFont="1" applyFill="1" applyBorder="1" applyAlignment="1" applyProtection="1">
      <alignment horizontal="center" vertical="center"/>
      <protection locked="0"/>
    </xf>
    <xf numFmtId="14" fontId="32" fillId="0" borderId="19" xfId="9" applyNumberFormat="1" applyFont="1" applyFill="1" applyBorder="1" applyAlignment="1" applyProtection="1">
      <alignment vertical="center" wrapText="1"/>
      <protection locked="0"/>
    </xf>
    <xf numFmtId="0" fontId="32" fillId="0" borderId="19" xfId="9" applyFont="1" applyFill="1" applyBorder="1" applyAlignment="1" applyProtection="1">
      <alignment vertical="center" wrapText="1"/>
      <protection locked="0"/>
    </xf>
    <xf numFmtId="0" fontId="32" fillId="0" borderId="20" xfId="9" applyFont="1" applyFill="1" applyBorder="1" applyAlignment="1" applyProtection="1">
      <alignment vertical="center"/>
      <protection locked="0"/>
    </xf>
    <xf numFmtId="0" fontId="32" fillId="0" borderId="18" xfId="9" applyFont="1" applyFill="1" applyBorder="1" applyAlignment="1" applyProtection="1">
      <alignment vertical="center" wrapText="1"/>
      <protection locked="0"/>
    </xf>
    <xf numFmtId="49" fontId="32" fillId="0" borderId="19" xfId="9" applyNumberFormat="1" applyFont="1" applyFill="1" applyBorder="1" applyAlignment="1" applyProtection="1">
      <alignment vertical="center"/>
      <protection locked="0"/>
    </xf>
    <xf numFmtId="0" fontId="32" fillId="0" borderId="19" xfId="9" applyFont="1" applyFill="1" applyBorder="1" applyAlignment="1" applyProtection="1">
      <alignment vertical="center"/>
      <protection locked="0"/>
    </xf>
    <xf numFmtId="0" fontId="32" fillId="0" borderId="21" xfId="9" applyFont="1" applyFill="1" applyBorder="1" applyAlignment="1" applyProtection="1">
      <alignment vertical="center"/>
      <protection locked="0"/>
    </xf>
    <xf numFmtId="0" fontId="32" fillId="0" borderId="33" xfId="9" applyFont="1" applyFill="1" applyBorder="1" applyAlignment="1" applyProtection="1">
      <alignment vertical="center" wrapText="1"/>
      <protection locked="0"/>
    </xf>
    <xf numFmtId="0" fontId="11" fillId="0" borderId="0" xfId="3" applyFill="1" applyAlignment="1" applyProtection="1">
      <alignment vertical="center"/>
      <protection locked="0"/>
    </xf>
    <xf numFmtId="14" fontId="19" fillId="0" borderId="0" xfId="9" applyNumberFormat="1" applyFont="1" applyFill="1" applyBorder="1" applyAlignment="1" applyProtection="1">
      <alignment vertical="center" wrapText="1"/>
    </xf>
    <xf numFmtId="14" fontId="19" fillId="0" borderId="3" xfId="9" applyNumberFormat="1" applyFont="1" applyFill="1" applyBorder="1" applyAlignment="1" applyProtection="1">
      <alignment vertical="center"/>
    </xf>
    <xf numFmtId="0" fontId="19" fillId="0" borderId="3" xfId="9" applyFont="1" applyFill="1" applyBorder="1" applyAlignment="1" applyProtection="1">
      <alignment vertical="center"/>
      <protection locked="0"/>
    </xf>
    <xf numFmtId="14" fontId="19" fillId="0" borderId="3" xfId="9" applyNumberFormat="1" applyFont="1" applyFill="1" applyBorder="1" applyAlignment="1" applyProtection="1">
      <alignment horizontal="center" vertical="center"/>
    </xf>
    <xf numFmtId="14" fontId="21" fillId="0" borderId="32" xfId="9" applyNumberFormat="1" applyFont="1" applyFill="1" applyBorder="1" applyAlignment="1" applyProtection="1">
      <alignment vertical="center" wrapText="1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vertical="center" wrapText="1"/>
    </xf>
    <xf numFmtId="49" fontId="27" fillId="0" borderId="0" xfId="9" applyNumberFormat="1" applyFont="1" applyFill="1" applyAlignment="1" applyProtection="1">
      <alignment vertical="center"/>
      <protection locked="0"/>
    </xf>
    <xf numFmtId="0" fontId="27" fillId="0" borderId="0" xfId="9" applyFont="1" applyFill="1" applyAlignment="1" applyProtection="1">
      <alignment vertical="center" wrapText="1"/>
      <protection locked="0"/>
    </xf>
    <xf numFmtId="0" fontId="22" fillId="0" borderId="0" xfId="0" applyFont="1" applyFill="1" applyAlignment="1" applyProtection="1">
      <alignment horizontal="left" vertical="center"/>
    </xf>
    <xf numFmtId="0" fontId="17" fillId="0" borderId="0" xfId="1" applyFont="1" applyFill="1" applyAlignment="1" applyProtection="1">
      <alignment horizontal="right" vertical="center"/>
    </xf>
    <xf numFmtId="0" fontId="22" fillId="0" borderId="0" xfId="0" applyFont="1" applyFill="1" applyProtection="1"/>
    <xf numFmtId="0" fontId="17" fillId="0" borderId="0" xfId="1" applyFont="1" applyFill="1" applyAlignment="1" applyProtection="1">
      <alignment horizontal="center" vertical="center"/>
    </xf>
    <xf numFmtId="0" fontId="17" fillId="0" borderId="0" xfId="1" applyFont="1" applyFill="1" applyAlignment="1" applyProtection="1">
      <alignment vertical="center"/>
    </xf>
    <xf numFmtId="3" fontId="22" fillId="0" borderId="1" xfId="1" applyNumberFormat="1" applyFont="1" applyFill="1" applyBorder="1" applyAlignment="1" applyProtection="1">
      <alignment horizontal="center" vertical="center" wrapText="1"/>
    </xf>
    <xf numFmtId="168" fontId="32" fillId="0" borderId="1" xfId="10" applyNumberFormat="1" applyFont="1" applyFill="1" applyBorder="1" applyAlignment="1" applyProtection="1">
      <alignment horizontal="left" vertical="center" wrapText="1"/>
      <protection locked="0"/>
    </xf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168" fontId="32" fillId="0" borderId="2" xfId="10" applyNumberFormat="1" applyFont="1" applyFill="1" applyBorder="1" applyAlignment="1" applyProtection="1">
      <alignment horizontal="left" vertical="center" wrapText="1"/>
      <protection locked="0"/>
    </xf>
    <xf numFmtId="3" fontId="22" fillId="0" borderId="1" xfId="0" applyNumberFormat="1" applyFont="1" applyFill="1" applyBorder="1" applyProtection="1"/>
    <xf numFmtId="0" fontId="22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Alignment="1" applyProtection="1">
      <alignment vertical="top" wrapText="1"/>
      <protection locked="0"/>
    </xf>
    <xf numFmtId="14" fontId="19" fillId="0" borderId="0" xfId="10" applyNumberFormat="1" applyFont="1" applyFill="1" applyBorder="1" applyAlignment="1" applyProtection="1">
      <alignment vertical="center"/>
    </xf>
    <xf numFmtId="0" fontId="19" fillId="0" borderId="0" xfId="10" applyFont="1" applyFill="1" applyBorder="1" applyAlignment="1" applyProtection="1">
      <alignment vertical="center"/>
      <protection locked="0"/>
    </xf>
    <xf numFmtId="14" fontId="19" fillId="0" borderId="0" xfId="10" applyNumberFormat="1" applyFont="1" applyFill="1" applyBorder="1" applyAlignment="1" applyProtection="1">
      <alignment horizontal="center" vertical="center"/>
    </xf>
    <xf numFmtId="14" fontId="21" fillId="0" borderId="0" xfId="10" applyNumberFormat="1" applyFont="1" applyFill="1" applyBorder="1" applyAlignment="1" applyProtection="1">
      <alignment horizontal="center" vertical="center"/>
    </xf>
    <xf numFmtId="14" fontId="21" fillId="0" borderId="0" xfId="10" applyNumberFormat="1" applyFont="1" applyFill="1" applyBorder="1" applyAlignment="1" applyProtection="1">
      <alignment vertical="center"/>
    </xf>
    <xf numFmtId="14" fontId="21" fillId="0" borderId="0" xfId="10" applyNumberFormat="1" applyFont="1" applyFill="1" applyBorder="1" applyAlignment="1" applyProtection="1">
      <alignment vertical="center" wrapText="1"/>
    </xf>
    <xf numFmtId="0" fontId="39" fillId="0" borderId="1" xfId="0" applyFont="1" applyFill="1" applyBorder="1" applyAlignment="1">
      <alignment horizontal="left" vertical="center" wrapText="1"/>
    </xf>
    <xf numFmtId="0" fontId="40" fillId="0" borderId="1" xfId="0" applyFont="1" applyFill="1" applyBorder="1" applyAlignment="1">
      <alignment horizontal="left" vertical="center" wrapText="1"/>
    </xf>
    <xf numFmtId="0" fontId="11" fillId="4" borderId="0" xfId="3" applyFill="1" applyAlignment="1" applyProtection="1"/>
    <xf numFmtId="0" fontId="17" fillId="4" borderId="0" xfId="3" applyFont="1" applyFill="1" applyAlignment="1" applyProtection="1"/>
    <xf numFmtId="0" fontId="17" fillId="2" borderId="0" xfId="3" applyFont="1" applyFill="1" applyBorder="1" applyAlignment="1" applyProtection="1"/>
    <xf numFmtId="0" fontId="11" fillId="4" borderId="0" xfId="3" applyFont="1" applyFill="1" applyAlignment="1" applyProtection="1"/>
    <xf numFmtId="0" fontId="21" fillId="4" borderId="1" xfId="15" applyFont="1" applyFill="1" applyBorder="1" applyAlignment="1" applyProtection="1">
      <alignment vertical="center" wrapText="1"/>
    </xf>
    <xf numFmtId="0" fontId="21" fillId="4" borderId="5" xfId="15" applyFont="1" applyFill="1" applyBorder="1" applyAlignment="1" applyProtection="1">
      <alignment vertical="center" wrapText="1"/>
    </xf>
    <xf numFmtId="0" fontId="39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/>
    </xf>
    <xf numFmtId="0" fontId="11" fillId="0" borderId="0" xfId="3" applyAlignment="1"/>
    <xf numFmtId="0" fontId="11" fillId="0" borderId="0" xfId="3" applyAlignment="1" applyProtection="1">
      <protection locked="0"/>
    </xf>
    <xf numFmtId="0" fontId="22" fillId="0" borderId="0" xfId="3" applyFont="1" applyAlignment="1" applyProtection="1">
      <protection locked="0"/>
    </xf>
    <xf numFmtId="0" fontId="17" fillId="0" borderId="0" xfId="3" applyFont="1" applyAlignment="1" applyProtection="1">
      <protection locked="0"/>
    </xf>
    <xf numFmtId="0" fontId="11" fillId="4" borderId="0" xfId="3" applyFill="1" applyAlignment="1" applyProtection="1">
      <alignment horizontal="left"/>
    </xf>
    <xf numFmtId="0" fontId="11" fillId="4" borderId="0" xfId="3" applyFill="1" applyBorder="1" applyAlignment="1" applyProtection="1">
      <alignment horizontal="left"/>
    </xf>
    <xf numFmtId="0" fontId="11" fillId="2" borderId="0" xfId="3" applyFill="1" applyBorder="1" applyAlignment="1" applyProtection="1">
      <alignment horizontal="left"/>
    </xf>
    <xf numFmtId="0" fontId="21" fillId="4" borderId="1" xfId="15" applyFont="1" applyFill="1" applyBorder="1" applyAlignment="1" applyProtection="1">
      <alignment horizontal="left" vertical="center" wrapText="1"/>
    </xf>
    <xf numFmtId="0" fontId="19" fillId="0" borderId="1" xfId="15" applyFont="1" applyBorder="1" applyAlignment="1" applyProtection="1">
      <alignment horizontal="left" vertical="center" wrapText="1"/>
      <protection locked="0"/>
    </xf>
    <xf numFmtId="0" fontId="11" fillId="0" borderId="0" xfId="3" applyAlignment="1" applyProtection="1">
      <alignment horizontal="left"/>
      <protection locked="0"/>
    </xf>
    <xf numFmtId="0" fontId="17" fillId="0" borderId="0" xfId="3" applyFont="1" applyAlignment="1" applyProtection="1">
      <alignment horizontal="left" vertical="center"/>
      <protection locked="0"/>
    </xf>
    <xf numFmtId="0" fontId="11" fillId="0" borderId="0" xfId="3" applyAlignment="1">
      <alignment horizontal="left"/>
    </xf>
    <xf numFmtId="2" fontId="39" fillId="0" borderId="1" xfId="0" applyNumberFormat="1" applyFont="1" applyFill="1" applyBorder="1" applyAlignment="1">
      <alignment horizontal="left" vertical="center" wrapText="1"/>
    </xf>
    <xf numFmtId="2" fontId="40" fillId="0" borderId="1" xfId="0" applyNumberFormat="1" applyFont="1" applyFill="1" applyBorder="1" applyAlignment="1">
      <alignment horizontal="left" vertical="center" wrapText="1"/>
    </xf>
    <xf numFmtId="49" fontId="39" fillId="0" borderId="1" xfId="0" applyNumberFormat="1" applyFont="1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left" vertical="center" wrapText="1"/>
    </xf>
    <xf numFmtId="0" fontId="11" fillId="6" borderId="0" xfId="3" applyFill="1"/>
    <xf numFmtId="0" fontId="19" fillId="0" borderId="2" xfId="4" applyFont="1" applyFill="1" applyBorder="1" applyAlignment="1" applyProtection="1">
      <alignment vertical="center" wrapText="1"/>
      <protection locked="0"/>
    </xf>
    <xf numFmtId="0" fontId="11" fillId="0" borderId="0" xfId="3" applyFill="1" applyBorder="1" applyProtection="1"/>
    <xf numFmtId="0" fontId="11" fillId="0" borderId="0" xfId="3" applyFill="1" applyProtection="1"/>
    <xf numFmtId="0" fontId="21" fillId="0" borderId="1" xfId="15" applyFont="1" applyFill="1" applyBorder="1" applyAlignment="1" applyProtection="1">
      <alignment horizontal="center" vertical="center" wrapText="1"/>
    </xf>
    <xf numFmtId="0" fontId="11" fillId="0" borderId="0" xfId="3" applyFill="1" applyProtection="1">
      <protection locked="0"/>
    </xf>
    <xf numFmtId="0" fontId="21" fillId="0" borderId="5" xfId="15" applyFont="1" applyFill="1" applyBorder="1" applyAlignment="1" applyProtection="1">
      <alignment horizontal="center" vertical="center" wrapText="1"/>
    </xf>
    <xf numFmtId="0" fontId="19" fillId="0" borderId="1" xfId="15" applyFont="1" applyFill="1" applyBorder="1" applyAlignment="1" applyProtection="1">
      <alignment horizontal="left" vertical="center" wrapText="1"/>
      <protection locked="0"/>
    </xf>
    <xf numFmtId="0" fontId="19" fillId="0" borderId="1" xfId="4" applyFont="1" applyFill="1" applyBorder="1" applyAlignment="1" applyProtection="1">
      <alignment horizontal="left" vertical="center" wrapText="1"/>
      <protection locked="0"/>
    </xf>
    <xf numFmtId="0" fontId="17" fillId="0" borderId="3" xfId="3" applyFont="1" applyFill="1" applyBorder="1" applyProtection="1">
      <protection locked="0"/>
    </xf>
    <xf numFmtId="0" fontId="29" fillId="0" borderId="10" xfId="9" applyFont="1" applyFill="1" applyBorder="1" applyAlignment="1" applyProtection="1">
      <alignment horizontal="center" vertical="center"/>
    </xf>
    <xf numFmtId="0" fontId="29" fillId="0" borderId="12" xfId="9" applyFont="1" applyFill="1" applyBorder="1" applyAlignment="1" applyProtection="1">
      <alignment horizontal="center" vertical="center"/>
    </xf>
    <xf numFmtId="0" fontId="29" fillId="0" borderId="11" xfId="9" applyFont="1" applyFill="1" applyBorder="1" applyAlignment="1" applyProtection="1">
      <alignment horizontal="center" vertical="center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4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0" borderId="0" xfId="10" applyNumberFormat="1" applyFont="1" applyFill="1" applyBorder="1" applyAlignment="1" applyProtection="1">
      <alignment horizontal="center" vertical="center"/>
    </xf>
    <xf numFmtId="0" fontId="22" fillId="0" borderId="0" xfId="0" applyFont="1" applyFill="1" applyAlignment="1" applyProtection="1">
      <alignment horizontal="left" vertical="center"/>
    </xf>
    <xf numFmtId="14" fontId="21" fillId="0" borderId="0" xfId="10" applyNumberFormat="1" applyFont="1" applyFill="1" applyBorder="1" applyAlignment="1" applyProtection="1">
      <alignment horizontal="left" vertical="center" wrapText="1"/>
    </xf>
    <xf numFmtId="14" fontId="21" fillId="0" borderId="32" xfId="10" applyNumberFormat="1" applyFont="1" applyFill="1" applyBorder="1" applyAlignment="1" applyProtection="1">
      <alignment horizontal="center" vertical="center"/>
    </xf>
    <xf numFmtId="14" fontId="21" fillId="0" borderId="32" xfId="10" applyNumberFormat="1" applyFont="1" applyFill="1" applyBorder="1" applyAlignment="1" applyProtection="1">
      <alignment horizontal="center" vertical="center" wrapText="1"/>
    </xf>
    <xf numFmtId="14" fontId="21" fillId="0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Fill="1" applyAlignment="1" applyProtection="1">
      <alignment horizontal="left" vertical="top" wrapText="1"/>
      <protection locked="0"/>
    </xf>
    <xf numFmtId="0" fontId="17" fillId="4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4" borderId="1" xfId="4" applyFont="1" applyFill="1" applyBorder="1" applyAlignment="1" applyProtection="1">
      <alignment horizontal="center" vertical="center" wrapText="1"/>
    </xf>
    <xf numFmtId="0" fontId="17" fillId="4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2" xfId="3" applyFont="1" applyBorder="1" applyAlignment="1" applyProtection="1">
      <alignment horizontal="center" vertical="center"/>
      <protection locked="0"/>
    </xf>
    <xf numFmtId="0" fontId="17" fillId="0" borderId="32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4" borderId="0" xfId="3" applyFont="1" applyFill="1" applyBorder="1" applyAlignment="1">
      <alignment horizontal="left" vertical="center" wrapText="1"/>
    </xf>
    <xf numFmtId="0" fontId="17" fillId="4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27" xfId="3" applyFont="1" applyBorder="1" applyAlignment="1">
      <alignment horizontal="center" vertical="center"/>
    </xf>
    <xf numFmtId="3" fontId="22" fillId="0" borderId="1" xfId="1" applyNumberFormat="1" applyFont="1" applyFill="1" applyBorder="1" applyAlignment="1" applyProtection="1">
      <alignment horizontal="right" vertical="center"/>
      <protection locked="0"/>
    </xf>
    <xf numFmtId="0" fontId="19" fillId="0" borderId="1" xfId="0" applyFont="1" applyFill="1" applyBorder="1" applyAlignment="1">
      <alignment vertical="center" wrapText="1"/>
    </xf>
    <xf numFmtId="0" fontId="40" fillId="0" borderId="1" xfId="0" applyFont="1" applyFill="1" applyBorder="1" applyAlignment="1">
      <alignment vertical="center" wrapText="1"/>
    </xf>
    <xf numFmtId="49" fontId="40" fillId="0" borderId="1" xfId="0" applyNumberFormat="1" applyFont="1" applyFill="1" applyBorder="1" applyAlignment="1">
      <alignment horizontal="left" vertical="center" wrapText="1"/>
    </xf>
    <xf numFmtId="0" fontId="19" fillId="0" borderId="4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9" fillId="0" borderId="31" xfId="15" applyFont="1" applyFill="1" applyBorder="1" applyAlignment="1" applyProtection="1">
      <alignment horizontal="center" vertical="center" wrapText="1"/>
      <protection locked="0"/>
    </xf>
    <xf numFmtId="0" fontId="39" fillId="0" borderId="31" xfId="0" applyFont="1" applyFill="1" applyBorder="1" applyAlignment="1">
      <alignment horizontal="center" vertical="center" wrapText="1"/>
    </xf>
    <xf numFmtId="0" fontId="19" fillId="0" borderId="30" xfId="15" applyFont="1" applyFill="1" applyBorder="1" applyAlignment="1" applyProtection="1">
      <alignment horizontal="center" vertical="center" wrapText="1"/>
      <protection locked="0"/>
    </xf>
    <xf numFmtId="0" fontId="39" fillId="0" borderId="30" xfId="0" applyFont="1" applyFill="1" applyBorder="1" applyAlignment="1">
      <alignment horizontal="center" vertical="center" wrapText="1"/>
    </xf>
    <xf numFmtId="0" fontId="19" fillId="0" borderId="2" xfId="15" applyFont="1" applyFill="1" applyBorder="1" applyAlignment="1" applyProtection="1">
      <alignment horizontal="center" vertical="center" wrapText="1"/>
      <protection locked="0"/>
    </xf>
    <xf numFmtId="0" fontId="39" fillId="0" borderId="2" xfId="0" applyFont="1" applyFill="1" applyBorder="1" applyAlignment="1">
      <alignment horizontal="center" vertical="center" wrapText="1"/>
    </xf>
    <xf numFmtId="49" fontId="39" fillId="0" borderId="1" xfId="0" applyNumberFormat="1" applyFont="1" applyFill="1" applyBorder="1" applyAlignment="1">
      <alignment horizontal="center" vertical="center" wrapText="1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6"/>
  <sheetViews>
    <sheetView showGridLines="0" view="pageBreakPreview" topLeftCell="A229" zoomScaleNormal="100" zoomScaleSheetLayoutView="100" workbookViewId="0">
      <selection activeCell="N246" sqref="N246"/>
    </sheetView>
  </sheetViews>
  <sheetFormatPr defaultRowHeight="15" x14ac:dyDescent="0.2"/>
  <cols>
    <col min="1" max="1" width="6.28515625" style="321" bestFit="1" customWidth="1"/>
    <col min="2" max="2" width="13.140625" style="321" customWidth="1"/>
    <col min="3" max="3" width="26.42578125" style="321" customWidth="1"/>
    <col min="4" max="4" width="15.140625" style="321" customWidth="1"/>
    <col min="5" max="5" width="26.7109375" style="321" customWidth="1"/>
    <col min="6" max="6" width="19.140625" style="445" customWidth="1"/>
    <col min="7" max="7" width="24.5703125" style="445" customWidth="1"/>
    <col min="8" max="8" width="19.140625" style="445" customWidth="1"/>
    <col min="9" max="9" width="30.5703125" style="446" customWidth="1"/>
    <col min="10" max="10" width="26.28515625" style="321" customWidth="1"/>
    <col min="11" max="11" width="13.140625" style="321" bestFit="1" customWidth="1"/>
    <col min="12" max="12" width="23" style="321" bestFit="1" customWidth="1"/>
    <col min="13" max="16384" width="9.140625" style="321"/>
  </cols>
  <sheetData>
    <row r="1" spans="1:12" s="378" customFormat="1" x14ac:dyDescent="0.2">
      <c r="A1" s="371" t="s">
        <v>289</v>
      </c>
      <c r="B1" s="372"/>
      <c r="C1" s="372"/>
      <c r="D1" s="372"/>
      <c r="E1" s="373"/>
      <c r="F1" s="374"/>
      <c r="G1" s="373"/>
      <c r="H1" s="375"/>
      <c r="I1" s="376"/>
      <c r="J1" s="373"/>
      <c r="K1" s="373"/>
      <c r="L1" s="377" t="s">
        <v>97</v>
      </c>
    </row>
    <row r="2" spans="1:12" s="378" customFormat="1" x14ac:dyDescent="0.2">
      <c r="A2" s="379" t="s">
        <v>128</v>
      </c>
      <c r="B2" s="372"/>
      <c r="C2" s="372"/>
      <c r="D2" s="372"/>
      <c r="E2" s="373"/>
      <c r="F2" s="374"/>
      <c r="G2" s="373"/>
      <c r="H2" s="380"/>
      <c r="I2" s="376"/>
      <c r="J2" s="373"/>
      <c r="K2" s="373"/>
      <c r="L2" s="381" t="s">
        <v>585</v>
      </c>
    </row>
    <row r="3" spans="1:12" s="378" customFormat="1" x14ac:dyDescent="0.2">
      <c r="A3" s="382"/>
      <c r="B3" s="372"/>
      <c r="C3" s="383"/>
      <c r="D3" s="384"/>
      <c r="E3" s="373"/>
      <c r="F3" s="385"/>
      <c r="G3" s="373"/>
      <c r="H3" s="373"/>
      <c r="I3" s="386"/>
      <c r="J3" s="372"/>
      <c r="K3" s="372"/>
      <c r="L3" s="387"/>
    </row>
    <row r="4" spans="1:12" s="378" customFormat="1" x14ac:dyDescent="0.2">
      <c r="A4" s="388" t="s">
        <v>257</v>
      </c>
      <c r="B4" s="374"/>
      <c r="C4" s="374"/>
      <c r="D4" s="389"/>
      <c r="E4" s="390"/>
      <c r="F4" s="391"/>
      <c r="G4" s="373"/>
      <c r="H4" s="392"/>
      <c r="I4" s="393"/>
      <c r="J4" s="372"/>
      <c r="K4" s="373"/>
      <c r="L4" s="387"/>
    </row>
    <row r="5" spans="1:12" s="378" customFormat="1" ht="15.75" thickBot="1" x14ac:dyDescent="0.25">
      <c r="A5" s="267" t="s">
        <v>574</v>
      </c>
      <c r="B5" s="373"/>
      <c r="C5" s="394"/>
      <c r="D5" s="395"/>
      <c r="E5" s="373"/>
      <c r="F5" s="391"/>
      <c r="G5" s="391"/>
      <c r="H5" s="391"/>
      <c r="I5" s="396"/>
      <c r="J5" s="372"/>
      <c r="K5" s="372"/>
      <c r="L5" s="387"/>
    </row>
    <row r="6" spans="1:12" ht="15.75" thickBot="1" x14ac:dyDescent="0.25">
      <c r="A6" s="397"/>
      <c r="B6" s="398"/>
      <c r="C6" s="399"/>
      <c r="D6" s="399"/>
      <c r="E6" s="399"/>
      <c r="F6" s="374"/>
      <c r="G6" s="374"/>
      <c r="H6" s="374"/>
      <c r="I6" s="502" t="s">
        <v>405</v>
      </c>
      <c r="J6" s="503"/>
      <c r="K6" s="504"/>
      <c r="L6" s="400"/>
    </row>
    <row r="7" spans="1:12" s="411" customFormat="1" ht="39" thickBot="1" x14ac:dyDescent="0.25">
      <c r="A7" s="401" t="s">
        <v>64</v>
      </c>
      <c r="B7" s="402" t="s">
        <v>129</v>
      </c>
      <c r="C7" s="403" t="s">
        <v>404</v>
      </c>
      <c r="D7" s="404" t="s">
        <v>263</v>
      </c>
      <c r="E7" s="405" t="s">
        <v>403</v>
      </c>
      <c r="F7" s="406" t="s">
        <v>402</v>
      </c>
      <c r="G7" s="407" t="s">
        <v>216</v>
      </c>
      <c r="H7" s="408" t="s">
        <v>213</v>
      </c>
      <c r="I7" s="401" t="s">
        <v>401</v>
      </c>
      <c r="J7" s="409" t="s">
        <v>260</v>
      </c>
      <c r="K7" s="408" t="s">
        <v>217</v>
      </c>
      <c r="L7" s="410" t="s">
        <v>218</v>
      </c>
    </row>
    <row r="8" spans="1:12" s="419" customFormat="1" x14ac:dyDescent="0.2">
      <c r="A8" s="412">
        <v>1</v>
      </c>
      <c r="B8" s="413">
        <v>2</v>
      </c>
      <c r="C8" s="414">
        <v>3</v>
      </c>
      <c r="D8" s="414">
        <v>4</v>
      </c>
      <c r="E8" s="412">
        <v>5</v>
      </c>
      <c r="F8" s="415">
        <v>6</v>
      </c>
      <c r="G8" s="414">
        <v>7</v>
      </c>
      <c r="H8" s="415">
        <v>8</v>
      </c>
      <c r="I8" s="416">
        <v>9</v>
      </c>
      <c r="J8" s="415">
        <v>10</v>
      </c>
      <c r="K8" s="417">
        <v>11</v>
      </c>
      <c r="L8" s="418">
        <v>12</v>
      </c>
    </row>
    <row r="9" spans="1:12" ht="12.75" customHeight="1" x14ac:dyDescent="0.3">
      <c r="A9" s="342">
        <v>1</v>
      </c>
      <c r="B9" s="365" t="s">
        <v>698</v>
      </c>
      <c r="C9" s="343" t="s">
        <v>478</v>
      </c>
      <c r="D9" s="318">
        <v>7000</v>
      </c>
      <c r="E9" s="319" t="s">
        <v>586</v>
      </c>
      <c r="F9" s="365" t="s">
        <v>624</v>
      </c>
      <c r="G9" s="344" t="s">
        <v>661</v>
      </c>
      <c r="H9" s="319" t="s">
        <v>481</v>
      </c>
      <c r="I9" s="343"/>
      <c r="J9" s="366"/>
      <c r="K9" s="366"/>
      <c r="L9" s="343"/>
    </row>
    <row r="10" spans="1:12" ht="12.75" customHeight="1" x14ac:dyDescent="0.3">
      <c r="A10" s="342">
        <v>2</v>
      </c>
      <c r="B10" s="365" t="s">
        <v>699</v>
      </c>
      <c r="C10" s="343" t="s">
        <v>478</v>
      </c>
      <c r="D10" s="318">
        <v>25000</v>
      </c>
      <c r="E10" s="319" t="s">
        <v>587</v>
      </c>
      <c r="F10" s="365" t="s">
        <v>625</v>
      </c>
      <c r="G10" s="344" t="s">
        <v>662</v>
      </c>
      <c r="H10" s="319" t="s">
        <v>482</v>
      </c>
      <c r="I10" s="343"/>
      <c r="J10" s="366"/>
      <c r="K10" s="366"/>
      <c r="L10" s="343"/>
    </row>
    <row r="11" spans="1:12" ht="12.75" customHeight="1" x14ac:dyDescent="0.3">
      <c r="A11" s="342">
        <v>3</v>
      </c>
      <c r="B11" s="365" t="s">
        <v>700</v>
      </c>
      <c r="C11" s="343" t="s">
        <v>478</v>
      </c>
      <c r="D11" s="367">
        <v>10000</v>
      </c>
      <c r="E11" s="319" t="s">
        <v>588</v>
      </c>
      <c r="F11" s="368" t="s">
        <v>626</v>
      </c>
      <c r="G11" s="317" t="s">
        <v>663</v>
      </c>
      <c r="H11" s="319" t="s">
        <v>479</v>
      </c>
      <c r="I11" s="343"/>
      <c r="J11" s="366"/>
      <c r="K11" s="366"/>
      <c r="L11" s="343"/>
    </row>
    <row r="12" spans="1:12" ht="12.75" customHeight="1" x14ac:dyDescent="0.3">
      <c r="A12" s="342">
        <v>4</v>
      </c>
      <c r="B12" s="365" t="s">
        <v>701</v>
      </c>
      <c r="C12" s="343" t="s">
        <v>478</v>
      </c>
      <c r="D12" s="318">
        <v>2000</v>
      </c>
      <c r="E12" s="319" t="s">
        <v>589</v>
      </c>
      <c r="F12" s="368" t="s">
        <v>627</v>
      </c>
      <c r="G12" s="317" t="s">
        <v>664</v>
      </c>
      <c r="H12" s="319" t="s">
        <v>481</v>
      </c>
      <c r="I12" s="343"/>
      <c r="J12" s="366"/>
      <c r="K12" s="366"/>
      <c r="L12" s="343"/>
    </row>
    <row r="13" spans="1:12" ht="12.75" customHeight="1" x14ac:dyDescent="0.3">
      <c r="A13" s="342">
        <v>5</v>
      </c>
      <c r="B13" s="365" t="s">
        <v>701</v>
      </c>
      <c r="C13" s="343" t="s">
        <v>478</v>
      </c>
      <c r="D13" s="318">
        <v>2000</v>
      </c>
      <c r="E13" s="319" t="s">
        <v>590</v>
      </c>
      <c r="F13" s="365" t="s">
        <v>628</v>
      </c>
      <c r="G13" s="369" t="s">
        <v>665</v>
      </c>
      <c r="H13" s="319" t="s">
        <v>482</v>
      </c>
      <c r="I13" s="343"/>
      <c r="J13" s="366"/>
      <c r="K13" s="366"/>
      <c r="L13" s="343"/>
    </row>
    <row r="14" spans="1:12" ht="12.75" customHeight="1" x14ac:dyDescent="0.3">
      <c r="A14" s="342">
        <v>6</v>
      </c>
      <c r="B14" s="365" t="s">
        <v>702</v>
      </c>
      <c r="C14" s="343" t="s">
        <v>478</v>
      </c>
      <c r="D14" s="318">
        <v>5000</v>
      </c>
      <c r="E14" s="319" t="s">
        <v>591</v>
      </c>
      <c r="F14" s="365" t="s">
        <v>629</v>
      </c>
      <c r="G14" s="369" t="s">
        <v>666</v>
      </c>
      <c r="H14" s="319" t="s">
        <v>481</v>
      </c>
      <c r="I14" s="343"/>
      <c r="J14" s="366"/>
      <c r="K14" s="366"/>
      <c r="L14" s="343"/>
    </row>
    <row r="15" spans="1:12" ht="12.75" customHeight="1" x14ac:dyDescent="0.3">
      <c r="A15" s="342">
        <v>7</v>
      </c>
      <c r="B15" s="365" t="s">
        <v>703</v>
      </c>
      <c r="C15" s="343" t="s">
        <v>478</v>
      </c>
      <c r="D15" s="318">
        <v>2000</v>
      </c>
      <c r="E15" s="319" t="s">
        <v>592</v>
      </c>
      <c r="F15" s="368" t="s">
        <v>630</v>
      </c>
      <c r="G15" s="317" t="s">
        <v>667</v>
      </c>
      <c r="H15" s="319" t="s">
        <v>482</v>
      </c>
      <c r="I15" s="343"/>
      <c r="J15" s="366"/>
      <c r="K15" s="366"/>
      <c r="L15" s="343"/>
    </row>
    <row r="16" spans="1:12" ht="12.75" customHeight="1" x14ac:dyDescent="0.3">
      <c r="A16" s="342">
        <v>8</v>
      </c>
      <c r="B16" s="365" t="s">
        <v>703</v>
      </c>
      <c r="C16" s="343" t="s">
        <v>478</v>
      </c>
      <c r="D16" s="318">
        <v>5000</v>
      </c>
      <c r="E16" s="319" t="s">
        <v>593</v>
      </c>
      <c r="F16" s="368" t="s">
        <v>631</v>
      </c>
      <c r="G16" s="369" t="s">
        <v>668</v>
      </c>
      <c r="H16" s="319" t="s">
        <v>482</v>
      </c>
      <c r="I16" s="343"/>
      <c r="J16" s="366"/>
      <c r="K16" s="366"/>
      <c r="L16" s="343"/>
    </row>
    <row r="17" spans="1:12" ht="12.75" customHeight="1" x14ac:dyDescent="0.3">
      <c r="A17" s="342">
        <v>9</v>
      </c>
      <c r="B17" s="365" t="s">
        <v>704</v>
      </c>
      <c r="C17" s="343" t="s">
        <v>478</v>
      </c>
      <c r="D17" s="318">
        <v>3000</v>
      </c>
      <c r="E17" s="319" t="s">
        <v>594</v>
      </c>
      <c r="F17" s="368" t="s">
        <v>490</v>
      </c>
      <c r="G17" s="369" t="s">
        <v>491</v>
      </c>
      <c r="H17" s="319" t="s">
        <v>489</v>
      </c>
      <c r="I17" s="343"/>
      <c r="J17" s="366"/>
      <c r="K17" s="366"/>
      <c r="L17" s="343"/>
    </row>
    <row r="18" spans="1:12" ht="12.75" customHeight="1" x14ac:dyDescent="0.3">
      <c r="A18" s="342">
        <v>10</v>
      </c>
      <c r="B18" s="365" t="s">
        <v>704</v>
      </c>
      <c r="C18" s="343" t="s">
        <v>478</v>
      </c>
      <c r="D18" s="318">
        <v>1000</v>
      </c>
      <c r="E18" s="319" t="s">
        <v>595</v>
      </c>
      <c r="F18" s="368" t="s">
        <v>632</v>
      </c>
      <c r="G18" s="369" t="s">
        <v>669</v>
      </c>
      <c r="H18" s="319" t="s">
        <v>479</v>
      </c>
      <c r="I18" s="343"/>
      <c r="J18" s="366"/>
      <c r="K18" s="366"/>
      <c r="L18" s="343"/>
    </row>
    <row r="19" spans="1:12" ht="12.75" customHeight="1" x14ac:dyDescent="0.3">
      <c r="A19" s="342">
        <v>11</v>
      </c>
      <c r="B19" s="365" t="s">
        <v>704</v>
      </c>
      <c r="C19" s="343" t="s">
        <v>478</v>
      </c>
      <c r="D19" s="318">
        <v>3000</v>
      </c>
      <c r="E19" s="319" t="s">
        <v>596</v>
      </c>
      <c r="F19" s="368" t="s">
        <v>633</v>
      </c>
      <c r="G19" s="369" t="s">
        <v>670</v>
      </c>
      <c r="H19" s="319" t="s">
        <v>482</v>
      </c>
      <c r="I19" s="343"/>
      <c r="J19" s="366"/>
      <c r="K19" s="366"/>
      <c r="L19" s="343"/>
    </row>
    <row r="20" spans="1:12" ht="12.75" customHeight="1" x14ac:dyDescent="0.3">
      <c r="A20" s="342">
        <v>12</v>
      </c>
      <c r="B20" s="365" t="s">
        <v>704</v>
      </c>
      <c r="C20" s="343" t="s">
        <v>478</v>
      </c>
      <c r="D20" s="318">
        <v>2000</v>
      </c>
      <c r="E20" s="319" t="s">
        <v>597</v>
      </c>
      <c r="F20" s="368" t="s">
        <v>634</v>
      </c>
      <c r="G20" s="369" t="s">
        <v>671</v>
      </c>
      <c r="H20" s="319" t="s">
        <v>482</v>
      </c>
      <c r="I20" s="343"/>
      <c r="J20" s="366"/>
      <c r="K20" s="366"/>
      <c r="L20" s="343"/>
    </row>
    <row r="21" spans="1:12" ht="12.75" customHeight="1" x14ac:dyDescent="0.3">
      <c r="A21" s="342">
        <v>13</v>
      </c>
      <c r="B21" s="365" t="s">
        <v>704</v>
      </c>
      <c r="C21" s="343" t="s">
        <v>478</v>
      </c>
      <c r="D21" s="318">
        <v>2000</v>
      </c>
      <c r="E21" s="319" t="s">
        <v>598</v>
      </c>
      <c r="F21" s="368" t="s">
        <v>635</v>
      </c>
      <c r="G21" s="369" t="s">
        <v>672</v>
      </c>
      <c r="H21" s="319" t="s">
        <v>482</v>
      </c>
      <c r="I21" s="343"/>
      <c r="J21" s="366"/>
      <c r="K21" s="366"/>
      <c r="L21" s="343"/>
    </row>
    <row r="22" spans="1:12" ht="12.75" customHeight="1" x14ac:dyDescent="0.3">
      <c r="A22" s="342">
        <v>14</v>
      </c>
      <c r="B22" s="365" t="s">
        <v>704</v>
      </c>
      <c r="C22" s="343" t="s">
        <v>478</v>
      </c>
      <c r="D22" s="318">
        <v>3000</v>
      </c>
      <c r="E22" s="319" t="s">
        <v>599</v>
      </c>
      <c r="F22" s="368" t="s">
        <v>636</v>
      </c>
      <c r="G22" s="369" t="s">
        <v>673</v>
      </c>
      <c r="H22" s="319" t="s">
        <v>482</v>
      </c>
      <c r="I22" s="343"/>
      <c r="J22" s="366"/>
      <c r="K22" s="366"/>
      <c r="L22" s="343"/>
    </row>
    <row r="23" spans="1:12" ht="12.75" customHeight="1" x14ac:dyDescent="0.3">
      <c r="A23" s="342">
        <v>15</v>
      </c>
      <c r="B23" s="365" t="s">
        <v>704</v>
      </c>
      <c r="C23" s="343" t="s">
        <v>478</v>
      </c>
      <c r="D23" s="318">
        <v>2000</v>
      </c>
      <c r="E23" s="319" t="s">
        <v>483</v>
      </c>
      <c r="F23" s="368" t="s">
        <v>484</v>
      </c>
      <c r="G23" s="369" t="s">
        <v>485</v>
      </c>
      <c r="H23" s="319" t="s">
        <v>482</v>
      </c>
      <c r="I23" s="343"/>
      <c r="J23" s="366"/>
      <c r="K23" s="366"/>
      <c r="L23" s="343"/>
    </row>
    <row r="24" spans="1:12" ht="12.75" customHeight="1" x14ac:dyDescent="0.3">
      <c r="A24" s="342">
        <v>16</v>
      </c>
      <c r="B24" s="365" t="s">
        <v>704</v>
      </c>
      <c r="C24" s="343" t="s">
        <v>478</v>
      </c>
      <c r="D24" s="318">
        <v>3000</v>
      </c>
      <c r="E24" s="319" t="s">
        <v>600</v>
      </c>
      <c r="F24" s="368" t="s">
        <v>637</v>
      </c>
      <c r="G24" s="369" t="s">
        <v>674</v>
      </c>
      <c r="H24" s="319" t="s">
        <v>479</v>
      </c>
      <c r="I24" s="343"/>
      <c r="J24" s="366"/>
      <c r="K24" s="366"/>
      <c r="L24" s="343"/>
    </row>
    <row r="25" spans="1:12" ht="12.75" customHeight="1" x14ac:dyDescent="0.3">
      <c r="A25" s="342">
        <v>17</v>
      </c>
      <c r="B25" s="365" t="s">
        <v>704</v>
      </c>
      <c r="C25" s="343" t="s">
        <v>478</v>
      </c>
      <c r="D25" s="318">
        <v>10000</v>
      </c>
      <c r="E25" s="319" t="s">
        <v>601</v>
      </c>
      <c r="F25" s="368" t="s">
        <v>638</v>
      </c>
      <c r="G25" s="369" t="s">
        <v>675</v>
      </c>
      <c r="H25" s="319" t="s">
        <v>479</v>
      </c>
      <c r="I25" s="343"/>
      <c r="J25" s="366"/>
      <c r="K25" s="366"/>
      <c r="L25" s="343"/>
    </row>
    <row r="26" spans="1:12" ht="12.75" customHeight="1" x14ac:dyDescent="0.3">
      <c r="A26" s="342">
        <v>18</v>
      </c>
      <c r="B26" s="365" t="s">
        <v>704</v>
      </c>
      <c r="C26" s="343" t="s">
        <v>478</v>
      </c>
      <c r="D26" s="318">
        <v>20000</v>
      </c>
      <c r="E26" s="319" t="s">
        <v>602</v>
      </c>
      <c r="F26" s="368" t="s">
        <v>639</v>
      </c>
      <c r="G26" s="369" t="s">
        <v>676</v>
      </c>
      <c r="H26" s="319" t="s">
        <v>479</v>
      </c>
      <c r="I26" s="343"/>
      <c r="J26" s="366"/>
      <c r="K26" s="366"/>
      <c r="L26" s="343"/>
    </row>
    <row r="27" spans="1:12" ht="12.75" customHeight="1" x14ac:dyDescent="0.3">
      <c r="A27" s="342">
        <v>19</v>
      </c>
      <c r="B27" s="365" t="s">
        <v>704</v>
      </c>
      <c r="C27" s="343" t="s">
        <v>478</v>
      </c>
      <c r="D27" s="318">
        <v>6000</v>
      </c>
      <c r="E27" s="319" t="s">
        <v>603</v>
      </c>
      <c r="F27" s="368" t="s">
        <v>640</v>
      </c>
      <c r="G27" s="369" t="s">
        <v>677</v>
      </c>
      <c r="H27" s="319" t="s">
        <v>479</v>
      </c>
      <c r="I27" s="343"/>
      <c r="J27" s="366"/>
      <c r="K27" s="366"/>
      <c r="L27" s="343"/>
    </row>
    <row r="28" spans="1:12" ht="12.75" customHeight="1" x14ac:dyDescent="0.3">
      <c r="A28" s="342">
        <v>20</v>
      </c>
      <c r="B28" s="365" t="s">
        <v>704</v>
      </c>
      <c r="C28" s="343" t="s">
        <v>478</v>
      </c>
      <c r="D28" s="318">
        <v>2000</v>
      </c>
      <c r="E28" s="319" t="s">
        <v>604</v>
      </c>
      <c r="F28" s="368" t="s">
        <v>641</v>
      </c>
      <c r="G28" s="369" t="s">
        <v>678</v>
      </c>
      <c r="H28" s="319" t="s">
        <v>479</v>
      </c>
      <c r="I28" s="343"/>
      <c r="J28" s="366"/>
      <c r="K28" s="366"/>
      <c r="L28" s="343"/>
    </row>
    <row r="29" spans="1:12" ht="12.75" customHeight="1" x14ac:dyDescent="0.3">
      <c r="A29" s="342">
        <v>21</v>
      </c>
      <c r="B29" s="365" t="s">
        <v>704</v>
      </c>
      <c r="C29" s="343" t="s">
        <v>478</v>
      </c>
      <c r="D29" s="318">
        <v>3000</v>
      </c>
      <c r="E29" s="319" t="s">
        <v>605</v>
      </c>
      <c r="F29" s="368" t="s">
        <v>642</v>
      </c>
      <c r="G29" s="369" t="s">
        <v>679</v>
      </c>
      <c r="H29" s="319" t="s">
        <v>479</v>
      </c>
      <c r="I29" s="343"/>
      <c r="J29" s="366"/>
      <c r="K29" s="366"/>
      <c r="L29" s="343"/>
    </row>
    <row r="30" spans="1:12" ht="12.75" customHeight="1" x14ac:dyDescent="0.3">
      <c r="A30" s="342">
        <v>22</v>
      </c>
      <c r="B30" s="365" t="s">
        <v>704</v>
      </c>
      <c r="C30" s="343" t="s">
        <v>478</v>
      </c>
      <c r="D30" s="318">
        <v>5000</v>
      </c>
      <c r="E30" s="319" t="s">
        <v>606</v>
      </c>
      <c r="F30" s="368" t="s">
        <v>643</v>
      </c>
      <c r="G30" s="369" t="s">
        <v>680</v>
      </c>
      <c r="H30" s="319" t="s">
        <v>482</v>
      </c>
      <c r="I30" s="343"/>
      <c r="J30" s="366"/>
      <c r="K30" s="366"/>
      <c r="L30" s="343"/>
    </row>
    <row r="31" spans="1:12" ht="12.75" customHeight="1" x14ac:dyDescent="0.3">
      <c r="A31" s="342">
        <v>23</v>
      </c>
      <c r="B31" s="365" t="s">
        <v>704</v>
      </c>
      <c r="C31" s="343" t="s">
        <v>478</v>
      </c>
      <c r="D31" s="318">
        <v>6000</v>
      </c>
      <c r="E31" s="319" t="s">
        <v>607</v>
      </c>
      <c r="F31" s="368" t="s">
        <v>644</v>
      </c>
      <c r="G31" s="369" t="s">
        <v>681</v>
      </c>
      <c r="H31" s="319" t="s">
        <v>482</v>
      </c>
      <c r="I31" s="343"/>
      <c r="J31" s="366"/>
      <c r="K31" s="366"/>
      <c r="L31" s="343"/>
    </row>
    <row r="32" spans="1:12" ht="12.75" customHeight="1" x14ac:dyDescent="0.3">
      <c r="A32" s="342">
        <v>24</v>
      </c>
      <c r="B32" s="365" t="s">
        <v>704</v>
      </c>
      <c r="C32" s="343" t="s">
        <v>478</v>
      </c>
      <c r="D32" s="318">
        <v>2000</v>
      </c>
      <c r="E32" s="319" t="s">
        <v>608</v>
      </c>
      <c r="F32" s="368" t="s">
        <v>645</v>
      </c>
      <c r="G32" s="369" t="s">
        <v>682</v>
      </c>
      <c r="H32" s="319" t="s">
        <v>482</v>
      </c>
      <c r="I32" s="343"/>
      <c r="J32" s="366"/>
      <c r="K32" s="366"/>
      <c r="L32" s="343"/>
    </row>
    <row r="33" spans="1:12" ht="12.75" customHeight="1" x14ac:dyDescent="0.3">
      <c r="A33" s="342">
        <v>25</v>
      </c>
      <c r="B33" s="365" t="s">
        <v>704</v>
      </c>
      <c r="C33" s="343" t="s">
        <v>478</v>
      </c>
      <c r="D33" s="318">
        <v>2000</v>
      </c>
      <c r="E33" s="319" t="s">
        <v>609</v>
      </c>
      <c r="F33" s="368" t="s">
        <v>646</v>
      </c>
      <c r="G33" s="369" t="s">
        <v>683</v>
      </c>
      <c r="H33" s="319" t="s">
        <v>481</v>
      </c>
      <c r="I33" s="343"/>
      <c r="J33" s="366"/>
      <c r="K33" s="366"/>
      <c r="L33" s="343"/>
    </row>
    <row r="34" spans="1:12" ht="12.75" customHeight="1" x14ac:dyDescent="0.3">
      <c r="A34" s="342">
        <v>26</v>
      </c>
      <c r="B34" s="365" t="s">
        <v>704</v>
      </c>
      <c r="C34" s="343" t="s">
        <v>478</v>
      </c>
      <c r="D34" s="318">
        <v>2000</v>
      </c>
      <c r="E34" s="319" t="s">
        <v>610</v>
      </c>
      <c r="F34" s="368" t="s">
        <v>647</v>
      </c>
      <c r="G34" s="369" t="s">
        <v>684</v>
      </c>
      <c r="H34" s="319" t="s">
        <v>482</v>
      </c>
      <c r="I34" s="343"/>
      <c r="J34" s="366"/>
      <c r="K34" s="366"/>
      <c r="L34" s="343"/>
    </row>
    <row r="35" spans="1:12" ht="12.75" customHeight="1" x14ac:dyDescent="0.3">
      <c r="A35" s="342">
        <v>27</v>
      </c>
      <c r="B35" s="365" t="s">
        <v>704</v>
      </c>
      <c r="C35" s="343" t="s">
        <v>478</v>
      </c>
      <c r="D35" s="318">
        <v>1000</v>
      </c>
      <c r="E35" s="319" t="s">
        <v>611</v>
      </c>
      <c r="F35" s="368" t="s">
        <v>648</v>
      </c>
      <c r="G35" s="369" t="s">
        <v>685</v>
      </c>
      <c r="H35" s="319" t="s">
        <v>479</v>
      </c>
      <c r="I35" s="343"/>
      <c r="J35" s="366"/>
      <c r="K35" s="366"/>
      <c r="L35" s="343"/>
    </row>
    <row r="36" spans="1:12" ht="12.75" customHeight="1" x14ac:dyDescent="0.3">
      <c r="A36" s="342">
        <v>28</v>
      </c>
      <c r="B36" s="365" t="s">
        <v>704</v>
      </c>
      <c r="C36" s="343" t="s">
        <v>478</v>
      </c>
      <c r="D36" s="318">
        <v>1000</v>
      </c>
      <c r="E36" s="319" t="s">
        <v>612</v>
      </c>
      <c r="F36" s="368" t="s">
        <v>649</v>
      </c>
      <c r="G36" s="369" t="s">
        <v>686</v>
      </c>
      <c r="H36" s="319" t="s">
        <v>479</v>
      </c>
      <c r="I36" s="343"/>
      <c r="J36" s="366"/>
      <c r="K36" s="366"/>
      <c r="L36" s="343"/>
    </row>
    <row r="37" spans="1:12" ht="12.75" customHeight="1" x14ac:dyDescent="0.3">
      <c r="A37" s="342">
        <v>29</v>
      </c>
      <c r="B37" s="365" t="s">
        <v>704</v>
      </c>
      <c r="C37" s="343" t="s">
        <v>478</v>
      </c>
      <c r="D37" s="318">
        <v>4000</v>
      </c>
      <c r="E37" s="319" t="s">
        <v>613</v>
      </c>
      <c r="F37" s="368" t="s">
        <v>650</v>
      </c>
      <c r="G37" s="369" t="s">
        <v>687</v>
      </c>
      <c r="H37" s="319" t="s">
        <v>479</v>
      </c>
      <c r="I37" s="343"/>
      <c r="J37" s="366"/>
      <c r="K37" s="366"/>
      <c r="L37" s="343"/>
    </row>
    <row r="38" spans="1:12" ht="12.75" customHeight="1" x14ac:dyDescent="0.3">
      <c r="A38" s="342">
        <v>30</v>
      </c>
      <c r="B38" s="365" t="s">
        <v>705</v>
      </c>
      <c r="C38" s="343" t="s">
        <v>478</v>
      </c>
      <c r="D38" s="318">
        <v>3000</v>
      </c>
      <c r="E38" s="319" t="s">
        <v>614</v>
      </c>
      <c r="F38" s="368" t="s">
        <v>651</v>
      </c>
      <c r="G38" s="369" t="s">
        <v>688</v>
      </c>
      <c r="H38" s="319" t="s">
        <v>482</v>
      </c>
      <c r="I38" s="343"/>
      <c r="J38" s="366"/>
      <c r="K38" s="366"/>
      <c r="L38" s="343"/>
    </row>
    <row r="39" spans="1:12" ht="12.75" customHeight="1" x14ac:dyDescent="0.3">
      <c r="A39" s="342">
        <v>31</v>
      </c>
      <c r="B39" s="365" t="s">
        <v>705</v>
      </c>
      <c r="C39" s="343" t="s">
        <v>478</v>
      </c>
      <c r="D39" s="318">
        <v>3000</v>
      </c>
      <c r="E39" s="319" t="s">
        <v>615</v>
      </c>
      <c r="F39" s="368" t="s">
        <v>652</v>
      </c>
      <c r="G39" s="369" t="s">
        <v>689</v>
      </c>
      <c r="H39" s="319" t="s">
        <v>481</v>
      </c>
      <c r="I39" s="343"/>
      <c r="J39" s="366"/>
      <c r="K39" s="366"/>
      <c r="L39" s="343"/>
    </row>
    <row r="40" spans="1:12" ht="12.75" customHeight="1" x14ac:dyDescent="0.3">
      <c r="A40" s="342">
        <v>32</v>
      </c>
      <c r="B40" s="365" t="s">
        <v>705</v>
      </c>
      <c r="C40" s="343" t="s">
        <v>478</v>
      </c>
      <c r="D40" s="318">
        <v>2000</v>
      </c>
      <c r="E40" s="319" t="s">
        <v>616</v>
      </c>
      <c r="F40" s="368" t="s">
        <v>653</v>
      </c>
      <c r="G40" s="369" t="s">
        <v>690</v>
      </c>
      <c r="H40" s="319" t="s">
        <v>481</v>
      </c>
      <c r="I40" s="343"/>
      <c r="J40" s="366"/>
      <c r="K40" s="366"/>
      <c r="L40" s="343"/>
    </row>
    <row r="41" spans="1:12" ht="12.75" customHeight="1" x14ac:dyDescent="0.3">
      <c r="A41" s="342">
        <v>33</v>
      </c>
      <c r="B41" s="365" t="s">
        <v>705</v>
      </c>
      <c r="C41" s="343" t="s">
        <v>478</v>
      </c>
      <c r="D41" s="318">
        <v>800</v>
      </c>
      <c r="E41" s="319" t="s">
        <v>617</v>
      </c>
      <c r="F41" s="368" t="s">
        <v>654</v>
      </c>
      <c r="G41" s="344" t="s">
        <v>691</v>
      </c>
      <c r="H41" s="319" t="s">
        <v>481</v>
      </c>
      <c r="I41" s="343"/>
      <c r="J41" s="366"/>
      <c r="K41" s="366"/>
      <c r="L41" s="343"/>
    </row>
    <row r="42" spans="1:12" ht="12.75" customHeight="1" x14ac:dyDescent="0.3">
      <c r="A42" s="342">
        <v>34</v>
      </c>
      <c r="B42" s="365" t="s">
        <v>705</v>
      </c>
      <c r="C42" s="343" t="s">
        <v>478</v>
      </c>
      <c r="D42" s="318">
        <v>3500</v>
      </c>
      <c r="E42" s="319" t="s">
        <v>618</v>
      </c>
      <c r="F42" s="368" t="s">
        <v>655</v>
      </c>
      <c r="G42" s="344" t="s">
        <v>692</v>
      </c>
      <c r="H42" s="319" t="s">
        <v>482</v>
      </c>
      <c r="I42" s="343"/>
      <c r="J42" s="366"/>
      <c r="K42" s="366"/>
      <c r="L42" s="343"/>
    </row>
    <row r="43" spans="1:12" ht="12.75" customHeight="1" x14ac:dyDescent="0.3">
      <c r="A43" s="342">
        <v>35</v>
      </c>
      <c r="B43" s="365" t="s">
        <v>705</v>
      </c>
      <c r="C43" s="343" t="s">
        <v>478</v>
      </c>
      <c r="D43" s="318">
        <v>5000</v>
      </c>
      <c r="E43" s="319" t="s">
        <v>588</v>
      </c>
      <c r="F43" s="368" t="s">
        <v>626</v>
      </c>
      <c r="G43" s="344" t="s">
        <v>663</v>
      </c>
      <c r="H43" s="319" t="s">
        <v>479</v>
      </c>
      <c r="I43" s="343"/>
      <c r="J43" s="366"/>
      <c r="K43" s="366"/>
      <c r="L43" s="343"/>
    </row>
    <row r="44" spans="1:12" ht="12.75" customHeight="1" x14ac:dyDescent="0.3">
      <c r="A44" s="342">
        <v>36</v>
      </c>
      <c r="B44" s="365" t="s">
        <v>705</v>
      </c>
      <c r="C44" s="343" t="s">
        <v>478</v>
      </c>
      <c r="D44" s="318">
        <v>1500</v>
      </c>
      <c r="E44" s="319" t="s">
        <v>619</v>
      </c>
      <c r="F44" s="368" t="s">
        <v>656</v>
      </c>
      <c r="G44" s="344" t="s">
        <v>693</v>
      </c>
      <c r="H44" s="319" t="s">
        <v>481</v>
      </c>
      <c r="I44" s="343"/>
      <c r="J44" s="366"/>
      <c r="K44" s="366"/>
      <c r="L44" s="343"/>
    </row>
    <row r="45" spans="1:12" ht="12.75" customHeight="1" x14ac:dyDescent="0.3">
      <c r="A45" s="342">
        <v>37</v>
      </c>
      <c r="B45" s="365" t="s">
        <v>705</v>
      </c>
      <c r="C45" s="343" t="s">
        <v>478</v>
      </c>
      <c r="D45" s="318">
        <v>10000</v>
      </c>
      <c r="E45" s="319" t="s">
        <v>620</v>
      </c>
      <c r="F45" s="368" t="s">
        <v>657</v>
      </c>
      <c r="G45" s="344" t="s">
        <v>694</v>
      </c>
      <c r="H45" s="319" t="s">
        <v>479</v>
      </c>
      <c r="I45" s="343"/>
      <c r="J45" s="366"/>
      <c r="K45" s="366"/>
      <c r="L45" s="343"/>
    </row>
    <row r="46" spans="1:12" ht="12.75" customHeight="1" x14ac:dyDescent="0.3">
      <c r="A46" s="342">
        <v>38</v>
      </c>
      <c r="B46" s="365" t="s">
        <v>705</v>
      </c>
      <c r="C46" s="343" t="s">
        <v>478</v>
      </c>
      <c r="D46" s="318">
        <v>4500</v>
      </c>
      <c r="E46" s="319" t="s">
        <v>621</v>
      </c>
      <c r="F46" s="368" t="s">
        <v>658</v>
      </c>
      <c r="G46" s="344" t="s">
        <v>695</v>
      </c>
      <c r="H46" s="319" t="s">
        <v>479</v>
      </c>
      <c r="I46" s="343"/>
      <c r="J46" s="366"/>
      <c r="K46" s="366"/>
      <c r="L46" s="343"/>
    </row>
    <row r="47" spans="1:12" x14ac:dyDescent="0.3">
      <c r="A47" s="342">
        <v>39</v>
      </c>
      <c r="B47" s="365" t="s">
        <v>705</v>
      </c>
      <c r="C47" s="343" t="s">
        <v>478</v>
      </c>
      <c r="D47" s="318">
        <v>12000</v>
      </c>
      <c r="E47" s="319" t="s">
        <v>622</v>
      </c>
      <c r="F47" s="368" t="s">
        <v>659</v>
      </c>
      <c r="G47" s="344" t="s">
        <v>696</v>
      </c>
      <c r="H47" s="319" t="s">
        <v>479</v>
      </c>
      <c r="I47" s="343"/>
      <c r="J47" s="366"/>
      <c r="K47" s="366"/>
      <c r="L47" s="343"/>
    </row>
    <row r="48" spans="1:12" x14ac:dyDescent="0.3">
      <c r="A48" s="342">
        <v>40</v>
      </c>
      <c r="B48" s="365" t="s">
        <v>705</v>
      </c>
      <c r="C48" s="343" t="s">
        <v>478</v>
      </c>
      <c r="D48" s="318">
        <v>2300</v>
      </c>
      <c r="E48" s="319" t="s">
        <v>623</v>
      </c>
      <c r="F48" s="368" t="s">
        <v>660</v>
      </c>
      <c r="G48" s="344" t="s">
        <v>697</v>
      </c>
      <c r="H48" s="319" t="s">
        <v>479</v>
      </c>
      <c r="I48" s="343"/>
      <c r="J48" s="366"/>
      <c r="K48" s="366"/>
      <c r="L48" s="343"/>
    </row>
    <row r="49" spans="1:12" x14ac:dyDescent="0.3">
      <c r="A49" s="342">
        <v>41</v>
      </c>
      <c r="B49" s="365" t="s">
        <v>706</v>
      </c>
      <c r="C49" s="343" t="s">
        <v>478</v>
      </c>
      <c r="D49" s="318">
        <v>5000</v>
      </c>
      <c r="E49" s="319" t="s">
        <v>708</v>
      </c>
      <c r="F49" s="368" t="s">
        <v>783</v>
      </c>
      <c r="G49" s="344" t="s">
        <v>858</v>
      </c>
      <c r="H49" s="319" t="s">
        <v>481</v>
      </c>
      <c r="I49" s="343"/>
      <c r="J49" s="366"/>
      <c r="K49" s="366"/>
      <c r="L49" s="343"/>
    </row>
    <row r="50" spans="1:12" x14ac:dyDescent="0.3">
      <c r="A50" s="342">
        <v>42</v>
      </c>
      <c r="B50" s="365" t="s">
        <v>706</v>
      </c>
      <c r="C50" s="343" t="s">
        <v>478</v>
      </c>
      <c r="D50" s="318">
        <v>1200</v>
      </c>
      <c r="E50" s="319" t="s">
        <v>709</v>
      </c>
      <c r="F50" s="368" t="s">
        <v>784</v>
      </c>
      <c r="G50" s="344" t="s">
        <v>859</v>
      </c>
      <c r="H50" s="319" t="s">
        <v>479</v>
      </c>
      <c r="I50" s="343"/>
      <c r="J50" s="366"/>
      <c r="K50" s="366"/>
      <c r="L50" s="343"/>
    </row>
    <row r="51" spans="1:12" x14ac:dyDescent="0.3">
      <c r="A51" s="342">
        <v>43</v>
      </c>
      <c r="B51" s="365" t="s">
        <v>706</v>
      </c>
      <c r="C51" s="343" t="s">
        <v>478</v>
      </c>
      <c r="D51" s="318">
        <v>5000</v>
      </c>
      <c r="E51" s="319" t="s">
        <v>710</v>
      </c>
      <c r="F51" s="368" t="s">
        <v>785</v>
      </c>
      <c r="G51" s="344" t="s">
        <v>860</v>
      </c>
      <c r="H51" s="319" t="s">
        <v>933</v>
      </c>
      <c r="I51" s="343"/>
      <c r="J51" s="366"/>
      <c r="K51" s="366"/>
      <c r="L51" s="343"/>
    </row>
    <row r="52" spans="1:12" x14ac:dyDescent="0.3">
      <c r="A52" s="342">
        <v>44</v>
      </c>
      <c r="B52" s="365" t="s">
        <v>706</v>
      </c>
      <c r="C52" s="343" t="s">
        <v>478</v>
      </c>
      <c r="D52" s="318">
        <v>1500</v>
      </c>
      <c r="E52" s="319" t="s">
        <v>711</v>
      </c>
      <c r="F52" s="368" t="s">
        <v>786</v>
      </c>
      <c r="G52" s="344" t="s">
        <v>861</v>
      </c>
      <c r="H52" s="319" t="s">
        <v>481</v>
      </c>
      <c r="I52" s="343"/>
      <c r="J52" s="366"/>
      <c r="K52" s="366"/>
      <c r="L52" s="343"/>
    </row>
    <row r="53" spans="1:12" x14ac:dyDescent="0.3">
      <c r="A53" s="342">
        <v>45</v>
      </c>
      <c r="B53" s="365" t="s">
        <v>706</v>
      </c>
      <c r="C53" s="343" t="s">
        <v>478</v>
      </c>
      <c r="D53" s="318">
        <v>11000</v>
      </c>
      <c r="E53" s="319" t="s">
        <v>712</v>
      </c>
      <c r="F53" s="368" t="s">
        <v>787</v>
      </c>
      <c r="G53" s="344" t="s">
        <v>862</v>
      </c>
      <c r="H53" s="319" t="s">
        <v>479</v>
      </c>
      <c r="I53" s="343"/>
      <c r="J53" s="366"/>
      <c r="K53" s="366"/>
      <c r="L53" s="343"/>
    </row>
    <row r="54" spans="1:12" x14ac:dyDescent="0.3">
      <c r="A54" s="342">
        <v>46</v>
      </c>
      <c r="B54" s="365" t="s">
        <v>706</v>
      </c>
      <c r="C54" s="343" t="s">
        <v>478</v>
      </c>
      <c r="D54" s="318">
        <v>700</v>
      </c>
      <c r="E54" s="319" t="s">
        <v>713</v>
      </c>
      <c r="F54" s="368" t="s">
        <v>788</v>
      </c>
      <c r="G54" s="344" t="s">
        <v>863</v>
      </c>
      <c r="H54" s="319" t="s">
        <v>479</v>
      </c>
      <c r="I54" s="343"/>
      <c r="J54" s="366"/>
      <c r="K54" s="366"/>
      <c r="L54" s="343"/>
    </row>
    <row r="55" spans="1:12" x14ac:dyDescent="0.3">
      <c r="A55" s="342">
        <v>47</v>
      </c>
      <c r="B55" s="365" t="s">
        <v>706</v>
      </c>
      <c r="C55" s="343" t="s">
        <v>478</v>
      </c>
      <c r="D55" s="318">
        <v>1500</v>
      </c>
      <c r="E55" s="319" t="s">
        <v>714</v>
      </c>
      <c r="F55" s="368" t="s">
        <v>789</v>
      </c>
      <c r="G55" s="344" t="s">
        <v>864</v>
      </c>
      <c r="H55" s="319" t="s">
        <v>479</v>
      </c>
      <c r="I55" s="343"/>
      <c r="J55" s="366"/>
      <c r="K55" s="366"/>
      <c r="L55" s="343"/>
    </row>
    <row r="56" spans="1:12" x14ac:dyDescent="0.3">
      <c r="A56" s="342">
        <v>48</v>
      </c>
      <c r="B56" s="365" t="s">
        <v>706</v>
      </c>
      <c r="C56" s="343" t="s">
        <v>478</v>
      </c>
      <c r="D56" s="318">
        <v>1500</v>
      </c>
      <c r="E56" s="319" t="s">
        <v>715</v>
      </c>
      <c r="F56" s="368" t="s">
        <v>790</v>
      </c>
      <c r="G56" s="344" t="s">
        <v>865</v>
      </c>
      <c r="H56" s="319" t="s">
        <v>479</v>
      </c>
      <c r="I56" s="343"/>
      <c r="J56" s="366"/>
      <c r="K56" s="366"/>
      <c r="L56" s="343"/>
    </row>
    <row r="57" spans="1:12" x14ac:dyDescent="0.3">
      <c r="A57" s="342">
        <v>49</v>
      </c>
      <c r="B57" s="365" t="s">
        <v>706</v>
      </c>
      <c r="C57" s="343" t="s">
        <v>478</v>
      </c>
      <c r="D57" s="318">
        <v>3000</v>
      </c>
      <c r="E57" s="319" t="s">
        <v>716</v>
      </c>
      <c r="F57" s="368" t="s">
        <v>791</v>
      </c>
      <c r="G57" s="344" t="s">
        <v>866</v>
      </c>
      <c r="H57" s="319" t="s">
        <v>479</v>
      </c>
      <c r="I57" s="343"/>
      <c r="J57" s="366"/>
      <c r="K57" s="366"/>
      <c r="L57" s="343"/>
    </row>
    <row r="58" spans="1:12" x14ac:dyDescent="0.3">
      <c r="A58" s="342">
        <v>50</v>
      </c>
      <c r="B58" s="365" t="s">
        <v>706</v>
      </c>
      <c r="C58" s="343" t="s">
        <v>478</v>
      </c>
      <c r="D58" s="318">
        <v>3000</v>
      </c>
      <c r="E58" s="319" t="s">
        <v>717</v>
      </c>
      <c r="F58" s="368" t="s">
        <v>792</v>
      </c>
      <c r="G58" s="344" t="s">
        <v>867</v>
      </c>
      <c r="H58" s="319" t="s">
        <v>482</v>
      </c>
      <c r="I58" s="343"/>
      <c r="J58" s="366"/>
      <c r="K58" s="366"/>
      <c r="L58" s="343"/>
    </row>
    <row r="59" spans="1:12" x14ac:dyDescent="0.3">
      <c r="A59" s="342">
        <v>51</v>
      </c>
      <c r="B59" s="365" t="s">
        <v>706</v>
      </c>
      <c r="C59" s="343" t="s">
        <v>478</v>
      </c>
      <c r="D59" s="318">
        <v>1500</v>
      </c>
      <c r="E59" s="319" t="s">
        <v>718</v>
      </c>
      <c r="F59" s="368" t="s">
        <v>793</v>
      </c>
      <c r="G59" s="344" t="s">
        <v>868</v>
      </c>
      <c r="H59" s="319" t="s">
        <v>479</v>
      </c>
      <c r="I59" s="343"/>
      <c r="J59" s="366"/>
      <c r="K59" s="366"/>
      <c r="L59" s="343"/>
    </row>
    <row r="60" spans="1:12" x14ac:dyDescent="0.3">
      <c r="A60" s="342">
        <v>52</v>
      </c>
      <c r="B60" s="365" t="s">
        <v>706</v>
      </c>
      <c r="C60" s="343" t="s">
        <v>478</v>
      </c>
      <c r="D60" s="318">
        <v>1000</v>
      </c>
      <c r="E60" s="319" t="s">
        <v>719</v>
      </c>
      <c r="F60" s="368" t="s">
        <v>794</v>
      </c>
      <c r="G60" s="344" t="s">
        <v>869</v>
      </c>
      <c r="H60" s="319" t="s">
        <v>479</v>
      </c>
      <c r="I60" s="343"/>
      <c r="J60" s="366"/>
      <c r="K60" s="366"/>
      <c r="L60" s="343"/>
    </row>
    <row r="61" spans="1:12" x14ac:dyDescent="0.3">
      <c r="A61" s="342">
        <v>53</v>
      </c>
      <c r="B61" s="365" t="s">
        <v>706</v>
      </c>
      <c r="C61" s="343" t="s">
        <v>478</v>
      </c>
      <c r="D61" s="318">
        <v>10000</v>
      </c>
      <c r="E61" s="319" t="s">
        <v>720</v>
      </c>
      <c r="F61" s="368" t="s">
        <v>795</v>
      </c>
      <c r="G61" s="344" t="s">
        <v>870</v>
      </c>
      <c r="H61" s="319" t="s">
        <v>479</v>
      </c>
      <c r="I61" s="343"/>
      <c r="J61" s="366"/>
      <c r="K61" s="366"/>
      <c r="L61" s="343"/>
    </row>
    <row r="62" spans="1:12" x14ac:dyDescent="0.3">
      <c r="A62" s="342">
        <v>54</v>
      </c>
      <c r="B62" s="365" t="s">
        <v>706</v>
      </c>
      <c r="C62" s="343" t="s">
        <v>478</v>
      </c>
      <c r="D62" s="318">
        <v>3000</v>
      </c>
      <c r="E62" s="319" t="s">
        <v>721</v>
      </c>
      <c r="F62" s="368" t="s">
        <v>796</v>
      </c>
      <c r="G62" s="344" t="s">
        <v>871</v>
      </c>
      <c r="H62" s="319" t="s">
        <v>481</v>
      </c>
      <c r="I62" s="343"/>
      <c r="J62" s="366"/>
      <c r="K62" s="366"/>
      <c r="L62" s="343"/>
    </row>
    <row r="63" spans="1:12" x14ac:dyDescent="0.3">
      <c r="A63" s="342">
        <v>55</v>
      </c>
      <c r="B63" s="365" t="s">
        <v>706</v>
      </c>
      <c r="C63" s="343" t="s">
        <v>478</v>
      </c>
      <c r="D63" s="318">
        <v>1000</v>
      </c>
      <c r="E63" s="319" t="s">
        <v>722</v>
      </c>
      <c r="F63" s="368" t="s">
        <v>797</v>
      </c>
      <c r="G63" s="344" t="s">
        <v>872</v>
      </c>
      <c r="H63" s="319" t="s">
        <v>482</v>
      </c>
      <c r="I63" s="343"/>
      <c r="J63" s="366"/>
      <c r="K63" s="366"/>
      <c r="L63" s="343"/>
    </row>
    <row r="64" spans="1:12" x14ac:dyDescent="0.3">
      <c r="A64" s="342">
        <v>56</v>
      </c>
      <c r="B64" s="365" t="s">
        <v>706</v>
      </c>
      <c r="C64" s="343" t="s">
        <v>478</v>
      </c>
      <c r="D64" s="318">
        <v>2000</v>
      </c>
      <c r="E64" s="319" t="s">
        <v>723</v>
      </c>
      <c r="F64" s="368" t="s">
        <v>798</v>
      </c>
      <c r="G64" s="344" t="s">
        <v>873</v>
      </c>
      <c r="H64" s="319" t="s">
        <v>479</v>
      </c>
      <c r="I64" s="343"/>
      <c r="J64" s="366"/>
      <c r="K64" s="366"/>
      <c r="L64" s="343"/>
    </row>
    <row r="65" spans="1:12" x14ac:dyDescent="0.3">
      <c r="A65" s="342">
        <v>57</v>
      </c>
      <c r="B65" s="365" t="s">
        <v>707</v>
      </c>
      <c r="C65" s="343" t="s">
        <v>478</v>
      </c>
      <c r="D65" s="318">
        <v>4000</v>
      </c>
      <c r="E65" s="319" t="s">
        <v>724</v>
      </c>
      <c r="F65" s="368" t="s">
        <v>799</v>
      </c>
      <c r="G65" s="344" t="s">
        <v>874</v>
      </c>
      <c r="H65" s="319" t="s">
        <v>482</v>
      </c>
      <c r="I65" s="343"/>
      <c r="J65" s="366"/>
      <c r="K65" s="366"/>
      <c r="L65" s="343"/>
    </row>
    <row r="66" spans="1:12" x14ac:dyDescent="0.3">
      <c r="A66" s="342">
        <v>58</v>
      </c>
      <c r="B66" s="365" t="s">
        <v>707</v>
      </c>
      <c r="C66" s="343" t="s">
        <v>478</v>
      </c>
      <c r="D66" s="318">
        <v>2000</v>
      </c>
      <c r="E66" s="319" t="s">
        <v>725</v>
      </c>
      <c r="F66" s="368" t="s">
        <v>800</v>
      </c>
      <c r="G66" s="344" t="s">
        <v>875</v>
      </c>
      <c r="H66" s="319" t="s">
        <v>482</v>
      </c>
      <c r="I66" s="343"/>
      <c r="J66" s="366"/>
      <c r="K66" s="366"/>
      <c r="L66" s="343"/>
    </row>
    <row r="67" spans="1:12" x14ac:dyDescent="0.3">
      <c r="A67" s="342">
        <v>59</v>
      </c>
      <c r="B67" s="365" t="s">
        <v>707</v>
      </c>
      <c r="C67" s="343" t="s">
        <v>478</v>
      </c>
      <c r="D67" s="318">
        <v>3500</v>
      </c>
      <c r="E67" s="319" t="s">
        <v>726</v>
      </c>
      <c r="F67" s="368" t="s">
        <v>801</v>
      </c>
      <c r="G67" s="344" t="s">
        <v>876</v>
      </c>
      <c r="H67" s="319" t="s">
        <v>482</v>
      </c>
      <c r="I67" s="343"/>
      <c r="J67" s="366"/>
      <c r="K67" s="366"/>
      <c r="L67" s="343"/>
    </row>
    <row r="68" spans="1:12" x14ac:dyDescent="0.3">
      <c r="A68" s="342">
        <v>60</v>
      </c>
      <c r="B68" s="365" t="s">
        <v>707</v>
      </c>
      <c r="C68" s="343" t="s">
        <v>478</v>
      </c>
      <c r="D68" s="318">
        <v>1500</v>
      </c>
      <c r="E68" s="319" t="s">
        <v>727</v>
      </c>
      <c r="F68" s="368" t="s">
        <v>802</v>
      </c>
      <c r="G68" s="344" t="s">
        <v>877</v>
      </c>
      <c r="H68" s="319" t="s">
        <v>482</v>
      </c>
      <c r="I68" s="343"/>
      <c r="J68" s="366"/>
      <c r="K68" s="366"/>
      <c r="L68" s="343"/>
    </row>
    <row r="69" spans="1:12" x14ac:dyDescent="0.3">
      <c r="A69" s="342">
        <v>61</v>
      </c>
      <c r="B69" s="365" t="s">
        <v>707</v>
      </c>
      <c r="C69" s="343" t="s">
        <v>478</v>
      </c>
      <c r="D69" s="318">
        <v>1500</v>
      </c>
      <c r="E69" s="344" t="s">
        <v>728</v>
      </c>
      <c r="F69" s="368" t="s">
        <v>803</v>
      </c>
      <c r="G69" s="344" t="s">
        <v>878</v>
      </c>
      <c r="H69" s="319" t="s">
        <v>481</v>
      </c>
      <c r="I69" s="343"/>
      <c r="J69" s="366"/>
      <c r="K69" s="366"/>
      <c r="L69" s="343"/>
    </row>
    <row r="70" spans="1:12" x14ac:dyDescent="0.3">
      <c r="A70" s="342">
        <v>62</v>
      </c>
      <c r="B70" s="365" t="s">
        <v>707</v>
      </c>
      <c r="C70" s="343" t="s">
        <v>478</v>
      </c>
      <c r="D70" s="318">
        <v>1000</v>
      </c>
      <c r="E70" s="319" t="s">
        <v>729</v>
      </c>
      <c r="F70" s="368" t="s">
        <v>804</v>
      </c>
      <c r="G70" s="344" t="s">
        <v>879</v>
      </c>
      <c r="H70" s="319" t="s">
        <v>479</v>
      </c>
      <c r="I70" s="343"/>
      <c r="J70" s="366"/>
      <c r="K70" s="366"/>
      <c r="L70" s="343"/>
    </row>
    <row r="71" spans="1:12" x14ac:dyDescent="0.3">
      <c r="A71" s="342">
        <v>63</v>
      </c>
      <c r="B71" s="365" t="s">
        <v>707</v>
      </c>
      <c r="C71" s="343" t="s">
        <v>478</v>
      </c>
      <c r="D71" s="318">
        <v>1000</v>
      </c>
      <c r="E71" s="319" t="s">
        <v>730</v>
      </c>
      <c r="F71" s="368" t="s">
        <v>805</v>
      </c>
      <c r="G71" s="344" t="s">
        <v>880</v>
      </c>
      <c r="H71" s="319" t="s">
        <v>482</v>
      </c>
      <c r="I71" s="343"/>
      <c r="J71" s="366"/>
      <c r="K71" s="366"/>
      <c r="L71" s="343"/>
    </row>
    <row r="72" spans="1:12" x14ac:dyDescent="0.3">
      <c r="A72" s="342">
        <v>64</v>
      </c>
      <c r="B72" s="365" t="s">
        <v>707</v>
      </c>
      <c r="C72" s="343" t="s">
        <v>478</v>
      </c>
      <c r="D72" s="318">
        <v>998</v>
      </c>
      <c r="E72" s="319" t="s">
        <v>731</v>
      </c>
      <c r="F72" s="368" t="s">
        <v>806</v>
      </c>
      <c r="G72" s="344" t="s">
        <v>881</v>
      </c>
      <c r="H72" s="319" t="s">
        <v>482</v>
      </c>
      <c r="I72" s="343"/>
      <c r="J72" s="366"/>
      <c r="K72" s="366"/>
      <c r="L72" s="343"/>
    </row>
    <row r="73" spans="1:12" x14ac:dyDescent="0.3">
      <c r="A73" s="342">
        <v>65</v>
      </c>
      <c r="B73" s="365" t="s">
        <v>707</v>
      </c>
      <c r="C73" s="343" t="s">
        <v>478</v>
      </c>
      <c r="D73" s="318">
        <v>1000</v>
      </c>
      <c r="E73" s="319" t="s">
        <v>732</v>
      </c>
      <c r="F73" s="368" t="s">
        <v>807</v>
      </c>
      <c r="G73" s="344" t="s">
        <v>882</v>
      </c>
      <c r="H73" s="319" t="s">
        <v>479</v>
      </c>
      <c r="I73" s="343"/>
      <c r="J73" s="366"/>
      <c r="K73" s="366"/>
      <c r="L73" s="343"/>
    </row>
    <row r="74" spans="1:12" x14ac:dyDescent="0.3">
      <c r="A74" s="342">
        <v>66</v>
      </c>
      <c r="B74" s="365" t="s">
        <v>707</v>
      </c>
      <c r="C74" s="343" t="s">
        <v>478</v>
      </c>
      <c r="D74" s="318">
        <v>1000</v>
      </c>
      <c r="E74" s="319" t="s">
        <v>733</v>
      </c>
      <c r="F74" s="368" t="s">
        <v>808</v>
      </c>
      <c r="G74" s="344" t="s">
        <v>883</v>
      </c>
      <c r="H74" s="319" t="s">
        <v>479</v>
      </c>
      <c r="I74" s="343"/>
      <c r="J74" s="366"/>
      <c r="K74" s="366"/>
      <c r="L74" s="343"/>
    </row>
    <row r="75" spans="1:12" x14ac:dyDescent="0.3">
      <c r="A75" s="342">
        <v>67</v>
      </c>
      <c r="B75" s="365" t="s">
        <v>707</v>
      </c>
      <c r="C75" s="343" t="s">
        <v>478</v>
      </c>
      <c r="D75" s="318">
        <v>1998</v>
      </c>
      <c r="E75" s="319" t="s">
        <v>734</v>
      </c>
      <c r="F75" s="368" t="s">
        <v>809</v>
      </c>
      <c r="G75" s="344" t="s">
        <v>884</v>
      </c>
      <c r="H75" s="319" t="s">
        <v>933</v>
      </c>
      <c r="I75" s="343"/>
      <c r="J75" s="366"/>
      <c r="K75" s="366"/>
      <c r="L75" s="343"/>
    </row>
    <row r="76" spans="1:12" x14ac:dyDescent="0.3">
      <c r="A76" s="342">
        <v>68</v>
      </c>
      <c r="B76" s="365" t="s">
        <v>707</v>
      </c>
      <c r="C76" s="343" t="s">
        <v>478</v>
      </c>
      <c r="D76" s="318">
        <v>1000</v>
      </c>
      <c r="E76" s="319" t="s">
        <v>735</v>
      </c>
      <c r="F76" s="368" t="s">
        <v>810</v>
      </c>
      <c r="G76" s="344" t="s">
        <v>885</v>
      </c>
      <c r="H76" s="319" t="s">
        <v>479</v>
      </c>
      <c r="I76" s="343"/>
      <c r="J76" s="366"/>
      <c r="K76" s="366"/>
      <c r="L76" s="343"/>
    </row>
    <row r="77" spans="1:12" x14ac:dyDescent="0.3">
      <c r="A77" s="342">
        <v>69</v>
      </c>
      <c r="B77" s="365" t="s">
        <v>707</v>
      </c>
      <c r="C77" s="343" t="s">
        <v>478</v>
      </c>
      <c r="D77" s="318">
        <v>1500</v>
      </c>
      <c r="E77" s="344" t="s">
        <v>736</v>
      </c>
      <c r="F77" s="368" t="s">
        <v>811</v>
      </c>
      <c r="G77" s="344" t="s">
        <v>886</v>
      </c>
      <c r="H77" s="319" t="s">
        <v>481</v>
      </c>
      <c r="I77" s="343"/>
      <c r="J77" s="366"/>
      <c r="K77" s="366"/>
      <c r="L77" s="343"/>
    </row>
    <row r="78" spans="1:12" x14ac:dyDescent="0.3">
      <c r="A78" s="342">
        <v>70</v>
      </c>
      <c r="B78" s="365" t="s">
        <v>707</v>
      </c>
      <c r="C78" s="343" t="s">
        <v>478</v>
      </c>
      <c r="D78" s="318">
        <v>3000</v>
      </c>
      <c r="E78" s="319" t="s">
        <v>737</v>
      </c>
      <c r="F78" s="368" t="s">
        <v>812</v>
      </c>
      <c r="G78" s="344" t="s">
        <v>887</v>
      </c>
      <c r="H78" s="319" t="s">
        <v>479</v>
      </c>
      <c r="I78" s="343"/>
      <c r="J78" s="366"/>
      <c r="K78" s="366"/>
      <c r="L78" s="343"/>
    </row>
    <row r="79" spans="1:12" x14ac:dyDescent="0.3">
      <c r="A79" s="342">
        <v>71</v>
      </c>
      <c r="B79" s="365" t="s">
        <v>707</v>
      </c>
      <c r="C79" s="343" t="s">
        <v>478</v>
      </c>
      <c r="D79" s="318">
        <v>3000</v>
      </c>
      <c r="E79" s="319" t="s">
        <v>738</v>
      </c>
      <c r="F79" s="368" t="s">
        <v>813</v>
      </c>
      <c r="G79" s="344" t="s">
        <v>888</v>
      </c>
      <c r="H79" s="319" t="s">
        <v>479</v>
      </c>
      <c r="I79" s="343"/>
      <c r="J79" s="366"/>
      <c r="K79" s="366"/>
      <c r="L79" s="343"/>
    </row>
    <row r="80" spans="1:12" x14ac:dyDescent="0.3">
      <c r="A80" s="342">
        <v>72</v>
      </c>
      <c r="B80" s="365" t="s">
        <v>707</v>
      </c>
      <c r="C80" s="343" t="s">
        <v>478</v>
      </c>
      <c r="D80" s="318">
        <v>1000</v>
      </c>
      <c r="E80" s="319" t="s">
        <v>739</v>
      </c>
      <c r="F80" s="368" t="s">
        <v>814</v>
      </c>
      <c r="G80" s="344" t="s">
        <v>889</v>
      </c>
      <c r="H80" s="319" t="s">
        <v>479</v>
      </c>
      <c r="I80" s="343"/>
      <c r="J80" s="366"/>
      <c r="K80" s="366"/>
      <c r="L80" s="343"/>
    </row>
    <row r="81" spans="1:12" x14ac:dyDescent="0.3">
      <c r="A81" s="342">
        <v>73</v>
      </c>
      <c r="B81" s="365" t="s">
        <v>707</v>
      </c>
      <c r="C81" s="343" t="s">
        <v>478</v>
      </c>
      <c r="D81" s="318">
        <v>1000</v>
      </c>
      <c r="E81" s="319" t="s">
        <v>740</v>
      </c>
      <c r="F81" s="368" t="s">
        <v>815</v>
      </c>
      <c r="G81" s="344" t="s">
        <v>890</v>
      </c>
      <c r="H81" s="319" t="s">
        <v>479</v>
      </c>
      <c r="I81" s="343"/>
      <c r="J81" s="366"/>
      <c r="K81" s="366"/>
      <c r="L81" s="343"/>
    </row>
    <row r="82" spans="1:12" x14ac:dyDescent="0.3">
      <c r="A82" s="342">
        <v>74</v>
      </c>
      <c r="B82" s="365" t="s">
        <v>707</v>
      </c>
      <c r="C82" s="343" t="s">
        <v>478</v>
      </c>
      <c r="D82" s="318">
        <v>1000</v>
      </c>
      <c r="E82" s="319" t="s">
        <v>741</v>
      </c>
      <c r="F82" s="368" t="s">
        <v>816</v>
      </c>
      <c r="G82" s="344" t="s">
        <v>891</v>
      </c>
      <c r="H82" s="319" t="s">
        <v>479</v>
      </c>
      <c r="I82" s="343"/>
      <c r="J82" s="366"/>
      <c r="K82" s="366"/>
      <c r="L82" s="343"/>
    </row>
    <row r="83" spans="1:12" x14ac:dyDescent="0.3">
      <c r="A83" s="342">
        <v>75</v>
      </c>
      <c r="B83" s="365" t="s">
        <v>707</v>
      </c>
      <c r="C83" s="343" t="s">
        <v>478</v>
      </c>
      <c r="D83" s="318">
        <v>1000</v>
      </c>
      <c r="E83" s="319" t="s">
        <v>742</v>
      </c>
      <c r="F83" s="368" t="s">
        <v>817</v>
      </c>
      <c r="G83" s="344" t="s">
        <v>892</v>
      </c>
      <c r="H83" s="319" t="s">
        <v>479</v>
      </c>
      <c r="I83" s="343"/>
      <c r="J83" s="366"/>
      <c r="K83" s="366"/>
      <c r="L83" s="343"/>
    </row>
    <row r="84" spans="1:12" x14ac:dyDescent="0.3">
      <c r="A84" s="342">
        <v>76</v>
      </c>
      <c r="B84" s="365" t="s">
        <v>707</v>
      </c>
      <c r="C84" s="343" t="s">
        <v>478</v>
      </c>
      <c r="D84" s="318">
        <v>1500</v>
      </c>
      <c r="E84" s="319" t="s">
        <v>743</v>
      </c>
      <c r="F84" s="368" t="s">
        <v>818</v>
      </c>
      <c r="G84" s="344" t="s">
        <v>893</v>
      </c>
      <c r="H84" s="319" t="s">
        <v>479</v>
      </c>
      <c r="I84" s="343"/>
      <c r="J84" s="366"/>
      <c r="K84" s="366"/>
      <c r="L84" s="343"/>
    </row>
    <row r="85" spans="1:12" x14ac:dyDescent="0.3">
      <c r="A85" s="342">
        <v>77</v>
      </c>
      <c r="B85" s="365" t="s">
        <v>707</v>
      </c>
      <c r="C85" s="343" t="s">
        <v>478</v>
      </c>
      <c r="D85" s="318">
        <v>700</v>
      </c>
      <c r="E85" s="319" t="s">
        <v>744</v>
      </c>
      <c r="F85" s="368" t="s">
        <v>819</v>
      </c>
      <c r="G85" s="344" t="s">
        <v>894</v>
      </c>
      <c r="H85" s="319" t="s">
        <v>479</v>
      </c>
      <c r="I85" s="343"/>
      <c r="J85" s="366"/>
      <c r="K85" s="366"/>
      <c r="L85" s="343"/>
    </row>
    <row r="86" spans="1:12" x14ac:dyDescent="0.3">
      <c r="A86" s="342">
        <v>78</v>
      </c>
      <c r="B86" s="365" t="s">
        <v>707</v>
      </c>
      <c r="C86" s="343" t="s">
        <v>478</v>
      </c>
      <c r="D86" s="318">
        <v>2000</v>
      </c>
      <c r="E86" s="319" t="s">
        <v>745</v>
      </c>
      <c r="F86" s="368" t="s">
        <v>820</v>
      </c>
      <c r="G86" s="344" t="s">
        <v>895</v>
      </c>
      <c r="H86" s="319" t="s">
        <v>479</v>
      </c>
      <c r="I86" s="343"/>
      <c r="J86" s="366"/>
      <c r="K86" s="366"/>
      <c r="L86" s="343"/>
    </row>
    <row r="87" spans="1:12" x14ac:dyDescent="0.3">
      <c r="A87" s="342">
        <v>79</v>
      </c>
      <c r="B87" s="365" t="s">
        <v>707</v>
      </c>
      <c r="C87" s="343" t="s">
        <v>478</v>
      </c>
      <c r="D87" s="318">
        <v>800</v>
      </c>
      <c r="E87" s="319" t="s">
        <v>746</v>
      </c>
      <c r="F87" s="368" t="s">
        <v>821</v>
      </c>
      <c r="G87" s="344" t="s">
        <v>896</v>
      </c>
      <c r="H87" s="319" t="s">
        <v>479</v>
      </c>
      <c r="I87" s="343"/>
      <c r="J87" s="366"/>
      <c r="K87" s="366"/>
      <c r="L87" s="343"/>
    </row>
    <row r="88" spans="1:12" x14ac:dyDescent="0.3">
      <c r="A88" s="342">
        <v>80</v>
      </c>
      <c r="B88" s="365" t="s">
        <v>707</v>
      </c>
      <c r="C88" s="343" t="s">
        <v>478</v>
      </c>
      <c r="D88" s="318">
        <v>1000</v>
      </c>
      <c r="E88" s="319" t="s">
        <v>747</v>
      </c>
      <c r="F88" s="368" t="s">
        <v>822</v>
      </c>
      <c r="G88" s="344" t="s">
        <v>897</v>
      </c>
      <c r="H88" s="319" t="s">
        <v>479</v>
      </c>
      <c r="I88" s="343"/>
      <c r="J88" s="366"/>
      <c r="K88" s="366"/>
      <c r="L88" s="343"/>
    </row>
    <row r="89" spans="1:12" x14ac:dyDescent="0.3">
      <c r="A89" s="342">
        <v>81</v>
      </c>
      <c r="B89" s="365" t="s">
        <v>707</v>
      </c>
      <c r="C89" s="343" t="s">
        <v>478</v>
      </c>
      <c r="D89" s="318">
        <v>1500</v>
      </c>
      <c r="E89" s="319" t="s">
        <v>748</v>
      </c>
      <c r="F89" s="368" t="s">
        <v>823</v>
      </c>
      <c r="G89" s="344" t="s">
        <v>898</v>
      </c>
      <c r="H89" s="319" t="s">
        <v>479</v>
      </c>
      <c r="I89" s="343"/>
      <c r="J89" s="366"/>
      <c r="K89" s="366"/>
      <c r="L89" s="343"/>
    </row>
    <row r="90" spans="1:12" x14ac:dyDescent="0.3">
      <c r="A90" s="342">
        <v>82</v>
      </c>
      <c r="B90" s="365" t="s">
        <v>707</v>
      </c>
      <c r="C90" s="343" t="s">
        <v>478</v>
      </c>
      <c r="D90" s="318">
        <v>998</v>
      </c>
      <c r="E90" s="319" t="s">
        <v>749</v>
      </c>
      <c r="F90" s="368" t="s">
        <v>824</v>
      </c>
      <c r="G90" s="344" t="s">
        <v>899</v>
      </c>
      <c r="H90" s="319" t="s">
        <v>482</v>
      </c>
      <c r="I90" s="343"/>
      <c r="J90" s="366"/>
      <c r="K90" s="366"/>
      <c r="L90" s="343"/>
    </row>
    <row r="91" spans="1:12" x14ac:dyDescent="0.3">
      <c r="A91" s="342">
        <v>83</v>
      </c>
      <c r="B91" s="365" t="s">
        <v>707</v>
      </c>
      <c r="C91" s="343" t="s">
        <v>478</v>
      </c>
      <c r="D91" s="318">
        <v>1500</v>
      </c>
      <c r="E91" s="319" t="s">
        <v>750</v>
      </c>
      <c r="F91" s="368" t="s">
        <v>825</v>
      </c>
      <c r="G91" s="344" t="s">
        <v>900</v>
      </c>
      <c r="H91" s="319" t="s">
        <v>479</v>
      </c>
      <c r="I91" s="343"/>
      <c r="J91" s="366"/>
      <c r="K91" s="366"/>
      <c r="L91" s="343"/>
    </row>
    <row r="92" spans="1:12" x14ac:dyDescent="0.3">
      <c r="A92" s="342">
        <v>84</v>
      </c>
      <c r="B92" s="365" t="s">
        <v>707</v>
      </c>
      <c r="C92" s="343" t="s">
        <v>478</v>
      </c>
      <c r="D92" s="318">
        <v>1000</v>
      </c>
      <c r="E92" s="319" t="s">
        <v>751</v>
      </c>
      <c r="F92" s="368" t="s">
        <v>826</v>
      </c>
      <c r="G92" s="344" t="s">
        <v>901</v>
      </c>
      <c r="H92" s="319" t="s">
        <v>479</v>
      </c>
      <c r="I92" s="343"/>
      <c r="J92" s="366"/>
      <c r="K92" s="366"/>
      <c r="L92" s="343"/>
    </row>
    <row r="93" spans="1:12" x14ac:dyDescent="0.3">
      <c r="A93" s="342">
        <v>85</v>
      </c>
      <c r="B93" s="365" t="s">
        <v>707</v>
      </c>
      <c r="C93" s="343" t="s">
        <v>478</v>
      </c>
      <c r="D93" s="318">
        <v>1490</v>
      </c>
      <c r="E93" s="319" t="s">
        <v>752</v>
      </c>
      <c r="F93" s="368" t="s">
        <v>827</v>
      </c>
      <c r="G93" s="344" t="s">
        <v>902</v>
      </c>
      <c r="H93" s="319" t="s">
        <v>479</v>
      </c>
      <c r="I93" s="343"/>
      <c r="J93" s="366"/>
      <c r="K93" s="366"/>
      <c r="L93" s="343"/>
    </row>
    <row r="94" spans="1:12" x14ac:dyDescent="0.3">
      <c r="A94" s="342">
        <v>86</v>
      </c>
      <c r="B94" s="365" t="s">
        <v>707</v>
      </c>
      <c r="C94" s="343" t="s">
        <v>478</v>
      </c>
      <c r="D94" s="318">
        <v>3000</v>
      </c>
      <c r="E94" s="319" t="s">
        <v>753</v>
      </c>
      <c r="F94" s="368" t="s">
        <v>828</v>
      </c>
      <c r="G94" s="344" t="s">
        <v>903</v>
      </c>
      <c r="H94" s="319" t="s">
        <v>482</v>
      </c>
      <c r="I94" s="343"/>
      <c r="J94" s="366"/>
      <c r="K94" s="366"/>
      <c r="L94" s="343"/>
    </row>
    <row r="95" spans="1:12" x14ac:dyDescent="0.3">
      <c r="A95" s="342">
        <v>87</v>
      </c>
      <c r="B95" s="365" t="s">
        <v>707</v>
      </c>
      <c r="C95" s="343" t="s">
        <v>478</v>
      </c>
      <c r="D95" s="318">
        <v>2000</v>
      </c>
      <c r="E95" s="319" t="s">
        <v>754</v>
      </c>
      <c r="F95" s="368" t="s">
        <v>829</v>
      </c>
      <c r="G95" s="344" t="s">
        <v>904</v>
      </c>
      <c r="H95" s="319" t="s">
        <v>479</v>
      </c>
      <c r="I95" s="343"/>
      <c r="J95" s="366"/>
      <c r="K95" s="366"/>
      <c r="L95" s="343"/>
    </row>
    <row r="96" spans="1:12" x14ac:dyDescent="0.3">
      <c r="A96" s="342">
        <v>88</v>
      </c>
      <c r="B96" s="365" t="s">
        <v>707</v>
      </c>
      <c r="C96" s="343" t="s">
        <v>478</v>
      </c>
      <c r="D96" s="318">
        <v>1000</v>
      </c>
      <c r="E96" s="319" t="s">
        <v>755</v>
      </c>
      <c r="F96" s="368" t="s">
        <v>830</v>
      </c>
      <c r="G96" s="344" t="s">
        <v>905</v>
      </c>
      <c r="H96" s="319" t="s">
        <v>479</v>
      </c>
      <c r="I96" s="343"/>
      <c r="J96" s="366"/>
      <c r="K96" s="366"/>
      <c r="L96" s="343"/>
    </row>
    <row r="97" spans="1:12" x14ac:dyDescent="0.3">
      <c r="A97" s="342">
        <v>89</v>
      </c>
      <c r="B97" s="365" t="s">
        <v>707</v>
      </c>
      <c r="C97" s="343" t="s">
        <v>478</v>
      </c>
      <c r="D97" s="318">
        <v>1000</v>
      </c>
      <c r="E97" s="319" t="s">
        <v>756</v>
      </c>
      <c r="F97" s="368" t="s">
        <v>831</v>
      </c>
      <c r="G97" s="344" t="s">
        <v>906</v>
      </c>
      <c r="H97" s="319" t="s">
        <v>481</v>
      </c>
      <c r="I97" s="343"/>
      <c r="J97" s="366"/>
      <c r="K97" s="366"/>
      <c r="L97" s="343"/>
    </row>
    <row r="98" spans="1:12" x14ac:dyDescent="0.3">
      <c r="A98" s="342">
        <v>90</v>
      </c>
      <c r="B98" s="365" t="s">
        <v>707</v>
      </c>
      <c r="C98" s="343" t="s">
        <v>478</v>
      </c>
      <c r="D98" s="318">
        <v>900</v>
      </c>
      <c r="E98" s="319" t="s">
        <v>757</v>
      </c>
      <c r="F98" s="368" t="s">
        <v>832</v>
      </c>
      <c r="G98" s="344" t="s">
        <v>907</v>
      </c>
      <c r="H98" s="319" t="s">
        <v>481</v>
      </c>
      <c r="I98" s="343"/>
      <c r="J98" s="366"/>
      <c r="K98" s="366"/>
      <c r="L98" s="343"/>
    </row>
    <row r="99" spans="1:12" x14ac:dyDescent="0.3">
      <c r="A99" s="342">
        <v>91</v>
      </c>
      <c r="B99" s="365" t="s">
        <v>707</v>
      </c>
      <c r="C99" s="343" t="s">
        <v>478</v>
      </c>
      <c r="D99" s="318">
        <v>500</v>
      </c>
      <c r="E99" s="344" t="s">
        <v>758</v>
      </c>
      <c r="F99" s="368" t="s">
        <v>833</v>
      </c>
      <c r="G99" s="344" t="s">
        <v>908</v>
      </c>
      <c r="H99" s="319" t="s">
        <v>481</v>
      </c>
      <c r="I99" s="343"/>
      <c r="J99" s="366"/>
      <c r="K99" s="366"/>
      <c r="L99" s="343"/>
    </row>
    <row r="100" spans="1:12" x14ac:dyDescent="0.3">
      <c r="A100" s="342">
        <v>92</v>
      </c>
      <c r="B100" s="365" t="s">
        <v>707</v>
      </c>
      <c r="C100" s="343" t="s">
        <v>478</v>
      </c>
      <c r="D100" s="318">
        <v>1000</v>
      </c>
      <c r="E100" s="319" t="s">
        <v>759</v>
      </c>
      <c r="F100" s="368" t="s">
        <v>834</v>
      </c>
      <c r="G100" s="344" t="s">
        <v>909</v>
      </c>
      <c r="H100" s="319" t="s">
        <v>481</v>
      </c>
      <c r="I100" s="343"/>
      <c r="J100" s="366"/>
      <c r="K100" s="366"/>
      <c r="L100" s="343"/>
    </row>
    <row r="101" spans="1:12" x14ac:dyDescent="0.3">
      <c r="A101" s="342">
        <v>93</v>
      </c>
      <c r="B101" s="365" t="s">
        <v>707</v>
      </c>
      <c r="C101" s="343" t="s">
        <v>478</v>
      </c>
      <c r="D101" s="318">
        <v>1000</v>
      </c>
      <c r="E101" s="319" t="s">
        <v>760</v>
      </c>
      <c r="F101" s="368" t="s">
        <v>835</v>
      </c>
      <c r="G101" s="344" t="s">
        <v>910</v>
      </c>
      <c r="H101" s="319" t="s">
        <v>481</v>
      </c>
      <c r="I101" s="343"/>
      <c r="J101" s="366"/>
      <c r="K101" s="366"/>
      <c r="L101" s="343"/>
    </row>
    <row r="102" spans="1:12" x14ac:dyDescent="0.3">
      <c r="A102" s="342">
        <v>94</v>
      </c>
      <c r="B102" s="365" t="s">
        <v>707</v>
      </c>
      <c r="C102" s="343" t="s">
        <v>478</v>
      </c>
      <c r="D102" s="318">
        <v>1000</v>
      </c>
      <c r="E102" s="319" t="s">
        <v>761</v>
      </c>
      <c r="F102" s="368" t="s">
        <v>836</v>
      </c>
      <c r="G102" s="344" t="s">
        <v>911</v>
      </c>
      <c r="H102" s="319" t="s">
        <v>481</v>
      </c>
      <c r="I102" s="343"/>
      <c r="J102" s="366"/>
      <c r="K102" s="366"/>
      <c r="L102" s="343"/>
    </row>
    <row r="103" spans="1:12" x14ac:dyDescent="0.3">
      <c r="A103" s="342">
        <v>95</v>
      </c>
      <c r="B103" s="365" t="s">
        <v>707</v>
      </c>
      <c r="C103" s="343" t="s">
        <v>478</v>
      </c>
      <c r="D103" s="318">
        <v>5000</v>
      </c>
      <c r="E103" s="319" t="s">
        <v>762</v>
      </c>
      <c r="F103" s="368" t="s">
        <v>837</v>
      </c>
      <c r="G103" s="344" t="s">
        <v>912</v>
      </c>
      <c r="H103" s="319" t="s">
        <v>479</v>
      </c>
      <c r="I103" s="343"/>
      <c r="J103" s="366"/>
      <c r="K103" s="366"/>
      <c r="L103" s="343"/>
    </row>
    <row r="104" spans="1:12" x14ac:dyDescent="0.3">
      <c r="A104" s="342">
        <v>96</v>
      </c>
      <c r="B104" s="365" t="s">
        <v>707</v>
      </c>
      <c r="C104" s="343" t="s">
        <v>478</v>
      </c>
      <c r="D104" s="318">
        <v>600</v>
      </c>
      <c r="E104" s="319" t="s">
        <v>763</v>
      </c>
      <c r="F104" s="368" t="s">
        <v>838</v>
      </c>
      <c r="G104" s="344" t="s">
        <v>913</v>
      </c>
      <c r="H104" s="319" t="s">
        <v>479</v>
      </c>
      <c r="I104" s="343"/>
      <c r="J104" s="366"/>
      <c r="K104" s="366"/>
      <c r="L104" s="343"/>
    </row>
    <row r="105" spans="1:12" x14ac:dyDescent="0.3">
      <c r="A105" s="342">
        <v>97</v>
      </c>
      <c r="B105" s="365" t="s">
        <v>707</v>
      </c>
      <c r="C105" s="343" t="s">
        <v>478</v>
      </c>
      <c r="D105" s="318">
        <v>300</v>
      </c>
      <c r="E105" s="319" t="s">
        <v>605</v>
      </c>
      <c r="F105" s="368" t="s">
        <v>642</v>
      </c>
      <c r="G105" s="344" t="s">
        <v>679</v>
      </c>
      <c r="H105" s="319" t="s">
        <v>479</v>
      </c>
      <c r="I105" s="343"/>
      <c r="J105" s="366"/>
      <c r="K105" s="366"/>
      <c r="L105" s="343"/>
    </row>
    <row r="106" spans="1:12" x14ac:dyDescent="0.3">
      <c r="A106" s="342">
        <v>98</v>
      </c>
      <c r="B106" s="365" t="s">
        <v>707</v>
      </c>
      <c r="C106" s="343" t="s">
        <v>478</v>
      </c>
      <c r="D106" s="318">
        <v>2000</v>
      </c>
      <c r="E106" s="319" t="s">
        <v>764</v>
      </c>
      <c r="F106" s="368" t="s">
        <v>839</v>
      </c>
      <c r="G106" s="344" t="s">
        <v>914</v>
      </c>
      <c r="H106" s="319" t="s">
        <v>479</v>
      </c>
      <c r="I106" s="343"/>
      <c r="J106" s="366"/>
      <c r="K106" s="366"/>
      <c r="L106" s="343"/>
    </row>
    <row r="107" spans="1:12" x14ac:dyDescent="0.3">
      <c r="A107" s="342">
        <v>99</v>
      </c>
      <c r="B107" s="365" t="s">
        <v>707</v>
      </c>
      <c r="C107" s="343" t="s">
        <v>478</v>
      </c>
      <c r="D107" s="318">
        <v>1000</v>
      </c>
      <c r="E107" s="319" t="s">
        <v>765</v>
      </c>
      <c r="F107" s="368" t="s">
        <v>840</v>
      </c>
      <c r="G107" s="344" t="s">
        <v>915</v>
      </c>
      <c r="H107" s="319" t="s">
        <v>479</v>
      </c>
      <c r="I107" s="343"/>
      <c r="J107" s="366"/>
      <c r="K107" s="366"/>
      <c r="L107" s="343"/>
    </row>
    <row r="108" spans="1:12" x14ac:dyDescent="0.3">
      <c r="A108" s="342">
        <v>100</v>
      </c>
      <c r="B108" s="365" t="s">
        <v>707</v>
      </c>
      <c r="C108" s="343" t="s">
        <v>478</v>
      </c>
      <c r="D108" s="318">
        <v>4160</v>
      </c>
      <c r="E108" s="319" t="s">
        <v>766</v>
      </c>
      <c r="F108" s="368" t="s">
        <v>841</v>
      </c>
      <c r="G108" s="344" t="s">
        <v>916</v>
      </c>
      <c r="H108" s="319" t="s">
        <v>481</v>
      </c>
      <c r="I108" s="343"/>
      <c r="J108" s="366"/>
      <c r="K108" s="366"/>
      <c r="L108" s="343"/>
    </row>
    <row r="109" spans="1:12" x14ac:dyDescent="0.3">
      <c r="A109" s="342">
        <v>101</v>
      </c>
      <c r="B109" s="365" t="s">
        <v>707</v>
      </c>
      <c r="C109" s="343" t="s">
        <v>478</v>
      </c>
      <c r="D109" s="318">
        <v>4000</v>
      </c>
      <c r="E109" s="319" t="s">
        <v>767</v>
      </c>
      <c r="F109" s="368" t="s">
        <v>842</v>
      </c>
      <c r="G109" s="344" t="s">
        <v>917</v>
      </c>
      <c r="H109" s="319" t="s">
        <v>481</v>
      </c>
      <c r="I109" s="343"/>
      <c r="J109" s="366"/>
      <c r="K109" s="366"/>
      <c r="L109" s="343"/>
    </row>
    <row r="110" spans="1:12" x14ac:dyDescent="0.3">
      <c r="A110" s="342">
        <v>102</v>
      </c>
      <c r="B110" s="365" t="s">
        <v>707</v>
      </c>
      <c r="C110" s="343" t="s">
        <v>478</v>
      </c>
      <c r="D110" s="318">
        <v>1500</v>
      </c>
      <c r="E110" s="319" t="s">
        <v>768</v>
      </c>
      <c r="F110" s="368" t="s">
        <v>843</v>
      </c>
      <c r="G110" s="344" t="s">
        <v>918</v>
      </c>
      <c r="H110" s="319" t="s">
        <v>479</v>
      </c>
      <c r="I110" s="343"/>
      <c r="J110" s="366"/>
      <c r="K110" s="366"/>
      <c r="L110" s="343"/>
    </row>
    <row r="111" spans="1:12" x14ac:dyDescent="0.3">
      <c r="A111" s="342">
        <v>103</v>
      </c>
      <c r="B111" s="365" t="s">
        <v>707</v>
      </c>
      <c r="C111" s="343" t="s">
        <v>478</v>
      </c>
      <c r="D111" s="318">
        <v>500</v>
      </c>
      <c r="E111" s="319" t="s">
        <v>769</v>
      </c>
      <c r="F111" s="368" t="s">
        <v>844</v>
      </c>
      <c r="G111" s="344" t="s">
        <v>919</v>
      </c>
      <c r="H111" s="319" t="s">
        <v>479</v>
      </c>
      <c r="I111" s="343"/>
      <c r="J111" s="366"/>
      <c r="K111" s="366"/>
      <c r="L111" s="343"/>
    </row>
    <row r="112" spans="1:12" x14ac:dyDescent="0.3">
      <c r="A112" s="342">
        <v>104</v>
      </c>
      <c r="B112" s="365" t="s">
        <v>707</v>
      </c>
      <c r="C112" s="343" t="s">
        <v>478</v>
      </c>
      <c r="D112" s="318">
        <v>1500</v>
      </c>
      <c r="E112" s="319" t="s">
        <v>770</v>
      </c>
      <c r="F112" s="368" t="s">
        <v>845</v>
      </c>
      <c r="G112" s="344" t="s">
        <v>920</v>
      </c>
      <c r="H112" s="319" t="s">
        <v>479</v>
      </c>
      <c r="I112" s="343"/>
      <c r="J112" s="366"/>
      <c r="K112" s="366"/>
      <c r="L112" s="343"/>
    </row>
    <row r="113" spans="1:12" x14ac:dyDescent="0.3">
      <c r="A113" s="342">
        <v>105</v>
      </c>
      <c r="B113" s="365" t="s">
        <v>707</v>
      </c>
      <c r="C113" s="343" t="s">
        <v>478</v>
      </c>
      <c r="D113" s="318">
        <v>1000</v>
      </c>
      <c r="E113" s="319" t="s">
        <v>771</v>
      </c>
      <c r="F113" s="368" t="s">
        <v>846</v>
      </c>
      <c r="G113" s="344" t="s">
        <v>921</v>
      </c>
      <c r="H113" s="319" t="s">
        <v>479</v>
      </c>
      <c r="I113" s="343"/>
      <c r="J113" s="366"/>
      <c r="K113" s="366"/>
      <c r="L113" s="343"/>
    </row>
    <row r="114" spans="1:12" x14ac:dyDescent="0.3">
      <c r="A114" s="342">
        <v>106</v>
      </c>
      <c r="B114" s="365" t="s">
        <v>707</v>
      </c>
      <c r="C114" s="343" t="s">
        <v>478</v>
      </c>
      <c r="D114" s="318">
        <v>800</v>
      </c>
      <c r="E114" s="319" t="s">
        <v>772</v>
      </c>
      <c r="F114" s="368" t="s">
        <v>847</v>
      </c>
      <c r="G114" s="344" t="s">
        <v>922</v>
      </c>
      <c r="H114" s="319" t="s">
        <v>481</v>
      </c>
      <c r="I114" s="343"/>
      <c r="J114" s="366"/>
      <c r="K114" s="366"/>
      <c r="L114" s="343"/>
    </row>
    <row r="115" spans="1:12" x14ac:dyDescent="0.3">
      <c r="A115" s="342">
        <v>107</v>
      </c>
      <c r="B115" s="365" t="s">
        <v>707</v>
      </c>
      <c r="C115" s="343" t="s">
        <v>478</v>
      </c>
      <c r="D115" s="318">
        <v>1000</v>
      </c>
      <c r="E115" s="319" t="s">
        <v>773</v>
      </c>
      <c r="F115" s="368" t="s">
        <v>848</v>
      </c>
      <c r="G115" s="344" t="s">
        <v>923</v>
      </c>
      <c r="H115" s="319" t="s">
        <v>481</v>
      </c>
      <c r="I115" s="343"/>
      <c r="J115" s="366"/>
      <c r="K115" s="366"/>
      <c r="L115" s="343"/>
    </row>
    <row r="116" spans="1:12" x14ac:dyDescent="0.3">
      <c r="A116" s="342">
        <v>108</v>
      </c>
      <c r="B116" s="365" t="s">
        <v>707</v>
      </c>
      <c r="C116" s="343" t="s">
        <v>478</v>
      </c>
      <c r="D116" s="318">
        <v>1000</v>
      </c>
      <c r="E116" s="319" t="s">
        <v>774</v>
      </c>
      <c r="F116" s="368" t="s">
        <v>849</v>
      </c>
      <c r="G116" s="344" t="s">
        <v>924</v>
      </c>
      <c r="H116" s="319" t="s">
        <v>482</v>
      </c>
      <c r="I116" s="343"/>
      <c r="J116" s="366"/>
      <c r="K116" s="366"/>
      <c r="L116" s="343"/>
    </row>
    <row r="117" spans="1:12" x14ac:dyDescent="0.3">
      <c r="A117" s="342">
        <v>109</v>
      </c>
      <c r="B117" s="365" t="s">
        <v>707</v>
      </c>
      <c r="C117" s="343" t="s">
        <v>478</v>
      </c>
      <c r="D117" s="318">
        <v>1000</v>
      </c>
      <c r="E117" s="319" t="s">
        <v>775</v>
      </c>
      <c r="F117" s="368" t="s">
        <v>850</v>
      </c>
      <c r="G117" s="344" t="s">
        <v>925</v>
      </c>
      <c r="H117" s="319" t="s">
        <v>479</v>
      </c>
      <c r="I117" s="343"/>
      <c r="J117" s="366"/>
      <c r="K117" s="366"/>
      <c r="L117" s="343"/>
    </row>
    <row r="118" spans="1:12" x14ac:dyDescent="0.3">
      <c r="A118" s="342">
        <v>110</v>
      </c>
      <c r="B118" s="365" t="s">
        <v>707</v>
      </c>
      <c r="C118" s="343" t="s">
        <v>478</v>
      </c>
      <c r="D118" s="318">
        <v>2000</v>
      </c>
      <c r="E118" s="319" t="s">
        <v>776</v>
      </c>
      <c r="F118" s="368" t="s">
        <v>851</v>
      </c>
      <c r="G118" s="344" t="s">
        <v>926</v>
      </c>
      <c r="H118" s="319" t="s">
        <v>479</v>
      </c>
      <c r="I118" s="343"/>
      <c r="J118" s="366"/>
      <c r="K118" s="366"/>
      <c r="L118" s="343"/>
    </row>
    <row r="119" spans="1:12" x14ac:dyDescent="0.3">
      <c r="A119" s="342">
        <v>111</v>
      </c>
      <c r="B119" s="365" t="s">
        <v>707</v>
      </c>
      <c r="C119" s="343" t="s">
        <v>478</v>
      </c>
      <c r="D119" s="318">
        <v>1000</v>
      </c>
      <c r="E119" s="319" t="s">
        <v>777</v>
      </c>
      <c r="F119" s="368" t="s">
        <v>852</v>
      </c>
      <c r="G119" s="344" t="s">
        <v>927</v>
      </c>
      <c r="H119" s="319" t="s">
        <v>479</v>
      </c>
      <c r="I119" s="343"/>
      <c r="J119" s="366"/>
      <c r="K119" s="366"/>
      <c r="L119" s="343"/>
    </row>
    <row r="120" spans="1:12" x14ac:dyDescent="0.3">
      <c r="A120" s="342">
        <v>112</v>
      </c>
      <c r="B120" s="365" t="s">
        <v>707</v>
      </c>
      <c r="C120" s="343" t="s">
        <v>478</v>
      </c>
      <c r="D120" s="318">
        <v>1000</v>
      </c>
      <c r="E120" s="319" t="s">
        <v>778</v>
      </c>
      <c r="F120" s="368" t="s">
        <v>853</v>
      </c>
      <c r="G120" s="344" t="s">
        <v>928</v>
      </c>
      <c r="H120" s="319" t="s">
        <v>482</v>
      </c>
      <c r="I120" s="343"/>
      <c r="J120" s="366"/>
      <c r="K120" s="366"/>
      <c r="L120" s="343"/>
    </row>
    <row r="121" spans="1:12" x14ac:dyDescent="0.3">
      <c r="A121" s="342">
        <v>113</v>
      </c>
      <c r="B121" s="365" t="s">
        <v>707</v>
      </c>
      <c r="C121" s="343" t="s">
        <v>478</v>
      </c>
      <c r="D121" s="318">
        <v>1700</v>
      </c>
      <c r="E121" s="319" t="s">
        <v>779</v>
      </c>
      <c r="F121" s="368" t="s">
        <v>854</v>
      </c>
      <c r="G121" s="344" t="s">
        <v>929</v>
      </c>
      <c r="H121" s="319" t="s">
        <v>479</v>
      </c>
      <c r="I121" s="343"/>
      <c r="J121" s="366"/>
      <c r="K121" s="366"/>
      <c r="L121" s="343"/>
    </row>
    <row r="122" spans="1:12" x14ac:dyDescent="0.3">
      <c r="A122" s="342">
        <v>114</v>
      </c>
      <c r="B122" s="365" t="s">
        <v>707</v>
      </c>
      <c r="C122" s="343" t="s">
        <v>478</v>
      </c>
      <c r="D122" s="318">
        <v>500</v>
      </c>
      <c r="E122" s="319" t="s">
        <v>780</v>
      </c>
      <c r="F122" s="368" t="s">
        <v>855</v>
      </c>
      <c r="G122" s="344" t="s">
        <v>930</v>
      </c>
      <c r="H122" s="319" t="s">
        <v>479</v>
      </c>
      <c r="I122" s="343"/>
      <c r="J122" s="366"/>
      <c r="K122" s="366"/>
      <c r="L122" s="343"/>
    </row>
    <row r="123" spans="1:12" x14ac:dyDescent="0.3">
      <c r="A123" s="342">
        <v>115</v>
      </c>
      <c r="B123" s="365" t="s">
        <v>707</v>
      </c>
      <c r="C123" s="343" t="s">
        <v>478</v>
      </c>
      <c r="D123" s="318">
        <v>800</v>
      </c>
      <c r="E123" s="319" t="s">
        <v>781</v>
      </c>
      <c r="F123" s="368" t="s">
        <v>856</v>
      </c>
      <c r="G123" s="344" t="s">
        <v>931</v>
      </c>
      <c r="H123" s="319" t="s">
        <v>479</v>
      </c>
      <c r="I123" s="343"/>
      <c r="J123" s="366"/>
      <c r="K123" s="366"/>
      <c r="L123" s="343"/>
    </row>
    <row r="124" spans="1:12" x14ac:dyDescent="0.3">
      <c r="A124" s="342">
        <v>116</v>
      </c>
      <c r="B124" s="365" t="s">
        <v>707</v>
      </c>
      <c r="C124" s="343" t="s">
        <v>478</v>
      </c>
      <c r="D124" s="318">
        <v>3000</v>
      </c>
      <c r="E124" s="319" t="s">
        <v>782</v>
      </c>
      <c r="F124" s="368" t="s">
        <v>857</v>
      </c>
      <c r="G124" s="344" t="s">
        <v>932</v>
      </c>
      <c r="H124" s="319" t="s">
        <v>479</v>
      </c>
      <c r="I124" s="343"/>
      <c r="J124" s="366"/>
      <c r="K124" s="366"/>
      <c r="L124" s="343"/>
    </row>
    <row r="125" spans="1:12" x14ac:dyDescent="0.3">
      <c r="A125" s="342">
        <v>117</v>
      </c>
      <c r="B125" s="365" t="s">
        <v>934</v>
      </c>
      <c r="C125" s="343" t="s">
        <v>478</v>
      </c>
      <c r="D125" s="318">
        <v>500</v>
      </c>
      <c r="E125" s="319" t="s">
        <v>935</v>
      </c>
      <c r="F125" s="368" t="s">
        <v>1035</v>
      </c>
      <c r="G125" s="344" t="s">
        <v>1137</v>
      </c>
      <c r="H125" s="319" t="s">
        <v>479</v>
      </c>
      <c r="I125" s="343"/>
      <c r="J125" s="366"/>
      <c r="K125" s="366"/>
      <c r="L125" s="343"/>
    </row>
    <row r="126" spans="1:12" x14ac:dyDescent="0.3">
      <c r="A126" s="342">
        <v>118</v>
      </c>
      <c r="B126" s="365" t="s">
        <v>934</v>
      </c>
      <c r="C126" s="343" t="s">
        <v>478</v>
      </c>
      <c r="D126" s="318">
        <v>500</v>
      </c>
      <c r="E126" s="319" t="s">
        <v>936</v>
      </c>
      <c r="F126" s="368" t="s">
        <v>1036</v>
      </c>
      <c r="G126" s="344" t="s">
        <v>1138</v>
      </c>
      <c r="H126" s="319" t="s">
        <v>482</v>
      </c>
      <c r="I126" s="343"/>
      <c r="J126" s="366"/>
      <c r="K126" s="366"/>
      <c r="L126" s="343"/>
    </row>
    <row r="127" spans="1:12" x14ac:dyDescent="0.3">
      <c r="A127" s="342">
        <v>119</v>
      </c>
      <c r="B127" s="365" t="s">
        <v>934</v>
      </c>
      <c r="C127" s="343" t="s">
        <v>478</v>
      </c>
      <c r="D127" s="318">
        <v>2000</v>
      </c>
      <c r="E127" s="319" t="s">
        <v>937</v>
      </c>
      <c r="F127" s="368" t="s">
        <v>1037</v>
      </c>
      <c r="G127" s="344" t="s">
        <v>1139</v>
      </c>
      <c r="H127" s="319" t="s">
        <v>482</v>
      </c>
      <c r="I127" s="343"/>
      <c r="J127" s="366"/>
      <c r="K127" s="366"/>
      <c r="L127" s="343"/>
    </row>
    <row r="128" spans="1:12" x14ac:dyDescent="0.3">
      <c r="A128" s="342">
        <v>120</v>
      </c>
      <c r="B128" s="365" t="s">
        <v>934</v>
      </c>
      <c r="C128" s="343" t="s">
        <v>478</v>
      </c>
      <c r="D128" s="318">
        <v>1500</v>
      </c>
      <c r="E128" s="319" t="s">
        <v>938</v>
      </c>
      <c r="F128" s="368" t="s">
        <v>1038</v>
      </c>
      <c r="G128" s="344" t="s">
        <v>1140</v>
      </c>
      <c r="H128" s="319" t="s">
        <v>482</v>
      </c>
      <c r="I128" s="343"/>
      <c r="J128" s="366"/>
      <c r="K128" s="366"/>
      <c r="L128" s="343"/>
    </row>
    <row r="129" spans="1:12" x14ac:dyDescent="0.3">
      <c r="A129" s="342">
        <v>121</v>
      </c>
      <c r="B129" s="365" t="s">
        <v>934</v>
      </c>
      <c r="C129" s="343" t="s">
        <v>478</v>
      </c>
      <c r="D129" s="318">
        <v>1000</v>
      </c>
      <c r="E129" s="344" t="s">
        <v>939</v>
      </c>
      <c r="F129" s="368" t="s">
        <v>1039</v>
      </c>
      <c r="G129" s="344" t="s">
        <v>1141</v>
      </c>
      <c r="H129" s="319" t="s">
        <v>481</v>
      </c>
      <c r="I129" s="343"/>
      <c r="J129" s="366"/>
      <c r="K129" s="366"/>
      <c r="L129" s="343"/>
    </row>
    <row r="130" spans="1:12" x14ac:dyDescent="0.3">
      <c r="A130" s="342">
        <v>122</v>
      </c>
      <c r="B130" s="365" t="s">
        <v>934</v>
      </c>
      <c r="C130" s="343" t="s">
        <v>478</v>
      </c>
      <c r="D130" s="318">
        <v>1000</v>
      </c>
      <c r="E130" s="344" t="s">
        <v>940</v>
      </c>
      <c r="F130" s="368" t="s">
        <v>1040</v>
      </c>
      <c r="G130" s="344" t="s">
        <v>1142</v>
      </c>
      <c r="H130" s="319" t="s">
        <v>481</v>
      </c>
      <c r="I130" s="343"/>
      <c r="J130" s="366"/>
      <c r="K130" s="366"/>
      <c r="L130" s="343"/>
    </row>
    <row r="131" spans="1:12" x14ac:dyDescent="0.3">
      <c r="A131" s="342">
        <v>123</v>
      </c>
      <c r="B131" s="365" t="s">
        <v>934</v>
      </c>
      <c r="C131" s="343" t="s">
        <v>478</v>
      </c>
      <c r="D131" s="318">
        <v>1000</v>
      </c>
      <c r="E131" s="344" t="s">
        <v>941</v>
      </c>
      <c r="F131" s="368" t="s">
        <v>1041</v>
      </c>
      <c r="G131" s="344" t="s">
        <v>1143</v>
      </c>
      <c r="H131" s="319" t="s">
        <v>481</v>
      </c>
      <c r="I131" s="343"/>
      <c r="J131" s="366"/>
      <c r="K131" s="366"/>
      <c r="L131" s="343"/>
    </row>
    <row r="132" spans="1:12" x14ac:dyDescent="0.3">
      <c r="A132" s="342">
        <v>124</v>
      </c>
      <c r="B132" s="365" t="s">
        <v>934</v>
      </c>
      <c r="C132" s="343" t="s">
        <v>478</v>
      </c>
      <c r="D132" s="318">
        <v>1000</v>
      </c>
      <c r="E132" s="319" t="s">
        <v>942</v>
      </c>
      <c r="F132" s="368" t="s">
        <v>1042</v>
      </c>
      <c r="G132" s="344" t="s">
        <v>1144</v>
      </c>
      <c r="H132" s="319" t="s">
        <v>482</v>
      </c>
      <c r="I132" s="343"/>
      <c r="J132" s="366"/>
      <c r="K132" s="366"/>
      <c r="L132" s="343"/>
    </row>
    <row r="133" spans="1:12" x14ac:dyDescent="0.3">
      <c r="A133" s="342">
        <v>125</v>
      </c>
      <c r="B133" s="365" t="s">
        <v>934</v>
      </c>
      <c r="C133" s="343" t="s">
        <v>478</v>
      </c>
      <c r="D133" s="318">
        <v>500</v>
      </c>
      <c r="E133" s="319" t="s">
        <v>943</v>
      </c>
      <c r="F133" s="368" t="s">
        <v>1043</v>
      </c>
      <c r="G133" s="344" t="s">
        <v>1145</v>
      </c>
      <c r="H133" s="319" t="s">
        <v>479</v>
      </c>
      <c r="I133" s="343"/>
      <c r="J133" s="366"/>
      <c r="K133" s="366"/>
      <c r="L133" s="343"/>
    </row>
    <row r="134" spans="1:12" x14ac:dyDescent="0.3">
      <c r="A134" s="342">
        <v>126</v>
      </c>
      <c r="B134" s="365" t="s">
        <v>934</v>
      </c>
      <c r="C134" s="343" t="s">
        <v>478</v>
      </c>
      <c r="D134" s="318">
        <v>400</v>
      </c>
      <c r="E134" s="319" t="s">
        <v>944</v>
      </c>
      <c r="F134" s="368" t="s">
        <v>1044</v>
      </c>
      <c r="G134" s="344" t="s">
        <v>1146</v>
      </c>
      <c r="H134" s="319" t="s">
        <v>479</v>
      </c>
      <c r="I134" s="343"/>
      <c r="J134" s="366"/>
      <c r="K134" s="366"/>
      <c r="L134" s="343"/>
    </row>
    <row r="135" spans="1:12" x14ac:dyDescent="0.3">
      <c r="A135" s="342">
        <v>127</v>
      </c>
      <c r="B135" s="365" t="s">
        <v>934</v>
      </c>
      <c r="C135" s="343" t="s">
        <v>478</v>
      </c>
      <c r="D135" s="318">
        <v>1500</v>
      </c>
      <c r="E135" s="319" t="s">
        <v>945</v>
      </c>
      <c r="F135" s="368" t="s">
        <v>1045</v>
      </c>
      <c r="G135" s="344" t="s">
        <v>1147</v>
      </c>
      <c r="H135" s="319" t="s">
        <v>479</v>
      </c>
      <c r="I135" s="343"/>
      <c r="J135" s="366"/>
      <c r="K135" s="366"/>
      <c r="L135" s="343"/>
    </row>
    <row r="136" spans="1:12" x14ac:dyDescent="0.3">
      <c r="A136" s="342">
        <v>128</v>
      </c>
      <c r="B136" s="365" t="s">
        <v>934</v>
      </c>
      <c r="C136" s="343" t="s">
        <v>478</v>
      </c>
      <c r="D136" s="318">
        <v>1000</v>
      </c>
      <c r="E136" s="319" t="s">
        <v>946</v>
      </c>
      <c r="F136" s="368" t="s">
        <v>1046</v>
      </c>
      <c r="G136" s="344" t="s">
        <v>1148</v>
      </c>
      <c r="H136" s="319" t="s">
        <v>479</v>
      </c>
      <c r="I136" s="343"/>
      <c r="J136" s="366"/>
      <c r="K136" s="366"/>
      <c r="L136" s="343"/>
    </row>
    <row r="137" spans="1:12" x14ac:dyDescent="0.3">
      <c r="A137" s="342">
        <v>129</v>
      </c>
      <c r="B137" s="365" t="s">
        <v>934</v>
      </c>
      <c r="C137" s="343" t="s">
        <v>478</v>
      </c>
      <c r="D137" s="318">
        <v>800</v>
      </c>
      <c r="E137" s="319" t="s">
        <v>947</v>
      </c>
      <c r="F137" s="368" t="s">
        <v>1047</v>
      </c>
      <c r="G137" s="344" t="s">
        <v>1149</v>
      </c>
      <c r="H137" s="319" t="s">
        <v>479</v>
      </c>
      <c r="I137" s="343"/>
      <c r="J137" s="366"/>
      <c r="K137" s="366"/>
      <c r="L137" s="343"/>
    </row>
    <row r="138" spans="1:12" x14ac:dyDescent="0.3">
      <c r="A138" s="342">
        <v>130</v>
      </c>
      <c r="B138" s="365" t="s">
        <v>934</v>
      </c>
      <c r="C138" s="343" t="s">
        <v>478</v>
      </c>
      <c r="D138" s="318">
        <v>500</v>
      </c>
      <c r="E138" s="319" t="s">
        <v>948</v>
      </c>
      <c r="F138" s="368" t="s">
        <v>1048</v>
      </c>
      <c r="G138" s="344" t="s">
        <v>1150</v>
      </c>
      <c r="H138" s="319" t="s">
        <v>479</v>
      </c>
      <c r="I138" s="343"/>
      <c r="J138" s="366"/>
      <c r="K138" s="366"/>
      <c r="L138" s="343"/>
    </row>
    <row r="139" spans="1:12" x14ac:dyDescent="0.3">
      <c r="A139" s="342">
        <v>131</v>
      </c>
      <c r="B139" s="365" t="s">
        <v>934</v>
      </c>
      <c r="C139" s="343" t="s">
        <v>478</v>
      </c>
      <c r="D139" s="318">
        <v>500</v>
      </c>
      <c r="E139" s="319" t="s">
        <v>949</v>
      </c>
      <c r="F139" s="368" t="s">
        <v>1049</v>
      </c>
      <c r="G139" s="344" t="s">
        <v>1151</v>
      </c>
      <c r="H139" s="319" t="s">
        <v>479</v>
      </c>
      <c r="I139" s="343"/>
      <c r="J139" s="366"/>
      <c r="K139" s="366"/>
      <c r="L139" s="343"/>
    </row>
    <row r="140" spans="1:12" x14ac:dyDescent="0.3">
      <c r="A140" s="342">
        <v>132</v>
      </c>
      <c r="B140" s="365" t="s">
        <v>934</v>
      </c>
      <c r="C140" s="343" t="s">
        <v>478</v>
      </c>
      <c r="D140" s="318">
        <v>700</v>
      </c>
      <c r="E140" s="319" t="s">
        <v>950</v>
      </c>
      <c r="F140" s="368" t="s">
        <v>1050</v>
      </c>
      <c r="G140" s="344" t="s">
        <v>1152</v>
      </c>
      <c r="H140" s="319" t="s">
        <v>479</v>
      </c>
      <c r="I140" s="343"/>
      <c r="J140" s="366"/>
      <c r="K140" s="366"/>
      <c r="L140" s="343"/>
    </row>
    <row r="141" spans="1:12" x14ac:dyDescent="0.3">
      <c r="A141" s="342">
        <v>133</v>
      </c>
      <c r="B141" s="365" t="s">
        <v>934</v>
      </c>
      <c r="C141" s="343" t="s">
        <v>478</v>
      </c>
      <c r="D141" s="318">
        <v>500</v>
      </c>
      <c r="E141" s="319" t="s">
        <v>951</v>
      </c>
      <c r="F141" s="368" t="s">
        <v>1051</v>
      </c>
      <c r="G141" s="344" t="s">
        <v>1153</v>
      </c>
      <c r="H141" s="319" t="s">
        <v>479</v>
      </c>
      <c r="I141" s="343"/>
      <c r="J141" s="366"/>
      <c r="K141" s="366"/>
      <c r="L141" s="343"/>
    </row>
    <row r="142" spans="1:12" x14ac:dyDescent="0.3">
      <c r="A142" s="342">
        <v>134</v>
      </c>
      <c r="B142" s="365" t="s">
        <v>934</v>
      </c>
      <c r="C142" s="343" t="s">
        <v>478</v>
      </c>
      <c r="D142" s="318">
        <v>500</v>
      </c>
      <c r="E142" s="319" t="s">
        <v>952</v>
      </c>
      <c r="F142" s="368" t="s">
        <v>1052</v>
      </c>
      <c r="G142" s="344" t="s">
        <v>1154</v>
      </c>
      <c r="H142" s="319" t="s">
        <v>479</v>
      </c>
      <c r="I142" s="343"/>
      <c r="J142" s="366"/>
      <c r="K142" s="366"/>
      <c r="L142" s="343"/>
    </row>
    <row r="143" spans="1:12" x14ac:dyDescent="0.3">
      <c r="A143" s="342">
        <v>135</v>
      </c>
      <c r="B143" s="365" t="s">
        <v>934</v>
      </c>
      <c r="C143" s="343" t="s">
        <v>478</v>
      </c>
      <c r="D143" s="318">
        <v>700</v>
      </c>
      <c r="E143" s="319" t="s">
        <v>953</v>
      </c>
      <c r="F143" s="368" t="s">
        <v>1053</v>
      </c>
      <c r="G143" s="344" t="s">
        <v>1155</v>
      </c>
      <c r="H143" s="319" t="s">
        <v>479</v>
      </c>
      <c r="I143" s="343"/>
      <c r="J143" s="366"/>
      <c r="K143" s="366"/>
      <c r="L143" s="343"/>
    </row>
    <row r="144" spans="1:12" x14ac:dyDescent="0.3">
      <c r="A144" s="342">
        <v>136</v>
      </c>
      <c r="B144" s="365" t="s">
        <v>934</v>
      </c>
      <c r="C144" s="343" t="s">
        <v>478</v>
      </c>
      <c r="D144" s="318">
        <v>700</v>
      </c>
      <c r="E144" s="319" t="s">
        <v>954</v>
      </c>
      <c r="F144" s="368" t="s">
        <v>1054</v>
      </c>
      <c r="G144" s="344" t="s">
        <v>1156</v>
      </c>
      <c r="H144" s="319" t="s">
        <v>479</v>
      </c>
      <c r="I144" s="343"/>
      <c r="J144" s="366"/>
      <c r="K144" s="366"/>
      <c r="L144" s="343"/>
    </row>
    <row r="145" spans="1:12" x14ac:dyDescent="0.3">
      <c r="A145" s="342">
        <v>137</v>
      </c>
      <c r="B145" s="365" t="s">
        <v>934</v>
      </c>
      <c r="C145" s="343" t="s">
        <v>478</v>
      </c>
      <c r="D145" s="318">
        <v>1000</v>
      </c>
      <c r="E145" s="319" t="s">
        <v>955</v>
      </c>
      <c r="F145" s="368" t="s">
        <v>1055</v>
      </c>
      <c r="G145" s="344" t="s">
        <v>1157</v>
      </c>
      <c r="H145" s="319" t="s">
        <v>479</v>
      </c>
      <c r="I145" s="343"/>
      <c r="J145" s="366"/>
      <c r="K145" s="366"/>
      <c r="L145" s="343"/>
    </row>
    <row r="146" spans="1:12" x14ac:dyDescent="0.3">
      <c r="A146" s="342">
        <v>138</v>
      </c>
      <c r="B146" s="365" t="s">
        <v>934</v>
      </c>
      <c r="C146" s="343" t="s">
        <v>478</v>
      </c>
      <c r="D146" s="318">
        <v>800</v>
      </c>
      <c r="E146" s="319" t="s">
        <v>956</v>
      </c>
      <c r="F146" s="368" t="s">
        <v>1056</v>
      </c>
      <c r="G146" s="344" t="s">
        <v>1158</v>
      </c>
      <c r="H146" s="319" t="s">
        <v>479</v>
      </c>
      <c r="I146" s="343"/>
      <c r="J146" s="366"/>
      <c r="K146" s="366"/>
      <c r="L146" s="343"/>
    </row>
    <row r="147" spans="1:12" x14ac:dyDescent="0.3">
      <c r="A147" s="342">
        <v>139</v>
      </c>
      <c r="B147" s="365" t="s">
        <v>934</v>
      </c>
      <c r="C147" s="343" t="s">
        <v>478</v>
      </c>
      <c r="D147" s="318">
        <v>4000</v>
      </c>
      <c r="E147" s="319" t="s">
        <v>957</v>
      </c>
      <c r="F147" s="368" t="s">
        <v>1057</v>
      </c>
      <c r="G147" s="344" t="s">
        <v>1159</v>
      </c>
      <c r="H147" s="319" t="s">
        <v>481</v>
      </c>
      <c r="I147" s="343"/>
      <c r="J147" s="366"/>
      <c r="K147" s="366"/>
      <c r="L147" s="343"/>
    </row>
    <row r="148" spans="1:12" x14ac:dyDescent="0.3">
      <c r="A148" s="342">
        <v>140</v>
      </c>
      <c r="B148" s="365" t="s">
        <v>934</v>
      </c>
      <c r="C148" s="343" t="s">
        <v>478</v>
      </c>
      <c r="D148" s="318">
        <v>4000</v>
      </c>
      <c r="E148" s="319" t="s">
        <v>958</v>
      </c>
      <c r="F148" s="368" t="s">
        <v>1058</v>
      </c>
      <c r="G148" s="344" t="s">
        <v>1160</v>
      </c>
      <c r="H148" s="319" t="s">
        <v>481</v>
      </c>
      <c r="I148" s="343"/>
      <c r="J148" s="366"/>
      <c r="K148" s="366"/>
      <c r="L148" s="343"/>
    </row>
    <row r="149" spans="1:12" x14ac:dyDescent="0.3">
      <c r="A149" s="342">
        <v>141</v>
      </c>
      <c r="B149" s="365" t="s">
        <v>934</v>
      </c>
      <c r="C149" s="343" t="s">
        <v>478</v>
      </c>
      <c r="D149" s="318">
        <v>1000</v>
      </c>
      <c r="E149" s="319" t="s">
        <v>959</v>
      </c>
      <c r="F149" s="368" t="s">
        <v>1059</v>
      </c>
      <c r="G149" s="344" t="s">
        <v>1161</v>
      </c>
      <c r="H149" s="319" t="s">
        <v>482</v>
      </c>
      <c r="I149" s="343"/>
      <c r="J149" s="366"/>
      <c r="K149" s="366"/>
      <c r="L149" s="343"/>
    </row>
    <row r="150" spans="1:12" x14ac:dyDescent="0.3">
      <c r="A150" s="342">
        <v>142</v>
      </c>
      <c r="B150" s="365" t="s">
        <v>934</v>
      </c>
      <c r="C150" s="343" t="s">
        <v>478</v>
      </c>
      <c r="D150" s="318">
        <v>1000</v>
      </c>
      <c r="E150" s="319" t="s">
        <v>960</v>
      </c>
      <c r="F150" s="368" t="s">
        <v>1060</v>
      </c>
      <c r="G150" s="344" t="s">
        <v>1162</v>
      </c>
      <c r="H150" s="319" t="s">
        <v>479</v>
      </c>
      <c r="I150" s="343"/>
      <c r="J150" s="366"/>
      <c r="K150" s="366"/>
      <c r="L150" s="343"/>
    </row>
    <row r="151" spans="1:12" x14ac:dyDescent="0.3">
      <c r="A151" s="342">
        <v>143</v>
      </c>
      <c r="B151" s="365" t="s">
        <v>934</v>
      </c>
      <c r="C151" s="343" t="s">
        <v>478</v>
      </c>
      <c r="D151" s="318">
        <v>1000</v>
      </c>
      <c r="E151" s="319" t="s">
        <v>961</v>
      </c>
      <c r="F151" s="368" t="s">
        <v>1061</v>
      </c>
      <c r="G151" s="344" t="s">
        <v>1163</v>
      </c>
      <c r="H151" s="319" t="s">
        <v>479</v>
      </c>
      <c r="I151" s="343"/>
      <c r="J151" s="366"/>
      <c r="K151" s="366"/>
      <c r="L151" s="343"/>
    </row>
    <row r="152" spans="1:12" x14ac:dyDescent="0.3">
      <c r="A152" s="342">
        <v>144</v>
      </c>
      <c r="B152" s="365" t="s">
        <v>934</v>
      </c>
      <c r="C152" s="343" t="s">
        <v>478</v>
      </c>
      <c r="D152" s="318">
        <v>600</v>
      </c>
      <c r="E152" s="319" t="s">
        <v>962</v>
      </c>
      <c r="F152" s="368" t="s">
        <v>1062</v>
      </c>
      <c r="G152" s="344" t="s">
        <v>1164</v>
      </c>
      <c r="H152" s="319" t="s">
        <v>479</v>
      </c>
      <c r="I152" s="343"/>
      <c r="J152" s="366"/>
      <c r="K152" s="366"/>
      <c r="L152" s="343"/>
    </row>
    <row r="153" spans="1:12" x14ac:dyDescent="0.3">
      <c r="A153" s="342">
        <v>145</v>
      </c>
      <c r="B153" s="365" t="s">
        <v>934</v>
      </c>
      <c r="C153" s="343" t="s">
        <v>478</v>
      </c>
      <c r="D153" s="318">
        <v>1000</v>
      </c>
      <c r="E153" s="319" t="s">
        <v>963</v>
      </c>
      <c r="F153" s="368" t="s">
        <v>1063</v>
      </c>
      <c r="G153" s="344" t="s">
        <v>1165</v>
      </c>
      <c r="H153" s="319" t="s">
        <v>479</v>
      </c>
      <c r="I153" s="343"/>
      <c r="J153" s="366"/>
      <c r="K153" s="366"/>
      <c r="L153" s="343"/>
    </row>
    <row r="154" spans="1:12" x14ac:dyDescent="0.3">
      <c r="A154" s="342">
        <v>146</v>
      </c>
      <c r="B154" s="365" t="s">
        <v>934</v>
      </c>
      <c r="C154" s="343" t="s">
        <v>478</v>
      </c>
      <c r="D154" s="318">
        <v>700</v>
      </c>
      <c r="E154" s="319" t="s">
        <v>964</v>
      </c>
      <c r="F154" s="368" t="s">
        <v>1064</v>
      </c>
      <c r="G154" s="344" t="s">
        <v>1166</v>
      </c>
      <c r="H154" s="319" t="s">
        <v>479</v>
      </c>
      <c r="I154" s="343"/>
      <c r="J154" s="366"/>
      <c r="K154" s="366"/>
      <c r="L154" s="343"/>
    </row>
    <row r="155" spans="1:12" x14ac:dyDescent="0.3">
      <c r="A155" s="342">
        <v>147</v>
      </c>
      <c r="B155" s="365" t="s">
        <v>934</v>
      </c>
      <c r="C155" s="343" t="s">
        <v>478</v>
      </c>
      <c r="D155" s="318">
        <v>1000</v>
      </c>
      <c r="E155" s="344" t="s">
        <v>965</v>
      </c>
      <c r="F155" s="368" t="s">
        <v>1065</v>
      </c>
      <c r="G155" s="344" t="s">
        <v>1167</v>
      </c>
      <c r="H155" s="319" t="s">
        <v>479</v>
      </c>
      <c r="I155" s="343"/>
      <c r="J155" s="366"/>
      <c r="K155" s="366"/>
      <c r="L155" s="343"/>
    </row>
    <row r="156" spans="1:12" x14ac:dyDescent="0.3">
      <c r="A156" s="342">
        <v>148</v>
      </c>
      <c r="B156" s="365" t="s">
        <v>934</v>
      </c>
      <c r="C156" s="343" t="s">
        <v>478</v>
      </c>
      <c r="D156" s="318">
        <v>600</v>
      </c>
      <c r="E156" s="319" t="s">
        <v>966</v>
      </c>
      <c r="F156" s="368" t="s">
        <v>1066</v>
      </c>
      <c r="G156" s="344" t="s">
        <v>1168</v>
      </c>
      <c r="H156" s="319" t="s">
        <v>479</v>
      </c>
      <c r="I156" s="343"/>
      <c r="J156" s="366"/>
      <c r="K156" s="366"/>
      <c r="L156" s="343"/>
    </row>
    <row r="157" spans="1:12" x14ac:dyDescent="0.3">
      <c r="A157" s="342">
        <v>149</v>
      </c>
      <c r="B157" s="365" t="s">
        <v>934</v>
      </c>
      <c r="C157" s="343" t="s">
        <v>478</v>
      </c>
      <c r="D157" s="318">
        <v>1500</v>
      </c>
      <c r="E157" s="319" t="s">
        <v>967</v>
      </c>
      <c r="F157" s="368" t="s">
        <v>1067</v>
      </c>
      <c r="G157" s="344" t="s">
        <v>1169</v>
      </c>
      <c r="H157" s="319" t="s">
        <v>479</v>
      </c>
      <c r="I157" s="343"/>
      <c r="J157" s="366"/>
      <c r="K157" s="366"/>
      <c r="L157" s="343"/>
    </row>
    <row r="158" spans="1:12" x14ac:dyDescent="0.3">
      <c r="A158" s="342">
        <v>150</v>
      </c>
      <c r="B158" s="365" t="s">
        <v>934</v>
      </c>
      <c r="C158" s="343" t="s">
        <v>478</v>
      </c>
      <c r="D158" s="318">
        <v>1000</v>
      </c>
      <c r="E158" s="319" t="s">
        <v>968</v>
      </c>
      <c r="F158" s="368" t="s">
        <v>1068</v>
      </c>
      <c r="G158" s="344" t="s">
        <v>1170</v>
      </c>
      <c r="H158" s="319" t="s">
        <v>482</v>
      </c>
      <c r="I158" s="343"/>
      <c r="J158" s="366"/>
      <c r="K158" s="366"/>
      <c r="L158" s="343"/>
    </row>
    <row r="159" spans="1:12" x14ac:dyDescent="0.3">
      <c r="A159" s="342">
        <v>151</v>
      </c>
      <c r="B159" s="365" t="s">
        <v>934</v>
      </c>
      <c r="C159" s="343" t="s">
        <v>478</v>
      </c>
      <c r="D159" s="318">
        <v>1500</v>
      </c>
      <c r="E159" s="319" t="s">
        <v>969</v>
      </c>
      <c r="F159" s="368" t="s">
        <v>1069</v>
      </c>
      <c r="G159" s="344" t="s">
        <v>1171</v>
      </c>
      <c r="H159" s="319" t="s">
        <v>482</v>
      </c>
      <c r="I159" s="343"/>
      <c r="J159" s="366"/>
      <c r="K159" s="366"/>
      <c r="L159" s="343"/>
    </row>
    <row r="160" spans="1:12" x14ac:dyDescent="0.3">
      <c r="A160" s="342">
        <v>152</v>
      </c>
      <c r="B160" s="365" t="s">
        <v>934</v>
      </c>
      <c r="C160" s="343" t="s">
        <v>478</v>
      </c>
      <c r="D160" s="318">
        <v>500</v>
      </c>
      <c r="E160" s="319" t="s">
        <v>970</v>
      </c>
      <c r="F160" s="368" t="s">
        <v>1070</v>
      </c>
      <c r="G160" s="344" t="s">
        <v>1172</v>
      </c>
      <c r="H160" s="319" t="s">
        <v>479</v>
      </c>
      <c r="I160" s="343"/>
      <c r="J160" s="366"/>
      <c r="K160" s="366"/>
      <c r="L160" s="343"/>
    </row>
    <row r="161" spans="1:12" x14ac:dyDescent="0.3">
      <c r="A161" s="342">
        <v>153</v>
      </c>
      <c r="B161" s="365" t="s">
        <v>934</v>
      </c>
      <c r="C161" s="343" t="s">
        <v>478</v>
      </c>
      <c r="D161" s="318">
        <v>1000</v>
      </c>
      <c r="E161" s="319" t="s">
        <v>971</v>
      </c>
      <c r="F161" s="368" t="s">
        <v>1071</v>
      </c>
      <c r="G161" s="344" t="s">
        <v>1173</v>
      </c>
      <c r="H161" s="319" t="s">
        <v>479</v>
      </c>
      <c r="I161" s="343"/>
      <c r="J161" s="366"/>
      <c r="K161" s="366"/>
      <c r="L161" s="343"/>
    </row>
    <row r="162" spans="1:12" x14ac:dyDescent="0.3">
      <c r="A162" s="342">
        <v>154</v>
      </c>
      <c r="B162" s="365" t="s">
        <v>934</v>
      </c>
      <c r="C162" s="343" t="s">
        <v>478</v>
      </c>
      <c r="D162" s="318">
        <v>1000</v>
      </c>
      <c r="E162" s="319" t="s">
        <v>972</v>
      </c>
      <c r="F162" s="368" t="s">
        <v>1072</v>
      </c>
      <c r="G162" s="344" t="s">
        <v>1174</v>
      </c>
      <c r="H162" s="319" t="s">
        <v>479</v>
      </c>
      <c r="I162" s="343"/>
      <c r="J162" s="366"/>
      <c r="K162" s="366"/>
      <c r="L162" s="343"/>
    </row>
    <row r="163" spans="1:12" x14ac:dyDescent="0.3">
      <c r="A163" s="342">
        <v>155</v>
      </c>
      <c r="B163" s="365" t="s">
        <v>934</v>
      </c>
      <c r="C163" s="343" t="s">
        <v>478</v>
      </c>
      <c r="D163" s="318">
        <v>1000</v>
      </c>
      <c r="E163" s="319" t="s">
        <v>973</v>
      </c>
      <c r="F163" s="368" t="s">
        <v>1073</v>
      </c>
      <c r="G163" s="344" t="s">
        <v>1175</v>
      </c>
      <c r="H163" s="319" t="s">
        <v>479</v>
      </c>
      <c r="I163" s="343"/>
      <c r="J163" s="366"/>
      <c r="K163" s="366"/>
      <c r="L163" s="343"/>
    </row>
    <row r="164" spans="1:12" x14ac:dyDescent="0.3">
      <c r="A164" s="342">
        <v>156</v>
      </c>
      <c r="B164" s="365" t="s">
        <v>934</v>
      </c>
      <c r="C164" s="343" t="s">
        <v>478</v>
      </c>
      <c r="D164" s="318">
        <v>1000</v>
      </c>
      <c r="E164" s="319" t="s">
        <v>974</v>
      </c>
      <c r="F164" s="368" t="s">
        <v>1074</v>
      </c>
      <c r="G164" s="344" t="s">
        <v>1176</v>
      </c>
      <c r="H164" s="319" t="s">
        <v>479</v>
      </c>
      <c r="I164" s="343"/>
      <c r="J164" s="366"/>
      <c r="K164" s="366"/>
      <c r="L164" s="343"/>
    </row>
    <row r="165" spans="1:12" x14ac:dyDescent="0.3">
      <c r="A165" s="342">
        <v>157</v>
      </c>
      <c r="B165" s="365" t="s">
        <v>934</v>
      </c>
      <c r="C165" s="343" t="s">
        <v>478</v>
      </c>
      <c r="D165" s="318">
        <v>1000</v>
      </c>
      <c r="E165" s="319" t="s">
        <v>975</v>
      </c>
      <c r="F165" s="368" t="s">
        <v>1075</v>
      </c>
      <c r="G165" s="344" t="s">
        <v>1177</v>
      </c>
      <c r="H165" s="319" t="s">
        <v>479</v>
      </c>
      <c r="I165" s="343"/>
      <c r="J165" s="366"/>
      <c r="K165" s="366"/>
      <c r="L165" s="343"/>
    </row>
    <row r="166" spans="1:12" x14ac:dyDescent="0.3">
      <c r="A166" s="342">
        <v>158</v>
      </c>
      <c r="B166" s="365" t="s">
        <v>934</v>
      </c>
      <c r="C166" s="343" t="s">
        <v>478</v>
      </c>
      <c r="D166" s="318">
        <v>500</v>
      </c>
      <c r="E166" s="319" t="s">
        <v>976</v>
      </c>
      <c r="F166" s="368" t="s">
        <v>1076</v>
      </c>
      <c r="G166" s="344" t="s">
        <v>1178</v>
      </c>
      <c r="H166" s="319" t="s">
        <v>479</v>
      </c>
      <c r="I166" s="343"/>
      <c r="J166" s="366"/>
      <c r="K166" s="366"/>
      <c r="L166" s="343"/>
    </row>
    <row r="167" spans="1:12" x14ac:dyDescent="0.3">
      <c r="A167" s="342">
        <v>159</v>
      </c>
      <c r="B167" s="365" t="s">
        <v>934</v>
      </c>
      <c r="C167" s="343" t="s">
        <v>478</v>
      </c>
      <c r="D167" s="318">
        <v>500</v>
      </c>
      <c r="E167" s="319" t="s">
        <v>977</v>
      </c>
      <c r="F167" s="368" t="s">
        <v>1077</v>
      </c>
      <c r="G167" s="344" t="s">
        <v>1179</v>
      </c>
      <c r="H167" s="319" t="s">
        <v>479</v>
      </c>
      <c r="I167" s="343"/>
      <c r="J167" s="366"/>
      <c r="K167" s="366"/>
      <c r="L167" s="343"/>
    </row>
    <row r="168" spans="1:12" x14ac:dyDescent="0.3">
      <c r="A168" s="342">
        <v>160</v>
      </c>
      <c r="B168" s="365" t="s">
        <v>934</v>
      </c>
      <c r="C168" s="343" t="s">
        <v>478</v>
      </c>
      <c r="D168" s="318">
        <v>1000</v>
      </c>
      <c r="E168" s="319" t="s">
        <v>978</v>
      </c>
      <c r="F168" s="368" t="s">
        <v>1078</v>
      </c>
      <c r="G168" s="344" t="s">
        <v>1180</v>
      </c>
      <c r="H168" s="319" t="s">
        <v>479</v>
      </c>
      <c r="I168" s="343"/>
      <c r="J168" s="366"/>
      <c r="K168" s="366"/>
      <c r="L168" s="343"/>
    </row>
    <row r="169" spans="1:12" x14ac:dyDescent="0.3">
      <c r="A169" s="342">
        <v>161</v>
      </c>
      <c r="B169" s="365" t="s">
        <v>934</v>
      </c>
      <c r="C169" s="343" t="s">
        <v>478</v>
      </c>
      <c r="D169" s="318">
        <v>1000</v>
      </c>
      <c r="E169" s="319" t="s">
        <v>979</v>
      </c>
      <c r="F169" s="368" t="s">
        <v>1079</v>
      </c>
      <c r="G169" s="344" t="s">
        <v>1181</v>
      </c>
      <c r="H169" s="319" t="s">
        <v>479</v>
      </c>
      <c r="I169" s="343"/>
      <c r="J169" s="366"/>
      <c r="K169" s="366"/>
      <c r="L169" s="343"/>
    </row>
    <row r="170" spans="1:12" x14ac:dyDescent="0.3">
      <c r="A170" s="342">
        <v>162</v>
      </c>
      <c r="B170" s="365" t="s">
        <v>934</v>
      </c>
      <c r="C170" s="343" t="s">
        <v>478</v>
      </c>
      <c r="D170" s="318">
        <v>1000</v>
      </c>
      <c r="E170" s="319" t="s">
        <v>980</v>
      </c>
      <c r="F170" s="368" t="s">
        <v>1080</v>
      </c>
      <c r="G170" s="344" t="s">
        <v>1182</v>
      </c>
      <c r="H170" s="319" t="s">
        <v>479</v>
      </c>
      <c r="I170" s="343"/>
      <c r="J170" s="366"/>
      <c r="K170" s="366"/>
      <c r="L170" s="343"/>
    </row>
    <row r="171" spans="1:12" x14ac:dyDescent="0.3">
      <c r="A171" s="342">
        <v>163</v>
      </c>
      <c r="B171" s="365" t="s">
        <v>934</v>
      </c>
      <c r="C171" s="343" t="s">
        <v>478</v>
      </c>
      <c r="D171" s="318">
        <v>1500</v>
      </c>
      <c r="E171" s="319" t="s">
        <v>981</v>
      </c>
      <c r="F171" s="368" t="s">
        <v>1081</v>
      </c>
      <c r="G171" s="344" t="s">
        <v>1183</v>
      </c>
      <c r="H171" s="319" t="s">
        <v>482</v>
      </c>
      <c r="I171" s="343"/>
      <c r="J171" s="366"/>
      <c r="K171" s="366"/>
      <c r="L171" s="343"/>
    </row>
    <row r="172" spans="1:12" x14ac:dyDescent="0.3">
      <c r="A172" s="342">
        <v>164</v>
      </c>
      <c r="B172" s="365" t="s">
        <v>934</v>
      </c>
      <c r="C172" s="343" t="s">
        <v>478</v>
      </c>
      <c r="D172" s="318">
        <v>1000</v>
      </c>
      <c r="E172" s="319" t="s">
        <v>982</v>
      </c>
      <c r="F172" s="368" t="s">
        <v>1082</v>
      </c>
      <c r="G172" s="344" t="s">
        <v>1184</v>
      </c>
      <c r="H172" s="319" t="s">
        <v>479</v>
      </c>
      <c r="I172" s="343"/>
      <c r="J172" s="366"/>
      <c r="K172" s="366"/>
      <c r="L172" s="343"/>
    </row>
    <row r="173" spans="1:12" x14ac:dyDescent="0.3">
      <c r="A173" s="342">
        <v>165</v>
      </c>
      <c r="B173" s="365" t="s">
        <v>934</v>
      </c>
      <c r="C173" s="343" t="s">
        <v>478</v>
      </c>
      <c r="D173" s="318">
        <v>1300</v>
      </c>
      <c r="E173" s="319" t="s">
        <v>983</v>
      </c>
      <c r="F173" s="368" t="s">
        <v>1083</v>
      </c>
      <c r="G173" s="344" t="s">
        <v>1185</v>
      </c>
      <c r="H173" s="319" t="s">
        <v>479</v>
      </c>
      <c r="I173" s="343"/>
      <c r="J173" s="366"/>
      <c r="K173" s="366"/>
      <c r="L173" s="343"/>
    </row>
    <row r="174" spans="1:12" x14ac:dyDescent="0.3">
      <c r="A174" s="342">
        <v>166</v>
      </c>
      <c r="B174" s="365" t="s">
        <v>934</v>
      </c>
      <c r="C174" s="343" t="s">
        <v>478</v>
      </c>
      <c r="D174" s="318">
        <v>1000</v>
      </c>
      <c r="E174" s="344" t="s">
        <v>984</v>
      </c>
      <c r="F174" s="368" t="s">
        <v>1084</v>
      </c>
      <c r="G174" s="344" t="s">
        <v>1186</v>
      </c>
      <c r="H174" s="319" t="s">
        <v>479</v>
      </c>
      <c r="I174" s="343"/>
      <c r="J174" s="366"/>
      <c r="K174" s="366"/>
      <c r="L174" s="343"/>
    </row>
    <row r="175" spans="1:12" x14ac:dyDescent="0.3">
      <c r="A175" s="342">
        <v>167</v>
      </c>
      <c r="B175" s="365" t="s">
        <v>934</v>
      </c>
      <c r="C175" s="343" t="s">
        <v>478</v>
      </c>
      <c r="D175" s="318">
        <v>4000</v>
      </c>
      <c r="E175" s="319" t="s">
        <v>985</v>
      </c>
      <c r="F175" s="368" t="s">
        <v>1085</v>
      </c>
      <c r="G175" s="344" t="s">
        <v>1187</v>
      </c>
      <c r="H175" s="319" t="s">
        <v>479</v>
      </c>
      <c r="I175" s="343"/>
      <c r="J175" s="366"/>
      <c r="K175" s="366"/>
      <c r="L175" s="343"/>
    </row>
    <row r="176" spans="1:12" x14ac:dyDescent="0.3">
      <c r="A176" s="342">
        <v>168</v>
      </c>
      <c r="B176" s="365" t="s">
        <v>934</v>
      </c>
      <c r="C176" s="343" t="s">
        <v>478</v>
      </c>
      <c r="D176" s="318">
        <v>500</v>
      </c>
      <c r="E176" s="319" t="s">
        <v>986</v>
      </c>
      <c r="F176" s="368" t="s">
        <v>1086</v>
      </c>
      <c r="G176" s="344" t="s">
        <v>1188</v>
      </c>
      <c r="H176" s="319" t="s">
        <v>479</v>
      </c>
      <c r="I176" s="343"/>
      <c r="J176" s="366"/>
      <c r="K176" s="366"/>
      <c r="L176" s="343"/>
    </row>
    <row r="177" spans="1:12" x14ac:dyDescent="0.3">
      <c r="A177" s="342">
        <v>169</v>
      </c>
      <c r="B177" s="365" t="s">
        <v>934</v>
      </c>
      <c r="C177" s="343" t="s">
        <v>478</v>
      </c>
      <c r="D177" s="318">
        <v>1000</v>
      </c>
      <c r="E177" s="319" t="s">
        <v>987</v>
      </c>
      <c r="F177" s="368" t="s">
        <v>1087</v>
      </c>
      <c r="G177" s="344" t="s">
        <v>1189</v>
      </c>
      <c r="H177" s="319" t="s">
        <v>479</v>
      </c>
      <c r="I177" s="343"/>
      <c r="J177" s="366"/>
      <c r="K177" s="366"/>
      <c r="L177" s="343"/>
    </row>
    <row r="178" spans="1:12" x14ac:dyDescent="0.3">
      <c r="A178" s="342">
        <v>170</v>
      </c>
      <c r="B178" s="365" t="s">
        <v>934</v>
      </c>
      <c r="C178" s="343" t="s">
        <v>478</v>
      </c>
      <c r="D178" s="318">
        <v>1000</v>
      </c>
      <c r="E178" s="319" t="s">
        <v>988</v>
      </c>
      <c r="F178" s="368" t="s">
        <v>1088</v>
      </c>
      <c r="G178" s="344" t="s">
        <v>1190</v>
      </c>
      <c r="H178" s="319" t="s">
        <v>479</v>
      </c>
      <c r="I178" s="343"/>
      <c r="J178" s="366"/>
      <c r="K178" s="366"/>
      <c r="L178" s="343"/>
    </row>
    <row r="179" spans="1:12" x14ac:dyDescent="0.3">
      <c r="A179" s="342">
        <v>171</v>
      </c>
      <c r="B179" s="365" t="s">
        <v>934</v>
      </c>
      <c r="C179" s="343" t="s">
        <v>478</v>
      </c>
      <c r="D179" s="318">
        <v>1000</v>
      </c>
      <c r="E179" s="319" t="s">
        <v>989</v>
      </c>
      <c r="F179" s="368" t="s">
        <v>1089</v>
      </c>
      <c r="G179" s="344" t="s">
        <v>1191</v>
      </c>
      <c r="H179" s="319" t="s">
        <v>479</v>
      </c>
      <c r="I179" s="343"/>
      <c r="J179" s="366"/>
      <c r="K179" s="366"/>
      <c r="L179" s="343"/>
    </row>
    <row r="180" spans="1:12" x14ac:dyDescent="0.3">
      <c r="A180" s="342">
        <v>172</v>
      </c>
      <c r="B180" s="365" t="s">
        <v>934</v>
      </c>
      <c r="C180" s="343" t="s">
        <v>478</v>
      </c>
      <c r="D180" s="318">
        <v>1000</v>
      </c>
      <c r="E180" s="319" t="s">
        <v>990</v>
      </c>
      <c r="F180" s="368" t="s">
        <v>1090</v>
      </c>
      <c r="G180" s="344" t="s">
        <v>1192</v>
      </c>
      <c r="H180" s="319" t="s">
        <v>479</v>
      </c>
      <c r="I180" s="343"/>
      <c r="J180" s="366"/>
      <c r="K180" s="366"/>
      <c r="L180" s="343"/>
    </row>
    <row r="181" spans="1:12" x14ac:dyDescent="0.3">
      <c r="A181" s="342">
        <v>173</v>
      </c>
      <c r="B181" s="365" t="s">
        <v>934</v>
      </c>
      <c r="C181" s="343" t="s">
        <v>478</v>
      </c>
      <c r="D181" s="318">
        <v>500</v>
      </c>
      <c r="E181" s="319" t="s">
        <v>991</v>
      </c>
      <c r="F181" s="368" t="s">
        <v>1091</v>
      </c>
      <c r="G181" s="344" t="s">
        <v>1193</v>
      </c>
      <c r="H181" s="319" t="s">
        <v>479</v>
      </c>
      <c r="I181" s="343"/>
      <c r="J181" s="366"/>
      <c r="K181" s="366"/>
      <c r="L181" s="343"/>
    </row>
    <row r="182" spans="1:12" x14ac:dyDescent="0.3">
      <c r="A182" s="342">
        <v>174</v>
      </c>
      <c r="B182" s="365" t="s">
        <v>934</v>
      </c>
      <c r="C182" s="343" t="s">
        <v>478</v>
      </c>
      <c r="D182" s="318">
        <v>500</v>
      </c>
      <c r="E182" s="319" t="s">
        <v>992</v>
      </c>
      <c r="F182" s="368" t="s">
        <v>1092</v>
      </c>
      <c r="G182" s="344" t="s">
        <v>1194</v>
      </c>
      <c r="H182" s="319" t="s">
        <v>479</v>
      </c>
      <c r="I182" s="343"/>
      <c r="J182" s="366"/>
      <c r="K182" s="366"/>
      <c r="L182" s="343"/>
    </row>
    <row r="183" spans="1:12" x14ac:dyDescent="0.3">
      <c r="A183" s="342">
        <v>175</v>
      </c>
      <c r="B183" s="365" t="s">
        <v>934</v>
      </c>
      <c r="C183" s="343" t="s">
        <v>478</v>
      </c>
      <c r="D183" s="318">
        <v>499</v>
      </c>
      <c r="E183" s="319" t="s">
        <v>993</v>
      </c>
      <c r="F183" s="368" t="s">
        <v>1093</v>
      </c>
      <c r="G183" s="344" t="s">
        <v>1195</v>
      </c>
      <c r="H183" s="319" t="s">
        <v>482</v>
      </c>
      <c r="I183" s="343"/>
      <c r="J183" s="366"/>
      <c r="K183" s="366"/>
      <c r="L183" s="343"/>
    </row>
    <row r="184" spans="1:12" x14ac:dyDescent="0.3">
      <c r="A184" s="342">
        <v>176</v>
      </c>
      <c r="B184" s="365" t="s">
        <v>934</v>
      </c>
      <c r="C184" s="343" t="s">
        <v>478</v>
      </c>
      <c r="D184" s="318">
        <v>1000</v>
      </c>
      <c r="E184" s="319" t="s">
        <v>994</v>
      </c>
      <c r="F184" s="368" t="s">
        <v>1094</v>
      </c>
      <c r="G184" s="344" t="s">
        <v>1196</v>
      </c>
      <c r="H184" s="319" t="s">
        <v>479</v>
      </c>
      <c r="I184" s="343"/>
      <c r="J184" s="366"/>
      <c r="K184" s="366"/>
      <c r="L184" s="343"/>
    </row>
    <row r="185" spans="1:12" x14ac:dyDescent="0.3">
      <c r="A185" s="342">
        <v>177</v>
      </c>
      <c r="B185" s="365" t="s">
        <v>934</v>
      </c>
      <c r="C185" s="343" t="s">
        <v>478</v>
      </c>
      <c r="D185" s="318">
        <v>2000</v>
      </c>
      <c r="E185" s="319" t="s">
        <v>995</v>
      </c>
      <c r="F185" s="368" t="s">
        <v>1095</v>
      </c>
      <c r="G185" s="344" t="s">
        <v>1197</v>
      </c>
      <c r="H185" s="319" t="s">
        <v>479</v>
      </c>
      <c r="I185" s="343"/>
      <c r="J185" s="366"/>
      <c r="K185" s="366"/>
      <c r="L185" s="343"/>
    </row>
    <row r="186" spans="1:12" x14ac:dyDescent="0.3">
      <c r="A186" s="342">
        <v>178</v>
      </c>
      <c r="B186" s="365" t="s">
        <v>934</v>
      </c>
      <c r="C186" s="343" t="s">
        <v>478</v>
      </c>
      <c r="D186" s="318">
        <v>1000</v>
      </c>
      <c r="E186" s="319" t="s">
        <v>996</v>
      </c>
      <c r="F186" s="368" t="s">
        <v>1096</v>
      </c>
      <c r="G186" s="344" t="s">
        <v>1198</v>
      </c>
      <c r="H186" s="319" t="s">
        <v>479</v>
      </c>
      <c r="I186" s="343"/>
      <c r="J186" s="366"/>
      <c r="K186" s="366"/>
      <c r="L186" s="343"/>
    </row>
    <row r="187" spans="1:12" x14ac:dyDescent="0.3">
      <c r="A187" s="342">
        <v>179</v>
      </c>
      <c r="B187" s="365" t="s">
        <v>934</v>
      </c>
      <c r="C187" s="343" t="s">
        <v>478</v>
      </c>
      <c r="D187" s="318">
        <v>1000</v>
      </c>
      <c r="E187" s="319" t="s">
        <v>997</v>
      </c>
      <c r="F187" s="368" t="s">
        <v>1097</v>
      </c>
      <c r="G187" s="344" t="s">
        <v>1199</v>
      </c>
      <c r="H187" s="319" t="s">
        <v>479</v>
      </c>
      <c r="I187" s="343"/>
      <c r="J187" s="366"/>
      <c r="K187" s="366"/>
      <c r="L187" s="343"/>
    </row>
    <row r="188" spans="1:12" x14ac:dyDescent="0.3">
      <c r="A188" s="342">
        <v>180</v>
      </c>
      <c r="B188" s="365" t="s">
        <v>934</v>
      </c>
      <c r="C188" s="343" t="s">
        <v>478</v>
      </c>
      <c r="D188" s="318">
        <v>1000</v>
      </c>
      <c r="E188" s="319" t="s">
        <v>998</v>
      </c>
      <c r="F188" s="368" t="s">
        <v>1098</v>
      </c>
      <c r="G188" s="344" t="s">
        <v>1200</v>
      </c>
      <c r="H188" s="319" t="s">
        <v>481</v>
      </c>
      <c r="I188" s="343"/>
      <c r="J188" s="366"/>
      <c r="K188" s="366"/>
      <c r="L188" s="343"/>
    </row>
    <row r="189" spans="1:12" x14ac:dyDescent="0.3">
      <c r="A189" s="342">
        <v>181</v>
      </c>
      <c r="B189" s="365" t="s">
        <v>934</v>
      </c>
      <c r="C189" s="343" t="s">
        <v>478</v>
      </c>
      <c r="D189" s="318">
        <v>800</v>
      </c>
      <c r="E189" s="319" t="s">
        <v>999</v>
      </c>
      <c r="F189" s="368" t="s">
        <v>1099</v>
      </c>
      <c r="G189" s="344" t="s">
        <v>1201</v>
      </c>
      <c r="H189" s="319" t="s">
        <v>481</v>
      </c>
      <c r="I189" s="343"/>
      <c r="J189" s="366"/>
      <c r="K189" s="366"/>
      <c r="L189" s="343"/>
    </row>
    <row r="190" spans="1:12" x14ac:dyDescent="0.3">
      <c r="A190" s="342">
        <v>182</v>
      </c>
      <c r="B190" s="365" t="s">
        <v>934</v>
      </c>
      <c r="C190" s="343" t="s">
        <v>478</v>
      </c>
      <c r="D190" s="318">
        <v>1000</v>
      </c>
      <c r="E190" s="319" t="s">
        <v>1000</v>
      </c>
      <c r="F190" s="368" t="s">
        <v>1100</v>
      </c>
      <c r="G190" s="344" t="s">
        <v>1202</v>
      </c>
      <c r="H190" s="319" t="s">
        <v>481</v>
      </c>
      <c r="I190" s="343"/>
      <c r="J190" s="366"/>
      <c r="K190" s="366"/>
      <c r="L190" s="343"/>
    </row>
    <row r="191" spans="1:12" x14ac:dyDescent="0.3">
      <c r="A191" s="342">
        <v>183</v>
      </c>
      <c r="B191" s="365" t="s">
        <v>934</v>
      </c>
      <c r="C191" s="343" t="s">
        <v>478</v>
      </c>
      <c r="D191" s="318">
        <v>497.5</v>
      </c>
      <c r="E191" s="319" t="s">
        <v>1001</v>
      </c>
      <c r="F191" s="368" t="s">
        <v>1101</v>
      </c>
      <c r="G191" s="344" t="s">
        <v>1203</v>
      </c>
      <c r="H191" s="319" t="s">
        <v>1237</v>
      </c>
      <c r="I191" s="343"/>
      <c r="J191" s="366"/>
      <c r="K191" s="366"/>
      <c r="L191" s="343"/>
    </row>
    <row r="192" spans="1:12" x14ac:dyDescent="0.3">
      <c r="A192" s="342">
        <v>184</v>
      </c>
      <c r="B192" s="365" t="s">
        <v>934</v>
      </c>
      <c r="C192" s="343" t="s">
        <v>478</v>
      </c>
      <c r="D192" s="318">
        <v>2000</v>
      </c>
      <c r="E192" s="319" t="s">
        <v>1002</v>
      </c>
      <c r="F192" s="368" t="s">
        <v>1102</v>
      </c>
      <c r="G192" s="344" t="s">
        <v>1204</v>
      </c>
      <c r="H192" s="319" t="s">
        <v>482</v>
      </c>
      <c r="I192" s="343"/>
      <c r="J192" s="366"/>
      <c r="K192" s="366"/>
      <c r="L192" s="343"/>
    </row>
    <row r="193" spans="1:12" x14ac:dyDescent="0.3">
      <c r="A193" s="342">
        <v>185</v>
      </c>
      <c r="B193" s="365" t="s">
        <v>934</v>
      </c>
      <c r="C193" s="343" t="s">
        <v>478</v>
      </c>
      <c r="D193" s="318">
        <v>1000</v>
      </c>
      <c r="E193" s="319" t="s">
        <v>1003</v>
      </c>
      <c r="F193" s="368" t="s">
        <v>1103</v>
      </c>
      <c r="G193" s="344" t="s">
        <v>1205</v>
      </c>
      <c r="H193" s="319" t="s">
        <v>482</v>
      </c>
      <c r="I193" s="343"/>
      <c r="J193" s="366"/>
      <c r="K193" s="366"/>
      <c r="L193" s="343"/>
    </row>
    <row r="194" spans="1:12" x14ac:dyDescent="0.3">
      <c r="A194" s="342">
        <v>186</v>
      </c>
      <c r="B194" s="365" t="s">
        <v>934</v>
      </c>
      <c r="C194" s="343" t="s">
        <v>478</v>
      </c>
      <c r="D194" s="318">
        <v>1000</v>
      </c>
      <c r="E194" s="319" t="s">
        <v>1004</v>
      </c>
      <c r="F194" s="368" t="s">
        <v>1104</v>
      </c>
      <c r="G194" s="344" t="s">
        <v>1206</v>
      </c>
      <c r="H194" s="319" t="s">
        <v>479</v>
      </c>
      <c r="I194" s="343"/>
      <c r="J194" s="366"/>
      <c r="K194" s="366"/>
      <c r="L194" s="343"/>
    </row>
    <row r="195" spans="1:12" x14ac:dyDescent="0.3">
      <c r="A195" s="342">
        <v>187</v>
      </c>
      <c r="B195" s="365" t="s">
        <v>934</v>
      </c>
      <c r="C195" s="343" t="s">
        <v>478</v>
      </c>
      <c r="D195" s="318">
        <v>1000</v>
      </c>
      <c r="E195" s="319" t="s">
        <v>1005</v>
      </c>
      <c r="F195" s="368" t="s">
        <v>1105</v>
      </c>
      <c r="G195" s="344" t="s">
        <v>1207</v>
      </c>
      <c r="H195" s="319" t="s">
        <v>479</v>
      </c>
      <c r="I195" s="343"/>
      <c r="J195" s="366"/>
      <c r="K195" s="366"/>
      <c r="L195" s="343"/>
    </row>
    <row r="196" spans="1:12" x14ac:dyDescent="0.3">
      <c r="A196" s="342">
        <v>188</v>
      </c>
      <c r="B196" s="365" t="s">
        <v>934</v>
      </c>
      <c r="C196" s="343" t="s">
        <v>478</v>
      </c>
      <c r="D196" s="318">
        <v>3000</v>
      </c>
      <c r="E196" s="319" t="s">
        <v>1006</v>
      </c>
      <c r="F196" s="368" t="s">
        <v>1106</v>
      </c>
      <c r="G196" s="344" t="s">
        <v>1208</v>
      </c>
      <c r="H196" s="319" t="s">
        <v>479</v>
      </c>
      <c r="I196" s="343"/>
      <c r="J196" s="366"/>
      <c r="K196" s="366"/>
      <c r="L196" s="343"/>
    </row>
    <row r="197" spans="1:12" x14ac:dyDescent="0.3">
      <c r="A197" s="342">
        <v>189</v>
      </c>
      <c r="B197" s="365" t="s">
        <v>934</v>
      </c>
      <c r="C197" s="343" t="s">
        <v>478</v>
      </c>
      <c r="D197" s="318">
        <v>1000</v>
      </c>
      <c r="E197" s="319" t="s">
        <v>1007</v>
      </c>
      <c r="F197" s="368" t="s">
        <v>1107</v>
      </c>
      <c r="G197" s="344" t="s">
        <v>1209</v>
      </c>
      <c r="H197" s="319" t="s">
        <v>479</v>
      </c>
      <c r="I197" s="343"/>
      <c r="J197" s="366"/>
      <c r="K197" s="366"/>
      <c r="L197" s="343"/>
    </row>
    <row r="198" spans="1:12" x14ac:dyDescent="0.3">
      <c r="A198" s="342">
        <v>190</v>
      </c>
      <c r="B198" s="365" t="s">
        <v>934</v>
      </c>
      <c r="C198" s="343" t="s">
        <v>478</v>
      </c>
      <c r="D198" s="318">
        <v>500</v>
      </c>
      <c r="E198" s="319" t="s">
        <v>1008</v>
      </c>
      <c r="F198" s="368" t="s">
        <v>1108</v>
      </c>
      <c r="G198" s="344" t="s">
        <v>1210</v>
      </c>
      <c r="H198" s="319" t="s">
        <v>479</v>
      </c>
      <c r="I198" s="343"/>
      <c r="J198" s="366"/>
      <c r="K198" s="366"/>
      <c r="L198" s="343"/>
    </row>
    <row r="199" spans="1:12" x14ac:dyDescent="0.3">
      <c r="A199" s="342">
        <v>191</v>
      </c>
      <c r="B199" s="365" t="s">
        <v>934</v>
      </c>
      <c r="C199" s="343" t="s">
        <v>478</v>
      </c>
      <c r="D199" s="318">
        <v>1000</v>
      </c>
      <c r="E199" s="319" t="s">
        <v>1009</v>
      </c>
      <c r="F199" s="368" t="s">
        <v>1109</v>
      </c>
      <c r="G199" s="344" t="s">
        <v>1211</v>
      </c>
      <c r="H199" s="319" t="s">
        <v>479</v>
      </c>
      <c r="I199" s="343"/>
      <c r="J199" s="366"/>
      <c r="K199" s="366"/>
      <c r="L199" s="343"/>
    </row>
    <row r="200" spans="1:12" x14ac:dyDescent="0.3">
      <c r="A200" s="342">
        <v>192</v>
      </c>
      <c r="B200" s="365" t="s">
        <v>934</v>
      </c>
      <c r="C200" s="343" t="s">
        <v>478</v>
      </c>
      <c r="D200" s="318">
        <v>1000</v>
      </c>
      <c r="E200" s="319" t="s">
        <v>1010</v>
      </c>
      <c r="F200" s="368" t="s">
        <v>1110</v>
      </c>
      <c r="G200" s="344" t="s">
        <v>1212</v>
      </c>
      <c r="H200" s="319" t="s">
        <v>479</v>
      </c>
      <c r="I200" s="343"/>
      <c r="J200" s="366"/>
      <c r="K200" s="366"/>
      <c r="L200" s="343"/>
    </row>
    <row r="201" spans="1:12" x14ac:dyDescent="0.3">
      <c r="A201" s="342">
        <v>193</v>
      </c>
      <c r="B201" s="365" t="s">
        <v>934</v>
      </c>
      <c r="C201" s="343" t="s">
        <v>478</v>
      </c>
      <c r="D201" s="318">
        <v>1000</v>
      </c>
      <c r="E201" s="319" t="s">
        <v>1011</v>
      </c>
      <c r="F201" s="368" t="s">
        <v>1111</v>
      </c>
      <c r="G201" s="344" t="s">
        <v>1213</v>
      </c>
      <c r="H201" s="319" t="s">
        <v>479</v>
      </c>
      <c r="I201" s="343"/>
      <c r="J201" s="366"/>
      <c r="K201" s="366"/>
      <c r="L201" s="343"/>
    </row>
    <row r="202" spans="1:12" x14ac:dyDescent="0.3">
      <c r="A202" s="342">
        <v>194</v>
      </c>
      <c r="B202" s="365" t="s">
        <v>1135</v>
      </c>
      <c r="C202" s="343" t="s">
        <v>478</v>
      </c>
      <c r="D202" s="318">
        <v>1500</v>
      </c>
      <c r="E202" s="319" t="s">
        <v>1012</v>
      </c>
      <c r="F202" s="368" t="s">
        <v>1112</v>
      </c>
      <c r="G202" s="344" t="s">
        <v>1214</v>
      </c>
      <c r="H202" s="319" t="s">
        <v>479</v>
      </c>
      <c r="I202" s="343"/>
      <c r="J202" s="366"/>
      <c r="K202" s="366"/>
      <c r="L202" s="343"/>
    </row>
    <row r="203" spans="1:12" x14ac:dyDescent="0.3">
      <c r="A203" s="342">
        <v>195</v>
      </c>
      <c r="B203" s="365" t="s">
        <v>1135</v>
      </c>
      <c r="C203" s="343" t="s">
        <v>478</v>
      </c>
      <c r="D203" s="318">
        <v>1000</v>
      </c>
      <c r="E203" s="319" t="s">
        <v>1013</v>
      </c>
      <c r="F203" s="368" t="s">
        <v>1113</v>
      </c>
      <c r="G203" s="344" t="s">
        <v>1215</v>
      </c>
      <c r="H203" s="319" t="s">
        <v>479</v>
      </c>
      <c r="I203" s="343"/>
      <c r="J203" s="366"/>
      <c r="K203" s="366"/>
      <c r="L203" s="343"/>
    </row>
    <row r="204" spans="1:12" x14ac:dyDescent="0.3">
      <c r="A204" s="342">
        <v>196</v>
      </c>
      <c r="B204" s="365" t="s">
        <v>1135</v>
      </c>
      <c r="C204" s="343" t="s">
        <v>478</v>
      </c>
      <c r="D204" s="318">
        <v>1000</v>
      </c>
      <c r="E204" s="319" t="s">
        <v>1014</v>
      </c>
      <c r="F204" s="368" t="s">
        <v>1114</v>
      </c>
      <c r="G204" s="344" t="s">
        <v>1216</v>
      </c>
      <c r="H204" s="319" t="s">
        <v>479</v>
      </c>
      <c r="I204" s="343"/>
      <c r="J204" s="366"/>
      <c r="K204" s="366"/>
      <c r="L204" s="343"/>
    </row>
    <row r="205" spans="1:12" x14ac:dyDescent="0.3">
      <c r="A205" s="342">
        <v>197</v>
      </c>
      <c r="B205" s="365" t="s">
        <v>1135</v>
      </c>
      <c r="C205" s="343" t="s">
        <v>478</v>
      </c>
      <c r="D205" s="318">
        <v>1000</v>
      </c>
      <c r="E205" s="319" t="s">
        <v>1015</v>
      </c>
      <c r="F205" s="368" t="s">
        <v>1115</v>
      </c>
      <c r="G205" s="344" t="s">
        <v>1217</v>
      </c>
      <c r="H205" s="319" t="s">
        <v>479</v>
      </c>
      <c r="I205" s="343"/>
      <c r="J205" s="366"/>
      <c r="K205" s="366"/>
      <c r="L205" s="343"/>
    </row>
    <row r="206" spans="1:12" x14ac:dyDescent="0.3">
      <c r="A206" s="342">
        <v>198</v>
      </c>
      <c r="B206" s="365" t="s">
        <v>1135</v>
      </c>
      <c r="C206" s="343" t="s">
        <v>478</v>
      </c>
      <c r="D206" s="318">
        <v>1000</v>
      </c>
      <c r="E206" s="319" t="s">
        <v>1016</v>
      </c>
      <c r="F206" s="368" t="s">
        <v>1116</v>
      </c>
      <c r="G206" s="344" t="s">
        <v>1218</v>
      </c>
      <c r="H206" s="319" t="s">
        <v>479</v>
      </c>
      <c r="I206" s="343"/>
      <c r="J206" s="366"/>
      <c r="K206" s="366"/>
      <c r="L206" s="343"/>
    </row>
    <row r="207" spans="1:12" x14ac:dyDescent="0.3">
      <c r="A207" s="342">
        <v>199</v>
      </c>
      <c r="B207" s="365" t="s">
        <v>1135</v>
      </c>
      <c r="C207" s="343" t="s">
        <v>478</v>
      </c>
      <c r="D207" s="318">
        <v>10000</v>
      </c>
      <c r="E207" s="319" t="s">
        <v>1017</v>
      </c>
      <c r="F207" s="368" t="s">
        <v>1117</v>
      </c>
      <c r="G207" s="344" t="s">
        <v>1219</v>
      </c>
      <c r="H207" s="319" t="s">
        <v>479</v>
      </c>
      <c r="I207" s="343"/>
      <c r="J207" s="366"/>
      <c r="K207" s="366"/>
      <c r="L207" s="343"/>
    </row>
    <row r="208" spans="1:12" x14ac:dyDescent="0.3">
      <c r="A208" s="342">
        <v>200</v>
      </c>
      <c r="B208" s="365" t="s">
        <v>1135</v>
      </c>
      <c r="C208" s="343" t="s">
        <v>478</v>
      </c>
      <c r="D208" s="318">
        <v>1000</v>
      </c>
      <c r="E208" s="319" t="s">
        <v>1018</v>
      </c>
      <c r="F208" s="368" t="s">
        <v>1118</v>
      </c>
      <c r="G208" s="344" t="s">
        <v>1220</v>
      </c>
      <c r="H208" s="319" t="s">
        <v>479</v>
      </c>
      <c r="I208" s="343"/>
      <c r="J208" s="366"/>
      <c r="K208" s="366"/>
      <c r="L208" s="343"/>
    </row>
    <row r="209" spans="1:12" x14ac:dyDescent="0.3">
      <c r="A209" s="342">
        <v>201</v>
      </c>
      <c r="B209" s="365" t="s">
        <v>1135</v>
      </c>
      <c r="C209" s="343" t="s">
        <v>478</v>
      </c>
      <c r="D209" s="318">
        <v>1000</v>
      </c>
      <c r="E209" s="319" t="s">
        <v>1019</v>
      </c>
      <c r="F209" s="368" t="s">
        <v>1119</v>
      </c>
      <c r="G209" s="344" t="s">
        <v>1221</v>
      </c>
      <c r="H209" s="319" t="s">
        <v>479</v>
      </c>
      <c r="I209" s="343"/>
      <c r="J209" s="366"/>
      <c r="K209" s="366"/>
      <c r="L209" s="343"/>
    </row>
    <row r="210" spans="1:12" x14ac:dyDescent="0.3">
      <c r="A210" s="342">
        <v>202</v>
      </c>
      <c r="B210" s="365" t="s">
        <v>1135</v>
      </c>
      <c r="C210" s="343" t="s">
        <v>478</v>
      </c>
      <c r="D210" s="318">
        <v>500</v>
      </c>
      <c r="E210" s="319" t="s">
        <v>1020</v>
      </c>
      <c r="F210" s="368" t="s">
        <v>1120</v>
      </c>
      <c r="G210" s="344" t="s">
        <v>1222</v>
      </c>
      <c r="H210" s="319" t="s">
        <v>479</v>
      </c>
      <c r="I210" s="343"/>
      <c r="J210" s="366"/>
      <c r="K210" s="366"/>
      <c r="L210" s="343"/>
    </row>
    <row r="211" spans="1:12" x14ac:dyDescent="0.3">
      <c r="A211" s="342">
        <v>203</v>
      </c>
      <c r="B211" s="365" t="s">
        <v>1136</v>
      </c>
      <c r="C211" s="343" t="s">
        <v>478</v>
      </c>
      <c r="D211" s="318">
        <v>3000</v>
      </c>
      <c r="E211" s="319" t="s">
        <v>1021</v>
      </c>
      <c r="F211" s="368" t="s">
        <v>1121</v>
      </c>
      <c r="G211" s="344" t="s">
        <v>1223</v>
      </c>
      <c r="H211" s="319" t="s">
        <v>481</v>
      </c>
      <c r="I211" s="343"/>
      <c r="J211" s="366"/>
      <c r="K211" s="366"/>
      <c r="L211" s="343"/>
    </row>
    <row r="212" spans="1:12" x14ac:dyDescent="0.3">
      <c r="A212" s="342">
        <v>204</v>
      </c>
      <c r="B212" s="365" t="s">
        <v>1136</v>
      </c>
      <c r="C212" s="343" t="s">
        <v>478</v>
      </c>
      <c r="D212" s="318">
        <v>2997</v>
      </c>
      <c r="E212" s="319" t="s">
        <v>1022</v>
      </c>
      <c r="F212" s="368" t="s">
        <v>1122</v>
      </c>
      <c r="G212" s="344" t="s">
        <v>1224</v>
      </c>
      <c r="H212" s="319" t="s">
        <v>481</v>
      </c>
      <c r="I212" s="343"/>
      <c r="J212" s="366"/>
      <c r="K212" s="366"/>
      <c r="L212" s="343"/>
    </row>
    <row r="213" spans="1:12" x14ac:dyDescent="0.3">
      <c r="A213" s="342">
        <v>205</v>
      </c>
      <c r="B213" s="365" t="s">
        <v>1136</v>
      </c>
      <c r="C213" s="343" t="s">
        <v>478</v>
      </c>
      <c r="D213" s="318">
        <v>800</v>
      </c>
      <c r="E213" s="319" t="s">
        <v>1023</v>
      </c>
      <c r="F213" s="368" t="s">
        <v>1123</v>
      </c>
      <c r="G213" s="344" t="s">
        <v>1225</v>
      </c>
      <c r="H213" s="319" t="s">
        <v>481</v>
      </c>
      <c r="I213" s="343"/>
      <c r="J213" s="366"/>
      <c r="K213" s="366"/>
      <c r="L213" s="343"/>
    </row>
    <row r="214" spans="1:12" x14ac:dyDescent="0.3">
      <c r="A214" s="342">
        <v>206</v>
      </c>
      <c r="B214" s="365" t="s">
        <v>1136</v>
      </c>
      <c r="C214" s="343" t="s">
        <v>478</v>
      </c>
      <c r="D214" s="318">
        <v>999</v>
      </c>
      <c r="E214" s="319" t="s">
        <v>1024</v>
      </c>
      <c r="F214" s="368" t="s">
        <v>1124</v>
      </c>
      <c r="G214" s="344" t="s">
        <v>1226</v>
      </c>
      <c r="H214" s="319" t="s">
        <v>482</v>
      </c>
      <c r="I214" s="343"/>
      <c r="J214" s="366"/>
      <c r="K214" s="366"/>
      <c r="L214" s="343"/>
    </row>
    <row r="215" spans="1:12" x14ac:dyDescent="0.3">
      <c r="A215" s="342">
        <v>207</v>
      </c>
      <c r="B215" s="365" t="s">
        <v>1136</v>
      </c>
      <c r="C215" s="343" t="s">
        <v>478</v>
      </c>
      <c r="D215" s="318">
        <v>4000</v>
      </c>
      <c r="E215" s="319" t="s">
        <v>1025</v>
      </c>
      <c r="F215" s="368" t="s">
        <v>1125</v>
      </c>
      <c r="G215" s="344" t="s">
        <v>1227</v>
      </c>
      <c r="H215" s="319" t="s">
        <v>481</v>
      </c>
      <c r="I215" s="343"/>
      <c r="J215" s="366"/>
      <c r="K215" s="366"/>
      <c r="L215" s="343"/>
    </row>
    <row r="216" spans="1:12" x14ac:dyDescent="0.3">
      <c r="A216" s="342">
        <v>208</v>
      </c>
      <c r="B216" s="365" t="s">
        <v>1136</v>
      </c>
      <c r="C216" s="343" t="s">
        <v>478</v>
      </c>
      <c r="D216" s="318">
        <v>10000</v>
      </c>
      <c r="E216" s="319" t="s">
        <v>1026</v>
      </c>
      <c r="F216" s="368" t="s">
        <v>1126</v>
      </c>
      <c r="G216" s="344" t="s">
        <v>1228</v>
      </c>
      <c r="H216" s="319" t="s">
        <v>1238</v>
      </c>
      <c r="I216" s="343"/>
      <c r="J216" s="366"/>
      <c r="K216" s="366"/>
      <c r="L216" s="343"/>
    </row>
    <row r="217" spans="1:12" x14ac:dyDescent="0.3">
      <c r="A217" s="342">
        <v>209</v>
      </c>
      <c r="B217" s="365" t="s">
        <v>1136</v>
      </c>
      <c r="C217" s="343" t="s">
        <v>478</v>
      </c>
      <c r="D217" s="318">
        <v>1000</v>
      </c>
      <c r="E217" s="319" t="s">
        <v>492</v>
      </c>
      <c r="F217" s="368" t="s">
        <v>493</v>
      </c>
      <c r="G217" s="344" t="s">
        <v>494</v>
      </c>
      <c r="H217" s="319" t="s">
        <v>479</v>
      </c>
      <c r="I217" s="343"/>
      <c r="J217" s="366"/>
      <c r="K217" s="366"/>
      <c r="L217" s="343"/>
    </row>
    <row r="218" spans="1:12" x14ac:dyDescent="0.3">
      <c r="A218" s="342">
        <v>210</v>
      </c>
      <c r="B218" s="365" t="s">
        <v>1136</v>
      </c>
      <c r="C218" s="343" t="s">
        <v>478</v>
      </c>
      <c r="D218" s="318">
        <v>1000</v>
      </c>
      <c r="E218" s="319" t="s">
        <v>1027</v>
      </c>
      <c r="F218" s="368" t="s">
        <v>1127</v>
      </c>
      <c r="G218" s="344" t="s">
        <v>1229</v>
      </c>
      <c r="H218" s="319" t="s">
        <v>479</v>
      </c>
      <c r="I218" s="343"/>
      <c r="J218" s="366"/>
      <c r="K218" s="366"/>
      <c r="L218" s="343"/>
    </row>
    <row r="219" spans="1:12" x14ac:dyDescent="0.3">
      <c r="A219" s="342">
        <v>211</v>
      </c>
      <c r="B219" s="365" t="s">
        <v>1136</v>
      </c>
      <c r="C219" s="343" t="s">
        <v>478</v>
      </c>
      <c r="D219" s="318">
        <v>500</v>
      </c>
      <c r="E219" s="319" t="s">
        <v>1028</v>
      </c>
      <c r="F219" s="368" t="s">
        <v>1128</v>
      </c>
      <c r="G219" s="344" t="s">
        <v>1230</v>
      </c>
      <c r="H219" s="319" t="s">
        <v>479</v>
      </c>
      <c r="I219" s="343"/>
      <c r="J219" s="366"/>
      <c r="K219" s="366"/>
      <c r="L219" s="343"/>
    </row>
    <row r="220" spans="1:12" x14ac:dyDescent="0.3">
      <c r="A220" s="342">
        <v>212</v>
      </c>
      <c r="B220" s="365" t="s">
        <v>1136</v>
      </c>
      <c r="C220" s="343" t="s">
        <v>478</v>
      </c>
      <c r="D220" s="318">
        <v>2000</v>
      </c>
      <c r="E220" s="319" t="s">
        <v>1029</v>
      </c>
      <c r="F220" s="368" t="s">
        <v>1129</v>
      </c>
      <c r="G220" s="344" t="s">
        <v>1231</v>
      </c>
      <c r="H220" s="319" t="s">
        <v>481</v>
      </c>
      <c r="I220" s="343"/>
      <c r="J220" s="366"/>
      <c r="K220" s="366"/>
      <c r="L220" s="343"/>
    </row>
    <row r="221" spans="1:12" x14ac:dyDescent="0.3">
      <c r="A221" s="342">
        <v>213</v>
      </c>
      <c r="B221" s="365" t="s">
        <v>1136</v>
      </c>
      <c r="C221" s="343" t="s">
        <v>478</v>
      </c>
      <c r="D221" s="318">
        <v>800</v>
      </c>
      <c r="E221" s="319" t="s">
        <v>1030</v>
      </c>
      <c r="F221" s="368" t="s">
        <v>1130</v>
      </c>
      <c r="G221" s="344" t="s">
        <v>1232</v>
      </c>
      <c r="H221" s="319" t="s">
        <v>479</v>
      </c>
      <c r="I221" s="343"/>
      <c r="J221" s="366"/>
      <c r="K221" s="366"/>
      <c r="L221" s="343"/>
    </row>
    <row r="222" spans="1:12" x14ac:dyDescent="0.3">
      <c r="A222" s="342">
        <v>214</v>
      </c>
      <c r="B222" s="365" t="s">
        <v>1136</v>
      </c>
      <c r="C222" s="343" t="s">
        <v>478</v>
      </c>
      <c r="D222" s="318">
        <v>1000</v>
      </c>
      <c r="E222" s="319" t="s">
        <v>1031</v>
      </c>
      <c r="F222" s="368" t="s">
        <v>1131</v>
      </c>
      <c r="G222" s="344" t="s">
        <v>1233</v>
      </c>
      <c r="H222" s="319" t="s">
        <v>479</v>
      </c>
      <c r="I222" s="343"/>
      <c r="J222" s="366"/>
      <c r="K222" s="366"/>
      <c r="L222" s="343"/>
    </row>
    <row r="223" spans="1:12" x14ac:dyDescent="0.3">
      <c r="A223" s="342">
        <v>215</v>
      </c>
      <c r="B223" s="365" t="s">
        <v>1136</v>
      </c>
      <c r="C223" s="343" t="s">
        <v>478</v>
      </c>
      <c r="D223" s="318">
        <v>1000</v>
      </c>
      <c r="E223" s="319" t="s">
        <v>1032</v>
      </c>
      <c r="F223" s="368" t="s">
        <v>1132</v>
      </c>
      <c r="G223" s="344" t="s">
        <v>1234</v>
      </c>
      <c r="H223" s="319" t="s">
        <v>479</v>
      </c>
      <c r="I223" s="343"/>
      <c r="J223" s="366"/>
      <c r="K223" s="366"/>
      <c r="L223" s="343"/>
    </row>
    <row r="224" spans="1:12" x14ac:dyDescent="0.3">
      <c r="A224" s="342">
        <v>216</v>
      </c>
      <c r="B224" s="365" t="s">
        <v>1136</v>
      </c>
      <c r="C224" s="343" t="s">
        <v>478</v>
      </c>
      <c r="D224" s="318">
        <v>500</v>
      </c>
      <c r="E224" s="319" t="s">
        <v>1033</v>
      </c>
      <c r="F224" s="368" t="s">
        <v>1133</v>
      </c>
      <c r="G224" s="344" t="s">
        <v>1235</v>
      </c>
      <c r="H224" s="319" t="s">
        <v>479</v>
      </c>
      <c r="I224" s="343"/>
      <c r="J224" s="366"/>
      <c r="K224" s="366"/>
      <c r="L224" s="343"/>
    </row>
    <row r="225" spans="1:12" x14ac:dyDescent="0.3">
      <c r="A225" s="342">
        <v>217</v>
      </c>
      <c r="B225" s="365" t="s">
        <v>1136</v>
      </c>
      <c r="C225" s="343" t="s">
        <v>478</v>
      </c>
      <c r="D225" s="318">
        <v>500</v>
      </c>
      <c r="E225" s="319" t="s">
        <v>1034</v>
      </c>
      <c r="F225" s="368" t="s">
        <v>1134</v>
      </c>
      <c r="G225" s="344" t="s">
        <v>1236</v>
      </c>
      <c r="H225" s="319" t="s">
        <v>479</v>
      </c>
      <c r="I225" s="343"/>
      <c r="J225" s="366"/>
      <c r="K225" s="366"/>
      <c r="L225" s="343"/>
    </row>
    <row r="226" spans="1:12" s="378" customFormat="1" ht="60" customHeight="1" x14ac:dyDescent="0.3">
      <c r="A226" s="370">
        <v>218</v>
      </c>
      <c r="B226" s="420">
        <v>42995</v>
      </c>
      <c r="C226" s="421" t="s">
        <v>1239</v>
      </c>
      <c r="D226" s="422">
        <v>350</v>
      </c>
      <c r="E226" s="319" t="s">
        <v>1240</v>
      </c>
      <c r="F226" s="423" t="s">
        <v>1241</v>
      </c>
      <c r="G226" s="423"/>
      <c r="H226" s="423"/>
      <c r="I226" s="424" t="s">
        <v>1255</v>
      </c>
      <c r="J226" s="425"/>
      <c r="K226" s="425"/>
      <c r="L226" s="421"/>
    </row>
    <row r="227" spans="1:12" s="378" customFormat="1" ht="60" customHeight="1" x14ac:dyDescent="0.3">
      <c r="A227" s="370">
        <v>219</v>
      </c>
      <c r="B227" s="420">
        <v>43003</v>
      </c>
      <c r="C227" s="421" t="s">
        <v>1239</v>
      </c>
      <c r="D227" s="422">
        <v>270</v>
      </c>
      <c r="E227" s="319" t="s">
        <v>1243</v>
      </c>
      <c r="F227" s="423" t="s">
        <v>1242</v>
      </c>
      <c r="G227" s="423"/>
      <c r="H227" s="423"/>
      <c r="I227" s="426" t="s">
        <v>1256</v>
      </c>
      <c r="J227" s="425"/>
      <c r="K227" s="425"/>
      <c r="L227" s="421"/>
    </row>
    <row r="228" spans="1:12" s="378" customFormat="1" ht="60" customHeight="1" x14ac:dyDescent="0.3">
      <c r="A228" s="370">
        <v>220</v>
      </c>
      <c r="B228" s="420">
        <v>43004</v>
      </c>
      <c r="C228" s="421" t="s">
        <v>1239</v>
      </c>
      <c r="D228" s="422">
        <v>250</v>
      </c>
      <c r="E228" s="319" t="s">
        <v>1244</v>
      </c>
      <c r="F228" s="423" t="s">
        <v>1245</v>
      </c>
      <c r="G228" s="423"/>
      <c r="H228" s="423"/>
      <c r="I228" s="426" t="s">
        <v>1257</v>
      </c>
      <c r="J228" s="425"/>
      <c r="K228" s="425"/>
      <c r="L228" s="421"/>
    </row>
    <row r="229" spans="1:12" s="378" customFormat="1" ht="60" customHeight="1" x14ac:dyDescent="0.3">
      <c r="A229" s="370">
        <v>221</v>
      </c>
      <c r="B229" s="420">
        <v>43004</v>
      </c>
      <c r="C229" s="421" t="s">
        <v>1239</v>
      </c>
      <c r="D229" s="422">
        <v>500</v>
      </c>
      <c r="E229" s="319" t="s">
        <v>1246</v>
      </c>
      <c r="F229" s="423" t="s">
        <v>1247</v>
      </c>
      <c r="G229" s="423"/>
      <c r="H229" s="423"/>
      <c r="I229" s="424" t="s">
        <v>1258</v>
      </c>
      <c r="J229" s="425"/>
      <c r="K229" s="425"/>
      <c r="L229" s="421"/>
    </row>
    <row r="230" spans="1:12" s="378" customFormat="1" ht="60" customHeight="1" x14ac:dyDescent="0.3">
      <c r="A230" s="370">
        <v>222</v>
      </c>
      <c r="B230" s="420">
        <v>43004</v>
      </c>
      <c r="C230" s="421" t="s">
        <v>1239</v>
      </c>
      <c r="D230" s="422">
        <v>600</v>
      </c>
      <c r="E230" s="319" t="s">
        <v>1248</v>
      </c>
      <c r="F230" s="423" t="s">
        <v>1249</v>
      </c>
      <c r="G230" s="423"/>
      <c r="H230" s="423"/>
      <c r="I230" s="424" t="s">
        <v>1259</v>
      </c>
      <c r="J230" s="425"/>
      <c r="K230" s="425"/>
      <c r="L230" s="421"/>
    </row>
    <row r="231" spans="1:12" s="378" customFormat="1" ht="60" customHeight="1" x14ac:dyDescent="0.3">
      <c r="A231" s="370">
        <v>223</v>
      </c>
      <c r="B231" s="420">
        <v>43004</v>
      </c>
      <c r="C231" s="421" t="s">
        <v>1239</v>
      </c>
      <c r="D231" s="422">
        <v>1000</v>
      </c>
      <c r="E231" s="319" t="s">
        <v>1250</v>
      </c>
      <c r="F231" s="423" t="s">
        <v>1251</v>
      </c>
      <c r="G231" s="423"/>
      <c r="H231" s="423"/>
      <c r="I231" s="427" t="s">
        <v>1260</v>
      </c>
      <c r="J231" s="425"/>
      <c r="K231" s="425"/>
      <c r="L231" s="421"/>
    </row>
    <row r="232" spans="1:12" s="378" customFormat="1" ht="60" customHeight="1" x14ac:dyDescent="0.3">
      <c r="A232" s="370">
        <v>224</v>
      </c>
      <c r="B232" s="420">
        <v>43010</v>
      </c>
      <c r="C232" s="421" t="s">
        <v>1239</v>
      </c>
      <c r="D232" s="422">
        <v>200</v>
      </c>
      <c r="E232" s="319" t="s">
        <v>1252</v>
      </c>
      <c r="F232" s="423" t="s">
        <v>1253</v>
      </c>
      <c r="G232" s="423"/>
      <c r="H232" s="423"/>
      <c r="I232" s="424" t="s">
        <v>1261</v>
      </c>
      <c r="J232" s="425"/>
      <c r="K232" s="425"/>
      <c r="L232" s="421"/>
    </row>
    <row r="233" spans="1:12" s="378" customFormat="1" ht="60" customHeight="1" x14ac:dyDescent="0.2">
      <c r="A233" s="370">
        <v>225</v>
      </c>
      <c r="B233" s="420">
        <v>43009</v>
      </c>
      <c r="C233" s="421" t="s">
        <v>1239</v>
      </c>
      <c r="D233" s="422">
        <v>250</v>
      </c>
      <c r="E233" s="421" t="s">
        <v>1254</v>
      </c>
      <c r="F233" s="423">
        <v>239866294</v>
      </c>
      <c r="G233" s="423"/>
      <c r="H233" s="423"/>
      <c r="I233" s="421"/>
      <c r="J233" s="421" t="s">
        <v>1262</v>
      </c>
      <c r="K233" s="425"/>
      <c r="L233" s="421"/>
    </row>
    <row r="234" spans="1:12" ht="15.75" thickBot="1" x14ac:dyDescent="0.25">
      <c r="A234" s="428" t="s">
        <v>259</v>
      </c>
      <c r="B234" s="429"/>
      <c r="C234" s="430"/>
      <c r="D234" s="431"/>
      <c r="E234" s="432"/>
      <c r="F234" s="433"/>
      <c r="G234" s="433"/>
      <c r="H234" s="433"/>
      <c r="I234" s="432"/>
      <c r="J234" s="434"/>
      <c r="K234" s="435"/>
      <c r="L234" s="436"/>
    </row>
    <row r="235" spans="1:12" x14ac:dyDescent="0.2">
      <c r="A235" s="373"/>
      <c r="B235" s="385"/>
      <c r="C235" s="373"/>
      <c r="D235" s="385"/>
      <c r="E235" s="373"/>
      <c r="F235" s="385"/>
      <c r="G235" s="373"/>
      <c r="H235" s="385"/>
      <c r="I235" s="396"/>
      <c r="J235" s="385"/>
      <c r="K235" s="373"/>
      <c r="L235" s="385"/>
    </row>
    <row r="236" spans="1:12" x14ac:dyDescent="0.2">
      <c r="A236" s="373"/>
      <c r="B236" s="391"/>
      <c r="C236" s="373"/>
      <c r="D236" s="391"/>
      <c r="E236" s="373"/>
      <c r="F236" s="391"/>
      <c r="G236" s="373"/>
      <c r="H236" s="391"/>
      <c r="I236" s="396"/>
      <c r="J236" s="391"/>
      <c r="K236" s="373"/>
      <c r="L236" s="391"/>
    </row>
    <row r="237" spans="1:12" s="378" customFormat="1" ht="15" customHeight="1" x14ac:dyDescent="0.2">
      <c r="A237" s="396" t="s">
        <v>375</v>
      </c>
      <c r="B237" s="396"/>
      <c r="C237" s="396"/>
      <c r="D237" s="396"/>
      <c r="E237" s="396"/>
      <c r="F237" s="396"/>
      <c r="G237" s="396"/>
      <c r="H237" s="396"/>
      <c r="I237" s="396"/>
      <c r="J237" s="373"/>
      <c r="K237" s="396"/>
      <c r="L237" s="396"/>
    </row>
    <row r="238" spans="1:12" s="437" customFormat="1" ht="12.75" customHeight="1" x14ac:dyDescent="0.2">
      <c r="A238" s="396" t="s">
        <v>400</v>
      </c>
      <c r="B238" s="396"/>
      <c r="C238" s="396"/>
      <c r="D238" s="396"/>
      <c r="E238" s="396"/>
      <c r="F238" s="396"/>
      <c r="G238" s="396"/>
      <c r="H238" s="396"/>
      <c r="I238" s="396"/>
      <c r="J238" s="373"/>
      <c r="K238" s="396"/>
      <c r="L238" s="396"/>
    </row>
    <row r="239" spans="1:12" s="437" customFormat="1" ht="12.75" customHeight="1" x14ac:dyDescent="0.2">
      <c r="A239" s="396"/>
      <c r="B239" s="396"/>
      <c r="C239" s="396"/>
      <c r="D239" s="396"/>
      <c r="E239" s="396"/>
      <c r="F239" s="396"/>
      <c r="G239" s="396"/>
      <c r="H239" s="396"/>
      <c r="I239" s="396"/>
      <c r="J239" s="373"/>
      <c r="K239" s="396"/>
      <c r="L239" s="396"/>
    </row>
    <row r="240" spans="1:12" s="378" customFormat="1" ht="15" customHeight="1" x14ac:dyDescent="0.2">
      <c r="A240" s="373" t="s">
        <v>399</v>
      </c>
      <c r="B240" s="396"/>
      <c r="C240" s="396"/>
      <c r="D240" s="396"/>
      <c r="E240" s="396"/>
      <c r="F240" s="396"/>
      <c r="G240" s="396"/>
      <c r="H240" s="396"/>
      <c r="I240" s="396"/>
      <c r="J240" s="373"/>
      <c r="K240" s="396"/>
      <c r="L240" s="396"/>
    </row>
    <row r="241" spans="1:12" s="378" customFormat="1" x14ac:dyDescent="0.2">
      <c r="A241" s="396"/>
      <c r="B241" s="396"/>
      <c r="C241" s="396"/>
      <c r="D241" s="396"/>
      <c r="E241" s="396"/>
      <c r="F241" s="396"/>
      <c r="G241" s="396"/>
      <c r="H241" s="396"/>
      <c r="I241" s="396"/>
      <c r="J241" s="373"/>
      <c r="K241" s="396"/>
      <c r="L241" s="396"/>
    </row>
    <row r="242" spans="1:12" s="378" customFormat="1" ht="15" customHeight="1" x14ac:dyDescent="0.2">
      <c r="A242" s="373" t="s">
        <v>398</v>
      </c>
      <c r="B242" s="396"/>
      <c r="C242" s="396"/>
      <c r="D242" s="396"/>
      <c r="E242" s="396"/>
      <c r="F242" s="396"/>
      <c r="G242" s="396"/>
      <c r="H242" s="396"/>
      <c r="I242" s="396"/>
      <c r="J242" s="373"/>
      <c r="K242" s="396"/>
      <c r="L242" s="396"/>
    </row>
    <row r="243" spans="1:12" s="378" customFormat="1" x14ac:dyDescent="0.2">
      <c r="A243" s="373"/>
      <c r="B243" s="385"/>
      <c r="C243" s="373"/>
      <c r="D243" s="385"/>
      <c r="E243" s="373"/>
      <c r="F243" s="385"/>
      <c r="G243" s="373"/>
      <c r="H243" s="385"/>
      <c r="I243" s="396"/>
      <c r="J243" s="385"/>
      <c r="K243" s="373"/>
      <c r="L243" s="385"/>
    </row>
    <row r="244" spans="1:12" s="378" customFormat="1" x14ac:dyDescent="0.2">
      <c r="A244" s="373"/>
      <c r="B244" s="391"/>
      <c r="C244" s="373"/>
      <c r="D244" s="391"/>
      <c r="E244" s="373"/>
      <c r="F244" s="391"/>
      <c r="G244" s="373"/>
      <c r="H244" s="391"/>
      <c r="I244" s="396"/>
      <c r="J244" s="391"/>
      <c r="K244" s="373"/>
      <c r="L244" s="391"/>
    </row>
    <row r="245" spans="1:12" s="378" customFormat="1" x14ac:dyDescent="0.2">
      <c r="A245" s="373"/>
      <c r="B245" s="385"/>
      <c r="C245" s="373"/>
      <c r="D245" s="385"/>
      <c r="E245" s="373"/>
      <c r="F245" s="385"/>
      <c r="G245" s="373"/>
      <c r="H245" s="385"/>
      <c r="I245" s="396"/>
      <c r="J245" s="385"/>
      <c r="K245" s="373"/>
      <c r="L245" s="385"/>
    </row>
    <row r="246" spans="1:12" x14ac:dyDescent="0.2">
      <c r="A246" s="373"/>
      <c r="B246" s="391"/>
      <c r="C246" s="373"/>
      <c r="D246" s="391"/>
      <c r="E246" s="373"/>
      <c r="F246" s="391"/>
      <c r="G246" s="373"/>
      <c r="H246" s="391"/>
      <c r="I246" s="396"/>
      <c r="J246" s="391"/>
      <c r="K246" s="373"/>
      <c r="L246" s="391"/>
    </row>
    <row r="247" spans="1:12" s="328" customFormat="1" ht="15" customHeight="1" x14ac:dyDescent="0.2">
      <c r="A247" s="393" t="s">
        <v>96</v>
      </c>
      <c r="B247" s="393"/>
      <c r="C247" s="385"/>
      <c r="D247" s="373"/>
      <c r="E247" s="385"/>
      <c r="F247" s="385"/>
      <c r="G247" s="373"/>
      <c r="H247" s="385"/>
      <c r="I247" s="438"/>
      <c r="J247" s="373"/>
      <c r="K247" s="385"/>
      <c r="L247" s="373"/>
    </row>
    <row r="248" spans="1:12" s="328" customFormat="1" x14ac:dyDescent="0.2">
      <c r="A248" s="385"/>
      <c r="B248" s="373"/>
      <c r="C248" s="439"/>
      <c r="D248" s="440"/>
      <c r="E248" s="439"/>
      <c r="F248" s="385"/>
      <c r="G248" s="373"/>
      <c r="H248" s="441"/>
      <c r="I248" s="438"/>
      <c r="J248" s="373"/>
      <c r="K248" s="385"/>
      <c r="L248" s="373"/>
    </row>
    <row r="249" spans="1:12" s="328" customFormat="1" ht="15" customHeight="1" x14ac:dyDescent="0.2">
      <c r="A249" s="385"/>
      <c r="B249" s="373"/>
      <c r="C249" s="390" t="s">
        <v>251</v>
      </c>
      <c r="D249" s="390"/>
      <c r="E249" s="390"/>
      <c r="F249" s="385"/>
      <c r="G249" s="373"/>
      <c r="H249" s="442" t="s">
        <v>397</v>
      </c>
      <c r="I249" s="393"/>
      <c r="J249" s="373"/>
      <c r="K249" s="385"/>
      <c r="L249" s="373"/>
    </row>
    <row r="250" spans="1:12" s="328" customFormat="1" x14ac:dyDescent="0.2">
      <c r="A250" s="385"/>
      <c r="B250" s="373"/>
      <c r="C250" s="385"/>
      <c r="D250" s="373"/>
      <c r="E250" s="385"/>
      <c r="F250" s="385"/>
      <c r="G250" s="373"/>
      <c r="H250" s="393"/>
      <c r="I250" s="393"/>
      <c r="J250" s="373"/>
      <c r="K250" s="385"/>
      <c r="L250" s="373"/>
    </row>
    <row r="251" spans="1:12" s="443" customFormat="1" x14ac:dyDescent="0.2">
      <c r="A251" s="385"/>
      <c r="B251" s="373"/>
      <c r="C251" s="390" t="s">
        <v>127</v>
      </c>
      <c r="D251" s="390"/>
      <c r="E251" s="390"/>
      <c r="F251" s="385"/>
      <c r="G251" s="373"/>
      <c r="H251" s="385"/>
      <c r="I251" s="438"/>
      <c r="J251" s="373"/>
      <c r="K251" s="385"/>
      <c r="L251" s="373"/>
    </row>
    <row r="252" spans="1:12" s="443" customFormat="1" x14ac:dyDescent="0.2">
      <c r="E252" s="321"/>
      <c r="I252" s="444"/>
    </row>
    <row r="253" spans="1:12" s="443" customFormat="1" x14ac:dyDescent="0.2">
      <c r="E253" s="321"/>
      <c r="I253" s="444"/>
    </row>
    <row r="254" spans="1:12" s="443" customFormat="1" x14ac:dyDescent="0.2">
      <c r="E254" s="321"/>
      <c r="I254" s="444"/>
    </row>
    <row r="255" spans="1:12" s="443" customFormat="1" x14ac:dyDescent="0.2">
      <c r="E255" s="321"/>
      <c r="I255" s="444"/>
    </row>
    <row r="256" spans="1:12" s="443" customFormat="1" x14ac:dyDescent="0.2">
      <c r="I256" s="444"/>
    </row>
  </sheetData>
  <mergeCells count="1">
    <mergeCell ref="I6:K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34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34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34"/>
  </dataValidations>
  <printOptions gridLines="1"/>
  <pageMargins left="0.11810804899387577" right="0.11810804899387577" top="0.354329615048119" bottom="0.354329615048119" header="0.31496062992125984" footer="0.31496062992125984"/>
  <pageSetup scale="5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B10" sqref="B10:M19"/>
    </sheetView>
  </sheetViews>
  <sheetFormatPr defaultRowHeight="12.75" x14ac:dyDescent="0.2"/>
  <cols>
    <col min="1" max="1" width="5.42578125" style="106" customWidth="1"/>
    <col min="2" max="2" width="20" style="106" customWidth="1"/>
    <col min="3" max="3" width="27.5703125" style="106" customWidth="1"/>
    <col min="4" max="4" width="41" style="106" bestFit="1" customWidth="1"/>
    <col min="5" max="5" width="16.85546875" style="106" customWidth="1"/>
    <col min="6" max="6" width="42.140625" style="106" customWidth="1"/>
    <col min="7" max="7" width="17" style="106" customWidth="1"/>
    <col min="8" max="8" width="13.7109375" style="106" customWidth="1"/>
    <col min="9" max="9" width="42.140625" style="106" customWidth="1"/>
    <col min="10" max="10" width="18.5703125" style="106" bestFit="1" customWidth="1"/>
    <col min="11" max="11" width="16.7109375" style="106" customWidth="1"/>
    <col min="12" max="12" width="17.7109375" style="106" customWidth="1"/>
    <col min="13" max="13" width="25.7109375" style="106" bestFit="1" customWidth="1"/>
    <col min="14" max="16384" width="9.140625" style="106"/>
  </cols>
  <sheetData>
    <row r="2" spans="1:13" ht="15" x14ac:dyDescent="0.3">
      <c r="A2" s="512" t="s">
        <v>412</v>
      </c>
      <c r="B2" s="512"/>
      <c r="C2" s="512"/>
      <c r="D2" s="512"/>
      <c r="E2" s="512"/>
      <c r="F2" s="447"/>
      <c r="G2" s="116"/>
      <c r="H2" s="116"/>
      <c r="I2" s="116"/>
      <c r="J2" s="116"/>
      <c r="K2" s="364"/>
      <c r="L2" s="448"/>
      <c r="M2" s="448" t="s">
        <v>97</v>
      </c>
    </row>
    <row r="3" spans="1:13" ht="15" x14ac:dyDescent="0.3">
      <c r="A3" s="57" t="s">
        <v>128</v>
      </c>
      <c r="B3" s="57"/>
      <c r="C3" s="449"/>
      <c r="D3" s="116"/>
      <c r="E3" s="116"/>
      <c r="F3" s="116"/>
      <c r="G3" s="116"/>
      <c r="H3" s="116"/>
      <c r="I3" s="116"/>
      <c r="J3" s="116"/>
      <c r="K3" s="364"/>
      <c r="L3" s="510" t="str">
        <f>'ფორმა N1'!L2</f>
        <v>09/12/2017-10/02/2017</v>
      </c>
      <c r="M3" s="510"/>
    </row>
    <row r="4" spans="1:13" ht="15" x14ac:dyDescent="0.3">
      <c r="A4" s="57"/>
      <c r="B4" s="57"/>
      <c r="C4" s="57"/>
      <c r="D4" s="449"/>
      <c r="E4" s="449"/>
      <c r="F4" s="449"/>
      <c r="G4" s="449"/>
      <c r="H4" s="449"/>
      <c r="I4" s="449"/>
      <c r="J4" s="449"/>
      <c r="K4" s="364"/>
      <c r="L4" s="364"/>
      <c r="M4" s="364"/>
    </row>
    <row r="5" spans="1:13" ht="15" x14ac:dyDescent="0.3">
      <c r="A5" s="116" t="s">
        <v>257</v>
      </c>
      <c r="B5" s="116"/>
      <c r="C5" s="116"/>
      <c r="D5" s="116"/>
      <c r="E5" s="116"/>
      <c r="F5" s="116"/>
      <c r="G5" s="116"/>
      <c r="H5" s="116"/>
      <c r="I5" s="116"/>
      <c r="J5" s="116"/>
      <c r="K5" s="57"/>
      <c r="L5" s="57"/>
      <c r="M5" s="57"/>
    </row>
    <row r="6" spans="1:13" ht="15" x14ac:dyDescent="0.3">
      <c r="A6" s="116" t="str">
        <f>'ფორმა N1'!A5</f>
        <v>საარჩევნო ბლოკი "ბაქრაძე,უგულავა-ევროპული საქართველო"</v>
      </c>
      <c r="B6" s="116"/>
      <c r="C6" s="116"/>
      <c r="D6" s="116"/>
      <c r="E6" s="116"/>
      <c r="F6" s="116"/>
      <c r="G6" s="116"/>
      <c r="H6" s="116"/>
      <c r="I6" s="116"/>
      <c r="J6" s="116"/>
      <c r="K6" s="57"/>
      <c r="L6" s="57"/>
    </row>
    <row r="7" spans="1:13" ht="15" x14ac:dyDescent="0.3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57"/>
      <c r="L7" s="57"/>
      <c r="M7" s="57"/>
    </row>
    <row r="8" spans="1:13" ht="15" x14ac:dyDescent="0.2">
      <c r="A8" s="450"/>
      <c r="B8" s="450"/>
      <c r="C8" s="450"/>
      <c r="D8" s="450"/>
      <c r="E8" s="450"/>
      <c r="F8" s="450"/>
      <c r="G8" s="450"/>
      <c r="H8" s="450"/>
      <c r="I8" s="450"/>
      <c r="J8" s="450"/>
      <c r="K8" s="451"/>
      <c r="L8" s="451"/>
      <c r="M8" s="451"/>
    </row>
    <row r="9" spans="1:13" ht="45" x14ac:dyDescent="0.2">
      <c r="A9" s="452" t="s">
        <v>64</v>
      </c>
      <c r="B9" s="452" t="s">
        <v>475</v>
      </c>
      <c r="C9" s="452" t="s">
        <v>413</v>
      </c>
      <c r="D9" s="452" t="s">
        <v>414</v>
      </c>
      <c r="E9" s="452" t="s">
        <v>415</v>
      </c>
      <c r="F9" s="452" t="s">
        <v>416</v>
      </c>
      <c r="G9" s="452" t="s">
        <v>417</v>
      </c>
      <c r="H9" s="452" t="s">
        <v>418</v>
      </c>
      <c r="I9" s="452" t="s">
        <v>419</v>
      </c>
      <c r="J9" s="452" t="s">
        <v>420</v>
      </c>
      <c r="K9" s="452" t="s">
        <v>421</v>
      </c>
      <c r="L9" s="452" t="s">
        <v>422</v>
      </c>
      <c r="M9" s="452" t="s">
        <v>299</v>
      </c>
    </row>
    <row r="10" spans="1:13" ht="27.75" customHeight="1" x14ac:dyDescent="0.2">
      <c r="A10" s="94">
        <v>1</v>
      </c>
      <c r="B10" s="351">
        <v>42986</v>
      </c>
      <c r="C10" s="453" t="s">
        <v>575</v>
      </c>
      <c r="D10" s="94" t="s">
        <v>576</v>
      </c>
      <c r="E10" s="94">
        <v>405009146</v>
      </c>
      <c r="F10" s="94" t="s">
        <v>477</v>
      </c>
      <c r="G10" s="94"/>
      <c r="H10" s="94"/>
      <c r="I10" s="94" t="s">
        <v>477</v>
      </c>
      <c r="J10" s="94"/>
      <c r="K10" s="454"/>
      <c r="L10" s="454">
        <v>750</v>
      </c>
      <c r="M10" s="94"/>
    </row>
    <row r="11" spans="1:13" ht="27" customHeight="1" x14ac:dyDescent="0.2">
      <c r="A11" s="94">
        <v>2</v>
      </c>
      <c r="B11" s="351">
        <v>42984</v>
      </c>
      <c r="C11" s="453" t="s">
        <v>1266</v>
      </c>
      <c r="D11" s="94" t="s">
        <v>1264</v>
      </c>
      <c r="E11" s="94">
        <v>216405058</v>
      </c>
      <c r="F11" s="94" t="s">
        <v>477</v>
      </c>
      <c r="G11" s="94"/>
      <c r="H11" s="94"/>
      <c r="I11" s="94" t="s">
        <v>477</v>
      </c>
      <c r="J11" s="94"/>
      <c r="K11" s="454"/>
      <c r="L11" s="454">
        <v>250</v>
      </c>
      <c r="M11" s="94"/>
    </row>
    <row r="12" spans="1:13" ht="30" x14ac:dyDescent="0.2">
      <c r="A12" s="94">
        <v>3</v>
      </c>
      <c r="B12" s="351">
        <v>42976</v>
      </c>
      <c r="C12" s="453" t="s">
        <v>575</v>
      </c>
      <c r="D12" s="94" t="s">
        <v>1265</v>
      </c>
      <c r="E12" s="94">
        <v>204447651</v>
      </c>
      <c r="F12" s="94" t="s">
        <v>477</v>
      </c>
      <c r="G12" s="83"/>
      <c r="H12" s="83"/>
      <c r="I12" s="94" t="s">
        <v>477</v>
      </c>
      <c r="J12" s="94"/>
      <c r="K12" s="454"/>
      <c r="L12" s="454">
        <v>3600</v>
      </c>
      <c r="M12" s="94"/>
    </row>
    <row r="13" spans="1:13" ht="26.25" customHeight="1" x14ac:dyDescent="0.2">
      <c r="A13" s="94">
        <v>4</v>
      </c>
      <c r="B13" s="351">
        <v>42958</v>
      </c>
      <c r="C13" s="453" t="s">
        <v>577</v>
      </c>
      <c r="D13" s="94" t="s">
        <v>578</v>
      </c>
      <c r="E13" s="94">
        <v>211390172</v>
      </c>
      <c r="F13" s="94" t="s">
        <v>477</v>
      </c>
      <c r="G13" s="83"/>
      <c r="H13" s="83"/>
      <c r="I13" s="94" t="s">
        <v>477</v>
      </c>
      <c r="J13" s="94"/>
      <c r="K13" s="454"/>
      <c r="L13" s="454">
        <v>15200</v>
      </c>
      <c r="M13" s="94"/>
    </row>
    <row r="14" spans="1:13" ht="30" x14ac:dyDescent="0.2">
      <c r="A14" s="94">
        <v>5</v>
      </c>
      <c r="B14" s="351">
        <v>42958</v>
      </c>
      <c r="C14" s="453" t="s">
        <v>577</v>
      </c>
      <c r="D14" s="94" t="s">
        <v>579</v>
      </c>
      <c r="E14" s="94">
        <v>204873388</v>
      </c>
      <c r="F14" s="94" t="s">
        <v>477</v>
      </c>
      <c r="G14" s="83"/>
      <c r="H14" s="83"/>
      <c r="I14" s="94" t="s">
        <v>477</v>
      </c>
      <c r="J14" s="94"/>
      <c r="K14" s="454"/>
      <c r="L14" s="454">
        <v>10000</v>
      </c>
      <c r="M14" s="94"/>
    </row>
    <row r="15" spans="1:13" ht="30" x14ac:dyDescent="0.2">
      <c r="A15" s="94">
        <v>7</v>
      </c>
      <c r="B15" s="351">
        <v>42965</v>
      </c>
      <c r="C15" s="453" t="s">
        <v>577</v>
      </c>
      <c r="D15" s="94" t="s">
        <v>580</v>
      </c>
      <c r="E15" s="94">
        <v>205255917</v>
      </c>
      <c r="F15" s="94" t="s">
        <v>477</v>
      </c>
      <c r="G15" s="83"/>
      <c r="H15" s="83"/>
      <c r="I15" s="94" t="s">
        <v>477</v>
      </c>
      <c r="J15" s="94"/>
      <c r="K15" s="454"/>
      <c r="L15" s="454">
        <v>25734.06</v>
      </c>
      <c r="M15" s="94"/>
    </row>
    <row r="16" spans="1:13" ht="30" x14ac:dyDescent="0.2">
      <c r="A16" s="94">
        <v>8</v>
      </c>
      <c r="B16" s="351">
        <v>42958</v>
      </c>
      <c r="C16" s="453" t="s">
        <v>577</v>
      </c>
      <c r="D16" s="94" t="s">
        <v>580</v>
      </c>
      <c r="E16" s="94">
        <v>205255917</v>
      </c>
      <c r="F16" s="94" t="s">
        <v>477</v>
      </c>
      <c r="G16" s="83"/>
      <c r="H16" s="83"/>
      <c r="I16" s="94" t="s">
        <v>477</v>
      </c>
      <c r="J16" s="94"/>
      <c r="K16" s="454"/>
      <c r="L16" s="454">
        <v>30000</v>
      </c>
      <c r="M16" s="94"/>
    </row>
    <row r="17" spans="1:13" ht="30" x14ac:dyDescent="0.2">
      <c r="A17" s="94">
        <v>9</v>
      </c>
      <c r="B17" s="351">
        <v>42956</v>
      </c>
      <c r="C17" s="453" t="s">
        <v>329</v>
      </c>
      <c r="D17" s="94" t="s">
        <v>582</v>
      </c>
      <c r="E17" s="94">
        <v>24001006798</v>
      </c>
      <c r="F17" s="94" t="s">
        <v>477</v>
      </c>
      <c r="G17" s="83"/>
      <c r="H17" s="83"/>
      <c r="I17" s="94" t="s">
        <v>477</v>
      </c>
      <c r="J17" s="94"/>
      <c r="K17" s="454"/>
      <c r="L17" s="454">
        <v>50</v>
      </c>
      <c r="M17" s="94" t="s">
        <v>581</v>
      </c>
    </row>
    <row r="18" spans="1:13" ht="30" x14ac:dyDescent="0.2">
      <c r="A18" s="94">
        <v>10</v>
      </c>
      <c r="B18" s="351">
        <v>42948</v>
      </c>
      <c r="C18" s="453" t="s">
        <v>329</v>
      </c>
      <c r="D18" s="94" t="s">
        <v>1263</v>
      </c>
      <c r="E18" s="94">
        <v>445482870</v>
      </c>
      <c r="F18" s="94" t="s">
        <v>477</v>
      </c>
      <c r="G18" s="83"/>
      <c r="H18" s="83"/>
      <c r="I18" s="94" t="s">
        <v>477</v>
      </c>
      <c r="J18" s="83"/>
      <c r="K18" s="454"/>
      <c r="L18" s="454">
        <v>10000</v>
      </c>
      <c r="M18" s="94"/>
    </row>
    <row r="19" spans="1:13" ht="30.75" customHeight="1" x14ac:dyDescent="0.2">
      <c r="A19" s="94">
        <v>11</v>
      </c>
      <c r="B19" s="351">
        <v>43007</v>
      </c>
      <c r="C19" s="453" t="s">
        <v>1267</v>
      </c>
      <c r="D19" s="94" t="s">
        <v>1511</v>
      </c>
      <c r="E19" s="83">
        <v>202188612</v>
      </c>
      <c r="F19" s="94" t="s">
        <v>477</v>
      </c>
      <c r="G19" s="83"/>
      <c r="H19" s="83"/>
      <c r="I19" s="94" t="s">
        <v>477</v>
      </c>
      <c r="J19" s="94"/>
      <c r="K19" s="454"/>
      <c r="L19" s="454">
        <v>190242</v>
      </c>
      <c r="M19" s="94"/>
    </row>
    <row r="20" spans="1:13" ht="15" x14ac:dyDescent="0.2">
      <c r="A20" s="94">
        <v>12</v>
      </c>
      <c r="B20" s="94"/>
      <c r="C20" s="453"/>
      <c r="D20" s="83"/>
      <c r="E20" s="83"/>
      <c r="F20" s="83"/>
      <c r="G20" s="83"/>
      <c r="H20" s="83"/>
      <c r="I20" s="83"/>
      <c r="J20" s="94"/>
      <c r="K20" s="454"/>
      <c r="L20" s="454"/>
      <c r="M20" s="94"/>
    </row>
    <row r="21" spans="1:13" ht="15" x14ac:dyDescent="0.2">
      <c r="A21" s="94">
        <v>13</v>
      </c>
      <c r="B21" s="94"/>
      <c r="C21" s="453"/>
      <c r="D21" s="83"/>
      <c r="E21" s="83"/>
      <c r="F21" s="83"/>
      <c r="G21" s="83"/>
      <c r="H21" s="83"/>
      <c r="I21" s="83"/>
      <c r="J21" s="94"/>
      <c r="K21" s="454"/>
      <c r="L21" s="454"/>
      <c r="M21" s="94"/>
    </row>
    <row r="22" spans="1:13" ht="15" x14ac:dyDescent="0.2">
      <c r="A22" s="94">
        <v>14</v>
      </c>
      <c r="B22" s="94"/>
      <c r="C22" s="453"/>
      <c r="D22" s="83"/>
      <c r="E22" s="83"/>
      <c r="F22" s="83"/>
      <c r="G22" s="83"/>
      <c r="H22" s="83"/>
      <c r="I22" s="83"/>
      <c r="J22" s="94"/>
      <c r="K22" s="454"/>
      <c r="L22" s="454"/>
      <c r="M22" s="94"/>
    </row>
    <row r="23" spans="1:13" ht="15" x14ac:dyDescent="0.2">
      <c r="A23" s="94">
        <v>15</v>
      </c>
      <c r="B23" s="94"/>
      <c r="C23" s="453"/>
      <c r="D23" s="83"/>
      <c r="E23" s="83"/>
      <c r="F23" s="83"/>
      <c r="G23" s="83"/>
      <c r="H23" s="83"/>
      <c r="I23" s="83"/>
      <c r="J23" s="94"/>
      <c r="K23" s="454"/>
      <c r="L23" s="454"/>
      <c r="M23" s="94"/>
    </row>
    <row r="24" spans="1:13" ht="15" x14ac:dyDescent="0.2">
      <c r="A24" s="94">
        <v>16</v>
      </c>
      <c r="B24" s="94"/>
      <c r="C24" s="453"/>
      <c r="D24" s="83"/>
      <c r="E24" s="83"/>
      <c r="F24" s="83"/>
      <c r="G24" s="83"/>
      <c r="H24" s="83"/>
      <c r="I24" s="83"/>
      <c r="J24" s="94"/>
      <c r="K24" s="454"/>
      <c r="L24" s="454"/>
      <c r="M24" s="94"/>
    </row>
    <row r="25" spans="1:13" ht="15" x14ac:dyDescent="0.2">
      <c r="A25" s="94">
        <v>17</v>
      </c>
      <c r="B25" s="94"/>
      <c r="C25" s="453"/>
      <c r="D25" s="83"/>
      <c r="E25" s="83"/>
      <c r="F25" s="83"/>
      <c r="G25" s="83"/>
      <c r="H25" s="83"/>
      <c r="I25" s="83"/>
      <c r="J25" s="94"/>
      <c r="K25" s="454"/>
      <c r="L25" s="454"/>
      <c r="M25" s="94"/>
    </row>
    <row r="26" spans="1:13" ht="15" x14ac:dyDescent="0.2">
      <c r="A26" s="94">
        <v>18</v>
      </c>
      <c r="B26" s="94"/>
      <c r="C26" s="453"/>
      <c r="D26" s="83"/>
      <c r="E26" s="83"/>
      <c r="F26" s="83"/>
      <c r="G26" s="83"/>
      <c r="H26" s="83"/>
      <c r="I26" s="83"/>
      <c r="J26" s="94"/>
      <c r="K26" s="454"/>
      <c r="L26" s="454"/>
      <c r="M26" s="94"/>
    </row>
    <row r="27" spans="1:13" ht="15" x14ac:dyDescent="0.2">
      <c r="A27" s="94">
        <v>19</v>
      </c>
      <c r="B27" s="94"/>
      <c r="C27" s="453"/>
      <c r="D27" s="83"/>
      <c r="E27" s="83"/>
      <c r="F27" s="83"/>
      <c r="G27" s="83"/>
      <c r="H27" s="83"/>
      <c r="I27" s="83"/>
      <c r="J27" s="94"/>
      <c r="K27" s="454"/>
      <c r="L27" s="454"/>
      <c r="M27" s="94"/>
    </row>
    <row r="28" spans="1:13" ht="15" x14ac:dyDescent="0.2">
      <c r="A28" s="94">
        <v>20</v>
      </c>
      <c r="B28" s="94"/>
      <c r="C28" s="453"/>
      <c r="D28" s="83"/>
      <c r="E28" s="83"/>
      <c r="F28" s="83"/>
      <c r="G28" s="83"/>
      <c r="H28" s="83"/>
      <c r="I28" s="83"/>
      <c r="J28" s="94"/>
      <c r="K28" s="454"/>
      <c r="L28" s="454"/>
      <c r="M28" s="94"/>
    </row>
    <row r="29" spans="1:13" ht="15" x14ac:dyDescent="0.2">
      <c r="A29" s="94">
        <v>21</v>
      </c>
      <c r="B29" s="94"/>
      <c r="C29" s="453"/>
      <c r="D29" s="83"/>
      <c r="E29" s="83"/>
      <c r="F29" s="83"/>
      <c r="G29" s="83"/>
      <c r="H29" s="83"/>
      <c r="I29" s="83"/>
      <c r="J29" s="94"/>
      <c r="K29" s="454"/>
      <c r="L29" s="454"/>
      <c r="M29" s="94"/>
    </row>
    <row r="30" spans="1:13" ht="15" x14ac:dyDescent="0.2">
      <c r="A30" s="94">
        <v>22</v>
      </c>
      <c r="B30" s="94"/>
      <c r="C30" s="453"/>
      <c r="D30" s="83"/>
      <c r="E30" s="83"/>
      <c r="F30" s="83"/>
      <c r="G30" s="83"/>
      <c r="H30" s="83"/>
      <c r="I30" s="83"/>
      <c r="J30" s="94"/>
      <c r="K30" s="454"/>
      <c r="L30" s="454"/>
      <c r="M30" s="83"/>
    </row>
    <row r="31" spans="1:13" ht="15" x14ac:dyDescent="0.2">
      <c r="A31" s="94">
        <v>23</v>
      </c>
      <c r="B31" s="94"/>
      <c r="C31" s="453"/>
      <c r="D31" s="83"/>
      <c r="E31" s="83"/>
      <c r="F31" s="83"/>
      <c r="G31" s="83"/>
      <c r="H31" s="83"/>
      <c r="I31" s="83"/>
      <c r="J31" s="94"/>
      <c r="K31" s="454"/>
      <c r="L31" s="454"/>
      <c r="M31" s="83"/>
    </row>
    <row r="32" spans="1:13" ht="15" x14ac:dyDescent="0.2">
      <c r="A32" s="94">
        <v>24</v>
      </c>
      <c r="B32" s="94"/>
      <c r="C32" s="453"/>
      <c r="D32" s="83"/>
      <c r="E32" s="83"/>
      <c r="F32" s="83"/>
      <c r="G32" s="83"/>
      <c r="H32" s="83"/>
      <c r="I32" s="83"/>
      <c r="J32" s="94"/>
      <c r="K32" s="454"/>
      <c r="L32" s="454"/>
      <c r="M32" s="83"/>
    </row>
    <row r="33" spans="1:13" ht="15" x14ac:dyDescent="0.2">
      <c r="A33" s="94"/>
      <c r="B33" s="313"/>
      <c r="C33" s="455"/>
      <c r="D33" s="83"/>
      <c r="E33" s="83"/>
      <c r="F33" s="83"/>
      <c r="G33" s="83"/>
      <c r="H33" s="83"/>
      <c r="I33" s="83"/>
      <c r="J33" s="94"/>
      <c r="K33" s="454"/>
      <c r="L33" s="454"/>
      <c r="M33" s="83"/>
    </row>
    <row r="34" spans="1:13" ht="15" x14ac:dyDescent="0.2">
      <c r="A34" s="83" t="s">
        <v>259</v>
      </c>
      <c r="B34" s="314"/>
      <c r="C34" s="455"/>
      <c r="D34" s="83"/>
      <c r="E34" s="83"/>
      <c r="F34" s="83"/>
      <c r="G34" s="83"/>
      <c r="H34" s="83"/>
      <c r="I34" s="83"/>
      <c r="J34" s="83"/>
      <c r="K34" s="454"/>
      <c r="L34" s="454"/>
      <c r="M34" s="83"/>
    </row>
    <row r="35" spans="1:13" ht="15" x14ac:dyDescent="0.3">
      <c r="A35" s="83"/>
      <c r="B35" s="314"/>
      <c r="C35" s="455"/>
      <c r="D35" s="95"/>
      <c r="E35" s="95"/>
      <c r="F35" s="95"/>
      <c r="G35" s="95"/>
      <c r="H35" s="83"/>
      <c r="I35" s="83"/>
      <c r="J35" s="83"/>
      <c r="K35" s="83" t="s">
        <v>423</v>
      </c>
      <c r="L35" s="456">
        <f>SUM(L10:L34)</f>
        <v>285826.06</v>
      </c>
      <c r="M35" s="83"/>
    </row>
    <row r="36" spans="1:13" ht="15" x14ac:dyDescent="0.3">
      <c r="A36" s="457"/>
      <c r="B36" s="457"/>
      <c r="C36" s="457"/>
      <c r="D36" s="457"/>
      <c r="E36" s="457"/>
      <c r="F36" s="457"/>
      <c r="G36" s="457"/>
      <c r="H36" s="457"/>
      <c r="I36" s="457"/>
      <c r="J36" s="457"/>
      <c r="K36" s="457"/>
      <c r="L36" s="27"/>
    </row>
    <row r="37" spans="1:13" ht="15" x14ac:dyDescent="0.3">
      <c r="A37" s="458" t="s">
        <v>424</v>
      </c>
      <c r="B37" s="458"/>
      <c r="C37" s="458"/>
      <c r="D37" s="457"/>
      <c r="E37" s="457"/>
      <c r="F37" s="457"/>
      <c r="G37" s="457"/>
      <c r="H37" s="457"/>
      <c r="I37" s="457"/>
      <c r="J37" s="457"/>
      <c r="K37" s="457"/>
      <c r="L37" s="27"/>
    </row>
    <row r="38" spans="1:13" ht="15" x14ac:dyDescent="0.3">
      <c r="A38" s="458" t="s">
        <v>425</v>
      </c>
      <c r="B38" s="458"/>
      <c r="C38" s="458"/>
      <c r="D38" s="457"/>
      <c r="E38" s="457"/>
      <c r="F38" s="457"/>
      <c r="G38" s="457"/>
      <c r="H38" s="457"/>
      <c r="I38" s="457"/>
      <c r="J38" s="457"/>
      <c r="K38" s="457"/>
      <c r="L38" s="27"/>
    </row>
    <row r="39" spans="1:13" ht="15" x14ac:dyDescent="0.3">
      <c r="A39" s="458" t="s">
        <v>426</v>
      </c>
      <c r="B39" s="458"/>
      <c r="C39" s="458"/>
      <c r="D39" s="27"/>
      <c r="E39" s="27"/>
      <c r="F39" s="27"/>
      <c r="G39" s="27"/>
      <c r="H39" s="27"/>
      <c r="I39" s="27"/>
      <c r="J39" s="27"/>
      <c r="K39" s="27"/>
      <c r="L39" s="27"/>
    </row>
    <row r="40" spans="1:13" ht="15" x14ac:dyDescent="0.3">
      <c r="A40" s="458" t="s">
        <v>427</v>
      </c>
      <c r="B40" s="458"/>
      <c r="C40" s="458"/>
      <c r="D40" s="27"/>
      <c r="E40" s="27"/>
      <c r="F40" s="27"/>
      <c r="G40" s="27"/>
      <c r="H40" s="27"/>
      <c r="I40" s="27"/>
      <c r="J40" s="27"/>
      <c r="K40" s="27"/>
      <c r="L40" s="27"/>
    </row>
    <row r="41" spans="1:13" ht="15" customHeight="1" x14ac:dyDescent="0.2">
      <c r="A41" s="517" t="s">
        <v>442</v>
      </c>
      <c r="B41" s="517"/>
      <c r="C41" s="517"/>
      <c r="D41" s="517"/>
      <c r="E41" s="517"/>
      <c r="F41" s="517"/>
      <c r="G41" s="517"/>
      <c r="H41" s="517"/>
      <c r="I41" s="517"/>
      <c r="J41" s="517"/>
      <c r="K41" s="517"/>
      <c r="L41" s="517"/>
    </row>
    <row r="42" spans="1:13" ht="15" customHeight="1" x14ac:dyDescent="0.2">
      <c r="A42" s="517"/>
      <c r="B42" s="517"/>
      <c r="C42" s="517"/>
      <c r="D42" s="517"/>
      <c r="E42" s="517"/>
      <c r="F42" s="517"/>
      <c r="G42" s="517"/>
      <c r="H42" s="517"/>
      <c r="I42" s="517"/>
      <c r="J42" s="517"/>
      <c r="K42" s="517"/>
      <c r="L42" s="517"/>
    </row>
    <row r="43" spans="1:13" ht="12.75" customHeight="1" x14ac:dyDescent="0.2">
      <c r="A43" s="459"/>
      <c r="B43" s="459"/>
      <c r="C43" s="459"/>
      <c r="D43" s="459"/>
      <c r="E43" s="459"/>
      <c r="F43" s="459"/>
      <c r="G43" s="459"/>
      <c r="H43" s="459"/>
      <c r="I43" s="459"/>
      <c r="J43" s="459"/>
      <c r="K43" s="459"/>
      <c r="L43" s="459"/>
    </row>
    <row r="44" spans="1:13" ht="15" x14ac:dyDescent="0.3">
      <c r="A44" s="513" t="s">
        <v>96</v>
      </c>
      <c r="B44" s="513"/>
      <c r="C44" s="513"/>
      <c r="D44" s="460"/>
      <c r="E44" s="461"/>
      <c r="F44" s="461"/>
      <c r="G44" s="460"/>
      <c r="H44" s="460"/>
      <c r="I44" s="460"/>
      <c r="J44" s="460"/>
      <c r="K44" s="460"/>
      <c r="L44" s="27"/>
    </row>
    <row r="45" spans="1:13" ht="15" x14ac:dyDescent="0.3">
      <c r="A45" s="460"/>
      <c r="B45" s="460"/>
      <c r="C45" s="461"/>
      <c r="D45" s="460"/>
      <c r="E45" s="461"/>
      <c r="F45" s="461"/>
      <c r="G45" s="460"/>
      <c r="H45" s="460"/>
      <c r="I45" s="460"/>
      <c r="J45" s="460"/>
      <c r="K45" s="462"/>
      <c r="L45" s="27"/>
    </row>
    <row r="46" spans="1:13" ht="15" customHeight="1" x14ac:dyDescent="0.3">
      <c r="A46" s="460"/>
      <c r="B46" s="460"/>
      <c r="C46" s="461"/>
      <c r="D46" s="514" t="s">
        <v>251</v>
      </c>
      <c r="E46" s="514"/>
      <c r="F46" s="463"/>
      <c r="G46" s="464"/>
      <c r="H46" s="515" t="s">
        <v>428</v>
      </c>
      <c r="I46" s="515"/>
      <c r="J46" s="515"/>
      <c r="K46" s="465"/>
      <c r="L46" s="27"/>
    </row>
    <row r="47" spans="1:13" ht="15" x14ac:dyDescent="0.3">
      <c r="A47" s="460"/>
      <c r="B47" s="460"/>
      <c r="C47" s="461"/>
      <c r="D47" s="460"/>
      <c r="E47" s="461"/>
      <c r="F47" s="461"/>
      <c r="G47" s="460"/>
      <c r="H47" s="516"/>
      <c r="I47" s="516"/>
      <c r="J47" s="516"/>
      <c r="K47" s="465"/>
      <c r="L47" s="27"/>
    </row>
    <row r="48" spans="1:13" ht="15" x14ac:dyDescent="0.3">
      <c r="A48" s="460"/>
      <c r="B48" s="460"/>
      <c r="C48" s="461"/>
      <c r="D48" s="511" t="s">
        <v>127</v>
      </c>
      <c r="E48" s="511"/>
      <c r="F48" s="463"/>
      <c r="G48" s="464"/>
      <c r="H48" s="460"/>
      <c r="I48" s="460"/>
      <c r="J48" s="460"/>
      <c r="K48" s="460"/>
      <c r="L48" s="27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4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22" zoomScale="80" zoomScaleNormal="100" zoomScaleSheetLayoutView="80" workbookViewId="0">
      <selection activeCell="B47" sqref="B47:D47"/>
    </sheetView>
  </sheetViews>
  <sheetFormatPr defaultRowHeight="15" x14ac:dyDescent="0.3"/>
  <cols>
    <col min="1" max="1" width="12.85546875" style="29" customWidth="1"/>
    <col min="2" max="2" width="65.5703125" style="28" customWidth="1"/>
    <col min="3" max="3" width="14.85546875" style="2" customWidth="1"/>
    <col min="4" max="4" width="14.5703125" style="2" customWidth="1"/>
    <col min="5" max="5" width="0.85546875" style="2" customWidth="1"/>
    <col min="6" max="16384" width="9.140625" style="2"/>
  </cols>
  <sheetData>
    <row r="1" spans="1:5" x14ac:dyDescent="0.3">
      <c r="A1" s="70" t="s">
        <v>212</v>
      </c>
      <c r="B1" s="117"/>
      <c r="C1" s="518" t="s">
        <v>186</v>
      </c>
      <c r="D1" s="518"/>
      <c r="E1" s="101"/>
    </row>
    <row r="2" spans="1:5" x14ac:dyDescent="0.3">
      <c r="A2" s="72" t="s">
        <v>128</v>
      </c>
      <c r="B2" s="117"/>
      <c r="C2" s="73"/>
      <c r="D2" s="199" t="str">
        <f>'ფორმა N1'!L2</f>
        <v>09/12/2017-10/02/2017</v>
      </c>
      <c r="E2" s="101"/>
    </row>
    <row r="3" spans="1:5" x14ac:dyDescent="0.3">
      <c r="A3" s="112"/>
      <c r="B3" s="117"/>
      <c r="C3" s="73"/>
      <c r="D3" s="73"/>
      <c r="E3" s="101"/>
    </row>
    <row r="4" spans="1: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104"/>
    </row>
    <row r="5" spans="1:5" x14ac:dyDescent="0.3">
      <c r="A5" s="115" t="str">
        <f>'ფორმა N1'!A5</f>
        <v>საარჩევნო ბლოკი "ბაქრაძე,უგულავა-ევროპული საქართველო"</v>
      </c>
      <c r="B5" s="116"/>
      <c r="C5" s="116"/>
      <c r="D5" s="57"/>
      <c r="E5" s="104"/>
    </row>
    <row r="6" spans="1:5" x14ac:dyDescent="0.3">
      <c r="A6" s="73"/>
      <c r="B6" s="72"/>
      <c r="C6" s="72"/>
      <c r="D6" s="72"/>
      <c r="E6" s="104"/>
    </row>
    <row r="7" spans="1:5" x14ac:dyDescent="0.3">
      <c r="A7" s="111"/>
      <c r="B7" s="118"/>
      <c r="C7" s="119"/>
      <c r="D7" s="119"/>
      <c r="E7" s="101"/>
    </row>
    <row r="8" spans="1:5" ht="45" x14ac:dyDescent="0.3">
      <c r="A8" s="120" t="s">
        <v>101</v>
      </c>
      <c r="B8" s="120" t="s">
        <v>178</v>
      </c>
      <c r="C8" s="120" t="s">
        <v>286</v>
      </c>
      <c r="D8" s="120" t="s">
        <v>240</v>
      </c>
      <c r="E8" s="101"/>
    </row>
    <row r="9" spans="1:5" x14ac:dyDescent="0.3">
      <c r="A9" s="47"/>
      <c r="B9" s="48"/>
      <c r="C9" s="149"/>
      <c r="D9" s="149"/>
      <c r="E9" s="101"/>
    </row>
    <row r="10" spans="1:5" x14ac:dyDescent="0.3">
      <c r="A10" s="49" t="s">
        <v>179</v>
      </c>
      <c r="B10" s="50"/>
      <c r="C10" s="121">
        <f>SUM(C11,C34)</f>
        <v>426027.91</v>
      </c>
      <c r="D10" s="121">
        <f>SUM(D11,D34)</f>
        <v>269693.70999999996</v>
      </c>
      <c r="E10" s="101"/>
    </row>
    <row r="11" spans="1:5" x14ac:dyDescent="0.3">
      <c r="A11" s="51" t="s">
        <v>180</v>
      </c>
      <c r="B11" s="52"/>
      <c r="C11" s="81">
        <f>SUM(C12:C32)</f>
        <v>294698.93</v>
      </c>
      <c r="D11" s="81">
        <f>SUM(D12:D32)</f>
        <v>132363.18</v>
      </c>
      <c r="E11" s="101"/>
    </row>
    <row r="12" spans="1:5" x14ac:dyDescent="0.3">
      <c r="A12" s="55">
        <v>1110</v>
      </c>
      <c r="B12" s="54" t="s">
        <v>130</v>
      </c>
      <c r="C12" s="8"/>
      <c r="D12" s="8"/>
      <c r="E12" s="101"/>
    </row>
    <row r="13" spans="1:5" x14ac:dyDescent="0.3">
      <c r="A13" s="55">
        <v>1120</v>
      </c>
      <c r="B13" s="54" t="s">
        <v>131</v>
      </c>
      <c r="C13" s="8"/>
      <c r="D13" s="8"/>
      <c r="E13" s="101"/>
    </row>
    <row r="14" spans="1:5" x14ac:dyDescent="0.3">
      <c r="A14" s="55">
        <v>1211</v>
      </c>
      <c r="B14" s="54" t="s">
        <v>132</v>
      </c>
      <c r="C14" s="345">
        <v>4310.43</v>
      </c>
      <c r="D14" s="345">
        <v>129738.18</v>
      </c>
      <c r="E14" s="101"/>
    </row>
    <row r="15" spans="1:5" x14ac:dyDescent="0.3">
      <c r="A15" s="55">
        <v>1212</v>
      </c>
      <c r="B15" s="54" t="s">
        <v>133</v>
      </c>
      <c r="C15" s="8"/>
      <c r="D15" s="8"/>
      <c r="E15" s="101"/>
    </row>
    <row r="16" spans="1:5" x14ac:dyDescent="0.3">
      <c r="A16" s="55">
        <v>1213</v>
      </c>
      <c r="B16" s="54" t="s">
        <v>134</v>
      </c>
      <c r="C16" s="8"/>
      <c r="D16" s="8"/>
      <c r="E16" s="101"/>
    </row>
    <row r="17" spans="1:5" x14ac:dyDescent="0.3">
      <c r="A17" s="55">
        <v>1214</v>
      </c>
      <c r="B17" s="54" t="s">
        <v>135</v>
      </c>
      <c r="C17" s="8"/>
      <c r="D17" s="8"/>
      <c r="E17" s="101"/>
    </row>
    <row r="18" spans="1:5" x14ac:dyDescent="0.3">
      <c r="A18" s="55">
        <v>1215</v>
      </c>
      <c r="B18" s="54" t="s">
        <v>136</v>
      </c>
      <c r="C18" s="8"/>
      <c r="D18" s="8"/>
      <c r="E18" s="101"/>
    </row>
    <row r="19" spans="1:5" x14ac:dyDescent="0.3">
      <c r="A19" s="55">
        <v>1300</v>
      </c>
      <c r="B19" s="54" t="s">
        <v>137</v>
      </c>
      <c r="C19" s="8"/>
      <c r="D19" s="8"/>
      <c r="E19" s="101"/>
    </row>
    <row r="20" spans="1:5" x14ac:dyDescent="0.3">
      <c r="A20" s="55">
        <v>1410</v>
      </c>
      <c r="B20" s="54" t="s">
        <v>138</v>
      </c>
      <c r="C20" s="345"/>
      <c r="D20" s="345"/>
      <c r="E20" s="101"/>
    </row>
    <row r="21" spans="1:5" x14ac:dyDescent="0.3">
      <c r="A21" s="55">
        <v>1421</v>
      </c>
      <c r="B21" s="54" t="s">
        <v>139</v>
      </c>
      <c r="C21" s="8"/>
      <c r="D21" s="8"/>
      <c r="E21" s="101"/>
    </row>
    <row r="22" spans="1:5" x14ac:dyDescent="0.3">
      <c r="A22" s="55">
        <v>1422</v>
      </c>
      <c r="B22" s="54" t="s">
        <v>140</v>
      </c>
      <c r="C22" s="8"/>
      <c r="D22" s="8"/>
      <c r="E22" s="101"/>
    </row>
    <row r="23" spans="1:5" x14ac:dyDescent="0.3">
      <c r="A23" s="55">
        <v>1423</v>
      </c>
      <c r="B23" s="54" t="s">
        <v>141</v>
      </c>
      <c r="C23" s="8"/>
      <c r="D23" s="8"/>
      <c r="E23" s="101"/>
    </row>
    <row r="24" spans="1:5" x14ac:dyDescent="0.3">
      <c r="A24" s="55">
        <v>1431</v>
      </c>
      <c r="B24" s="54" t="s">
        <v>142</v>
      </c>
      <c r="C24" s="8"/>
      <c r="D24" s="8"/>
      <c r="E24" s="101"/>
    </row>
    <row r="25" spans="1:5" x14ac:dyDescent="0.3">
      <c r="A25" s="55">
        <v>1432</v>
      </c>
      <c r="B25" s="54" t="s">
        <v>143</v>
      </c>
      <c r="C25" s="8"/>
      <c r="D25" s="8"/>
      <c r="E25" s="101"/>
    </row>
    <row r="26" spans="1:5" x14ac:dyDescent="0.3">
      <c r="A26" s="55">
        <v>1433</v>
      </c>
      <c r="B26" s="54" t="s">
        <v>144</v>
      </c>
      <c r="C26" s="8"/>
      <c r="D26" s="8"/>
      <c r="E26" s="101"/>
    </row>
    <row r="27" spans="1:5" x14ac:dyDescent="0.3">
      <c r="A27" s="55">
        <v>1441</v>
      </c>
      <c r="B27" s="54" t="s">
        <v>145</v>
      </c>
      <c r="C27" s="345">
        <v>4562.5</v>
      </c>
      <c r="D27" s="345">
        <v>2625</v>
      </c>
      <c r="E27" s="101"/>
    </row>
    <row r="28" spans="1:5" x14ac:dyDescent="0.3">
      <c r="A28" s="55">
        <v>1442</v>
      </c>
      <c r="B28" s="54" t="s">
        <v>146</v>
      </c>
      <c r="C28" s="345">
        <v>285826</v>
      </c>
      <c r="D28" s="345">
        <v>0</v>
      </c>
      <c r="E28" s="101"/>
    </row>
    <row r="29" spans="1:5" x14ac:dyDescent="0.3">
      <c r="A29" s="55">
        <v>1443</v>
      </c>
      <c r="B29" s="54" t="s">
        <v>147</v>
      </c>
      <c r="C29" s="8"/>
      <c r="D29" s="8"/>
      <c r="E29" s="101"/>
    </row>
    <row r="30" spans="1:5" x14ac:dyDescent="0.3">
      <c r="A30" s="55">
        <v>1444</v>
      </c>
      <c r="B30" s="54" t="s">
        <v>148</v>
      </c>
      <c r="C30" s="8"/>
      <c r="D30" s="8"/>
      <c r="E30" s="101"/>
    </row>
    <row r="31" spans="1:5" x14ac:dyDescent="0.3">
      <c r="A31" s="55">
        <v>1445</v>
      </c>
      <c r="B31" s="54" t="s">
        <v>149</v>
      </c>
      <c r="C31" s="8"/>
      <c r="D31" s="8"/>
      <c r="E31" s="101"/>
    </row>
    <row r="32" spans="1:5" x14ac:dyDescent="0.3">
      <c r="A32" s="55">
        <v>1446</v>
      </c>
      <c r="B32" s="54" t="s">
        <v>150</v>
      </c>
      <c r="C32" s="8"/>
      <c r="D32" s="8"/>
      <c r="E32" s="101"/>
    </row>
    <row r="33" spans="1:5" x14ac:dyDescent="0.3">
      <c r="A33" s="30"/>
      <c r="E33" s="101"/>
    </row>
    <row r="34" spans="1:5" x14ac:dyDescent="0.3">
      <c r="A34" s="56" t="s">
        <v>181</v>
      </c>
      <c r="B34" s="54"/>
      <c r="C34" s="81">
        <f>SUM(C35:C42)</f>
        <v>131328.97999999998</v>
      </c>
      <c r="D34" s="81">
        <f>SUM(D35:D42)</f>
        <v>137330.53</v>
      </c>
      <c r="E34" s="101"/>
    </row>
    <row r="35" spans="1:5" x14ac:dyDescent="0.3">
      <c r="A35" s="55">
        <v>2110</v>
      </c>
      <c r="B35" s="54" t="s">
        <v>89</v>
      </c>
      <c r="C35" s="8"/>
      <c r="D35" s="8"/>
      <c r="E35" s="101"/>
    </row>
    <row r="36" spans="1:5" x14ac:dyDescent="0.3">
      <c r="A36" s="55">
        <v>2120</v>
      </c>
      <c r="B36" s="54" t="s">
        <v>151</v>
      </c>
      <c r="C36" s="345">
        <v>12250</v>
      </c>
      <c r="D36" s="345">
        <v>12250</v>
      </c>
      <c r="E36" s="101"/>
    </row>
    <row r="37" spans="1:5" x14ac:dyDescent="0.3">
      <c r="A37" s="55">
        <v>2130</v>
      </c>
      <c r="B37" s="54" t="s">
        <v>90</v>
      </c>
      <c r="C37" s="345">
        <v>119078.98</v>
      </c>
      <c r="D37" s="345">
        <v>125080.53</v>
      </c>
      <c r="E37" s="101"/>
    </row>
    <row r="38" spans="1:5" x14ac:dyDescent="0.3">
      <c r="A38" s="55">
        <v>2140</v>
      </c>
      <c r="B38" s="54" t="s">
        <v>366</v>
      </c>
      <c r="C38" s="8"/>
      <c r="D38" s="8"/>
      <c r="E38" s="101"/>
    </row>
    <row r="39" spans="1:5" x14ac:dyDescent="0.3">
      <c r="A39" s="55">
        <v>2150</v>
      </c>
      <c r="B39" s="54" t="s">
        <v>369</v>
      </c>
      <c r="C39" s="8"/>
      <c r="D39" s="8"/>
      <c r="E39" s="101"/>
    </row>
    <row r="40" spans="1:5" x14ac:dyDescent="0.3">
      <c r="A40" s="55">
        <v>2220</v>
      </c>
      <c r="B40" s="54" t="s">
        <v>91</v>
      </c>
      <c r="C40" s="8"/>
      <c r="D40" s="8"/>
      <c r="E40" s="101"/>
    </row>
    <row r="41" spans="1:5" x14ac:dyDescent="0.3">
      <c r="A41" s="55">
        <v>2300</v>
      </c>
      <c r="B41" s="54" t="s">
        <v>152</v>
      </c>
      <c r="C41" s="8"/>
      <c r="D41" s="8"/>
      <c r="E41" s="101"/>
    </row>
    <row r="42" spans="1:5" x14ac:dyDescent="0.3">
      <c r="A42" s="55">
        <v>2400</v>
      </c>
      <c r="B42" s="54" t="s">
        <v>153</v>
      </c>
      <c r="C42" s="8"/>
      <c r="D42" s="8"/>
      <c r="E42" s="101"/>
    </row>
    <row r="43" spans="1:5" x14ac:dyDescent="0.3">
      <c r="A43" s="31"/>
      <c r="E43" s="101"/>
    </row>
    <row r="44" spans="1:5" x14ac:dyDescent="0.3">
      <c r="A44" s="53" t="s">
        <v>185</v>
      </c>
      <c r="B44" s="54"/>
      <c r="C44" s="81">
        <f>SUM(C45,C64)</f>
        <v>3190</v>
      </c>
      <c r="D44" s="81">
        <f>SUM(D45,D64)</f>
        <v>36746.699999999997</v>
      </c>
      <c r="E44" s="101"/>
    </row>
    <row r="45" spans="1:5" x14ac:dyDescent="0.3">
      <c r="A45" s="56" t="s">
        <v>182</v>
      </c>
      <c r="B45" s="54"/>
      <c r="C45" s="81">
        <f>SUM(C46:C61)</f>
        <v>3190</v>
      </c>
      <c r="D45" s="81">
        <f>SUM(D46:D61)</f>
        <v>36746.699999999997</v>
      </c>
      <c r="E45" s="101"/>
    </row>
    <row r="46" spans="1:5" x14ac:dyDescent="0.3">
      <c r="A46" s="55">
        <v>3100</v>
      </c>
      <c r="B46" s="54" t="s">
        <v>154</v>
      </c>
      <c r="C46" s="8"/>
      <c r="D46" s="8"/>
      <c r="E46" s="101"/>
    </row>
    <row r="47" spans="1:5" x14ac:dyDescent="0.3">
      <c r="A47" s="55">
        <v>3210</v>
      </c>
      <c r="B47" s="54" t="s">
        <v>155</v>
      </c>
      <c r="C47" s="345">
        <v>3190</v>
      </c>
      <c r="D47" s="345">
        <v>36746.699999999997</v>
      </c>
      <c r="E47" s="101"/>
    </row>
    <row r="48" spans="1:5" x14ac:dyDescent="0.3">
      <c r="A48" s="55">
        <v>3221</v>
      </c>
      <c r="B48" s="54" t="s">
        <v>156</v>
      </c>
      <c r="C48" s="8"/>
      <c r="D48" s="8"/>
      <c r="E48" s="101"/>
    </row>
    <row r="49" spans="1:5" x14ac:dyDescent="0.3">
      <c r="A49" s="55">
        <v>3222</v>
      </c>
      <c r="B49" s="54" t="s">
        <v>157</v>
      </c>
      <c r="C49" s="345"/>
      <c r="D49" s="345"/>
      <c r="E49" s="101"/>
    </row>
    <row r="50" spans="1:5" x14ac:dyDescent="0.3">
      <c r="A50" s="55">
        <v>3223</v>
      </c>
      <c r="B50" s="54" t="s">
        <v>158</v>
      </c>
      <c r="C50" s="8"/>
      <c r="D50" s="8"/>
      <c r="E50" s="101"/>
    </row>
    <row r="51" spans="1:5" x14ac:dyDescent="0.3">
      <c r="A51" s="55">
        <v>3224</v>
      </c>
      <c r="B51" s="54" t="s">
        <v>159</v>
      </c>
      <c r="C51" s="8"/>
      <c r="D51" s="8"/>
      <c r="E51" s="101"/>
    </row>
    <row r="52" spans="1:5" x14ac:dyDescent="0.3">
      <c r="A52" s="55">
        <v>3231</v>
      </c>
      <c r="B52" s="54" t="s">
        <v>160</v>
      </c>
      <c r="C52" s="8"/>
      <c r="D52" s="8"/>
      <c r="E52" s="101"/>
    </row>
    <row r="53" spans="1:5" x14ac:dyDescent="0.3">
      <c r="A53" s="55">
        <v>3232</v>
      </c>
      <c r="B53" s="54" t="s">
        <v>161</v>
      </c>
      <c r="C53" s="8"/>
      <c r="D53" s="8"/>
      <c r="E53" s="101"/>
    </row>
    <row r="54" spans="1:5" x14ac:dyDescent="0.3">
      <c r="A54" s="55">
        <v>3234</v>
      </c>
      <c r="B54" s="54" t="s">
        <v>162</v>
      </c>
      <c r="C54" s="8"/>
      <c r="D54" s="8"/>
      <c r="E54" s="101"/>
    </row>
    <row r="55" spans="1:5" ht="30" x14ac:dyDescent="0.3">
      <c r="A55" s="55">
        <v>3236</v>
      </c>
      <c r="B55" s="54" t="s">
        <v>177</v>
      </c>
      <c r="C55" s="8"/>
      <c r="D55" s="8"/>
      <c r="E55" s="101"/>
    </row>
    <row r="56" spans="1:5" ht="45" x14ac:dyDescent="0.3">
      <c r="A56" s="55">
        <v>3237</v>
      </c>
      <c r="B56" s="54" t="s">
        <v>163</v>
      </c>
      <c r="C56" s="8"/>
      <c r="D56" s="8"/>
      <c r="E56" s="101"/>
    </row>
    <row r="57" spans="1:5" x14ac:dyDescent="0.3">
      <c r="A57" s="55">
        <v>3241</v>
      </c>
      <c r="B57" s="54" t="s">
        <v>164</v>
      </c>
      <c r="C57" s="8"/>
      <c r="D57" s="8"/>
      <c r="E57" s="101"/>
    </row>
    <row r="58" spans="1:5" x14ac:dyDescent="0.3">
      <c r="A58" s="55">
        <v>3242</v>
      </c>
      <c r="B58" s="54" t="s">
        <v>165</v>
      </c>
      <c r="C58" s="8"/>
      <c r="D58" s="8"/>
      <c r="E58" s="101"/>
    </row>
    <row r="59" spans="1:5" x14ac:dyDescent="0.3">
      <c r="A59" s="55">
        <v>3243</v>
      </c>
      <c r="B59" s="54" t="s">
        <v>166</v>
      </c>
      <c r="C59" s="8"/>
      <c r="D59" s="8"/>
      <c r="E59" s="101"/>
    </row>
    <row r="60" spans="1:5" x14ac:dyDescent="0.3">
      <c r="A60" s="55">
        <v>3245</v>
      </c>
      <c r="B60" s="54" t="s">
        <v>167</v>
      </c>
      <c r="C60" s="8"/>
      <c r="D60" s="8"/>
      <c r="E60" s="101"/>
    </row>
    <row r="61" spans="1:5" x14ac:dyDescent="0.3">
      <c r="A61" s="55">
        <v>3246</v>
      </c>
      <c r="B61" s="54" t="s">
        <v>168</v>
      </c>
      <c r="C61" s="8"/>
      <c r="D61" s="8"/>
      <c r="E61" s="101"/>
    </row>
    <row r="62" spans="1:5" x14ac:dyDescent="0.3">
      <c r="A62" s="31"/>
      <c r="E62" s="101"/>
    </row>
    <row r="63" spans="1:5" x14ac:dyDescent="0.3">
      <c r="A63" s="32"/>
      <c r="E63" s="101"/>
    </row>
    <row r="64" spans="1:5" x14ac:dyDescent="0.3">
      <c r="A64" s="56" t="s">
        <v>183</v>
      </c>
      <c r="B64" s="54"/>
      <c r="C64" s="81">
        <f>SUM(C65:C67)</f>
        <v>0</v>
      </c>
      <c r="D64" s="81">
        <f>SUM(D65:D67)</f>
        <v>0</v>
      </c>
      <c r="E64" s="101"/>
    </row>
    <row r="65" spans="1:5" x14ac:dyDescent="0.3">
      <c r="A65" s="55">
        <v>5100</v>
      </c>
      <c r="B65" s="54" t="s">
        <v>238</v>
      </c>
      <c r="C65" s="8"/>
      <c r="D65" s="8"/>
      <c r="E65" s="101"/>
    </row>
    <row r="66" spans="1:5" x14ac:dyDescent="0.3">
      <c r="A66" s="55">
        <v>5220</v>
      </c>
      <c r="B66" s="54" t="s">
        <v>378</v>
      </c>
      <c r="C66" s="8"/>
      <c r="D66" s="8"/>
      <c r="E66" s="101"/>
    </row>
    <row r="67" spans="1:5" x14ac:dyDescent="0.3">
      <c r="A67" s="55">
        <v>5230</v>
      </c>
      <c r="B67" s="54" t="s">
        <v>379</v>
      </c>
      <c r="C67" s="8"/>
      <c r="D67" s="8"/>
      <c r="E67" s="101"/>
    </row>
    <row r="68" spans="1:5" x14ac:dyDescent="0.3">
      <c r="A68" s="31"/>
      <c r="E68" s="101"/>
    </row>
    <row r="69" spans="1:5" x14ac:dyDescent="0.3">
      <c r="A69" s="2"/>
      <c r="E69" s="101"/>
    </row>
    <row r="70" spans="1:5" x14ac:dyDescent="0.3">
      <c r="A70" s="53" t="s">
        <v>184</v>
      </c>
      <c r="B70" s="54"/>
      <c r="C70" s="8"/>
      <c r="D70" s="8"/>
      <c r="E70" s="101"/>
    </row>
    <row r="71" spans="1:5" ht="30" x14ac:dyDescent="0.3">
      <c r="A71" s="55">
        <v>1</v>
      </c>
      <c r="B71" s="54" t="s">
        <v>169</v>
      </c>
      <c r="C71" s="8"/>
      <c r="D71" s="8"/>
      <c r="E71" s="101"/>
    </row>
    <row r="72" spans="1:5" x14ac:dyDescent="0.3">
      <c r="A72" s="55">
        <v>2</v>
      </c>
      <c r="B72" s="54" t="s">
        <v>170</v>
      </c>
      <c r="C72" s="8"/>
      <c r="D72" s="8"/>
      <c r="E72" s="101"/>
    </row>
    <row r="73" spans="1:5" x14ac:dyDescent="0.3">
      <c r="A73" s="55">
        <v>3</v>
      </c>
      <c r="B73" s="54" t="s">
        <v>171</v>
      </c>
      <c r="C73" s="8"/>
      <c r="D73" s="8"/>
      <c r="E73" s="101"/>
    </row>
    <row r="74" spans="1:5" x14ac:dyDescent="0.3">
      <c r="A74" s="55">
        <v>4</v>
      </c>
      <c r="B74" s="54" t="s">
        <v>334</v>
      </c>
      <c r="C74" s="8"/>
      <c r="D74" s="8"/>
      <c r="E74" s="101"/>
    </row>
    <row r="75" spans="1:5" x14ac:dyDescent="0.3">
      <c r="A75" s="55">
        <v>5</v>
      </c>
      <c r="B75" s="54" t="s">
        <v>172</v>
      </c>
      <c r="C75" s="8"/>
      <c r="D75" s="8"/>
      <c r="E75" s="101"/>
    </row>
    <row r="76" spans="1:5" x14ac:dyDescent="0.3">
      <c r="A76" s="55">
        <v>6</v>
      </c>
      <c r="B76" s="54" t="s">
        <v>173</v>
      </c>
      <c r="C76" s="8"/>
      <c r="D76" s="8"/>
      <c r="E76" s="101"/>
    </row>
    <row r="77" spans="1:5" x14ac:dyDescent="0.3">
      <c r="A77" s="55">
        <v>7</v>
      </c>
      <c r="B77" s="54" t="s">
        <v>174</v>
      </c>
      <c r="C77" s="8"/>
      <c r="D77" s="8"/>
      <c r="E77" s="101"/>
    </row>
    <row r="78" spans="1:5" x14ac:dyDescent="0.3">
      <c r="A78" s="55">
        <v>8</v>
      </c>
      <c r="B78" s="54" t="s">
        <v>175</v>
      </c>
      <c r="C78" s="8"/>
      <c r="D78" s="8"/>
      <c r="E78" s="101"/>
    </row>
    <row r="79" spans="1:5" x14ac:dyDescent="0.3">
      <c r="A79" s="55">
        <v>9</v>
      </c>
      <c r="B79" s="54" t="s">
        <v>176</v>
      </c>
      <c r="C79" s="8"/>
      <c r="D79" s="8"/>
      <c r="E79" s="101"/>
    </row>
    <row r="83" spans="1:9" x14ac:dyDescent="0.3">
      <c r="A83" s="2"/>
      <c r="B83" s="2"/>
    </row>
    <row r="84" spans="1:9" x14ac:dyDescent="0.3">
      <c r="A84" s="65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5" t="s">
        <v>386</v>
      </c>
      <c r="D87" s="12"/>
      <c r="E87"/>
      <c r="F87"/>
      <c r="G87"/>
      <c r="H87"/>
      <c r="I87"/>
    </row>
    <row r="88" spans="1:9" x14ac:dyDescent="0.3">
      <c r="A88"/>
      <c r="B88" s="2" t="s">
        <v>387</v>
      </c>
      <c r="D88" s="12"/>
      <c r="E88"/>
      <c r="F88"/>
      <c r="G88"/>
      <c r="H88"/>
      <c r="I88"/>
    </row>
    <row r="89" spans="1:9" customFormat="1" ht="12.75" x14ac:dyDescent="0.2">
      <c r="B89" s="62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G10" sqref="G10:I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6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0" t="s">
        <v>392</v>
      </c>
      <c r="B1" s="72"/>
      <c r="C1" s="72"/>
      <c r="D1" s="72"/>
      <c r="E1" s="72"/>
      <c r="F1" s="72"/>
      <c r="G1" s="72"/>
      <c r="H1" s="72"/>
      <c r="I1" s="506" t="s">
        <v>97</v>
      </c>
      <c r="J1" s="506"/>
      <c r="K1" s="101"/>
    </row>
    <row r="2" spans="1:11" x14ac:dyDescent="0.3">
      <c r="A2" s="72" t="s">
        <v>128</v>
      </c>
      <c r="B2" s="72"/>
      <c r="C2" s="72"/>
      <c r="D2" s="72"/>
      <c r="E2" s="72"/>
      <c r="F2" s="72"/>
      <c r="G2" s="72"/>
      <c r="H2" s="72"/>
      <c r="I2" s="510" t="str">
        <f>'ფორმა N1'!L2</f>
        <v>09/12/2017-10/02/2017</v>
      </c>
      <c r="J2" s="519"/>
      <c r="K2" s="101"/>
    </row>
    <row r="3" spans="1:11" x14ac:dyDescent="0.3">
      <c r="A3" s="72"/>
      <c r="B3" s="72"/>
      <c r="C3" s="72"/>
      <c r="D3" s="72"/>
      <c r="E3" s="72"/>
      <c r="F3" s="72"/>
      <c r="G3" s="72"/>
      <c r="H3" s="72"/>
      <c r="I3" s="71"/>
      <c r="J3" s="71"/>
      <c r="K3" s="101"/>
    </row>
    <row r="4" spans="1:11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122"/>
      <c r="G4" s="72"/>
      <c r="H4" s="72"/>
      <c r="I4" s="72"/>
      <c r="J4" s="72"/>
      <c r="K4" s="101"/>
    </row>
    <row r="5" spans="1:11" x14ac:dyDescent="0.3">
      <c r="A5" s="196" t="str">
        <f>'ფორმა N1'!A5</f>
        <v>საარჩევნო ბლოკი "ბაქრაძე,უგულავა-ევროპული საქართველო"</v>
      </c>
      <c r="B5" s="259"/>
      <c r="C5" s="259"/>
      <c r="D5" s="259"/>
      <c r="E5" s="259"/>
      <c r="F5" s="260"/>
      <c r="G5" s="259"/>
      <c r="H5" s="259"/>
      <c r="I5" s="259"/>
      <c r="J5" s="259"/>
      <c r="K5" s="101"/>
    </row>
    <row r="6" spans="1:11" x14ac:dyDescent="0.3">
      <c r="A6" s="73"/>
      <c r="B6" s="73"/>
      <c r="C6" s="72"/>
      <c r="D6" s="72"/>
      <c r="E6" s="72"/>
      <c r="F6" s="122"/>
      <c r="G6" s="72"/>
      <c r="H6" s="72"/>
      <c r="I6" s="72"/>
      <c r="J6" s="72"/>
      <c r="K6" s="101"/>
    </row>
    <row r="7" spans="1:11" x14ac:dyDescent="0.3">
      <c r="A7" s="123"/>
      <c r="B7" s="119"/>
      <c r="C7" s="119"/>
      <c r="D7" s="119"/>
      <c r="E7" s="119"/>
      <c r="F7" s="119"/>
      <c r="G7" s="119"/>
      <c r="H7" s="119"/>
      <c r="I7" s="119"/>
      <c r="J7" s="119"/>
      <c r="K7" s="101"/>
    </row>
    <row r="8" spans="1:11" s="27" customFormat="1" ht="45" x14ac:dyDescent="0.3">
      <c r="A8" s="125" t="s">
        <v>64</v>
      </c>
      <c r="B8" s="125" t="s">
        <v>99</v>
      </c>
      <c r="C8" s="126" t="s">
        <v>101</v>
      </c>
      <c r="D8" s="126" t="s">
        <v>258</v>
      </c>
      <c r="E8" s="126" t="s">
        <v>100</v>
      </c>
      <c r="F8" s="124" t="s">
        <v>239</v>
      </c>
      <c r="G8" s="124" t="s">
        <v>277</v>
      </c>
      <c r="H8" s="124" t="s">
        <v>278</v>
      </c>
      <c r="I8" s="124" t="s">
        <v>240</v>
      </c>
      <c r="J8" s="127" t="s">
        <v>102</v>
      </c>
      <c r="K8" s="101"/>
    </row>
    <row r="9" spans="1:11" s="27" customFormat="1" x14ac:dyDescent="0.3">
      <c r="A9" s="150">
        <v>1</v>
      </c>
      <c r="B9" s="150">
        <v>2</v>
      </c>
      <c r="C9" s="151">
        <v>3</v>
      </c>
      <c r="D9" s="151">
        <v>4</v>
      </c>
      <c r="E9" s="151">
        <v>5</v>
      </c>
      <c r="F9" s="151">
        <v>6</v>
      </c>
      <c r="G9" s="151">
        <v>7</v>
      </c>
      <c r="H9" s="151">
        <v>8</v>
      </c>
      <c r="I9" s="151">
        <v>9</v>
      </c>
      <c r="J9" s="151">
        <v>10</v>
      </c>
      <c r="K9" s="101"/>
    </row>
    <row r="10" spans="1:11" s="328" customFormat="1" ht="24" customHeight="1" x14ac:dyDescent="0.3">
      <c r="A10" s="322">
        <v>1</v>
      </c>
      <c r="B10" s="352" t="s">
        <v>479</v>
      </c>
      <c r="C10" s="323" t="s">
        <v>496</v>
      </c>
      <c r="D10" s="324" t="s">
        <v>209</v>
      </c>
      <c r="E10" s="325">
        <v>9566.75</v>
      </c>
      <c r="F10" s="326">
        <v>4310.43</v>
      </c>
      <c r="G10" s="354">
        <v>544700.5</v>
      </c>
      <c r="H10" s="326">
        <v>419272.75</v>
      </c>
      <c r="I10" s="326">
        <v>129738.18</v>
      </c>
      <c r="J10" s="326" t="s">
        <v>497</v>
      </c>
      <c r="K10" s="327"/>
    </row>
    <row r="11" spans="1:1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</row>
    <row r="12" spans="1:11" x14ac:dyDescent="0.3">
      <c r="A12" s="100"/>
      <c r="B12" s="100"/>
      <c r="C12" s="100"/>
      <c r="D12" s="100"/>
      <c r="E12" s="100"/>
      <c r="F12" s="100"/>
      <c r="G12" s="100"/>
      <c r="H12" s="100"/>
      <c r="I12" s="100"/>
      <c r="J12" s="100"/>
    </row>
    <row r="13" spans="1:11" x14ac:dyDescent="0.3">
      <c r="A13" s="100"/>
      <c r="B13" s="100"/>
      <c r="C13" s="100"/>
      <c r="D13" s="100"/>
      <c r="E13" s="100"/>
      <c r="F13" s="100"/>
      <c r="G13" s="100"/>
      <c r="H13" s="100"/>
      <c r="I13" s="100"/>
      <c r="J13" s="100"/>
    </row>
    <row r="14" spans="1:11" x14ac:dyDescent="0.3">
      <c r="A14" s="100"/>
      <c r="B14" s="100"/>
      <c r="C14" s="100"/>
      <c r="D14" s="100"/>
      <c r="E14" s="100"/>
      <c r="F14" s="100"/>
      <c r="G14" s="100"/>
      <c r="H14" s="100"/>
      <c r="I14" s="100"/>
      <c r="J14" s="100"/>
    </row>
    <row r="15" spans="1:11" x14ac:dyDescent="0.3">
      <c r="A15" s="100"/>
      <c r="B15" s="206" t="s">
        <v>96</v>
      </c>
      <c r="C15" s="100"/>
      <c r="D15" s="100"/>
      <c r="E15" s="100"/>
      <c r="F15" s="207"/>
      <c r="G15" s="100"/>
      <c r="H15" s="100"/>
      <c r="I15" s="100"/>
      <c r="J15" s="100"/>
    </row>
    <row r="16" spans="1:11" x14ac:dyDescent="0.3">
      <c r="A16" s="100"/>
      <c r="B16" s="100"/>
      <c r="C16" s="100"/>
      <c r="D16" s="100"/>
      <c r="E16" s="100"/>
      <c r="F16" s="97"/>
      <c r="G16" s="97"/>
      <c r="H16" s="97"/>
      <c r="I16" s="97"/>
      <c r="J16" s="97"/>
    </row>
    <row r="17" spans="1:10" x14ac:dyDescent="0.3">
      <c r="A17" s="100"/>
      <c r="B17" s="100"/>
      <c r="C17" s="245"/>
      <c r="D17" s="100"/>
      <c r="E17" s="100"/>
      <c r="F17" s="245"/>
      <c r="G17" s="246"/>
      <c r="H17" s="246"/>
      <c r="I17" s="97"/>
      <c r="J17" s="97"/>
    </row>
    <row r="18" spans="1:10" x14ac:dyDescent="0.3">
      <c r="A18" s="97"/>
      <c r="B18" s="100"/>
      <c r="C18" s="208" t="s">
        <v>251</v>
      </c>
      <c r="D18" s="208"/>
      <c r="E18" s="100"/>
      <c r="F18" s="100" t="s">
        <v>256</v>
      </c>
      <c r="G18" s="97"/>
      <c r="H18" s="97"/>
      <c r="I18" s="97"/>
      <c r="J18" s="97"/>
    </row>
    <row r="19" spans="1:10" x14ac:dyDescent="0.3">
      <c r="A19" s="97"/>
      <c r="B19" s="100"/>
      <c r="C19" s="209" t="s">
        <v>127</v>
      </c>
      <c r="D19" s="100"/>
      <c r="E19" s="100"/>
      <c r="F19" s="100" t="s">
        <v>252</v>
      </c>
      <c r="G19" s="97"/>
      <c r="H19" s="97"/>
      <c r="I19" s="97"/>
      <c r="J19" s="97"/>
    </row>
    <row r="20" spans="1:10" customFormat="1" x14ac:dyDescent="0.3">
      <c r="A20" s="97"/>
      <c r="B20" s="100"/>
      <c r="C20" s="100"/>
      <c r="D20" s="209"/>
      <c r="E20" s="97"/>
      <c r="F20" s="97"/>
      <c r="G20" s="97"/>
      <c r="H20" s="97"/>
      <c r="I20" s="97"/>
      <c r="J20" s="97"/>
    </row>
    <row r="21" spans="1:10" customFormat="1" ht="12.75" x14ac:dyDescent="0.2">
      <c r="A21" s="97"/>
      <c r="B21" s="97"/>
      <c r="C21" s="97"/>
      <c r="D21" s="97"/>
      <c r="E21" s="97"/>
      <c r="F21" s="97"/>
      <c r="G21" s="97"/>
      <c r="H21" s="97"/>
      <c r="I21" s="97"/>
      <c r="J21" s="97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3" sqref="G3"/>
    </sheetView>
  </sheetViews>
  <sheetFormatPr defaultRowHeight="15" x14ac:dyDescent="0.3"/>
  <cols>
    <col min="1" max="1" width="12" style="175" customWidth="1"/>
    <col min="2" max="2" width="13.28515625" style="175" customWidth="1"/>
    <col min="3" max="3" width="21.42578125" style="175" customWidth="1"/>
    <col min="4" max="4" width="17.85546875" style="175" customWidth="1"/>
    <col min="5" max="5" width="12.7109375" style="175" customWidth="1"/>
    <col min="6" max="6" width="36.85546875" style="175" customWidth="1"/>
    <col min="7" max="7" width="22.28515625" style="175" customWidth="1"/>
    <col min="8" max="8" width="0.5703125" style="175" customWidth="1"/>
    <col min="9" max="16384" width="9.140625" style="175"/>
  </cols>
  <sheetData>
    <row r="1" spans="1:8" x14ac:dyDescent="0.3">
      <c r="A1" s="70" t="s">
        <v>337</v>
      </c>
      <c r="B1" s="72"/>
      <c r="C1" s="72"/>
      <c r="D1" s="72"/>
      <c r="E1" s="72"/>
      <c r="F1" s="72"/>
      <c r="G1" s="154" t="s">
        <v>97</v>
      </c>
      <c r="H1" s="155"/>
    </row>
    <row r="2" spans="1:8" x14ac:dyDescent="0.3">
      <c r="A2" s="72" t="s">
        <v>128</v>
      </c>
      <c r="B2" s="72"/>
      <c r="C2" s="72"/>
      <c r="D2" s="72"/>
      <c r="E2" s="72"/>
      <c r="F2" s="72"/>
      <c r="G2" s="156" t="str">
        <f>'ფორმა N1'!L2</f>
        <v>09/12/2017-10/02/2017</v>
      </c>
      <c r="H2" s="155"/>
    </row>
    <row r="3" spans="1:8" x14ac:dyDescent="0.3">
      <c r="A3" s="72"/>
      <c r="B3" s="72"/>
      <c r="C3" s="72"/>
      <c r="D3" s="72"/>
      <c r="E3" s="72"/>
      <c r="F3" s="72"/>
      <c r="G3" s="98"/>
      <c r="H3" s="155"/>
    </row>
    <row r="4" spans="1:8" x14ac:dyDescent="0.3">
      <c r="A4" s="73" t="str">
        <f>'[2]ფორმა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2"/>
      <c r="H4" s="100"/>
    </row>
    <row r="5" spans="1:8" x14ac:dyDescent="0.3">
      <c r="A5" s="196" t="str">
        <f>'ფორმა N1'!A5</f>
        <v>საარჩევნო ბლოკი "ბაქრაძე,უგულავა-ევროპული საქართველო"</v>
      </c>
      <c r="B5" s="196"/>
      <c r="C5" s="196"/>
      <c r="D5" s="196"/>
      <c r="E5" s="196"/>
      <c r="F5" s="196"/>
      <c r="G5" s="196"/>
      <c r="H5" s="100"/>
    </row>
    <row r="6" spans="1:8" x14ac:dyDescent="0.3">
      <c r="A6" s="73"/>
      <c r="B6" s="72"/>
      <c r="C6" s="72"/>
      <c r="D6" s="72"/>
      <c r="E6" s="72"/>
      <c r="F6" s="72"/>
      <c r="G6" s="72"/>
      <c r="H6" s="100"/>
    </row>
    <row r="7" spans="1:8" x14ac:dyDescent="0.3">
      <c r="A7" s="72"/>
      <c r="B7" s="72"/>
      <c r="C7" s="72"/>
      <c r="D7" s="72"/>
      <c r="E7" s="72"/>
      <c r="F7" s="72"/>
      <c r="G7" s="72"/>
      <c r="H7" s="101"/>
    </row>
    <row r="8" spans="1:8" ht="45.75" customHeight="1" x14ac:dyDescent="0.3">
      <c r="A8" s="157" t="s">
        <v>295</v>
      </c>
      <c r="B8" s="157" t="s">
        <v>129</v>
      </c>
      <c r="C8" s="158" t="s">
        <v>335</v>
      </c>
      <c r="D8" s="158" t="s">
        <v>336</v>
      </c>
      <c r="E8" s="158" t="s">
        <v>258</v>
      </c>
      <c r="F8" s="157" t="s">
        <v>300</v>
      </c>
      <c r="G8" s="158" t="s">
        <v>296</v>
      </c>
      <c r="H8" s="101"/>
    </row>
    <row r="9" spans="1:8" x14ac:dyDescent="0.3">
      <c r="A9" s="159" t="s">
        <v>297</v>
      </c>
      <c r="B9" s="160"/>
      <c r="C9" s="161"/>
      <c r="D9" s="162"/>
      <c r="E9" s="162"/>
      <c r="F9" s="162"/>
      <c r="G9" s="163"/>
      <c r="H9" s="101"/>
    </row>
    <row r="10" spans="1:8" ht="15.75" x14ac:dyDescent="0.3">
      <c r="A10" s="160">
        <v>1</v>
      </c>
      <c r="B10" s="148"/>
      <c r="C10" s="164"/>
      <c r="D10" s="165"/>
      <c r="E10" s="165"/>
      <c r="F10" s="165"/>
      <c r="G10" s="166" t="str">
        <f>IF(ISBLANK(B10),"",G9+C10-D10)</f>
        <v/>
      </c>
      <c r="H10" s="101"/>
    </row>
    <row r="11" spans="1:8" ht="15.75" x14ac:dyDescent="0.3">
      <c r="A11" s="160">
        <v>2</v>
      </c>
      <c r="B11" s="148"/>
      <c r="C11" s="164"/>
      <c r="D11" s="165"/>
      <c r="E11" s="165"/>
      <c r="F11" s="165"/>
      <c r="G11" s="166" t="str">
        <f t="shared" ref="G11:G38" si="0">IF(ISBLANK(B11),"",G10+C11-D11)</f>
        <v/>
      </c>
      <c r="H11" s="101"/>
    </row>
    <row r="12" spans="1:8" ht="15.75" x14ac:dyDescent="0.3">
      <c r="A12" s="160">
        <v>3</v>
      </c>
      <c r="B12" s="148"/>
      <c r="C12" s="164"/>
      <c r="D12" s="165"/>
      <c r="E12" s="165"/>
      <c r="F12" s="165"/>
      <c r="G12" s="166" t="str">
        <f t="shared" si="0"/>
        <v/>
      </c>
      <c r="H12" s="101"/>
    </row>
    <row r="13" spans="1:8" ht="15.75" x14ac:dyDescent="0.3">
      <c r="A13" s="160">
        <v>4</v>
      </c>
      <c r="B13" s="148"/>
      <c r="C13" s="164"/>
      <c r="D13" s="165"/>
      <c r="E13" s="165"/>
      <c r="F13" s="165"/>
      <c r="G13" s="166" t="str">
        <f t="shared" si="0"/>
        <v/>
      </c>
      <c r="H13" s="101"/>
    </row>
    <row r="14" spans="1:8" ht="15.75" x14ac:dyDescent="0.3">
      <c r="A14" s="160">
        <v>5</v>
      </c>
      <c r="B14" s="148"/>
      <c r="C14" s="164"/>
      <c r="D14" s="165"/>
      <c r="E14" s="165"/>
      <c r="F14" s="165"/>
      <c r="G14" s="166" t="str">
        <f t="shared" si="0"/>
        <v/>
      </c>
      <c r="H14" s="101"/>
    </row>
    <row r="15" spans="1:8" ht="15.75" x14ac:dyDescent="0.3">
      <c r="A15" s="160">
        <v>6</v>
      </c>
      <c r="B15" s="148"/>
      <c r="C15" s="164"/>
      <c r="D15" s="165"/>
      <c r="E15" s="165"/>
      <c r="F15" s="165"/>
      <c r="G15" s="166" t="str">
        <f t="shared" si="0"/>
        <v/>
      </c>
      <c r="H15" s="101"/>
    </row>
    <row r="16" spans="1:8" ht="15.75" x14ac:dyDescent="0.3">
      <c r="A16" s="160">
        <v>7</v>
      </c>
      <c r="B16" s="148"/>
      <c r="C16" s="164"/>
      <c r="D16" s="165"/>
      <c r="E16" s="165"/>
      <c r="F16" s="165"/>
      <c r="G16" s="166" t="str">
        <f t="shared" si="0"/>
        <v/>
      </c>
      <c r="H16" s="101"/>
    </row>
    <row r="17" spans="1:8" ht="15.75" x14ac:dyDescent="0.3">
      <c r="A17" s="160">
        <v>8</v>
      </c>
      <c r="B17" s="148"/>
      <c r="C17" s="164"/>
      <c r="D17" s="165"/>
      <c r="E17" s="165"/>
      <c r="F17" s="165"/>
      <c r="G17" s="166" t="str">
        <f t="shared" si="0"/>
        <v/>
      </c>
      <c r="H17" s="101"/>
    </row>
    <row r="18" spans="1:8" ht="15.75" x14ac:dyDescent="0.3">
      <c r="A18" s="160">
        <v>9</v>
      </c>
      <c r="B18" s="148"/>
      <c r="C18" s="164"/>
      <c r="D18" s="165"/>
      <c r="E18" s="165"/>
      <c r="F18" s="165"/>
      <c r="G18" s="166" t="str">
        <f t="shared" si="0"/>
        <v/>
      </c>
      <c r="H18" s="101"/>
    </row>
    <row r="19" spans="1:8" ht="15.75" x14ac:dyDescent="0.3">
      <c r="A19" s="160">
        <v>10</v>
      </c>
      <c r="B19" s="148"/>
      <c r="C19" s="164"/>
      <c r="D19" s="165"/>
      <c r="E19" s="165"/>
      <c r="F19" s="165"/>
      <c r="G19" s="166" t="str">
        <f t="shared" si="0"/>
        <v/>
      </c>
      <c r="H19" s="101"/>
    </row>
    <row r="20" spans="1:8" ht="15.75" x14ac:dyDescent="0.3">
      <c r="A20" s="160">
        <v>11</v>
      </c>
      <c r="B20" s="148"/>
      <c r="C20" s="164"/>
      <c r="D20" s="165"/>
      <c r="E20" s="165"/>
      <c r="F20" s="165"/>
      <c r="G20" s="166" t="str">
        <f t="shared" si="0"/>
        <v/>
      </c>
      <c r="H20" s="101"/>
    </row>
    <row r="21" spans="1:8" ht="15.75" x14ac:dyDescent="0.3">
      <c r="A21" s="160">
        <v>12</v>
      </c>
      <c r="B21" s="148"/>
      <c r="C21" s="164"/>
      <c r="D21" s="165"/>
      <c r="E21" s="165"/>
      <c r="F21" s="165"/>
      <c r="G21" s="166" t="str">
        <f t="shared" si="0"/>
        <v/>
      </c>
      <c r="H21" s="101"/>
    </row>
    <row r="22" spans="1:8" ht="15.75" x14ac:dyDescent="0.3">
      <c r="A22" s="160">
        <v>13</v>
      </c>
      <c r="B22" s="148"/>
      <c r="C22" s="164"/>
      <c r="D22" s="165"/>
      <c r="E22" s="165"/>
      <c r="F22" s="165"/>
      <c r="G22" s="166" t="str">
        <f t="shared" si="0"/>
        <v/>
      </c>
      <c r="H22" s="101"/>
    </row>
    <row r="23" spans="1:8" ht="15.75" x14ac:dyDescent="0.3">
      <c r="A23" s="160">
        <v>14</v>
      </c>
      <c r="B23" s="148"/>
      <c r="C23" s="164"/>
      <c r="D23" s="165"/>
      <c r="E23" s="165"/>
      <c r="F23" s="165"/>
      <c r="G23" s="166" t="str">
        <f t="shared" si="0"/>
        <v/>
      </c>
      <c r="H23" s="101"/>
    </row>
    <row r="24" spans="1:8" ht="15.75" x14ac:dyDescent="0.3">
      <c r="A24" s="160">
        <v>15</v>
      </c>
      <c r="B24" s="148"/>
      <c r="C24" s="164"/>
      <c r="D24" s="165"/>
      <c r="E24" s="165"/>
      <c r="F24" s="165"/>
      <c r="G24" s="166" t="str">
        <f t="shared" si="0"/>
        <v/>
      </c>
      <c r="H24" s="101"/>
    </row>
    <row r="25" spans="1:8" ht="15.75" x14ac:dyDescent="0.3">
      <c r="A25" s="160">
        <v>16</v>
      </c>
      <c r="B25" s="148"/>
      <c r="C25" s="164"/>
      <c r="D25" s="165"/>
      <c r="E25" s="165"/>
      <c r="F25" s="165"/>
      <c r="G25" s="166" t="str">
        <f t="shared" si="0"/>
        <v/>
      </c>
      <c r="H25" s="101"/>
    </row>
    <row r="26" spans="1:8" ht="15.75" x14ac:dyDescent="0.3">
      <c r="A26" s="160">
        <v>17</v>
      </c>
      <c r="B26" s="148"/>
      <c r="C26" s="164"/>
      <c r="D26" s="165"/>
      <c r="E26" s="165"/>
      <c r="F26" s="165"/>
      <c r="G26" s="166" t="str">
        <f t="shared" si="0"/>
        <v/>
      </c>
      <c r="H26" s="101"/>
    </row>
    <row r="27" spans="1:8" ht="15.75" x14ac:dyDescent="0.3">
      <c r="A27" s="160">
        <v>18</v>
      </c>
      <c r="B27" s="148"/>
      <c r="C27" s="164"/>
      <c r="D27" s="165"/>
      <c r="E27" s="165"/>
      <c r="F27" s="165"/>
      <c r="G27" s="166" t="str">
        <f t="shared" si="0"/>
        <v/>
      </c>
      <c r="H27" s="101"/>
    </row>
    <row r="28" spans="1:8" ht="15.75" x14ac:dyDescent="0.3">
      <c r="A28" s="160">
        <v>19</v>
      </c>
      <c r="B28" s="148"/>
      <c r="C28" s="164"/>
      <c r="D28" s="165"/>
      <c r="E28" s="165"/>
      <c r="F28" s="165"/>
      <c r="G28" s="166" t="str">
        <f t="shared" si="0"/>
        <v/>
      </c>
      <c r="H28" s="101"/>
    </row>
    <row r="29" spans="1:8" ht="15.75" x14ac:dyDescent="0.3">
      <c r="A29" s="160">
        <v>20</v>
      </c>
      <c r="B29" s="148"/>
      <c r="C29" s="164"/>
      <c r="D29" s="165"/>
      <c r="E29" s="165"/>
      <c r="F29" s="165"/>
      <c r="G29" s="166" t="str">
        <f t="shared" si="0"/>
        <v/>
      </c>
      <c r="H29" s="101"/>
    </row>
    <row r="30" spans="1:8" ht="15.75" x14ac:dyDescent="0.3">
      <c r="A30" s="160">
        <v>21</v>
      </c>
      <c r="B30" s="148"/>
      <c r="C30" s="167"/>
      <c r="D30" s="168"/>
      <c r="E30" s="168"/>
      <c r="F30" s="168"/>
      <c r="G30" s="166" t="str">
        <f t="shared" si="0"/>
        <v/>
      </c>
      <c r="H30" s="101"/>
    </row>
    <row r="31" spans="1:8" ht="15.75" x14ac:dyDescent="0.3">
      <c r="A31" s="160">
        <v>22</v>
      </c>
      <c r="B31" s="148"/>
      <c r="C31" s="167"/>
      <c r="D31" s="168"/>
      <c r="E31" s="168"/>
      <c r="F31" s="168"/>
      <c r="G31" s="166" t="str">
        <f t="shared" si="0"/>
        <v/>
      </c>
      <c r="H31" s="101"/>
    </row>
    <row r="32" spans="1:8" ht="15.75" x14ac:dyDescent="0.3">
      <c r="A32" s="160">
        <v>23</v>
      </c>
      <c r="B32" s="148"/>
      <c r="C32" s="167"/>
      <c r="D32" s="168"/>
      <c r="E32" s="168"/>
      <c r="F32" s="168"/>
      <c r="G32" s="166" t="str">
        <f t="shared" si="0"/>
        <v/>
      </c>
      <c r="H32" s="101"/>
    </row>
    <row r="33" spans="1:10" ht="15.75" x14ac:dyDescent="0.3">
      <c r="A33" s="160">
        <v>24</v>
      </c>
      <c r="B33" s="148"/>
      <c r="C33" s="167"/>
      <c r="D33" s="168"/>
      <c r="E33" s="168"/>
      <c r="F33" s="168"/>
      <c r="G33" s="166" t="str">
        <f t="shared" si="0"/>
        <v/>
      </c>
      <c r="H33" s="101"/>
    </row>
    <row r="34" spans="1:10" ht="15.75" x14ac:dyDescent="0.3">
      <c r="A34" s="160">
        <v>25</v>
      </c>
      <c r="B34" s="148"/>
      <c r="C34" s="167"/>
      <c r="D34" s="168"/>
      <c r="E34" s="168"/>
      <c r="F34" s="168"/>
      <c r="G34" s="166" t="str">
        <f t="shared" si="0"/>
        <v/>
      </c>
      <c r="H34" s="101"/>
    </row>
    <row r="35" spans="1:10" ht="15.75" x14ac:dyDescent="0.3">
      <c r="A35" s="160">
        <v>26</v>
      </c>
      <c r="B35" s="148"/>
      <c r="C35" s="167"/>
      <c r="D35" s="168"/>
      <c r="E35" s="168"/>
      <c r="F35" s="168"/>
      <c r="G35" s="166" t="str">
        <f t="shared" si="0"/>
        <v/>
      </c>
      <c r="H35" s="101"/>
    </row>
    <row r="36" spans="1:10" ht="15.75" x14ac:dyDescent="0.3">
      <c r="A36" s="160">
        <v>27</v>
      </c>
      <c r="B36" s="148"/>
      <c r="C36" s="167"/>
      <c r="D36" s="168"/>
      <c r="E36" s="168"/>
      <c r="F36" s="168"/>
      <c r="G36" s="166" t="str">
        <f t="shared" si="0"/>
        <v/>
      </c>
      <c r="H36" s="101"/>
    </row>
    <row r="37" spans="1:10" ht="15.75" x14ac:dyDescent="0.3">
      <c r="A37" s="160">
        <v>28</v>
      </c>
      <c r="B37" s="148"/>
      <c r="C37" s="167"/>
      <c r="D37" s="168"/>
      <c r="E37" s="168"/>
      <c r="F37" s="168"/>
      <c r="G37" s="166" t="str">
        <f t="shared" si="0"/>
        <v/>
      </c>
      <c r="H37" s="101"/>
    </row>
    <row r="38" spans="1:10" ht="15.75" x14ac:dyDescent="0.3">
      <c r="A38" s="160">
        <v>29</v>
      </c>
      <c r="B38" s="148"/>
      <c r="C38" s="167"/>
      <c r="D38" s="168"/>
      <c r="E38" s="168"/>
      <c r="F38" s="168"/>
      <c r="G38" s="166" t="str">
        <f t="shared" si="0"/>
        <v/>
      </c>
      <c r="H38" s="101"/>
    </row>
    <row r="39" spans="1:10" ht="15.75" x14ac:dyDescent="0.3">
      <c r="A39" s="160" t="s">
        <v>261</v>
      </c>
      <c r="B39" s="148"/>
      <c r="C39" s="167"/>
      <c r="D39" s="168"/>
      <c r="E39" s="168"/>
      <c r="F39" s="168"/>
      <c r="G39" s="166" t="str">
        <f>IF(ISBLANK(B39),"",#REF!+C39-D39)</f>
        <v/>
      </c>
      <c r="H39" s="101"/>
    </row>
    <row r="40" spans="1:10" x14ac:dyDescent="0.3">
      <c r="A40" s="169" t="s">
        <v>298</v>
      </c>
      <c r="B40" s="170"/>
      <c r="C40" s="171"/>
      <c r="D40" s="172"/>
      <c r="E40" s="172"/>
      <c r="F40" s="173"/>
      <c r="G40" s="174" t="str">
        <f>G39</f>
        <v/>
      </c>
      <c r="H40" s="101"/>
    </row>
    <row r="44" spans="1:10" x14ac:dyDescent="0.3">
      <c r="B44" s="177" t="s">
        <v>96</v>
      </c>
      <c r="F44" s="178"/>
    </row>
    <row r="45" spans="1:10" x14ac:dyDescent="0.3">
      <c r="F45" s="176"/>
      <c r="G45" s="176"/>
      <c r="H45" s="176"/>
      <c r="I45" s="176"/>
      <c r="J45" s="176"/>
    </row>
    <row r="46" spans="1:10" x14ac:dyDescent="0.3">
      <c r="C46" s="179"/>
      <c r="F46" s="179"/>
      <c r="G46" s="180"/>
      <c r="H46" s="176"/>
      <c r="I46" s="176"/>
      <c r="J46" s="176"/>
    </row>
    <row r="47" spans="1:10" x14ac:dyDescent="0.3">
      <c r="A47" s="176"/>
      <c r="C47" s="181" t="s">
        <v>251</v>
      </c>
      <c r="F47" s="182" t="s">
        <v>256</v>
      </c>
      <c r="G47" s="180"/>
      <c r="H47" s="176"/>
      <c r="I47" s="176"/>
      <c r="J47" s="176"/>
    </row>
    <row r="48" spans="1:10" x14ac:dyDescent="0.3">
      <c r="A48" s="176"/>
      <c r="C48" s="183" t="s">
        <v>127</v>
      </c>
      <c r="F48" s="175" t="s">
        <v>252</v>
      </c>
      <c r="G48" s="176"/>
      <c r="H48" s="176"/>
      <c r="I48" s="176"/>
      <c r="J48" s="176"/>
    </row>
    <row r="49" spans="2:2" s="176" customFormat="1" x14ac:dyDescent="0.3">
      <c r="B49" s="175"/>
    </row>
    <row r="50" spans="2:2" s="176" customFormat="1" ht="12.75" x14ac:dyDescent="0.2"/>
    <row r="51" spans="2:2" s="176" customFormat="1" ht="12.75" x14ac:dyDescent="0.2"/>
    <row r="52" spans="2:2" s="176" customFormat="1" ht="12.75" x14ac:dyDescent="0.2"/>
    <row r="53" spans="2:2" s="176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J23" sqref="J23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3" t="s">
        <v>287</v>
      </c>
      <c r="B1" s="134"/>
      <c r="C1" s="134"/>
      <c r="D1" s="134"/>
      <c r="E1" s="134"/>
      <c r="F1" s="74"/>
      <c r="G1" s="74"/>
      <c r="H1" s="74"/>
      <c r="I1" s="521" t="s">
        <v>97</v>
      </c>
      <c r="J1" s="521"/>
      <c r="K1" s="140"/>
    </row>
    <row r="2" spans="1:12" s="23" customFormat="1" ht="15" x14ac:dyDescent="0.3">
      <c r="A2" s="101" t="s">
        <v>128</v>
      </c>
      <c r="B2" s="134"/>
      <c r="C2" s="134"/>
      <c r="D2" s="134"/>
      <c r="E2" s="134"/>
      <c r="F2" s="135"/>
      <c r="G2" s="136"/>
      <c r="H2" s="136"/>
      <c r="I2" s="510" t="str">
        <f>'ფორმა N1'!L2</f>
        <v>09/12/2017-10/02/2017</v>
      </c>
      <c r="J2" s="519"/>
      <c r="K2" s="140"/>
    </row>
    <row r="3" spans="1:12" s="23" customFormat="1" ht="15" x14ac:dyDescent="0.2">
      <c r="A3" s="134"/>
      <c r="B3" s="134"/>
      <c r="C3" s="134"/>
      <c r="D3" s="134"/>
      <c r="E3" s="134"/>
      <c r="F3" s="135"/>
      <c r="G3" s="136"/>
      <c r="H3" s="136"/>
      <c r="I3" s="137"/>
      <c r="J3" s="71"/>
      <c r="K3" s="140"/>
    </row>
    <row r="4" spans="1:12" s="2" customFormat="1" ht="1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73"/>
      <c r="G4" s="73"/>
      <c r="H4" s="73"/>
      <c r="I4" s="122"/>
      <c r="J4" s="72"/>
      <c r="K4" s="101"/>
      <c r="L4" s="23"/>
    </row>
    <row r="5" spans="1:12" s="2" customFormat="1" ht="15" x14ac:dyDescent="0.3">
      <c r="A5" s="115" t="str">
        <f>'ფორმა N1'!A5</f>
        <v>საარჩევნო ბლოკი "ბაქრაძე,უგულავა-ევროპული საქართველო"</v>
      </c>
      <c r="B5" s="116"/>
      <c r="C5" s="116"/>
      <c r="D5" s="116"/>
      <c r="E5" s="116"/>
      <c r="F5" s="57"/>
      <c r="G5" s="57"/>
      <c r="H5" s="57"/>
      <c r="I5" s="128"/>
      <c r="J5" s="57"/>
      <c r="K5" s="101"/>
    </row>
    <row r="6" spans="1:12" s="23" customFormat="1" ht="13.5" x14ac:dyDescent="0.2">
      <c r="A6" s="138"/>
      <c r="B6" s="139"/>
      <c r="C6" s="139"/>
      <c r="D6" s="134"/>
      <c r="E6" s="134"/>
      <c r="F6" s="134"/>
      <c r="G6" s="134"/>
      <c r="H6" s="134"/>
      <c r="I6" s="134"/>
      <c r="J6" s="134"/>
      <c r="K6" s="140"/>
    </row>
    <row r="7" spans="1:12" ht="45" x14ac:dyDescent="0.2">
      <c r="A7" s="129"/>
      <c r="B7" s="520" t="s">
        <v>208</v>
      </c>
      <c r="C7" s="520"/>
      <c r="D7" s="520" t="s">
        <v>275</v>
      </c>
      <c r="E7" s="520"/>
      <c r="F7" s="520" t="s">
        <v>276</v>
      </c>
      <c r="G7" s="520"/>
      <c r="H7" s="147" t="s">
        <v>262</v>
      </c>
      <c r="I7" s="520" t="s">
        <v>211</v>
      </c>
      <c r="J7" s="520"/>
      <c r="K7" s="141"/>
    </row>
    <row r="8" spans="1:12" ht="15" x14ac:dyDescent="0.2">
      <c r="A8" s="130" t="s">
        <v>103</v>
      </c>
      <c r="B8" s="131" t="s">
        <v>210</v>
      </c>
      <c r="C8" s="132" t="s">
        <v>209</v>
      </c>
      <c r="D8" s="131" t="s">
        <v>210</v>
      </c>
      <c r="E8" s="132" t="s">
        <v>209</v>
      </c>
      <c r="F8" s="131" t="s">
        <v>210</v>
      </c>
      <c r="G8" s="132" t="s">
        <v>209</v>
      </c>
      <c r="H8" s="132" t="s">
        <v>209</v>
      </c>
      <c r="I8" s="131" t="s">
        <v>210</v>
      </c>
      <c r="J8" s="132" t="s">
        <v>209</v>
      </c>
      <c r="K8" s="141"/>
    </row>
    <row r="9" spans="1:12" ht="15" x14ac:dyDescent="0.2">
      <c r="A9" s="58" t="s">
        <v>104</v>
      </c>
      <c r="B9" s="78">
        <f>SUM(B10,B14,B17)</f>
        <v>1</v>
      </c>
      <c r="C9" s="78">
        <f>SUM(C10,C14,C17)</f>
        <v>132818</v>
      </c>
      <c r="D9" s="78">
        <f t="shared" ref="D9:J9" si="0">SUM(D10,D14,D17)</f>
        <v>0</v>
      </c>
      <c r="E9" s="78">
        <f>SUM(E10,E14,E17)</f>
        <v>0</v>
      </c>
      <c r="F9" s="78">
        <f t="shared" si="0"/>
        <v>0</v>
      </c>
      <c r="G9" s="78">
        <f>SUM(G10,G14,G17)</f>
        <v>0</v>
      </c>
      <c r="H9" s="78">
        <f>SUM(H10,H14,H17)</f>
        <v>0</v>
      </c>
      <c r="I9" s="78">
        <f>SUM(I10,I14,I17)</f>
        <v>1</v>
      </c>
      <c r="J9" s="78">
        <f t="shared" si="0"/>
        <v>138819.54999999999</v>
      </c>
      <c r="K9" s="141"/>
    </row>
    <row r="10" spans="1:12" ht="15" x14ac:dyDescent="0.2">
      <c r="A10" s="59" t="s">
        <v>105</v>
      </c>
      <c r="B10" s="129">
        <f>SUM(B11:B13)</f>
        <v>0</v>
      </c>
      <c r="C10" s="129">
        <f>SUM(C11:C13)</f>
        <v>0</v>
      </c>
      <c r="D10" s="129">
        <f t="shared" ref="D10:J10" si="1">SUM(D11:D13)</f>
        <v>0</v>
      </c>
      <c r="E10" s="129">
        <f>SUM(E11:E13)</f>
        <v>0</v>
      </c>
      <c r="F10" s="129">
        <f t="shared" si="1"/>
        <v>0</v>
      </c>
      <c r="G10" s="129">
        <f>SUM(G11:G13)</f>
        <v>0</v>
      </c>
      <c r="H10" s="129">
        <f>SUM(H11:H13)</f>
        <v>0</v>
      </c>
      <c r="I10" s="129">
        <f>SUM(I11:I13)</f>
        <v>0</v>
      </c>
      <c r="J10" s="129">
        <f t="shared" si="1"/>
        <v>0</v>
      </c>
      <c r="K10" s="141"/>
    </row>
    <row r="11" spans="1:12" ht="15" x14ac:dyDescent="0.2">
      <c r="A11" s="59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1"/>
    </row>
    <row r="12" spans="1:12" ht="15" x14ac:dyDescent="0.2">
      <c r="A12" s="59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1"/>
    </row>
    <row r="13" spans="1:12" ht="15" x14ac:dyDescent="0.2">
      <c r="A13" s="330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1"/>
    </row>
    <row r="14" spans="1:12" ht="15" x14ac:dyDescent="0.2">
      <c r="A14" s="330" t="s">
        <v>109</v>
      </c>
      <c r="B14" s="129">
        <f>SUM(B15:B16)</f>
        <v>1</v>
      </c>
      <c r="C14" s="129">
        <f>SUM(C15:C16)</f>
        <v>12250</v>
      </c>
      <c r="D14" s="129">
        <f t="shared" ref="D14:J14" si="2">SUM(D15:D16)</f>
        <v>0</v>
      </c>
      <c r="E14" s="129">
        <f>SUM(E15:E16)</f>
        <v>0</v>
      </c>
      <c r="F14" s="129">
        <f t="shared" si="2"/>
        <v>0</v>
      </c>
      <c r="G14" s="129">
        <f>SUM(G15:G16)</f>
        <v>0</v>
      </c>
      <c r="H14" s="129">
        <f>SUM(H15:H16)</f>
        <v>0</v>
      </c>
      <c r="I14" s="129">
        <f>SUM(I15:I16)</f>
        <v>1</v>
      </c>
      <c r="J14" s="129">
        <f t="shared" si="2"/>
        <v>12250</v>
      </c>
      <c r="K14" s="141"/>
    </row>
    <row r="15" spans="1:12" ht="15" x14ac:dyDescent="0.2">
      <c r="A15" s="330" t="s">
        <v>110</v>
      </c>
      <c r="B15" s="26">
        <v>1</v>
      </c>
      <c r="C15" s="329">
        <v>12250</v>
      </c>
      <c r="D15" s="329"/>
      <c r="E15" s="329"/>
      <c r="F15" s="329"/>
      <c r="G15" s="329"/>
      <c r="H15" s="329"/>
      <c r="I15" s="26">
        <v>1</v>
      </c>
      <c r="J15" s="329">
        <v>12250</v>
      </c>
      <c r="K15" s="141"/>
    </row>
    <row r="16" spans="1:12" ht="15" x14ac:dyDescent="0.2">
      <c r="A16" s="330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1"/>
    </row>
    <row r="17" spans="1:11" ht="15" x14ac:dyDescent="0.2">
      <c r="A17" s="330" t="s">
        <v>112</v>
      </c>
      <c r="B17" s="129">
        <f>SUM(B18:B19,B22,B23)</f>
        <v>0</v>
      </c>
      <c r="C17" s="129">
        <f>SUM(C18:C19,C22,C23)</f>
        <v>120568</v>
      </c>
      <c r="D17" s="129">
        <f t="shared" ref="D17:J17" si="3">SUM(D18:D19,D22,D23)</f>
        <v>0</v>
      </c>
      <c r="E17" s="129">
        <f>SUM(E18:E19,E22,E23)</f>
        <v>0</v>
      </c>
      <c r="F17" s="129">
        <f t="shared" si="3"/>
        <v>0</v>
      </c>
      <c r="G17" s="129">
        <f>SUM(G18:G19,G22,G23)</f>
        <v>0</v>
      </c>
      <c r="H17" s="129">
        <f>SUM(H18:H19,H22,H23)</f>
        <v>0</v>
      </c>
      <c r="I17" s="129">
        <f>SUM(I18:I19,I22,I23)</f>
        <v>0</v>
      </c>
      <c r="J17" s="129">
        <f t="shared" si="3"/>
        <v>126569.55</v>
      </c>
      <c r="K17" s="141"/>
    </row>
    <row r="18" spans="1:11" ht="15" x14ac:dyDescent="0.2">
      <c r="A18" s="330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1"/>
    </row>
    <row r="19" spans="1:11" ht="15" x14ac:dyDescent="0.2">
      <c r="A19" s="330" t="s">
        <v>114</v>
      </c>
      <c r="B19" s="129">
        <f>SUM(B20:B21)</f>
        <v>0</v>
      </c>
      <c r="C19" s="129">
        <f>SUM(C20:C21)</f>
        <v>1489.02</v>
      </c>
      <c r="D19" s="129">
        <f t="shared" ref="D19:J19" si="4">SUM(D20:D21)</f>
        <v>0</v>
      </c>
      <c r="E19" s="129">
        <f>SUM(E20:E21)</f>
        <v>0</v>
      </c>
      <c r="F19" s="129">
        <f t="shared" si="4"/>
        <v>0</v>
      </c>
      <c r="G19" s="129">
        <f>SUM(G20:G21)</f>
        <v>0</v>
      </c>
      <c r="H19" s="129">
        <f>SUM(H20:H21)</f>
        <v>0</v>
      </c>
      <c r="I19" s="129">
        <f>SUM(I20:I21)</f>
        <v>0</v>
      </c>
      <c r="J19" s="129">
        <f t="shared" si="4"/>
        <v>1489.02</v>
      </c>
      <c r="K19" s="141"/>
    </row>
    <row r="20" spans="1:11" ht="15" x14ac:dyDescent="0.2">
      <c r="A20" s="330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1"/>
    </row>
    <row r="21" spans="1:11" ht="15" x14ac:dyDescent="0.2">
      <c r="A21" s="330" t="s">
        <v>116</v>
      </c>
      <c r="B21" s="329">
        <v>0</v>
      </c>
      <c r="C21" s="330">
        <v>1489.02</v>
      </c>
      <c r="D21" s="329"/>
      <c r="E21" s="329"/>
      <c r="F21" s="329"/>
      <c r="G21" s="329"/>
      <c r="H21" s="329"/>
      <c r="I21" s="329">
        <v>0</v>
      </c>
      <c r="J21" s="330">
        <v>1489.02</v>
      </c>
      <c r="K21" s="141"/>
    </row>
    <row r="22" spans="1:11" ht="15" x14ac:dyDescent="0.2">
      <c r="A22" s="330" t="s">
        <v>117</v>
      </c>
      <c r="B22" s="329"/>
      <c r="C22" s="26"/>
      <c r="D22" s="26"/>
      <c r="E22" s="26"/>
      <c r="F22" s="26"/>
      <c r="G22" s="26"/>
      <c r="H22" s="26"/>
      <c r="I22" s="26"/>
      <c r="J22" s="26"/>
      <c r="K22" s="141"/>
    </row>
    <row r="23" spans="1:11" ht="15" x14ac:dyDescent="0.3">
      <c r="A23" s="330" t="s">
        <v>118</v>
      </c>
      <c r="B23" s="329">
        <v>0</v>
      </c>
      <c r="C23" s="329">
        <v>119078.98</v>
      </c>
      <c r="D23" s="329"/>
      <c r="E23" s="329"/>
      <c r="F23" s="329"/>
      <c r="G23" s="329"/>
      <c r="H23" s="329"/>
      <c r="I23" s="329">
        <v>0</v>
      </c>
      <c r="J23" s="345">
        <v>125080.53</v>
      </c>
      <c r="K23" s="141"/>
    </row>
    <row r="24" spans="1:11" ht="15" x14ac:dyDescent="0.2">
      <c r="A24" s="346" t="s">
        <v>119</v>
      </c>
      <c r="B24" s="331">
        <f>SUM(B25:B31)</f>
        <v>0</v>
      </c>
      <c r="C24" s="78">
        <f t="shared" ref="C24:J24" si="5">SUM(C25:C31)</f>
        <v>0</v>
      </c>
      <c r="D24" s="78">
        <f t="shared" si="5"/>
        <v>0</v>
      </c>
      <c r="E24" s="78">
        <f t="shared" si="5"/>
        <v>0</v>
      </c>
      <c r="F24" s="78">
        <f t="shared" si="5"/>
        <v>0</v>
      </c>
      <c r="G24" s="78">
        <f t="shared" si="5"/>
        <v>0</v>
      </c>
      <c r="H24" s="78">
        <f t="shared" si="5"/>
        <v>0</v>
      </c>
      <c r="I24" s="78">
        <f t="shared" si="5"/>
        <v>0</v>
      </c>
      <c r="J24" s="78">
        <f t="shared" si="5"/>
        <v>0</v>
      </c>
      <c r="K24" s="141"/>
    </row>
    <row r="25" spans="1:11" ht="15" x14ac:dyDescent="0.2">
      <c r="A25" s="330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1"/>
    </row>
    <row r="26" spans="1:11" ht="15" x14ac:dyDescent="0.2">
      <c r="A26" s="59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1"/>
    </row>
    <row r="27" spans="1:11" ht="15" x14ac:dyDescent="0.2">
      <c r="A27" s="59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1"/>
    </row>
    <row r="28" spans="1:11" ht="15" x14ac:dyDescent="0.2">
      <c r="A28" s="59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1"/>
    </row>
    <row r="29" spans="1:11" ht="15" x14ac:dyDescent="0.2">
      <c r="A29" s="59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1"/>
    </row>
    <row r="30" spans="1:11" ht="15" x14ac:dyDescent="0.2">
      <c r="A30" s="59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1"/>
    </row>
    <row r="31" spans="1:11" ht="15" x14ac:dyDescent="0.2">
      <c r="A31" s="59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1"/>
    </row>
    <row r="32" spans="1:11" ht="15" x14ac:dyDescent="0.2">
      <c r="A32" s="58" t="s">
        <v>120</v>
      </c>
      <c r="B32" s="78">
        <f>SUM(B33:B35)</f>
        <v>0</v>
      </c>
      <c r="C32" s="78">
        <f>SUM(C33:C35)</f>
        <v>0</v>
      </c>
      <c r="D32" s="78">
        <f t="shared" ref="D32:J32" si="6">SUM(D33:D35)</f>
        <v>0</v>
      </c>
      <c r="E32" s="78">
        <f>SUM(E33:E35)</f>
        <v>0</v>
      </c>
      <c r="F32" s="78">
        <f t="shared" si="6"/>
        <v>0</v>
      </c>
      <c r="G32" s="78">
        <f>SUM(G33:G35)</f>
        <v>0</v>
      </c>
      <c r="H32" s="78">
        <f>SUM(H33:H35)</f>
        <v>0</v>
      </c>
      <c r="I32" s="78">
        <f>SUM(I33:I35)</f>
        <v>0</v>
      </c>
      <c r="J32" s="78">
        <f t="shared" si="6"/>
        <v>0</v>
      </c>
      <c r="K32" s="141"/>
    </row>
    <row r="33" spans="1:11" ht="15" x14ac:dyDescent="0.2">
      <c r="A33" s="59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1"/>
    </row>
    <row r="34" spans="1:11" ht="15" x14ac:dyDescent="0.2">
      <c r="A34" s="59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1"/>
    </row>
    <row r="35" spans="1:11" ht="15" x14ac:dyDescent="0.2">
      <c r="A35" s="59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1"/>
    </row>
    <row r="36" spans="1:11" ht="15" x14ac:dyDescent="0.2">
      <c r="A36" s="58" t="s">
        <v>121</v>
      </c>
      <c r="B36" s="78">
        <f t="shared" ref="B36:J36" si="7">SUM(B37:B39,B42)</f>
        <v>0</v>
      </c>
      <c r="C36" s="78">
        <f t="shared" si="7"/>
        <v>0</v>
      </c>
      <c r="D36" s="78">
        <f t="shared" si="7"/>
        <v>0</v>
      </c>
      <c r="E36" s="78">
        <f t="shared" si="7"/>
        <v>0</v>
      </c>
      <c r="F36" s="78">
        <f t="shared" si="7"/>
        <v>0</v>
      </c>
      <c r="G36" s="78">
        <f t="shared" si="7"/>
        <v>0</v>
      </c>
      <c r="H36" s="78">
        <f t="shared" si="7"/>
        <v>0</v>
      </c>
      <c r="I36" s="78">
        <f t="shared" si="7"/>
        <v>0</v>
      </c>
      <c r="J36" s="78">
        <f t="shared" si="7"/>
        <v>0</v>
      </c>
      <c r="K36" s="141"/>
    </row>
    <row r="37" spans="1:11" ht="15" x14ac:dyDescent="0.2">
      <c r="A37" s="59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1"/>
    </row>
    <row r="38" spans="1:11" ht="15" x14ac:dyDescent="0.2">
      <c r="A38" s="59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1"/>
    </row>
    <row r="39" spans="1:11" ht="15" x14ac:dyDescent="0.2">
      <c r="A39" s="59" t="s">
        <v>124</v>
      </c>
      <c r="B39" s="129">
        <f t="shared" ref="B39:J39" si="8">SUM(B40:B41)</f>
        <v>0</v>
      </c>
      <c r="C39" s="129">
        <f t="shared" si="8"/>
        <v>0</v>
      </c>
      <c r="D39" s="129">
        <f t="shared" si="8"/>
        <v>0</v>
      </c>
      <c r="E39" s="129">
        <f t="shared" si="8"/>
        <v>0</v>
      </c>
      <c r="F39" s="129">
        <f t="shared" si="8"/>
        <v>0</v>
      </c>
      <c r="G39" s="129">
        <f t="shared" si="8"/>
        <v>0</v>
      </c>
      <c r="H39" s="129">
        <f t="shared" si="8"/>
        <v>0</v>
      </c>
      <c r="I39" s="129">
        <f t="shared" si="8"/>
        <v>0</v>
      </c>
      <c r="J39" s="129">
        <f t="shared" si="8"/>
        <v>0</v>
      </c>
      <c r="K39" s="141"/>
    </row>
    <row r="40" spans="1:11" ht="30" x14ac:dyDescent="0.2">
      <c r="A40" s="59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1"/>
    </row>
    <row r="41" spans="1:11" ht="15" x14ac:dyDescent="0.2">
      <c r="A41" s="59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1"/>
    </row>
    <row r="42" spans="1:11" ht="15" x14ac:dyDescent="0.2">
      <c r="A42" s="59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1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67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6"/>
      <c r="C48" s="66"/>
      <c r="F48" s="66"/>
      <c r="G48" s="69"/>
      <c r="H48" s="66"/>
      <c r="I48"/>
      <c r="J48"/>
    </row>
    <row r="49" spans="1:10" s="2" customFormat="1" ht="15" x14ac:dyDescent="0.3">
      <c r="B49" s="65" t="s">
        <v>251</v>
      </c>
      <c r="F49" s="12" t="s">
        <v>256</v>
      </c>
      <c r="G49" s="68"/>
      <c r="I49"/>
      <c r="J49"/>
    </row>
    <row r="50" spans="1:10" s="2" customFormat="1" ht="15" x14ac:dyDescent="0.3">
      <c r="B50" s="62" t="s">
        <v>127</v>
      </c>
      <c r="F50" s="2" t="s">
        <v>252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9"/>
  <sheetViews>
    <sheetView view="pageBreakPreview" zoomScale="82" zoomScaleNormal="80" zoomScaleSheetLayoutView="82" workbookViewId="0">
      <selection activeCell="D35" sqref="D35"/>
    </sheetView>
  </sheetViews>
  <sheetFormatPr defaultRowHeight="12.75" x14ac:dyDescent="0.2"/>
  <cols>
    <col min="1" max="1" width="6" style="190" customWidth="1"/>
    <col min="2" max="2" width="21.140625" style="190" customWidth="1"/>
    <col min="3" max="3" width="48.140625" style="476" bestFit="1" customWidth="1"/>
    <col min="4" max="4" width="22.5703125" style="190" bestFit="1" customWidth="1"/>
    <col min="5" max="5" width="19.5703125" style="190" customWidth="1"/>
    <col min="6" max="6" width="22" style="487" customWidth="1"/>
    <col min="7" max="7" width="25.28515625" style="311" customWidth="1"/>
    <col min="8" max="8" width="18.28515625" style="190" customWidth="1"/>
    <col min="9" max="9" width="31.5703125" style="311" bestFit="1" customWidth="1"/>
    <col min="10" max="16384" width="9.140625" style="190"/>
  </cols>
  <sheetData>
    <row r="1" spans="1:9" ht="15" x14ac:dyDescent="0.2">
      <c r="A1" s="184" t="s">
        <v>476</v>
      </c>
      <c r="B1" s="184"/>
      <c r="C1" s="468"/>
      <c r="D1" s="185"/>
      <c r="E1" s="185"/>
      <c r="F1" s="480"/>
      <c r="G1" s="495"/>
      <c r="H1" s="185"/>
      <c r="I1" s="448" t="s">
        <v>97</v>
      </c>
    </row>
    <row r="2" spans="1:9" ht="15" x14ac:dyDescent="0.3">
      <c r="A2" s="144" t="s">
        <v>128</v>
      </c>
      <c r="B2" s="144"/>
      <c r="C2" s="468"/>
      <c r="D2" s="185"/>
      <c r="E2" s="185"/>
      <c r="F2" s="480"/>
      <c r="G2" s="495"/>
      <c r="H2" s="185"/>
      <c r="I2" s="363" t="str">
        <f>'ფორმა N1'!L2</f>
        <v>09/12/2017-10/02/2017</v>
      </c>
    </row>
    <row r="3" spans="1:9" ht="15" x14ac:dyDescent="0.2">
      <c r="A3" s="185"/>
      <c r="B3" s="185"/>
      <c r="C3" s="468"/>
      <c r="D3" s="185"/>
      <c r="E3" s="185"/>
      <c r="F3" s="480"/>
      <c r="G3" s="495"/>
      <c r="H3" s="185"/>
      <c r="I3" s="363"/>
    </row>
    <row r="4" spans="1:9" ht="15" x14ac:dyDescent="0.3">
      <c r="A4" s="110" t="s">
        <v>257</v>
      </c>
      <c r="B4" s="110"/>
      <c r="C4" s="469"/>
      <c r="D4" s="110"/>
      <c r="E4" s="268"/>
      <c r="F4" s="481"/>
      <c r="G4" s="495"/>
      <c r="H4" s="185"/>
      <c r="I4" s="494"/>
    </row>
    <row r="5" spans="1:9" s="273" customFormat="1" ht="15" x14ac:dyDescent="0.3">
      <c r="A5" s="269" t="str">
        <f>'ფორმა N1'!A5</f>
        <v>საარჩევნო ბლოკი "ბაქრაძე,უგულავა-ევროპული საქართველო"</v>
      </c>
      <c r="B5" s="269"/>
      <c r="C5" s="470"/>
      <c r="D5" s="270"/>
      <c r="E5" s="270"/>
      <c r="F5" s="482"/>
      <c r="G5" s="495"/>
      <c r="H5" s="272"/>
      <c r="I5" s="494"/>
    </row>
    <row r="6" spans="1:9" ht="13.5" x14ac:dyDescent="0.2">
      <c r="A6" s="138"/>
      <c r="B6" s="138"/>
      <c r="C6" s="471"/>
      <c r="D6" s="274"/>
      <c r="E6" s="274"/>
      <c r="F6" s="480"/>
      <c r="G6" s="495"/>
      <c r="H6" s="185"/>
      <c r="I6" s="495"/>
    </row>
    <row r="7" spans="1:9" ht="60" x14ac:dyDescent="0.2">
      <c r="A7" s="275" t="s">
        <v>64</v>
      </c>
      <c r="B7" s="275" t="s">
        <v>443</v>
      </c>
      <c r="C7" s="472" t="s">
        <v>444</v>
      </c>
      <c r="D7" s="276" t="s">
        <v>445</v>
      </c>
      <c r="E7" s="276" t="s">
        <v>446</v>
      </c>
      <c r="F7" s="483" t="s">
        <v>346</v>
      </c>
      <c r="G7" s="496" t="s">
        <v>447</v>
      </c>
      <c r="H7" s="276" t="s">
        <v>448</v>
      </c>
      <c r="I7" s="496" t="s">
        <v>449</v>
      </c>
    </row>
    <row r="8" spans="1:9" ht="15" x14ac:dyDescent="0.2">
      <c r="A8" s="275">
        <v>1</v>
      </c>
      <c r="B8" s="275">
        <v>2</v>
      </c>
      <c r="C8" s="473">
        <v>3</v>
      </c>
      <c r="D8" s="276">
        <v>4</v>
      </c>
      <c r="E8" s="275">
        <v>5</v>
      </c>
      <c r="F8" s="483">
        <v>6</v>
      </c>
      <c r="G8" s="498">
        <v>7</v>
      </c>
      <c r="H8" s="276">
        <v>8</v>
      </c>
      <c r="I8" s="496">
        <v>9</v>
      </c>
    </row>
    <row r="9" spans="1:9" s="311" customFormat="1" ht="30" x14ac:dyDescent="0.2">
      <c r="A9" s="333">
        <v>1</v>
      </c>
      <c r="B9" s="333" t="s">
        <v>1268</v>
      </c>
      <c r="C9" s="474" t="s">
        <v>1269</v>
      </c>
      <c r="D9" s="332" t="s">
        <v>1517</v>
      </c>
      <c r="E9" s="332" t="s">
        <v>1491</v>
      </c>
      <c r="F9" s="466">
        <v>883</v>
      </c>
      <c r="G9" s="499">
        <v>16300</v>
      </c>
      <c r="H9" s="490" t="s">
        <v>1346</v>
      </c>
      <c r="I9" s="466" t="s">
        <v>1416</v>
      </c>
    </row>
    <row r="10" spans="1:9" s="311" customFormat="1" ht="15" x14ac:dyDescent="0.2">
      <c r="A10" s="333">
        <v>3</v>
      </c>
      <c r="B10" s="333" t="s">
        <v>1268</v>
      </c>
      <c r="C10" s="532" t="s">
        <v>1270</v>
      </c>
      <c r="D10" s="332" t="s">
        <v>1519</v>
      </c>
      <c r="E10" s="332" t="s">
        <v>1491</v>
      </c>
      <c r="F10" s="339">
        <v>109.64</v>
      </c>
      <c r="G10" s="341">
        <v>1550</v>
      </c>
      <c r="H10" s="338" t="s">
        <v>1347</v>
      </c>
      <c r="I10" s="339" t="s">
        <v>1417</v>
      </c>
    </row>
    <row r="11" spans="1:9" s="311" customFormat="1" ht="30" x14ac:dyDescent="0.2">
      <c r="A11" s="333">
        <v>4</v>
      </c>
      <c r="B11" s="333" t="s">
        <v>1268</v>
      </c>
      <c r="C11" s="474" t="s">
        <v>1271</v>
      </c>
      <c r="D11" s="332" t="s">
        <v>1521</v>
      </c>
      <c r="E11" s="332" t="s">
        <v>1492</v>
      </c>
      <c r="F11" s="466">
        <v>165.5</v>
      </c>
      <c r="G11" s="488">
        <v>1489.5</v>
      </c>
      <c r="H11" s="490" t="s">
        <v>1348</v>
      </c>
      <c r="I11" s="466" t="s">
        <v>1418</v>
      </c>
    </row>
    <row r="12" spans="1:9" s="311" customFormat="1" ht="15" x14ac:dyDescent="0.2">
      <c r="A12" s="333">
        <v>5</v>
      </c>
      <c r="B12" s="333" t="s">
        <v>1268</v>
      </c>
      <c r="C12" s="533" t="s">
        <v>1272</v>
      </c>
      <c r="D12" s="332" t="s">
        <v>1524</v>
      </c>
      <c r="E12" s="332" t="s">
        <v>1492</v>
      </c>
      <c r="F12" s="467">
        <v>100</v>
      </c>
      <c r="G12" s="489">
        <v>1250</v>
      </c>
      <c r="H12" s="534" t="s">
        <v>1349</v>
      </c>
      <c r="I12" s="467" t="s">
        <v>1419</v>
      </c>
    </row>
    <row r="13" spans="1:9" s="311" customFormat="1" ht="15" x14ac:dyDescent="0.2">
      <c r="A13" s="333">
        <v>6</v>
      </c>
      <c r="B13" s="333" t="s">
        <v>1268</v>
      </c>
      <c r="C13" s="533" t="s">
        <v>1273</v>
      </c>
      <c r="D13" s="332" t="s">
        <v>1520</v>
      </c>
      <c r="E13" s="332" t="s">
        <v>1491</v>
      </c>
      <c r="F13" s="467">
        <v>57.1</v>
      </c>
      <c r="G13" s="489">
        <v>1800</v>
      </c>
      <c r="H13" s="534" t="s">
        <v>1350</v>
      </c>
      <c r="I13" s="467" t="s">
        <v>1420</v>
      </c>
    </row>
    <row r="14" spans="1:9" s="311" customFormat="1" ht="15" x14ac:dyDescent="0.2">
      <c r="A14" s="333">
        <v>7</v>
      </c>
      <c r="B14" s="333" t="s">
        <v>1268</v>
      </c>
      <c r="C14" s="533" t="s">
        <v>1274</v>
      </c>
      <c r="D14" s="332" t="s">
        <v>1518</v>
      </c>
      <c r="E14" s="332" t="s">
        <v>1491</v>
      </c>
      <c r="F14" s="467">
        <v>107</v>
      </c>
      <c r="G14" s="489">
        <v>1200</v>
      </c>
      <c r="H14" s="534" t="s">
        <v>1351</v>
      </c>
      <c r="I14" s="467" t="s">
        <v>1421</v>
      </c>
    </row>
    <row r="15" spans="1:9" s="311" customFormat="1" ht="15" x14ac:dyDescent="0.2">
      <c r="A15" s="333">
        <v>8</v>
      </c>
      <c r="B15" s="333" t="s">
        <v>1268</v>
      </c>
      <c r="C15" s="474" t="s">
        <v>1275</v>
      </c>
      <c r="D15" s="332" t="s">
        <v>1522</v>
      </c>
      <c r="E15" s="332" t="s">
        <v>1491</v>
      </c>
      <c r="F15" s="466">
        <v>101.18</v>
      </c>
      <c r="G15" s="489">
        <v>1875</v>
      </c>
      <c r="H15" s="490" t="s">
        <v>1352</v>
      </c>
      <c r="I15" s="466" t="s">
        <v>1422</v>
      </c>
    </row>
    <row r="16" spans="1:9" s="311" customFormat="1" ht="15" x14ac:dyDescent="0.2">
      <c r="A16" s="333">
        <v>9</v>
      </c>
      <c r="B16" s="333" t="s">
        <v>1268</v>
      </c>
      <c r="C16" s="474" t="s">
        <v>1276</v>
      </c>
      <c r="D16" s="332" t="s">
        <v>1526</v>
      </c>
      <c r="E16" s="332" t="s">
        <v>1493</v>
      </c>
      <c r="F16" s="466">
        <v>150</v>
      </c>
      <c r="G16" s="489">
        <v>1875</v>
      </c>
      <c r="H16" s="490" t="s">
        <v>1353</v>
      </c>
      <c r="I16" s="466" t="s">
        <v>1423</v>
      </c>
    </row>
    <row r="17" spans="1:9" s="311" customFormat="1" ht="15" x14ac:dyDescent="0.2">
      <c r="A17" s="333">
        <v>10</v>
      </c>
      <c r="B17" s="333" t="s">
        <v>1268</v>
      </c>
      <c r="C17" s="474" t="s">
        <v>1277</v>
      </c>
      <c r="D17" s="332" t="s">
        <v>1516</v>
      </c>
      <c r="E17" s="332" t="s">
        <v>1491</v>
      </c>
      <c r="F17" s="466">
        <v>121.54</v>
      </c>
      <c r="G17" s="489">
        <v>2000</v>
      </c>
      <c r="H17" s="490" t="s">
        <v>1354</v>
      </c>
      <c r="I17" s="466" t="s">
        <v>1424</v>
      </c>
    </row>
    <row r="18" spans="1:9" s="311" customFormat="1" ht="15" x14ac:dyDescent="0.2">
      <c r="A18" s="333">
        <v>11</v>
      </c>
      <c r="B18" s="333" t="s">
        <v>1268</v>
      </c>
      <c r="C18" s="474" t="s">
        <v>1278</v>
      </c>
      <c r="D18" s="332" t="s">
        <v>1523</v>
      </c>
      <c r="E18" s="332" t="s">
        <v>1491</v>
      </c>
      <c r="F18" s="466">
        <v>77.739999999999995</v>
      </c>
      <c r="G18" s="489">
        <v>1700</v>
      </c>
      <c r="H18" s="490" t="s">
        <v>1355</v>
      </c>
      <c r="I18" s="466" t="s">
        <v>1425</v>
      </c>
    </row>
    <row r="19" spans="1:9" s="311" customFormat="1" ht="15" x14ac:dyDescent="0.2">
      <c r="A19" s="333">
        <v>12</v>
      </c>
      <c r="B19" s="333" t="s">
        <v>1268</v>
      </c>
      <c r="C19" s="474" t="s">
        <v>1279</v>
      </c>
      <c r="D19" s="332" t="s">
        <v>1525</v>
      </c>
      <c r="E19" s="332" t="s">
        <v>1491</v>
      </c>
      <c r="F19" s="466">
        <v>129.09</v>
      </c>
      <c r="G19" s="489">
        <v>875</v>
      </c>
      <c r="H19" s="490" t="s">
        <v>1356</v>
      </c>
      <c r="I19" s="466" t="s">
        <v>1426</v>
      </c>
    </row>
    <row r="20" spans="1:9" s="311" customFormat="1" ht="30" x14ac:dyDescent="0.2">
      <c r="A20" s="333">
        <v>13</v>
      </c>
      <c r="B20" s="333" t="s">
        <v>1268</v>
      </c>
      <c r="C20" s="474" t="s">
        <v>1280</v>
      </c>
      <c r="D20" s="332" t="s">
        <v>1512</v>
      </c>
      <c r="E20" s="332" t="s">
        <v>1494</v>
      </c>
      <c r="F20" s="466">
        <v>86.02</v>
      </c>
      <c r="G20" s="489">
        <v>562.5</v>
      </c>
      <c r="H20" s="490" t="s">
        <v>1357</v>
      </c>
      <c r="I20" s="466" t="s">
        <v>1427</v>
      </c>
    </row>
    <row r="21" spans="1:9" s="311" customFormat="1" ht="30" x14ac:dyDescent="0.2">
      <c r="A21" s="333">
        <v>14</v>
      </c>
      <c r="B21" s="333" t="s">
        <v>1268</v>
      </c>
      <c r="C21" s="474" t="s">
        <v>1281</v>
      </c>
      <c r="D21" s="332" t="s">
        <v>1515</v>
      </c>
      <c r="E21" s="332" t="s">
        <v>1494</v>
      </c>
      <c r="F21" s="466">
        <v>75.5</v>
      </c>
      <c r="G21" s="489">
        <v>1200</v>
      </c>
      <c r="H21" s="490" t="s">
        <v>1358</v>
      </c>
      <c r="I21" s="466" t="s">
        <v>1428</v>
      </c>
    </row>
    <row r="22" spans="1:9" s="311" customFormat="1" ht="30" customHeight="1" x14ac:dyDescent="0.2">
      <c r="A22" s="537">
        <v>15</v>
      </c>
      <c r="B22" s="537" t="s">
        <v>1268</v>
      </c>
      <c r="C22" s="538" t="s">
        <v>1282</v>
      </c>
      <c r="D22" s="537" t="s">
        <v>1585</v>
      </c>
      <c r="E22" s="537" t="s">
        <v>1494</v>
      </c>
      <c r="F22" s="538">
        <v>90</v>
      </c>
      <c r="G22" s="500">
        <v>150</v>
      </c>
      <c r="H22" s="490" t="s">
        <v>1495</v>
      </c>
      <c r="I22" s="493" t="s">
        <v>1499</v>
      </c>
    </row>
    <row r="23" spans="1:9" s="311" customFormat="1" ht="15" x14ac:dyDescent="0.2">
      <c r="A23" s="539"/>
      <c r="B23" s="539"/>
      <c r="C23" s="540"/>
      <c r="D23" s="539"/>
      <c r="E23" s="539"/>
      <c r="F23" s="540"/>
      <c r="G23" s="500">
        <v>150</v>
      </c>
      <c r="H23" s="490" t="s">
        <v>1496</v>
      </c>
      <c r="I23" s="493" t="s">
        <v>1500</v>
      </c>
    </row>
    <row r="24" spans="1:9" s="311" customFormat="1" ht="15" x14ac:dyDescent="0.2">
      <c r="A24" s="539"/>
      <c r="B24" s="539"/>
      <c r="C24" s="540"/>
      <c r="D24" s="539"/>
      <c r="E24" s="539"/>
      <c r="F24" s="540"/>
      <c r="G24" s="500">
        <v>150</v>
      </c>
      <c r="H24" s="490" t="s">
        <v>1497</v>
      </c>
      <c r="I24" s="493" t="s">
        <v>1501</v>
      </c>
    </row>
    <row r="25" spans="1:9" s="311" customFormat="1" ht="15" x14ac:dyDescent="0.2">
      <c r="A25" s="541"/>
      <c r="B25" s="541"/>
      <c r="C25" s="542"/>
      <c r="D25" s="541"/>
      <c r="E25" s="541"/>
      <c r="F25" s="542"/>
      <c r="G25" s="500">
        <v>150</v>
      </c>
      <c r="H25" s="490" t="s">
        <v>1498</v>
      </c>
      <c r="I25" s="493" t="s">
        <v>1502</v>
      </c>
    </row>
    <row r="26" spans="1:9" s="311" customFormat="1" ht="15" x14ac:dyDescent="0.2">
      <c r="A26" s="333">
        <v>16</v>
      </c>
      <c r="B26" s="333" t="s">
        <v>1268</v>
      </c>
      <c r="C26" s="474" t="s">
        <v>1283</v>
      </c>
      <c r="D26" s="332" t="s">
        <v>1513</v>
      </c>
      <c r="E26" s="332" t="s">
        <v>1494</v>
      </c>
      <c r="F26" s="466">
        <v>71.8</v>
      </c>
      <c r="G26" s="489">
        <v>750</v>
      </c>
      <c r="H26" s="490" t="s">
        <v>1359</v>
      </c>
      <c r="I26" s="491" t="s">
        <v>1429</v>
      </c>
    </row>
    <row r="27" spans="1:9" s="311" customFormat="1" ht="15" x14ac:dyDescent="0.2">
      <c r="A27" s="333">
        <v>17</v>
      </c>
      <c r="B27" s="333" t="s">
        <v>1268</v>
      </c>
      <c r="C27" s="474" t="s">
        <v>1284</v>
      </c>
      <c r="D27" s="332" t="s">
        <v>1537</v>
      </c>
      <c r="E27" s="332" t="s">
        <v>1494</v>
      </c>
      <c r="F27" s="466">
        <v>40</v>
      </c>
      <c r="G27" s="489">
        <v>625</v>
      </c>
      <c r="H27" s="490" t="s">
        <v>1360</v>
      </c>
      <c r="I27" s="491" t="s">
        <v>1430</v>
      </c>
    </row>
    <row r="28" spans="1:9" s="311" customFormat="1" ht="15" x14ac:dyDescent="0.2">
      <c r="A28" s="333">
        <v>18</v>
      </c>
      <c r="B28" s="333" t="s">
        <v>1268</v>
      </c>
      <c r="C28" s="474" t="s">
        <v>1285</v>
      </c>
      <c r="D28" s="332" t="s">
        <v>1514</v>
      </c>
      <c r="E28" s="332" t="s">
        <v>1494</v>
      </c>
      <c r="F28" s="466">
        <v>62.19</v>
      </c>
      <c r="G28" s="489">
        <v>725</v>
      </c>
      <c r="H28" s="490" t="s">
        <v>1361</v>
      </c>
      <c r="I28" s="491" t="s">
        <v>1431</v>
      </c>
    </row>
    <row r="29" spans="1:9" s="311" customFormat="1" ht="30" x14ac:dyDescent="0.2">
      <c r="A29" s="333">
        <v>19</v>
      </c>
      <c r="B29" s="333" t="s">
        <v>1268</v>
      </c>
      <c r="C29" s="474" t="s">
        <v>1286</v>
      </c>
      <c r="D29" s="332" t="s">
        <v>1538</v>
      </c>
      <c r="E29" s="332" t="s">
        <v>1503</v>
      </c>
      <c r="F29" s="466">
        <v>128.78</v>
      </c>
      <c r="G29" s="489">
        <v>875</v>
      </c>
      <c r="H29" s="490" t="s">
        <v>1362</v>
      </c>
      <c r="I29" s="466" t="s">
        <v>1432</v>
      </c>
    </row>
    <row r="30" spans="1:9" ht="15" x14ac:dyDescent="0.2">
      <c r="A30" s="277">
        <v>20</v>
      </c>
      <c r="B30" s="277" t="s">
        <v>1268</v>
      </c>
      <c r="C30" s="474" t="s">
        <v>1287</v>
      </c>
      <c r="D30" s="278" t="s">
        <v>1530</v>
      </c>
      <c r="E30" s="278" t="s">
        <v>1494</v>
      </c>
      <c r="F30" s="466">
        <v>62.19</v>
      </c>
      <c r="G30" s="489">
        <v>625</v>
      </c>
      <c r="H30" s="490" t="s">
        <v>1363</v>
      </c>
      <c r="I30" s="466" t="s">
        <v>1433</v>
      </c>
    </row>
    <row r="31" spans="1:9" ht="15" x14ac:dyDescent="0.2">
      <c r="A31" s="277">
        <v>21</v>
      </c>
      <c r="B31" s="277" t="s">
        <v>1268</v>
      </c>
      <c r="C31" s="474" t="s">
        <v>1288</v>
      </c>
      <c r="D31" s="278" t="s">
        <v>1587</v>
      </c>
      <c r="E31" s="332" t="s">
        <v>1491</v>
      </c>
      <c r="F31" s="466">
        <v>30</v>
      </c>
      <c r="G31" s="489">
        <v>375</v>
      </c>
      <c r="H31" s="490" t="s">
        <v>1364</v>
      </c>
      <c r="I31" s="466" t="s">
        <v>1434</v>
      </c>
    </row>
    <row r="32" spans="1:9" s="311" customFormat="1" ht="15" x14ac:dyDescent="0.2">
      <c r="A32" s="333">
        <v>22</v>
      </c>
      <c r="B32" s="333" t="s">
        <v>1268</v>
      </c>
      <c r="C32" s="474" t="s">
        <v>1289</v>
      </c>
      <c r="D32" s="332" t="s">
        <v>1548</v>
      </c>
      <c r="E32" s="332" t="s">
        <v>1491</v>
      </c>
      <c r="F32" s="466">
        <v>134.26</v>
      </c>
      <c r="G32" s="488">
        <v>1800</v>
      </c>
      <c r="H32" s="490" t="s">
        <v>1365</v>
      </c>
      <c r="I32" s="466" t="s">
        <v>1435</v>
      </c>
    </row>
    <row r="33" spans="1:9" s="311" customFormat="1" ht="15" x14ac:dyDescent="0.2">
      <c r="A33" s="333">
        <v>23</v>
      </c>
      <c r="B33" s="333" t="s">
        <v>1268</v>
      </c>
      <c r="C33" s="474" t="s">
        <v>1290</v>
      </c>
      <c r="D33" s="332" t="s">
        <v>1547</v>
      </c>
      <c r="E33" s="332" t="s">
        <v>1491</v>
      </c>
      <c r="F33" s="466">
        <v>109.38</v>
      </c>
      <c r="G33" s="488">
        <v>700</v>
      </c>
      <c r="H33" s="490" t="s">
        <v>1366</v>
      </c>
      <c r="I33" s="466" t="s">
        <v>1436</v>
      </c>
    </row>
    <row r="34" spans="1:9" s="311" customFormat="1" ht="15" x14ac:dyDescent="0.2">
      <c r="A34" s="333">
        <v>24</v>
      </c>
      <c r="B34" s="333" t="s">
        <v>1268</v>
      </c>
      <c r="C34" s="474" t="s">
        <v>1291</v>
      </c>
      <c r="D34" s="332" t="s">
        <v>1586</v>
      </c>
      <c r="E34" s="332" t="s">
        <v>1491</v>
      </c>
      <c r="F34" s="466">
        <v>121.3</v>
      </c>
      <c r="G34" s="488">
        <v>625</v>
      </c>
      <c r="H34" s="490" t="s">
        <v>1367</v>
      </c>
      <c r="I34" s="466" t="s">
        <v>1437</v>
      </c>
    </row>
    <row r="35" spans="1:9" s="492" customFormat="1" ht="15" x14ac:dyDescent="0.2">
      <c r="A35" s="333">
        <v>25</v>
      </c>
      <c r="B35" s="333" t="s">
        <v>1268</v>
      </c>
      <c r="C35" s="474" t="s">
        <v>1292</v>
      </c>
      <c r="D35" s="332"/>
      <c r="E35" s="332" t="s">
        <v>1504</v>
      </c>
      <c r="F35" s="466">
        <v>49.6</v>
      </c>
      <c r="G35" s="488">
        <v>625</v>
      </c>
      <c r="H35" s="490" t="s">
        <v>1368</v>
      </c>
      <c r="I35" s="466" t="s">
        <v>1438</v>
      </c>
    </row>
    <row r="36" spans="1:9" s="311" customFormat="1" ht="15" x14ac:dyDescent="0.2">
      <c r="A36" s="333">
        <v>26</v>
      </c>
      <c r="B36" s="333" t="s">
        <v>1268</v>
      </c>
      <c r="C36" s="474" t="s">
        <v>1293</v>
      </c>
      <c r="D36" s="332" t="s">
        <v>1544</v>
      </c>
      <c r="E36" s="332" t="s">
        <v>1504</v>
      </c>
      <c r="F36" s="466">
        <v>74</v>
      </c>
      <c r="G36" s="488">
        <v>750</v>
      </c>
      <c r="H36" s="490" t="s">
        <v>1369</v>
      </c>
      <c r="I36" s="466" t="s">
        <v>1439</v>
      </c>
    </row>
    <row r="37" spans="1:9" ht="15" x14ac:dyDescent="0.2">
      <c r="A37" s="277">
        <v>27</v>
      </c>
      <c r="B37" s="277" t="s">
        <v>1268</v>
      </c>
      <c r="C37" s="474" t="s">
        <v>1294</v>
      </c>
      <c r="D37" s="278" t="s">
        <v>1534</v>
      </c>
      <c r="E37" s="278" t="s">
        <v>1535</v>
      </c>
      <c r="F37" s="466">
        <v>70</v>
      </c>
      <c r="G37" s="488">
        <v>875</v>
      </c>
      <c r="H37" s="490" t="s">
        <v>1370</v>
      </c>
      <c r="I37" s="466" t="s">
        <v>1440</v>
      </c>
    </row>
    <row r="38" spans="1:9" s="311" customFormat="1" ht="15" x14ac:dyDescent="0.2">
      <c r="A38" s="333">
        <v>28</v>
      </c>
      <c r="B38" s="333" t="s">
        <v>1268</v>
      </c>
      <c r="C38" s="474" t="s">
        <v>1295</v>
      </c>
      <c r="D38" s="332" t="s">
        <v>1549</v>
      </c>
      <c r="E38" s="332" t="s">
        <v>1491</v>
      </c>
      <c r="F38" s="466">
        <v>45</v>
      </c>
      <c r="G38" s="488">
        <v>625</v>
      </c>
      <c r="H38" s="490" t="s">
        <v>1371</v>
      </c>
      <c r="I38" s="466" t="s">
        <v>1441</v>
      </c>
    </row>
    <row r="39" spans="1:9" s="311" customFormat="1" ht="15" x14ac:dyDescent="0.2">
      <c r="A39" s="333">
        <v>29</v>
      </c>
      <c r="B39" s="333" t="s">
        <v>1268</v>
      </c>
      <c r="C39" s="474" t="s">
        <v>1296</v>
      </c>
      <c r="D39" s="332" t="s">
        <v>1550</v>
      </c>
      <c r="E39" s="332" t="s">
        <v>1491</v>
      </c>
      <c r="F39" s="466">
        <v>86</v>
      </c>
      <c r="G39" s="488">
        <v>1000</v>
      </c>
      <c r="H39" s="490" t="s">
        <v>1372</v>
      </c>
      <c r="I39" s="466" t="s">
        <v>1442</v>
      </c>
    </row>
    <row r="40" spans="1:9" s="311" customFormat="1" ht="15" x14ac:dyDescent="0.2">
      <c r="A40" s="333">
        <v>30</v>
      </c>
      <c r="B40" s="333" t="s">
        <v>1268</v>
      </c>
      <c r="C40" s="474" t="s">
        <v>1297</v>
      </c>
      <c r="D40" s="332" t="s">
        <v>1545</v>
      </c>
      <c r="E40" s="332" t="s">
        <v>1491</v>
      </c>
      <c r="F40" s="466">
        <v>25.2</v>
      </c>
      <c r="G40" s="488">
        <v>375</v>
      </c>
      <c r="H40" s="490" t="s">
        <v>1373</v>
      </c>
      <c r="I40" s="466" t="s">
        <v>1443</v>
      </c>
    </row>
    <row r="41" spans="1:9" s="311" customFormat="1" ht="15" x14ac:dyDescent="0.2">
      <c r="A41" s="333">
        <v>31</v>
      </c>
      <c r="B41" s="333" t="s">
        <v>1268</v>
      </c>
      <c r="C41" s="532" t="s">
        <v>1298</v>
      </c>
      <c r="D41" s="332" t="s">
        <v>1551</v>
      </c>
      <c r="E41" s="332" t="s">
        <v>1491</v>
      </c>
      <c r="F41" s="339">
        <v>47.28</v>
      </c>
      <c r="G41" s="341">
        <v>950</v>
      </c>
      <c r="H41" s="339">
        <v>21001014812</v>
      </c>
      <c r="I41" s="339" t="s">
        <v>1444</v>
      </c>
    </row>
    <row r="42" spans="1:9" s="311" customFormat="1" ht="15" x14ac:dyDescent="0.2">
      <c r="A42" s="333">
        <v>32</v>
      </c>
      <c r="B42" s="333" t="s">
        <v>1268</v>
      </c>
      <c r="C42" s="532" t="s">
        <v>1299</v>
      </c>
      <c r="D42" s="332" t="s">
        <v>1552</v>
      </c>
      <c r="E42" s="332" t="s">
        <v>1491</v>
      </c>
      <c r="F42" s="339">
        <v>205.4</v>
      </c>
      <c r="G42" s="341">
        <v>700</v>
      </c>
      <c r="H42" s="339">
        <v>21001005336</v>
      </c>
      <c r="I42" s="339" t="s">
        <v>1445</v>
      </c>
    </row>
    <row r="43" spans="1:9" s="311" customFormat="1" ht="15" x14ac:dyDescent="0.2">
      <c r="A43" s="333">
        <v>33</v>
      </c>
      <c r="B43" s="333" t="s">
        <v>1268</v>
      </c>
      <c r="C43" s="474" t="s">
        <v>1300</v>
      </c>
      <c r="D43" s="332" t="s">
        <v>1553</v>
      </c>
      <c r="E43" s="332" t="s">
        <v>1491</v>
      </c>
      <c r="F43" s="466">
        <v>103.5</v>
      </c>
      <c r="G43" s="488">
        <v>700</v>
      </c>
      <c r="H43" s="490" t="s">
        <v>1374</v>
      </c>
      <c r="I43" s="466" t="s">
        <v>1446</v>
      </c>
    </row>
    <row r="44" spans="1:9" s="311" customFormat="1" ht="15" x14ac:dyDescent="0.2">
      <c r="A44" s="333">
        <v>34</v>
      </c>
      <c r="B44" s="333" t="s">
        <v>1268</v>
      </c>
      <c r="C44" s="474" t="s">
        <v>1301</v>
      </c>
      <c r="D44" s="332" t="s">
        <v>1554</v>
      </c>
      <c r="E44" s="332" t="s">
        <v>1491</v>
      </c>
      <c r="F44" s="466">
        <v>14.62</v>
      </c>
      <c r="G44" s="488">
        <v>625</v>
      </c>
      <c r="H44" s="490" t="s">
        <v>1375</v>
      </c>
      <c r="I44" s="466" t="s">
        <v>1447</v>
      </c>
    </row>
    <row r="45" spans="1:9" s="311" customFormat="1" ht="15" x14ac:dyDescent="0.2">
      <c r="A45" s="333">
        <v>35</v>
      </c>
      <c r="B45" s="333" t="s">
        <v>1268</v>
      </c>
      <c r="C45" s="474" t="s">
        <v>1302</v>
      </c>
      <c r="D45" s="332" t="s">
        <v>1555</v>
      </c>
      <c r="E45" s="332" t="s">
        <v>1491</v>
      </c>
      <c r="F45" s="466">
        <v>180.8</v>
      </c>
      <c r="G45" s="488">
        <v>3000</v>
      </c>
      <c r="H45" s="490" t="s">
        <v>1376</v>
      </c>
      <c r="I45" s="466" t="s">
        <v>1448</v>
      </c>
    </row>
    <row r="46" spans="1:9" ht="15" x14ac:dyDescent="0.2">
      <c r="A46" s="277">
        <v>36</v>
      </c>
      <c r="B46" s="277" t="s">
        <v>1268</v>
      </c>
      <c r="C46" s="474" t="s">
        <v>1303</v>
      </c>
      <c r="D46" s="332" t="s">
        <v>1590</v>
      </c>
      <c r="E46" s="332" t="s">
        <v>1528</v>
      </c>
      <c r="F46" s="466">
        <v>41.79</v>
      </c>
      <c r="G46" s="488">
        <v>550</v>
      </c>
      <c r="H46" s="490" t="s">
        <v>1377</v>
      </c>
      <c r="I46" s="466" t="s">
        <v>1449</v>
      </c>
    </row>
    <row r="47" spans="1:9" ht="15" x14ac:dyDescent="0.2">
      <c r="A47" s="277">
        <v>37</v>
      </c>
      <c r="B47" s="277" t="s">
        <v>1268</v>
      </c>
      <c r="C47" s="474" t="s">
        <v>1304</v>
      </c>
      <c r="D47" s="332" t="s">
        <v>1589</v>
      </c>
      <c r="E47" s="332" t="s">
        <v>1528</v>
      </c>
      <c r="F47" s="466">
        <v>84.18</v>
      </c>
      <c r="G47" s="488">
        <v>400</v>
      </c>
      <c r="H47" s="490" t="s">
        <v>1378</v>
      </c>
      <c r="I47" s="466" t="s">
        <v>1450</v>
      </c>
    </row>
    <row r="48" spans="1:9" s="311" customFormat="1" ht="15" x14ac:dyDescent="0.2">
      <c r="A48" s="333">
        <v>38</v>
      </c>
      <c r="B48" s="333" t="s">
        <v>1268</v>
      </c>
      <c r="C48" s="474" t="s">
        <v>1305</v>
      </c>
      <c r="D48" s="332" t="s">
        <v>1527</v>
      </c>
      <c r="E48" s="332" t="s">
        <v>1491</v>
      </c>
      <c r="F48" s="466">
        <v>70.8</v>
      </c>
      <c r="G48" s="488">
        <v>375</v>
      </c>
      <c r="H48" s="490" t="s">
        <v>1379</v>
      </c>
      <c r="I48" s="466" t="s">
        <v>1451</v>
      </c>
    </row>
    <row r="49" spans="1:9" s="311" customFormat="1" ht="15" x14ac:dyDescent="0.2">
      <c r="A49" s="333">
        <v>39</v>
      </c>
      <c r="B49" s="333" t="s">
        <v>1268</v>
      </c>
      <c r="C49" s="474" t="s">
        <v>1306</v>
      </c>
      <c r="D49" s="332" t="s">
        <v>1556</v>
      </c>
      <c r="E49" s="332" t="s">
        <v>1491</v>
      </c>
      <c r="F49" s="466">
        <v>153.35</v>
      </c>
      <c r="G49" s="488">
        <v>700</v>
      </c>
      <c r="H49" s="490" t="s">
        <v>1380</v>
      </c>
      <c r="I49" s="466" t="s">
        <v>1452</v>
      </c>
    </row>
    <row r="50" spans="1:9" s="311" customFormat="1" ht="15" x14ac:dyDescent="0.2">
      <c r="A50" s="333">
        <v>40</v>
      </c>
      <c r="B50" s="333" t="s">
        <v>1268</v>
      </c>
      <c r="C50" s="474" t="s">
        <v>1307</v>
      </c>
      <c r="D50" s="332" t="s">
        <v>1557</v>
      </c>
      <c r="E50" s="332" t="s">
        <v>1491</v>
      </c>
      <c r="F50" s="466">
        <v>60</v>
      </c>
      <c r="G50" s="488">
        <v>375</v>
      </c>
      <c r="H50" s="490" t="s">
        <v>1381</v>
      </c>
      <c r="I50" s="466" t="s">
        <v>1453</v>
      </c>
    </row>
    <row r="51" spans="1:9" s="492" customFormat="1" ht="15" x14ac:dyDescent="0.2">
      <c r="A51" s="333">
        <v>41</v>
      </c>
      <c r="B51" s="333" t="s">
        <v>1268</v>
      </c>
      <c r="C51" s="474" t="s">
        <v>1308</v>
      </c>
      <c r="D51" s="332"/>
      <c r="E51" s="332" t="s">
        <v>1492</v>
      </c>
      <c r="F51" s="466">
        <v>70</v>
      </c>
      <c r="G51" s="488">
        <v>700</v>
      </c>
      <c r="H51" s="490" t="s">
        <v>1382</v>
      </c>
      <c r="I51" s="466" t="s">
        <v>1454</v>
      </c>
    </row>
    <row r="52" spans="1:9" s="311" customFormat="1" ht="15" x14ac:dyDescent="0.2">
      <c r="A52" s="333">
        <v>42</v>
      </c>
      <c r="B52" s="333" t="s">
        <v>1268</v>
      </c>
      <c r="C52" s="474" t="s">
        <v>1309</v>
      </c>
      <c r="D52" s="332" t="s">
        <v>1558</v>
      </c>
      <c r="E52" s="332" t="s">
        <v>1491</v>
      </c>
      <c r="F52" s="466">
        <v>70</v>
      </c>
      <c r="G52" s="488">
        <v>562.5</v>
      </c>
      <c r="H52" s="490" t="s">
        <v>815</v>
      </c>
      <c r="I52" s="466" t="s">
        <v>740</v>
      </c>
    </row>
    <row r="53" spans="1:9" s="311" customFormat="1" ht="15" x14ac:dyDescent="0.2">
      <c r="A53" s="333">
        <v>43</v>
      </c>
      <c r="B53" s="333" t="s">
        <v>1268</v>
      </c>
      <c r="C53" s="474" t="s">
        <v>1310</v>
      </c>
      <c r="D53" s="332" t="s">
        <v>1559</v>
      </c>
      <c r="E53" s="332" t="s">
        <v>1491</v>
      </c>
      <c r="F53" s="466">
        <v>48</v>
      </c>
      <c r="G53" s="488">
        <v>625</v>
      </c>
      <c r="H53" s="490" t="s">
        <v>1383</v>
      </c>
      <c r="I53" s="466" t="s">
        <v>1455</v>
      </c>
    </row>
    <row r="54" spans="1:9" s="311" customFormat="1" ht="15" x14ac:dyDescent="0.2">
      <c r="A54" s="333">
        <v>44</v>
      </c>
      <c r="B54" s="333" t="s">
        <v>1268</v>
      </c>
      <c r="C54" s="474" t="s">
        <v>1311</v>
      </c>
      <c r="D54" s="332" t="s">
        <v>1560</v>
      </c>
      <c r="E54" s="332" t="s">
        <v>1491</v>
      </c>
      <c r="F54" s="466">
        <v>50</v>
      </c>
      <c r="G54" s="488">
        <v>300</v>
      </c>
      <c r="H54" s="490" t="s">
        <v>1384</v>
      </c>
      <c r="I54" s="466" t="s">
        <v>1456</v>
      </c>
    </row>
    <row r="55" spans="1:9" s="311" customFormat="1" ht="15" x14ac:dyDescent="0.2">
      <c r="A55" s="333">
        <v>45</v>
      </c>
      <c r="B55" s="333" t="s">
        <v>1268</v>
      </c>
      <c r="C55" s="474" t="s">
        <v>1312</v>
      </c>
      <c r="D55" s="332" t="s">
        <v>1561</v>
      </c>
      <c r="E55" s="332" t="s">
        <v>1491</v>
      </c>
      <c r="F55" s="466">
        <v>147.5</v>
      </c>
      <c r="G55" s="488">
        <v>2000</v>
      </c>
      <c r="H55" s="490" t="s">
        <v>1385</v>
      </c>
      <c r="I55" s="466" t="s">
        <v>1457</v>
      </c>
    </row>
    <row r="56" spans="1:9" s="311" customFormat="1" ht="15" x14ac:dyDescent="0.2">
      <c r="A56" s="333">
        <v>46</v>
      </c>
      <c r="B56" s="333" t="s">
        <v>1268</v>
      </c>
      <c r="C56" s="474" t="s">
        <v>1313</v>
      </c>
      <c r="D56" s="332" t="s">
        <v>1562</v>
      </c>
      <c r="E56" s="332" t="s">
        <v>1491</v>
      </c>
      <c r="F56" s="466">
        <v>88.19</v>
      </c>
      <c r="G56" s="488">
        <v>500</v>
      </c>
      <c r="H56" s="490" t="s">
        <v>1102</v>
      </c>
      <c r="I56" s="466" t="s">
        <v>1458</v>
      </c>
    </row>
    <row r="57" spans="1:9" s="311" customFormat="1" ht="15" x14ac:dyDescent="0.2">
      <c r="A57" s="333">
        <v>47</v>
      </c>
      <c r="B57" s="333" t="s">
        <v>1268</v>
      </c>
      <c r="C57" s="474" t="s">
        <v>1314</v>
      </c>
      <c r="D57" s="332" t="s">
        <v>1563</v>
      </c>
      <c r="E57" s="332" t="s">
        <v>1492</v>
      </c>
      <c r="F57" s="466">
        <v>43</v>
      </c>
      <c r="G57" s="488">
        <v>625</v>
      </c>
      <c r="H57" s="490" t="s">
        <v>1386</v>
      </c>
      <c r="I57" s="466" t="s">
        <v>1459</v>
      </c>
    </row>
    <row r="58" spans="1:9" s="311" customFormat="1" ht="15" x14ac:dyDescent="0.2">
      <c r="A58" s="333">
        <v>48</v>
      </c>
      <c r="B58" s="333" t="s">
        <v>1268</v>
      </c>
      <c r="C58" s="474" t="s">
        <v>1315</v>
      </c>
      <c r="D58" s="332" t="s">
        <v>1564</v>
      </c>
      <c r="E58" s="332" t="s">
        <v>1505</v>
      </c>
      <c r="F58" s="466">
        <v>108.5</v>
      </c>
      <c r="G58" s="488">
        <v>750</v>
      </c>
      <c r="H58" s="490" t="s">
        <v>1387</v>
      </c>
      <c r="I58" s="466" t="s">
        <v>1460</v>
      </c>
    </row>
    <row r="59" spans="1:9" s="311" customFormat="1" ht="15" x14ac:dyDescent="0.2">
      <c r="A59" s="333">
        <v>49</v>
      </c>
      <c r="B59" s="333" t="s">
        <v>1268</v>
      </c>
      <c r="C59" s="474" t="s">
        <v>1316</v>
      </c>
      <c r="D59" s="332" t="s">
        <v>1539</v>
      </c>
      <c r="E59" s="332" t="s">
        <v>1506</v>
      </c>
      <c r="F59" s="466">
        <v>62</v>
      </c>
      <c r="G59" s="488">
        <v>625</v>
      </c>
      <c r="H59" s="490" t="s">
        <v>1388</v>
      </c>
      <c r="I59" s="466" t="s">
        <v>1461</v>
      </c>
    </row>
    <row r="60" spans="1:9" s="311" customFormat="1" ht="15" x14ac:dyDescent="0.2">
      <c r="A60" s="333">
        <v>50</v>
      </c>
      <c r="B60" s="333" t="s">
        <v>1268</v>
      </c>
      <c r="C60" s="474" t="s">
        <v>1317</v>
      </c>
      <c r="D60" s="332" t="s">
        <v>1546</v>
      </c>
      <c r="E60" s="332" t="s">
        <v>1507</v>
      </c>
      <c r="F60" s="466">
        <v>80</v>
      </c>
      <c r="G60" s="488">
        <v>312.5</v>
      </c>
      <c r="H60" s="490" t="s">
        <v>1389</v>
      </c>
      <c r="I60" s="466" t="s">
        <v>1462</v>
      </c>
    </row>
    <row r="61" spans="1:9" s="311" customFormat="1" ht="15" x14ac:dyDescent="0.2">
      <c r="A61" s="333">
        <v>51</v>
      </c>
      <c r="B61" s="333" t="s">
        <v>1268</v>
      </c>
      <c r="C61" s="474" t="s">
        <v>1318</v>
      </c>
      <c r="D61" s="332" t="s">
        <v>1541</v>
      </c>
      <c r="E61" s="332" t="s">
        <v>1507</v>
      </c>
      <c r="F61" s="466">
        <v>56.1</v>
      </c>
      <c r="G61" s="488">
        <v>600</v>
      </c>
      <c r="H61" s="490" t="s">
        <v>1390</v>
      </c>
      <c r="I61" s="466" t="s">
        <v>1463</v>
      </c>
    </row>
    <row r="62" spans="1:9" s="311" customFormat="1" ht="15" x14ac:dyDescent="0.2">
      <c r="A62" s="333">
        <v>52</v>
      </c>
      <c r="B62" s="333" t="s">
        <v>1268</v>
      </c>
      <c r="C62" s="474" t="s">
        <v>1319</v>
      </c>
      <c r="D62" s="332" t="s">
        <v>1536</v>
      </c>
      <c r="E62" s="332" t="s">
        <v>1492</v>
      </c>
      <c r="F62" s="466">
        <v>60</v>
      </c>
      <c r="G62" s="488">
        <v>750</v>
      </c>
      <c r="H62" s="490" t="s">
        <v>1391</v>
      </c>
      <c r="I62" s="466" t="s">
        <v>1464</v>
      </c>
    </row>
    <row r="63" spans="1:9" s="311" customFormat="1" ht="15" x14ac:dyDescent="0.2">
      <c r="A63" s="333">
        <v>53</v>
      </c>
      <c r="B63" s="333" t="s">
        <v>1268</v>
      </c>
      <c r="C63" s="474" t="s">
        <v>1320</v>
      </c>
      <c r="D63" s="332" t="s">
        <v>1565</v>
      </c>
      <c r="E63" s="332" t="s">
        <v>1507</v>
      </c>
      <c r="F63" s="466">
        <v>196</v>
      </c>
      <c r="G63" s="488">
        <v>2125</v>
      </c>
      <c r="H63" s="490" t="s">
        <v>1392</v>
      </c>
      <c r="I63" s="466" t="s">
        <v>1465</v>
      </c>
    </row>
    <row r="64" spans="1:9" s="311" customFormat="1" ht="15" x14ac:dyDescent="0.2">
      <c r="A64" s="333">
        <v>54</v>
      </c>
      <c r="B64" s="333" t="s">
        <v>1268</v>
      </c>
      <c r="C64" s="474" t="s">
        <v>1321</v>
      </c>
      <c r="D64" s="332" t="s">
        <v>1566</v>
      </c>
      <c r="E64" s="332" t="s">
        <v>1507</v>
      </c>
      <c r="F64" s="466">
        <v>97.31</v>
      </c>
      <c r="G64" s="488">
        <v>1250</v>
      </c>
      <c r="H64" s="490" t="s">
        <v>1393</v>
      </c>
      <c r="I64" s="466" t="s">
        <v>1466</v>
      </c>
    </row>
    <row r="65" spans="1:9" s="311" customFormat="1" ht="15" x14ac:dyDescent="0.2">
      <c r="A65" s="333">
        <v>55</v>
      </c>
      <c r="B65" s="333" t="s">
        <v>1268</v>
      </c>
      <c r="C65" s="474" t="s">
        <v>1322</v>
      </c>
      <c r="D65" s="332" t="s">
        <v>1567</v>
      </c>
      <c r="E65" s="332" t="s">
        <v>1507</v>
      </c>
      <c r="F65" s="466">
        <v>45</v>
      </c>
      <c r="G65" s="488">
        <v>625</v>
      </c>
      <c r="H65" s="490" t="s">
        <v>1394</v>
      </c>
      <c r="I65" s="466" t="s">
        <v>1467</v>
      </c>
    </row>
    <row r="66" spans="1:9" s="311" customFormat="1" ht="15" x14ac:dyDescent="0.2">
      <c r="A66" s="333">
        <v>56</v>
      </c>
      <c r="B66" s="333" t="s">
        <v>1268</v>
      </c>
      <c r="C66" s="474" t="s">
        <v>1323</v>
      </c>
      <c r="D66" s="332" t="s">
        <v>1568</v>
      </c>
      <c r="E66" s="332" t="s">
        <v>1507</v>
      </c>
      <c r="F66" s="466">
        <v>19.5</v>
      </c>
      <c r="G66" s="488">
        <v>687.5</v>
      </c>
      <c r="H66" s="490" t="s">
        <v>1395</v>
      </c>
      <c r="I66" s="466" t="s">
        <v>1468</v>
      </c>
    </row>
    <row r="67" spans="1:9" s="311" customFormat="1" ht="15" x14ac:dyDescent="0.2">
      <c r="A67" s="333">
        <v>57</v>
      </c>
      <c r="B67" s="333" t="s">
        <v>1268</v>
      </c>
      <c r="C67" s="474" t="s">
        <v>1324</v>
      </c>
      <c r="D67" s="332" t="s">
        <v>1569</v>
      </c>
      <c r="E67" s="332" t="s">
        <v>1507</v>
      </c>
      <c r="F67" s="466">
        <v>32</v>
      </c>
      <c r="G67" s="488">
        <v>600</v>
      </c>
      <c r="H67" s="490" t="s">
        <v>1396</v>
      </c>
      <c r="I67" s="466" t="s">
        <v>1469</v>
      </c>
    </row>
    <row r="68" spans="1:9" ht="15" x14ac:dyDescent="0.2">
      <c r="A68" s="277">
        <v>58</v>
      </c>
      <c r="B68" s="277" t="s">
        <v>1268</v>
      </c>
      <c r="C68" s="474" t="s">
        <v>1325</v>
      </c>
      <c r="D68" s="332"/>
      <c r="E68" s="332" t="s">
        <v>1528</v>
      </c>
      <c r="F68" s="466">
        <v>80</v>
      </c>
      <c r="G68" s="488">
        <v>750</v>
      </c>
      <c r="H68" s="490" t="s">
        <v>1397</v>
      </c>
      <c r="I68" s="491" t="s">
        <v>1470</v>
      </c>
    </row>
    <row r="69" spans="1:9" s="311" customFormat="1" ht="15" x14ac:dyDescent="0.2">
      <c r="A69" s="333">
        <v>59</v>
      </c>
      <c r="B69" s="333" t="s">
        <v>1268</v>
      </c>
      <c r="C69" s="474" t="s">
        <v>1326</v>
      </c>
      <c r="D69" s="332" t="s">
        <v>1570</v>
      </c>
      <c r="E69" s="332" t="s">
        <v>1507</v>
      </c>
      <c r="F69" s="466">
        <v>278.5</v>
      </c>
      <c r="G69" s="488">
        <v>1500</v>
      </c>
      <c r="H69" s="490" t="s">
        <v>1398</v>
      </c>
      <c r="I69" s="466" t="s">
        <v>1471</v>
      </c>
    </row>
    <row r="70" spans="1:9" s="311" customFormat="1" ht="15" x14ac:dyDescent="0.2">
      <c r="A70" s="333">
        <v>60</v>
      </c>
      <c r="B70" s="333" t="s">
        <v>1268</v>
      </c>
      <c r="C70" s="474" t="s">
        <v>1327</v>
      </c>
      <c r="D70" s="332" t="s">
        <v>1571</v>
      </c>
      <c r="E70" s="332" t="s">
        <v>1507</v>
      </c>
      <c r="F70" s="466">
        <v>54</v>
      </c>
      <c r="G70" s="488">
        <v>625</v>
      </c>
      <c r="H70" s="490" t="s">
        <v>1399</v>
      </c>
      <c r="I70" s="466" t="s">
        <v>1472</v>
      </c>
    </row>
    <row r="71" spans="1:9" s="311" customFormat="1" ht="15" x14ac:dyDescent="0.2">
      <c r="A71" s="333">
        <v>61</v>
      </c>
      <c r="B71" s="333" t="s">
        <v>1268</v>
      </c>
      <c r="C71" s="474" t="s">
        <v>1328</v>
      </c>
      <c r="D71" s="332" t="s">
        <v>1533</v>
      </c>
      <c r="E71" s="332" t="s">
        <v>1507</v>
      </c>
      <c r="F71" s="466">
        <v>130</v>
      </c>
      <c r="G71" s="488">
        <v>625</v>
      </c>
      <c r="H71" s="490" t="s">
        <v>1400</v>
      </c>
      <c r="I71" s="466" t="s">
        <v>1473</v>
      </c>
    </row>
    <row r="72" spans="1:9" s="311" customFormat="1" ht="15" x14ac:dyDescent="0.2">
      <c r="A72" s="333">
        <v>62</v>
      </c>
      <c r="B72" s="333" t="s">
        <v>1268</v>
      </c>
      <c r="C72" s="474" t="s">
        <v>1329</v>
      </c>
      <c r="D72" s="332" t="s">
        <v>1529</v>
      </c>
      <c r="E72" s="332" t="s">
        <v>1507</v>
      </c>
      <c r="F72" s="466">
        <v>36</v>
      </c>
      <c r="G72" s="488">
        <v>750</v>
      </c>
      <c r="H72" s="490" t="s">
        <v>1401</v>
      </c>
      <c r="I72" s="466" t="s">
        <v>1474</v>
      </c>
    </row>
    <row r="73" spans="1:9" s="311" customFormat="1" ht="15" x14ac:dyDescent="0.2">
      <c r="A73" s="333">
        <v>63</v>
      </c>
      <c r="B73" s="333" t="s">
        <v>1268</v>
      </c>
      <c r="C73" s="474" t="s">
        <v>1330</v>
      </c>
      <c r="D73" s="332" t="s">
        <v>1581</v>
      </c>
      <c r="E73" s="332" t="s">
        <v>1507</v>
      </c>
      <c r="F73" s="466">
        <v>171.9</v>
      </c>
      <c r="G73" s="488">
        <v>820</v>
      </c>
      <c r="H73" s="490" t="s">
        <v>1402</v>
      </c>
      <c r="I73" s="466" t="s">
        <v>1475</v>
      </c>
    </row>
    <row r="74" spans="1:9" s="311" customFormat="1" ht="15" x14ac:dyDescent="0.2">
      <c r="A74" s="333">
        <v>64</v>
      </c>
      <c r="B74" s="333" t="s">
        <v>1268</v>
      </c>
      <c r="C74" s="474" t="s">
        <v>1331</v>
      </c>
      <c r="D74" s="332" t="s">
        <v>1580</v>
      </c>
      <c r="E74" s="332" t="s">
        <v>1508</v>
      </c>
      <c r="F74" s="466">
        <v>52.7</v>
      </c>
      <c r="G74" s="488">
        <v>750</v>
      </c>
      <c r="H74" s="490" t="s">
        <v>1403</v>
      </c>
      <c r="I74" s="536" t="s">
        <v>1476</v>
      </c>
    </row>
    <row r="75" spans="1:9" s="311" customFormat="1" ht="15" x14ac:dyDescent="0.2">
      <c r="A75" s="333">
        <v>65</v>
      </c>
      <c r="B75" s="333" t="s">
        <v>1268</v>
      </c>
      <c r="C75" s="474" t="s">
        <v>1332</v>
      </c>
      <c r="D75" s="332" t="s">
        <v>1572</v>
      </c>
      <c r="E75" s="332" t="s">
        <v>1509</v>
      </c>
      <c r="F75" s="466">
        <v>75</v>
      </c>
      <c r="G75" s="488">
        <v>375</v>
      </c>
      <c r="H75" s="490" t="s">
        <v>1404</v>
      </c>
      <c r="I75" s="536" t="s">
        <v>1477</v>
      </c>
    </row>
    <row r="76" spans="1:9" s="311" customFormat="1" ht="15" x14ac:dyDescent="0.2">
      <c r="A76" s="333">
        <v>66</v>
      </c>
      <c r="B76" s="333" t="s">
        <v>1268</v>
      </c>
      <c r="C76" s="474" t="s">
        <v>1333</v>
      </c>
      <c r="D76" s="332" t="s">
        <v>1542</v>
      </c>
      <c r="E76" s="332" t="s">
        <v>1491</v>
      </c>
      <c r="F76" s="466">
        <v>45</v>
      </c>
      <c r="G76" s="488">
        <v>625</v>
      </c>
      <c r="H76" s="490" t="s">
        <v>1405</v>
      </c>
      <c r="I76" s="536" t="s">
        <v>1478</v>
      </c>
    </row>
    <row r="77" spans="1:9" s="311" customFormat="1" ht="15" x14ac:dyDescent="0.2">
      <c r="A77" s="333">
        <v>67</v>
      </c>
      <c r="B77" s="333" t="s">
        <v>1268</v>
      </c>
      <c r="C77" s="474" t="s">
        <v>1334</v>
      </c>
      <c r="D77" s="332" t="s">
        <v>1540</v>
      </c>
      <c r="E77" s="332" t="s">
        <v>1503</v>
      </c>
      <c r="F77" s="466">
        <v>35</v>
      </c>
      <c r="G77" s="488">
        <v>600</v>
      </c>
      <c r="H77" s="490" t="s">
        <v>1406</v>
      </c>
      <c r="I77" s="535" t="s">
        <v>1479</v>
      </c>
    </row>
    <row r="78" spans="1:9" s="311" customFormat="1" ht="15" x14ac:dyDescent="0.2">
      <c r="A78" s="333">
        <v>68</v>
      </c>
      <c r="B78" s="333" t="s">
        <v>1268</v>
      </c>
      <c r="C78" s="474" t="s">
        <v>1335</v>
      </c>
      <c r="D78" s="332" t="s">
        <v>1573</v>
      </c>
      <c r="E78" s="332" t="s">
        <v>1491</v>
      </c>
      <c r="F78" s="466">
        <v>41.73</v>
      </c>
      <c r="G78" s="488">
        <v>250</v>
      </c>
      <c r="H78" s="490" t="s">
        <v>1407</v>
      </c>
      <c r="I78" s="466" t="s">
        <v>1480</v>
      </c>
    </row>
    <row r="79" spans="1:9" s="311" customFormat="1" ht="15" x14ac:dyDescent="0.2">
      <c r="A79" s="333">
        <v>69</v>
      </c>
      <c r="B79" s="333" t="s">
        <v>1268</v>
      </c>
      <c r="C79" s="474" t="s">
        <v>1336</v>
      </c>
      <c r="D79" s="499">
        <v>861927019</v>
      </c>
      <c r="E79" s="332" t="s">
        <v>1492</v>
      </c>
      <c r="F79" s="466">
        <v>75.48</v>
      </c>
      <c r="G79" s="488">
        <v>750</v>
      </c>
      <c r="H79" s="490" t="s">
        <v>1408</v>
      </c>
      <c r="I79" s="466" t="s">
        <v>1481</v>
      </c>
    </row>
    <row r="80" spans="1:9" s="311" customFormat="1" ht="15" x14ac:dyDescent="0.2">
      <c r="A80" s="333">
        <v>70</v>
      </c>
      <c r="B80" s="333" t="s">
        <v>1268</v>
      </c>
      <c r="C80" s="475" t="s">
        <v>1337</v>
      </c>
      <c r="D80" s="332" t="s">
        <v>1531</v>
      </c>
      <c r="E80" s="332" t="s">
        <v>1494</v>
      </c>
      <c r="F80" s="339">
        <v>136</v>
      </c>
      <c r="G80" s="341">
        <v>937.5</v>
      </c>
      <c r="H80" s="339">
        <v>30001003481</v>
      </c>
      <c r="I80" s="339" t="s">
        <v>1482</v>
      </c>
    </row>
    <row r="81" spans="1:9" s="311" customFormat="1" ht="15" x14ac:dyDescent="0.2">
      <c r="A81" s="333">
        <v>71</v>
      </c>
      <c r="B81" s="333" t="s">
        <v>1268</v>
      </c>
      <c r="C81" s="475" t="s">
        <v>1338</v>
      </c>
      <c r="D81" s="332" t="s">
        <v>1578</v>
      </c>
      <c r="E81" s="332" t="s">
        <v>1491</v>
      </c>
      <c r="F81" s="339">
        <v>192.1</v>
      </c>
      <c r="G81" s="341">
        <v>920</v>
      </c>
      <c r="H81" s="339">
        <v>20001008890</v>
      </c>
      <c r="I81" s="339" t="s">
        <v>1483</v>
      </c>
    </row>
    <row r="82" spans="1:9" s="311" customFormat="1" ht="15" x14ac:dyDescent="0.2">
      <c r="A82" s="333">
        <v>72</v>
      </c>
      <c r="B82" s="333" t="s">
        <v>1268</v>
      </c>
      <c r="C82" s="475" t="s">
        <v>1339</v>
      </c>
      <c r="D82" s="332" t="s">
        <v>1574</v>
      </c>
      <c r="E82" s="332" t="s">
        <v>1493</v>
      </c>
      <c r="F82" s="339">
        <v>618</v>
      </c>
      <c r="G82" s="341">
        <v>480</v>
      </c>
      <c r="H82" s="338" t="s">
        <v>1409</v>
      </c>
      <c r="I82" s="339" t="s">
        <v>1484</v>
      </c>
    </row>
    <row r="83" spans="1:9" s="311" customFormat="1" ht="15" x14ac:dyDescent="0.2">
      <c r="A83" s="333">
        <v>73</v>
      </c>
      <c r="B83" s="333" t="s">
        <v>1268</v>
      </c>
      <c r="C83" s="532" t="s">
        <v>1340</v>
      </c>
      <c r="D83" s="332" t="s">
        <v>1575</v>
      </c>
      <c r="E83" s="332" t="s">
        <v>1493</v>
      </c>
      <c r="F83" s="339">
        <v>39</v>
      </c>
      <c r="G83" s="341">
        <v>375</v>
      </c>
      <c r="H83" s="338" t="s">
        <v>1410</v>
      </c>
      <c r="I83" s="339" t="s">
        <v>1485</v>
      </c>
    </row>
    <row r="84" spans="1:9" s="311" customFormat="1" ht="15" x14ac:dyDescent="0.2">
      <c r="A84" s="333">
        <v>74</v>
      </c>
      <c r="B84" s="333" t="s">
        <v>1268</v>
      </c>
      <c r="C84" s="532" t="s">
        <v>1341</v>
      </c>
      <c r="D84" s="332" t="s">
        <v>1576</v>
      </c>
      <c r="E84" s="332" t="s">
        <v>1491</v>
      </c>
      <c r="F84" s="339">
        <v>51</v>
      </c>
      <c r="G84" s="341">
        <v>437.5</v>
      </c>
      <c r="H84" s="338" t="s">
        <v>1411</v>
      </c>
      <c r="I84" s="339" t="s">
        <v>1486</v>
      </c>
    </row>
    <row r="85" spans="1:9" s="311" customFormat="1" ht="15" x14ac:dyDescent="0.2">
      <c r="A85" s="333">
        <v>75</v>
      </c>
      <c r="B85" s="333" t="s">
        <v>1268</v>
      </c>
      <c r="C85" s="532" t="s">
        <v>1342</v>
      </c>
      <c r="D85" s="332" t="s">
        <v>1577</v>
      </c>
      <c r="E85" s="332" t="s">
        <v>1493</v>
      </c>
      <c r="F85" s="339">
        <v>90</v>
      </c>
      <c r="G85" s="341">
        <v>500</v>
      </c>
      <c r="H85" s="338" t="s">
        <v>1412</v>
      </c>
      <c r="I85" s="339" t="s">
        <v>1487</v>
      </c>
    </row>
    <row r="86" spans="1:9" s="311" customFormat="1" ht="15" x14ac:dyDescent="0.2">
      <c r="A86" s="333">
        <v>76</v>
      </c>
      <c r="B86" s="333" t="s">
        <v>1268</v>
      </c>
      <c r="C86" s="474" t="s">
        <v>1343</v>
      </c>
      <c r="D86" s="332" t="s">
        <v>1579</v>
      </c>
      <c r="E86" s="332" t="s">
        <v>1504</v>
      </c>
      <c r="F86" s="466">
        <v>94.8</v>
      </c>
      <c r="G86" s="488">
        <v>625</v>
      </c>
      <c r="H86" s="490" t="s">
        <v>1413</v>
      </c>
      <c r="I86" s="466" t="s">
        <v>1488</v>
      </c>
    </row>
    <row r="87" spans="1:9" s="311" customFormat="1" ht="15" x14ac:dyDescent="0.2">
      <c r="A87" s="333">
        <v>77</v>
      </c>
      <c r="B87" s="333" t="s">
        <v>1268</v>
      </c>
      <c r="C87" s="474" t="s">
        <v>1344</v>
      </c>
      <c r="D87" s="332" t="s">
        <v>1543</v>
      </c>
      <c r="E87" s="332" t="s">
        <v>1510</v>
      </c>
      <c r="F87" s="466">
        <v>86.42</v>
      </c>
      <c r="G87" s="488">
        <v>625</v>
      </c>
      <c r="H87" s="490" t="s">
        <v>1414</v>
      </c>
      <c r="I87" s="466" t="s">
        <v>1489</v>
      </c>
    </row>
    <row r="88" spans="1:9" ht="15" x14ac:dyDescent="0.2">
      <c r="A88" s="277">
        <v>78</v>
      </c>
      <c r="B88" s="277" t="s">
        <v>1268</v>
      </c>
      <c r="C88" s="474" t="s">
        <v>1345</v>
      </c>
      <c r="D88" s="278" t="s">
        <v>1532</v>
      </c>
      <c r="E88" s="332" t="s">
        <v>1510</v>
      </c>
      <c r="F88" s="466">
        <v>100</v>
      </c>
      <c r="G88" s="488">
        <v>500</v>
      </c>
      <c r="H88" s="490" t="s">
        <v>1415</v>
      </c>
      <c r="I88" s="466" t="s">
        <v>1490</v>
      </c>
    </row>
    <row r="89" spans="1:9" ht="15" x14ac:dyDescent="0.2">
      <c r="A89" s="333">
        <v>79</v>
      </c>
      <c r="B89" s="277" t="s">
        <v>1268</v>
      </c>
      <c r="C89" s="474" t="s">
        <v>1583</v>
      </c>
      <c r="D89" s="278" t="s">
        <v>1584</v>
      </c>
      <c r="E89" s="332" t="s">
        <v>1510</v>
      </c>
      <c r="F89" s="484">
        <v>14</v>
      </c>
      <c r="G89" s="488">
        <v>120</v>
      </c>
      <c r="H89" s="484">
        <v>404907730</v>
      </c>
      <c r="I89" s="332" t="s">
        <v>1582</v>
      </c>
    </row>
    <row r="90" spans="1:9" ht="15" x14ac:dyDescent="0.2">
      <c r="A90" s="277"/>
      <c r="B90" s="277"/>
      <c r="C90" s="474"/>
      <c r="D90" s="278"/>
      <c r="E90" s="278"/>
      <c r="F90" s="484"/>
      <c r="G90" s="332"/>
      <c r="H90" s="278"/>
      <c r="I90" s="332"/>
    </row>
    <row r="91" spans="1:9" ht="15" x14ac:dyDescent="0.2">
      <c r="A91" s="277" t="s">
        <v>261</v>
      </c>
      <c r="B91" s="277"/>
      <c r="D91" s="278"/>
      <c r="E91" s="278"/>
      <c r="F91" s="484"/>
      <c r="G91" s="332"/>
      <c r="H91" s="278"/>
      <c r="I91" s="332"/>
    </row>
    <row r="92" spans="1:9" x14ac:dyDescent="0.2">
      <c r="A92" s="187"/>
      <c r="B92" s="187"/>
      <c r="D92" s="187"/>
      <c r="E92" s="187"/>
      <c r="F92" s="485"/>
      <c r="G92" s="497"/>
      <c r="H92" s="187"/>
      <c r="I92" s="497"/>
    </row>
    <row r="93" spans="1:9" x14ac:dyDescent="0.2">
      <c r="A93" s="187"/>
      <c r="B93" s="187"/>
      <c r="C93" s="477"/>
      <c r="D93" s="187"/>
      <c r="E93" s="187"/>
      <c r="F93" s="485"/>
      <c r="G93" s="497"/>
      <c r="H93" s="187"/>
      <c r="I93" s="497"/>
    </row>
    <row r="94" spans="1:9" x14ac:dyDescent="0.2">
      <c r="A94" s="279"/>
      <c r="B94" s="279"/>
      <c r="C94" s="477"/>
      <c r="D94" s="187"/>
      <c r="E94" s="187"/>
      <c r="F94" s="485"/>
      <c r="G94" s="497"/>
      <c r="H94" s="187"/>
      <c r="I94" s="497"/>
    </row>
    <row r="95" spans="1:9" ht="15" x14ac:dyDescent="0.3">
      <c r="A95" s="21"/>
      <c r="B95" s="21"/>
      <c r="C95" s="478" t="s">
        <v>96</v>
      </c>
      <c r="D95" s="21"/>
      <c r="E95" s="21"/>
      <c r="F95" s="486"/>
      <c r="G95" s="308"/>
      <c r="H95" s="21"/>
      <c r="I95" s="308"/>
    </row>
    <row r="96" spans="1:9" ht="15" x14ac:dyDescent="0.3">
      <c r="A96" s="21"/>
      <c r="B96" s="21"/>
      <c r="C96" s="479"/>
      <c r="D96" s="522"/>
      <c r="E96" s="522"/>
      <c r="G96" s="501"/>
      <c r="H96" s="280"/>
    </row>
    <row r="97" spans="3:8" ht="15" x14ac:dyDescent="0.3">
      <c r="C97" s="479"/>
      <c r="D97" s="523" t="s">
        <v>251</v>
      </c>
      <c r="E97" s="523"/>
      <c r="G97" s="524" t="s">
        <v>450</v>
      </c>
      <c r="H97" s="524"/>
    </row>
    <row r="98" spans="3:8" ht="15" x14ac:dyDescent="0.3">
      <c r="C98" s="479"/>
      <c r="D98" s="21"/>
      <c r="E98" s="21"/>
      <c r="G98" s="525"/>
      <c r="H98" s="525"/>
    </row>
    <row r="99" spans="3:8" ht="15" x14ac:dyDescent="0.3">
      <c r="C99" s="479"/>
      <c r="D99" s="526" t="s">
        <v>127</v>
      </c>
      <c r="E99" s="526"/>
      <c r="G99" s="525"/>
      <c r="H99" s="525"/>
    </row>
  </sheetData>
  <mergeCells count="10">
    <mergeCell ref="B22:B25"/>
    <mergeCell ref="A22:A25"/>
    <mergeCell ref="D96:E96"/>
    <mergeCell ref="D97:E97"/>
    <mergeCell ref="G97:H99"/>
    <mergeCell ref="D99:E99"/>
    <mergeCell ref="F22:F25"/>
    <mergeCell ref="E22:E25"/>
    <mergeCell ref="C22:C25"/>
    <mergeCell ref="D22:D25"/>
  </mergeCells>
  <dataValidations count="1">
    <dataValidation type="list" allowBlank="1" showInputMessage="1" showErrorMessage="1" sqref="B9:B22 B26:B91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64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Normal="100" zoomScaleSheetLayoutView="80" workbookViewId="0">
      <selection activeCell="J16" sqref="J16"/>
    </sheetView>
  </sheetViews>
  <sheetFormatPr defaultRowHeight="12.75" x14ac:dyDescent="0.2"/>
  <cols>
    <col min="1" max="1" width="6.85546875" style="273" customWidth="1"/>
    <col min="2" max="2" width="14.85546875" style="273" customWidth="1"/>
    <col min="3" max="3" width="21.140625" style="273" customWidth="1"/>
    <col min="4" max="5" width="12.7109375" style="273" customWidth="1"/>
    <col min="6" max="6" width="13.42578125" style="273" bestFit="1" customWidth="1"/>
    <col min="7" max="7" width="15.28515625" style="273" customWidth="1"/>
    <col min="8" max="8" width="23.85546875" style="273" customWidth="1"/>
    <col min="9" max="9" width="12.140625" style="273" bestFit="1" customWidth="1"/>
    <col min="10" max="10" width="19" style="273" customWidth="1"/>
    <col min="11" max="11" width="17.7109375" style="273" customWidth="1"/>
    <col min="12" max="16384" width="9.140625" style="273"/>
  </cols>
  <sheetData>
    <row r="1" spans="1:12" s="190" customFormat="1" ht="15" x14ac:dyDescent="0.2">
      <c r="A1" s="184" t="s">
        <v>288</v>
      </c>
      <c r="B1" s="184"/>
      <c r="C1" s="184"/>
      <c r="D1" s="185"/>
      <c r="E1" s="185"/>
      <c r="F1" s="185"/>
      <c r="G1" s="185"/>
      <c r="H1" s="185"/>
      <c r="I1" s="185"/>
      <c r="J1" s="185"/>
      <c r="K1" s="266" t="s">
        <v>97</v>
      </c>
    </row>
    <row r="2" spans="1:12" s="190" customFormat="1" ht="15" x14ac:dyDescent="0.3">
      <c r="A2" s="144" t="s">
        <v>128</v>
      </c>
      <c r="B2" s="144"/>
      <c r="C2" s="144"/>
      <c r="D2" s="185"/>
      <c r="E2" s="185"/>
      <c r="F2" s="185"/>
      <c r="G2" s="185"/>
      <c r="H2" s="185"/>
      <c r="I2" s="185"/>
      <c r="J2" s="185"/>
      <c r="K2" s="263" t="str">
        <f>'ფორმა N1'!L2</f>
        <v>09/12/2017-10/02/2017</v>
      </c>
    </row>
    <row r="3" spans="1:12" s="190" customFormat="1" ht="15" x14ac:dyDescent="0.2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37"/>
      <c r="L3" s="273"/>
    </row>
    <row r="4" spans="1:12" s="190" customFormat="1" ht="15" x14ac:dyDescent="0.3">
      <c r="A4" s="110" t="s">
        <v>257</v>
      </c>
      <c r="B4" s="110"/>
      <c r="C4" s="110"/>
      <c r="D4" s="110"/>
      <c r="E4" s="110"/>
      <c r="F4" s="268"/>
      <c r="G4" s="186"/>
      <c r="H4" s="185"/>
      <c r="I4" s="185"/>
      <c r="J4" s="185"/>
      <c r="K4" s="185"/>
    </row>
    <row r="5" spans="1:12" ht="15" x14ac:dyDescent="0.3">
      <c r="A5" s="269" t="str">
        <f>'ფორმა N1'!A5</f>
        <v>საარჩევნო ბლოკი "ბაქრაძე,უგულავა-ევროპული საქართველო"</v>
      </c>
      <c r="B5" s="269"/>
      <c r="C5" s="269"/>
      <c r="D5" s="270"/>
      <c r="E5" s="270"/>
      <c r="F5" s="270"/>
      <c r="G5" s="271"/>
      <c r="H5" s="272"/>
      <c r="I5" s="272"/>
      <c r="J5" s="272"/>
      <c r="K5" s="271"/>
    </row>
    <row r="6" spans="1:12" s="190" customFormat="1" ht="13.5" x14ac:dyDescent="0.2">
      <c r="A6" s="138"/>
      <c r="B6" s="138"/>
      <c r="C6" s="138"/>
      <c r="D6" s="274"/>
      <c r="E6" s="274"/>
      <c r="F6" s="274"/>
      <c r="G6" s="185"/>
      <c r="H6" s="185"/>
      <c r="I6" s="185"/>
      <c r="J6" s="185"/>
      <c r="K6" s="185"/>
    </row>
    <row r="7" spans="1:12" s="190" customFormat="1" ht="60" x14ac:dyDescent="0.2">
      <c r="A7" s="275" t="s">
        <v>64</v>
      </c>
      <c r="B7" s="275" t="s">
        <v>443</v>
      </c>
      <c r="C7" s="275" t="s">
        <v>231</v>
      </c>
      <c r="D7" s="276" t="s">
        <v>228</v>
      </c>
      <c r="E7" s="276" t="s">
        <v>229</v>
      </c>
      <c r="F7" s="276" t="s">
        <v>322</v>
      </c>
      <c r="G7" s="276" t="s">
        <v>230</v>
      </c>
      <c r="H7" s="276" t="s">
        <v>451</v>
      </c>
      <c r="I7" s="276" t="s">
        <v>227</v>
      </c>
      <c r="J7" s="276" t="s">
        <v>448</v>
      </c>
      <c r="K7" s="276" t="s">
        <v>449</v>
      </c>
    </row>
    <row r="8" spans="1:12" s="190" customFormat="1" ht="15" x14ac:dyDescent="0.2">
      <c r="A8" s="275">
        <v>1</v>
      </c>
      <c r="B8" s="275">
        <v>2</v>
      </c>
      <c r="C8" s="275">
        <v>3</v>
      </c>
      <c r="D8" s="276">
        <v>4</v>
      </c>
      <c r="E8" s="275">
        <v>5</v>
      </c>
      <c r="F8" s="276">
        <v>6</v>
      </c>
      <c r="G8" s="275">
        <v>7</v>
      </c>
      <c r="H8" s="276">
        <v>8</v>
      </c>
      <c r="I8" s="275">
        <v>9</v>
      </c>
      <c r="J8" s="275">
        <v>10</v>
      </c>
      <c r="K8" s="276">
        <v>11</v>
      </c>
    </row>
    <row r="9" spans="1:12" s="311" customFormat="1" ht="24" customHeight="1" x14ac:dyDescent="0.2">
      <c r="A9" s="333">
        <v>1</v>
      </c>
      <c r="B9" s="333" t="s">
        <v>502</v>
      </c>
      <c r="C9" s="329" t="s">
        <v>498</v>
      </c>
      <c r="D9" s="329" t="s">
        <v>499</v>
      </c>
      <c r="E9" s="329" t="s">
        <v>500</v>
      </c>
      <c r="F9" s="329">
        <v>2007</v>
      </c>
      <c r="G9" s="329" t="s">
        <v>501</v>
      </c>
      <c r="H9" s="329">
        <v>12250</v>
      </c>
      <c r="I9" s="334">
        <v>42822</v>
      </c>
      <c r="J9" s="332"/>
      <c r="K9" s="332"/>
    </row>
    <row r="10" spans="1:12" s="190" customFormat="1" ht="15" x14ac:dyDescent="0.2">
      <c r="A10" s="277">
        <v>2</v>
      </c>
      <c r="B10" s="277"/>
      <c r="C10" s="277"/>
      <c r="D10" s="278"/>
      <c r="E10" s="278"/>
      <c r="F10" s="278"/>
      <c r="G10" s="278"/>
      <c r="H10" s="278"/>
      <c r="I10" s="278"/>
      <c r="J10" s="278"/>
      <c r="K10" s="278"/>
    </row>
    <row r="11" spans="1:12" s="190" customFormat="1" ht="15" x14ac:dyDescent="0.2">
      <c r="A11" s="277">
        <v>3</v>
      </c>
      <c r="B11" s="277"/>
      <c r="C11" s="277"/>
      <c r="D11" s="278"/>
      <c r="E11" s="278"/>
      <c r="F11" s="278"/>
      <c r="G11" s="278"/>
      <c r="H11" s="278"/>
      <c r="I11" s="278"/>
      <c r="J11" s="278"/>
      <c r="K11" s="278"/>
    </row>
    <row r="12" spans="1:12" s="190" customFormat="1" ht="15" x14ac:dyDescent="0.2">
      <c r="A12" s="277">
        <v>4</v>
      </c>
      <c r="B12" s="277"/>
      <c r="C12" s="277"/>
      <c r="D12" s="278"/>
      <c r="E12" s="278"/>
      <c r="F12" s="278"/>
      <c r="G12" s="278"/>
      <c r="H12" s="278"/>
      <c r="I12" s="278"/>
      <c r="J12" s="278"/>
      <c r="K12" s="278"/>
    </row>
    <row r="13" spans="1:12" s="190" customFormat="1" ht="15" x14ac:dyDescent="0.2">
      <c r="A13" s="277">
        <v>5</v>
      </c>
      <c r="B13" s="277"/>
      <c r="C13" s="277"/>
      <c r="D13" s="278"/>
      <c r="E13" s="278"/>
      <c r="F13" s="278"/>
      <c r="G13" s="278"/>
      <c r="H13" s="278"/>
      <c r="I13" s="278"/>
      <c r="J13" s="278"/>
      <c r="K13" s="278"/>
    </row>
    <row r="14" spans="1:12" s="190" customFormat="1" ht="15" x14ac:dyDescent="0.2">
      <c r="A14" s="277">
        <v>6</v>
      </c>
      <c r="B14" s="277"/>
      <c r="C14" s="277"/>
      <c r="D14" s="278"/>
      <c r="E14" s="278"/>
      <c r="F14" s="278"/>
      <c r="G14" s="278"/>
      <c r="H14" s="278"/>
      <c r="I14" s="278"/>
      <c r="J14" s="278"/>
      <c r="K14" s="278"/>
    </row>
    <row r="15" spans="1:12" s="190" customFormat="1" ht="15" x14ac:dyDescent="0.2">
      <c r="A15" s="277">
        <v>7</v>
      </c>
      <c r="B15" s="277"/>
      <c r="C15" s="277"/>
      <c r="D15" s="278"/>
      <c r="E15" s="278"/>
      <c r="F15" s="278"/>
      <c r="G15" s="278"/>
      <c r="H15" s="278"/>
      <c r="I15" s="278"/>
      <c r="J15" s="278"/>
      <c r="K15" s="278"/>
    </row>
    <row r="16" spans="1:12" s="190" customFormat="1" ht="15" x14ac:dyDescent="0.2">
      <c r="A16" s="277">
        <v>8</v>
      </c>
      <c r="B16" s="277"/>
      <c r="C16" s="277"/>
      <c r="D16" s="278"/>
      <c r="E16" s="278"/>
      <c r="F16" s="278"/>
      <c r="G16" s="278"/>
      <c r="H16" s="278"/>
      <c r="I16" s="278"/>
      <c r="J16" s="278"/>
      <c r="K16" s="278"/>
    </row>
    <row r="17" spans="1:11" s="190" customFormat="1" ht="15" x14ac:dyDescent="0.2">
      <c r="A17" s="277">
        <v>9</v>
      </c>
      <c r="B17" s="277"/>
      <c r="C17" s="277"/>
      <c r="D17" s="278"/>
      <c r="E17" s="278"/>
      <c r="F17" s="278"/>
      <c r="G17" s="278"/>
      <c r="H17" s="278"/>
      <c r="I17" s="278"/>
      <c r="J17" s="278"/>
      <c r="K17" s="278"/>
    </row>
    <row r="18" spans="1:11" s="190" customFormat="1" ht="15" x14ac:dyDescent="0.2">
      <c r="A18" s="277">
        <v>10</v>
      </c>
      <c r="B18" s="277"/>
      <c r="C18" s="277"/>
      <c r="D18" s="278"/>
      <c r="E18" s="278"/>
      <c r="F18" s="278"/>
      <c r="G18" s="278"/>
      <c r="H18" s="278"/>
      <c r="I18" s="278"/>
      <c r="J18" s="278"/>
      <c r="K18" s="278"/>
    </row>
    <row r="19" spans="1:11" s="190" customFormat="1" ht="15" x14ac:dyDescent="0.2">
      <c r="A19" s="277">
        <v>11</v>
      </c>
      <c r="B19" s="277"/>
      <c r="C19" s="277"/>
      <c r="D19" s="278"/>
      <c r="E19" s="278"/>
      <c r="F19" s="278"/>
      <c r="G19" s="278"/>
      <c r="H19" s="278"/>
      <c r="I19" s="278"/>
      <c r="J19" s="278"/>
      <c r="K19" s="278"/>
    </row>
    <row r="20" spans="1:11" s="190" customFormat="1" ht="15" x14ac:dyDescent="0.2">
      <c r="A20" s="277">
        <v>12</v>
      </c>
      <c r="B20" s="277"/>
      <c r="C20" s="277"/>
      <c r="D20" s="278"/>
      <c r="E20" s="278"/>
      <c r="F20" s="278"/>
      <c r="G20" s="278"/>
      <c r="H20" s="278"/>
      <c r="I20" s="278"/>
      <c r="J20" s="278"/>
      <c r="K20" s="278"/>
    </row>
    <row r="21" spans="1:11" s="190" customFormat="1" ht="15" x14ac:dyDescent="0.2">
      <c r="A21" s="277">
        <v>13</v>
      </c>
      <c r="B21" s="277"/>
      <c r="C21" s="277"/>
      <c r="D21" s="278"/>
      <c r="E21" s="278"/>
      <c r="F21" s="278"/>
      <c r="G21" s="278"/>
      <c r="H21" s="278"/>
      <c r="I21" s="278"/>
      <c r="J21" s="278"/>
      <c r="K21" s="278"/>
    </row>
    <row r="22" spans="1:11" s="190" customFormat="1" ht="15" x14ac:dyDescent="0.2">
      <c r="A22" s="277">
        <v>14</v>
      </c>
      <c r="B22" s="277"/>
      <c r="C22" s="277"/>
      <c r="D22" s="278"/>
      <c r="E22" s="278"/>
      <c r="F22" s="278"/>
      <c r="G22" s="278"/>
      <c r="H22" s="278"/>
      <c r="I22" s="278"/>
      <c r="J22" s="278"/>
      <c r="K22" s="278"/>
    </row>
    <row r="23" spans="1:11" s="190" customFormat="1" ht="15" x14ac:dyDescent="0.2">
      <c r="A23" s="277">
        <v>15</v>
      </c>
      <c r="B23" s="277"/>
      <c r="C23" s="277"/>
      <c r="D23" s="278"/>
      <c r="E23" s="278"/>
      <c r="F23" s="278"/>
      <c r="G23" s="278"/>
      <c r="H23" s="278"/>
      <c r="I23" s="278"/>
      <c r="J23" s="278"/>
      <c r="K23" s="278"/>
    </row>
    <row r="24" spans="1:11" s="190" customFormat="1" ht="15" x14ac:dyDescent="0.2">
      <c r="A24" s="277">
        <v>16</v>
      </c>
      <c r="B24" s="277"/>
      <c r="C24" s="277"/>
      <c r="D24" s="278"/>
      <c r="E24" s="278"/>
      <c r="F24" s="278"/>
      <c r="G24" s="278"/>
      <c r="H24" s="278"/>
      <c r="I24" s="278"/>
      <c r="J24" s="278"/>
      <c r="K24" s="278"/>
    </row>
    <row r="25" spans="1:11" s="190" customFormat="1" ht="15" x14ac:dyDescent="0.2">
      <c r="A25" s="277">
        <v>17</v>
      </c>
      <c r="B25" s="277"/>
      <c r="C25" s="277"/>
      <c r="D25" s="278"/>
      <c r="E25" s="278"/>
      <c r="F25" s="278"/>
      <c r="G25" s="278"/>
      <c r="H25" s="278"/>
      <c r="I25" s="278"/>
      <c r="J25" s="278"/>
      <c r="K25" s="278"/>
    </row>
    <row r="26" spans="1:11" s="190" customFormat="1" ht="15" x14ac:dyDescent="0.2">
      <c r="A26" s="277">
        <v>18</v>
      </c>
      <c r="B26" s="277"/>
      <c r="C26" s="277"/>
      <c r="D26" s="278"/>
      <c r="E26" s="278"/>
      <c r="F26" s="278"/>
      <c r="G26" s="278"/>
      <c r="H26" s="278"/>
      <c r="I26" s="278"/>
      <c r="J26" s="278"/>
      <c r="K26" s="278"/>
    </row>
    <row r="27" spans="1:11" s="190" customFormat="1" ht="15" x14ac:dyDescent="0.2">
      <c r="A27" s="277" t="s">
        <v>261</v>
      </c>
      <c r="B27" s="277"/>
      <c r="C27" s="277"/>
      <c r="D27" s="278"/>
      <c r="E27" s="278"/>
      <c r="F27" s="278"/>
      <c r="G27" s="278"/>
      <c r="H27" s="278"/>
      <c r="I27" s="278"/>
      <c r="J27" s="278"/>
      <c r="K27" s="278"/>
    </row>
    <row r="28" spans="1:11" x14ac:dyDescent="0.2">
      <c r="A28" s="281"/>
      <c r="B28" s="281"/>
      <c r="C28" s="281"/>
      <c r="D28" s="281"/>
      <c r="E28" s="281"/>
      <c r="F28" s="281"/>
      <c r="G28" s="281"/>
      <c r="H28" s="281"/>
      <c r="I28" s="281"/>
      <c r="J28" s="281"/>
      <c r="K28" s="281"/>
    </row>
    <row r="29" spans="1:11" x14ac:dyDescent="0.2">
      <c r="A29" s="281"/>
      <c r="B29" s="281"/>
      <c r="C29" s="281"/>
      <c r="D29" s="281"/>
      <c r="E29" s="281"/>
      <c r="F29" s="281"/>
      <c r="G29" s="281"/>
      <c r="H29" s="281"/>
      <c r="I29" s="281"/>
      <c r="J29" s="281"/>
      <c r="K29" s="281"/>
    </row>
    <row r="30" spans="1:11" x14ac:dyDescent="0.2">
      <c r="A30" s="282"/>
      <c r="B30" s="282"/>
      <c r="C30" s="282"/>
      <c r="D30" s="281"/>
      <c r="E30" s="281"/>
      <c r="F30" s="281"/>
      <c r="G30" s="281"/>
      <c r="H30" s="281"/>
      <c r="I30" s="281"/>
      <c r="J30" s="281"/>
      <c r="K30" s="281"/>
    </row>
    <row r="31" spans="1:11" ht="15" x14ac:dyDescent="0.3">
      <c r="A31" s="283"/>
      <c r="B31" s="283"/>
      <c r="C31" s="283"/>
      <c r="D31" s="284" t="s">
        <v>96</v>
      </c>
      <c r="E31" s="283"/>
      <c r="F31" s="283"/>
      <c r="G31" s="285"/>
      <c r="H31" s="283"/>
      <c r="I31" s="283"/>
      <c r="J31" s="283"/>
      <c r="K31" s="283"/>
    </row>
    <row r="32" spans="1:11" ht="15" x14ac:dyDescent="0.3">
      <c r="A32" s="283"/>
      <c r="B32" s="283"/>
      <c r="C32" s="283"/>
      <c r="D32" s="283"/>
      <c r="E32" s="286"/>
      <c r="F32" s="283"/>
      <c r="H32" s="286"/>
      <c r="I32" s="286"/>
      <c r="J32" s="287"/>
    </row>
    <row r="33" spans="4:9" ht="15" x14ac:dyDescent="0.3">
      <c r="D33" s="283"/>
      <c r="E33" s="288" t="s">
        <v>251</v>
      </c>
      <c r="F33" s="283"/>
      <c r="H33" s="289" t="s">
        <v>256</v>
      </c>
      <c r="I33" s="289"/>
    </row>
    <row r="34" spans="4:9" ht="15" x14ac:dyDescent="0.3">
      <c r="D34" s="283"/>
      <c r="E34" s="290" t="s">
        <v>127</v>
      </c>
      <c r="F34" s="283"/>
      <c r="H34" s="283" t="s">
        <v>252</v>
      </c>
      <c r="I34" s="283"/>
    </row>
    <row r="35" spans="4:9" ht="15" x14ac:dyDescent="0.3">
      <c r="D35" s="283"/>
      <c r="E35" s="290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C9" sqref="C9"/>
    </sheetView>
  </sheetViews>
  <sheetFormatPr defaultRowHeight="12.75" x14ac:dyDescent="0.2"/>
  <cols>
    <col min="1" max="1" width="11.7109375" style="176" customWidth="1"/>
    <col min="2" max="2" width="21.5703125" style="176" customWidth="1"/>
    <col min="3" max="3" width="19.140625" style="176" customWidth="1"/>
    <col min="4" max="4" width="23.7109375" style="176" customWidth="1"/>
    <col min="5" max="6" width="16.5703125" style="176" bestFit="1" customWidth="1"/>
    <col min="7" max="7" width="17" style="176" customWidth="1"/>
    <col min="8" max="8" width="19" style="176" customWidth="1"/>
    <col min="9" max="9" width="24.42578125" style="176" customWidth="1"/>
    <col min="10" max="16384" width="9.140625" style="176"/>
  </cols>
  <sheetData>
    <row r="1" spans="1:13" customFormat="1" ht="15" x14ac:dyDescent="0.2">
      <c r="A1" s="133" t="s">
        <v>395</v>
      </c>
      <c r="B1" s="134"/>
      <c r="C1" s="134"/>
      <c r="D1" s="134"/>
      <c r="E1" s="134"/>
      <c r="F1" s="134"/>
      <c r="G1" s="134"/>
      <c r="H1" s="140"/>
      <c r="I1" s="74" t="s">
        <v>97</v>
      </c>
    </row>
    <row r="2" spans="1:13" customFormat="1" ht="15" x14ac:dyDescent="0.3">
      <c r="A2" s="101" t="s">
        <v>128</v>
      </c>
      <c r="B2" s="134"/>
      <c r="C2" s="134"/>
      <c r="D2" s="134"/>
      <c r="E2" s="134"/>
      <c r="F2" s="134"/>
      <c r="G2" s="134"/>
      <c r="H2" s="140"/>
      <c r="I2" s="195" t="str">
        <f>'ფორმა N1'!L2</f>
        <v>09/12/2017-10/02/2017</v>
      </c>
    </row>
    <row r="3" spans="1:13" customFormat="1" ht="15" x14ac:dyDescent="0.2">
      <c r="A3" s="134"/>
      <c r="B3" s="134"/>
      <c r="C3" s="134"/>
      <c r="D3" s="134"/>
      <c r="E3" s="134"/>
      <c r="F3" s="134"/>
      <c r="G3" s="134"/>
      <c r="H3" s="137"/>
      <c r="I3" s="137"/>
      <c r="M3" s="176"/>
    </row>
    <row r="4" spans="1:13" customFormat="1" ht="15" x14ac:dyDescent="0.3">
      <c r="A4" s="72" t="str">
        <f>'ფორმა N2'!A4</f>
        <v>ანგარიშვალდებული პირის დასახელება:</v>
      </c>
      <c r="B4" s="72"/>
      <c r="C4" s="72"/>
      <c r="D4" s="134"/>
      <c r="E4" s="134"/>
      <c r="F4" s="134"/>
      <c r="G4" s="134"/>
      <c r="H4" s="134"/>
      <c r="I4" s="142"/>
    </row>
    <row r="5" spans="1:13" ht="15" x14ac:dyDescent="0.3">
      <c r="A5" s="196" t="str">
        <f>'ფორმა N1'!A5</f>
        <v>საარჩევნო ბლოკი "ბაქრაძე,უგულავა-ევროპული საქართველო"</v>
      </c>
      <c r="B5" s="76"/>
      <c r="C5" s="76"/>
      <c r="D5" s="198"/>
      <c r="E5" s="198"/>
      <c r="F5" s="198"/>
      <c r="G5" s="198"/>
      <c r="H5" s="198"/>
      <c r="I5" s="197"/>
    </row>
    <row r="6" spans="1:13" customFormat="1" ht="13.5" x14ac:dyDescent="0.2">
      <c r="A6" s="138"/>
      <c r="B6" s="139"/>
      <c r="C6" s="139"/>
      <c r="D6" s="134"/>
      <c r="E6" s="134"/>
      <c r="F6" s="134"/>
      <c r="G6" s="134"/>
      <c r="H6" s="134"/>
      <c r="I6" s="134"/>
    </row>
    <row r="7" spans="1:13" customFormat="1" ht="75" x14ac:dyDescent="0.2">
      <c r="A7" s="143" t="s">
        <v>64</v>
      </c>
      <c r="B7" s="132" t="s">
        <v>347</v>
      </c>
      <c r="C7" s="132" t="s">
        <v>348</v>
      </c>
      <c r="D7" s="132" t="s">
        <v>353</v>
      </c>
      <c r="E7" s="132" t="s">
        <v>354</v>
      </c>
      <c r="F7" s="132" t="s">
        <v>349</v>
      </c>
      <c r="G7" s="132" t="s">
        <v>350</v>
      </c>
      <c r="H7" s="132" t="s">
        <v>361</v>
      </c>
      <c r="I7" s="132" t="s">
        <v>351</v>
      </c>
    </row>
    <row r="8" spans="1:13" customFormat="1" ht="15" x14ac:dyDescent="0.2">
      <c r="A8" s="130">
        <v>1</v>
      </c>
      <c r="B8" s="130">
        <v>2</v>
      </c>
      <c r="C8" s="132">
        <v>3</v>
      </c>
      <c r="D8" s="130">
        <v>6</v>
      </c>
      <c r="E8" s="132">
        <v>7</v>
      </c>
      <c r="F8" s="130">
        <v>8</v>
      </c>
      <c r="G8" s="130">
        <v>9</v>
      </c>
      <c r="H8" s="130">
        <v>10</v>
      </c>
      <c r="I8" s="132">
        <v>11</v>
      </c>
    </row>
    <row r="9" spans="1:13" customFormat="1" ht="15" x14ac:dyDescent="0.2">
      <c r="A9" s="63">
        <v>1</v>
      </c>
      <c r="B9" s="26"/>
      <c r="C9" s="26"/>
      <c r="D9" s="26"/>
      <c r="E9" s="26"/>
      <c r="F9" s="194"/>
      <c r="G9" s="194"/>
      <c r="H9" s="194"/>
      <c r="I9" s="26"/>
    </row>
    <row r="10" spans="1:13" customFormat="1" ht="15" x14ac:dyDescent="0.2">
      <c r="A10" s="63">
        <v>2</v>
      </c>
      <c r="B10" s="26"/>
      <c r="C10" s="26"/>
      <c r="D10" s="26"/>
      <c r="E10" s="26"/>
      <c r="F10" s="194"/>
      <c r="G10" s="194"/>
      <c r="H10" s="194"/>
      <c r="I10" s="26"/>
    </row>
    <row r="11" spans="1:13" customFormat="1" ht="15" x14ac:dyDescent="0.2">
      <c r="A11" s="63">
        <v>3</v>
      </c>
      <c r="B11" s="26"/>
      <c r="C11" s="26"/>
      <c r="D11" s="26"/>
      <c r="E11" s="26"/>
      <c r="F11" s="194"/>
      <c r="G11" s="194"/>
      <c r="H11" s="194"/>
      <c r="I11" s="26"/>
    </row>
    <row r="12" spans="1:13" customFormat="1" ht="15" x14ac:dyDescent="0.2">
      <c r="A12" s="63">
        <v>4</v>
      </c>
      <c r="B12" s="26"/>
      <c r="C12" s="26"/>
      <c r="D12" s="26"/>
      <c r="E12" s="26"/>
      <c r="F12" s="194"/>
      <c r="G12" s="194"/>
      <c r="H12" s="194"/>
      <c r="I12" s="26"/>
    </row>
    <row r="13" spans="1:13" customFormat="1" ht="15" x14ac:dyDescent="0.2">
      <c r="A13" s="63">
        <v>5</v>
      </c>
      <c r="B13" s="26"/>
      <c r="C13" s="26"/>
      <c r="D13" s="26"/>
      <c r="E13" s="26"/>
      <c r="F13" s="194"/>
      <c r="G13" s="194"/>
      <c r="H13" s="194"/>
      <c r="I13" s="26"/>
    </row>
    <row r="14" spans="1:13" customFormat="1" ht="15" x14ac:dyDescent="0.2">
      <c r="A14" s="63">
        <v>6</v>
      </c>
      <c r="B14" s="26"/>
      <c r="C14" s="26"/>
      <c r="D14" s="26"/>
      <c r="E14" s="26"/>
      <c r="F14" s="194"/>
      <c r="G14" s="194"/>
      <c r="H14" s="194"/>
      <c r="I14" s="26"/>
    </row>
    <row r="15" spans="1:13" customFormat="1" ht="15" x14ac:dyDescent="0.2">
      <c r="A15" s="63">
        <v>7</v>
      </c>
      <c r="B15" s="26"/>
      <c r="C15" s="26"/>
      <c r="D15" s="26"/>
      <c r="E15" s="26"/>
      <c r="F15" s="194"/>
      <c r="G15" s="194"/>
      <c r="H15" s="194"/>
      <c r="I15" s="26"/>
    </row>
    <row r="16" spans="1:13" customFormat="1" ht="15" x14ac:dyDescent="0.2">
      <c r="A16" s="63">
        <v>8</v>
      </c>
      <c r="B16" s="26"/>
      <c r="C16" s="26"/>
      <c r="D16" s="26"/>
      <c r="E16" s="26"/>
      <c r="F16" s="194"/>
      <c r="G16" s="194"/>
      <c r="H16" s="194"/>
      <c r="I16" s="26"/>
    </row>
    <row r="17" spans="1:9" customFormat="1" ht="15" x14ac:dyDescent="0.2">
      <c r="A17" s="63">
        <v>9</v>
      </c>
      <c r="B17" s="26"/>
      <c r="C17" s="26"/>
      <c r="D17" s="26"/>
      <c r="E17" s="26"/>
      <c r="F17" s="194"/>
      <c r="G17" s="194"/>
      <c r="H17" s="194"/>
      <c r="I17" s="26"/>
    </row>
    <row r="18" spans="1:9" customFormat="1" ht="15" x14ac:dyDescent="0.2">
      <c r="A18" s="63">
        <v>10</v>
      </c>
      <c r="B18" s="26"/>
      <c r="C18" s="26"/>
      <c r="D18" s="26"/>
      <c r="E18" s="26"/>
      <c r="F18" s="194"/>
      <c r="G18" s="194"/>
      <c r="H18" s="194"/>
      <c r="I18" s="26"/>
    </row>
    <row r="19" spans="1:9" customFormat="1" ht="15" x14ac:dyDescent="0.2">
      <c r="A19" s="63">
        <v>11</v>
      </c>
      <c r="B19" s="26"/>
      <c r="C19" s="26"/>
      <c r="D19" s="26"/>
      <c r="E19" s="26"/>
      <c r="F19" s="194"/>
      <c r="G19" s="194"/>
      <c r="H19" s="194"/>
      <c r="I19" s="26"/>
    </row>
    <row r="20" spans="1:9" customFormat="1" ht="15" x14ac:dyDescent="0.2">
      <c r="A20" s="63">
        <v>12</v>
      </c>
      <c r="B20" s="26"/>
      <c r="C20" s="26"/>
      <c r="D20" s="26"/>
      <c r="E20" s="26"/>
      <c r="F20" s="194"/>
      <c r="G20" s="194"/>
      <c r="H20" s="194"/>
      <c r="I20" s="26"/>
    </row>
    <row r="21" spans="1:9" customFormat="1" ht="15" x14ac:dyDescent="0.2">
      <c r="A21" s="63">
        <v>13</v>
      </c>
      <c r="B21" s="26"/>
      <c r="C21" s="26"/>
      <c r="D21" s="26"/>
      <c r="E21" s="26"/>
      <c r="F21" s="194"/>
      <c r="G21" s="194"/>
      <c r="H21" s="194"/>
      <c r="I21" s="26"/>
    </row>
    <row r="22" spans="1:9" customFormat="1" ht="15" x14ac:dyDescent="0.2">
      <c r="A22" s="63">
        <v>14</v>
      </c>
      <c r="B22" s="26"/>
      <c r="C22" s="26"/>
      <c r="D22" s="26"/>
      <c r="E22" s="26"/>
      <c r="F22" s="194"/>
      <c r="G22" s="194"/>
      <c r="H22" s="194"/>
      <c r="I22" s="26"/>
    </row>
    <row r="23" spans="1:9" customFormat="1" ht="15" x14ac:dyDescent="0.2">
      <c r="A23" s="63">
        <v>15</v>
      </c>
      <c r="B23" s="26"/>
      <c r="C23" s="26"/>
      <c r="D23" s="26"/>
      <c r="E23" s="26"/>
      <c r="F23" s="194"/>
      <c r="G23" s="194"/>
      <c r="H23" s="194"/>
      <c r="I23" s="26"/>
    </row>
    <row r="24" spans="1:9" customFormat="1" ht="15" x14ac:dyDescent="0.2">
      <c r="A24" s="63">
        <v>16</v>
      </c>
      <c r="B24" s="26"/>
      <c r="C24" s="26"/>
      <c r="D24" s="26"/>
      <c r="E24" s="26"/>
      <c r="F24" s="194"/>
      <c r="G24" s="194"/>
      <c r="H24" s="194"/>
      <c r="I24" s="26"/>
    </row>
    <row r="25" spans="1:9" customFormat="1" ht="15" x14ac:dyDescent="0.2">
      <c r="A25" s="63">
        <v>17</v>
      </c>
      <c r="B25" s="26"/>
      <c r="C25" s="26"/>
      <c r="D25" s="26"/>
      <c r="E25" s="26"/>
      <c r="F25" s="194"/>
      <c r="G25" s="194"/>
      <c r="H25" s="194"/>
      <c r="I25" s="26"/>
    </row>
    <row r="26" spans="1:9" customFormat="1" ht="15" x14ac:dyDescent="0.2">
      <c r="A26" s="63">
        <v>18</v>
      </c>
      <c r="B26" s="26"/>
      <c r="C26" s="26"/>
      <c r="D26" s="26"/>
      <c r="E26" s="26"/>
      <c r="F26" s="194"/>
      <c r="G26" s="194"/>
      <c r="H26" s="194"/>
      <c r="I26" s="26"/>
    </row>
    <row r="27" spans="1:9" customFormat="1" ht="15" x14ac:dyDescent="0.2">
      <c r="A27" s="63" t="s">
        <v>261</v>
      </c>
      <c r="B27" s="26"/>
      <c r="C27" s="26"/>
      <c r="D27" s="26"/>
      <c r="E27" s="26"/>
      <c r="F27" s="194"/>
      <c r="G27" s="194"/>
      <c r="H27" s="194"/>
      <c r="I27" s="26"/>
    </row>
    <row r="28" spans="1:9" x14ac:dyDescent="0.2">
      <c r="A28" s="200"/>
      <c r="B28" s="200"/>
      <c r="C28" s="200"/>
      <c r="D28" s="200"/>
      <c r="E28" s="200"/>
      <c r="F28" s="200"/>
      <c r="G28" s="200"/>
      <c r="H28" s="200"/>
      <c r="I28" s="200"/>
    </row>
    <row r="29" spans="1:9" x14ac:dyDescent="0.2">
      <c r="A29" s="200"/>
      <c r="B29" s="200"/>
      <c r="C29" s="200"/>
      <c r="D29" s="200"/>
      <c r="E29" s="200"/>
      <c r="F29" s="200"/>
      <c r="G29" s="200"/>
      <c r="H29" s="200"/>
      <c r="I29" s="200"/>
    </row>
    <row r="30" spans="1:9" x14ac:dyDescent="0.2">
      <c r="A30" s="201"/>
      <c r="B30" s="200"/>
      <c r="C30" s="200"/>
      <c r="D30" s="200"/>
      <c r="E30" s="200"/>
      <c r="F30" s="200"/>
      <c r="G30" s="200"/>
      <c r="H30" s="200"/>
      <c r="I30" s="200"/>
    </row>
    <row r="31" spans="1:9" ht="15" x14ac:dyDescent="0.3">
      <c r="A31" s="175"/>
      <c r="B31" s="177" t="s">
        <v>96</v>
      </c>
      <c r="C31" s="175"/>
      <c r="D31" s="175"/>
      <c r="E31" s="178"/>
      <c r="F31" s="175"/>
      <c r="G31" s="175"/>
      <c r="H31" s="175"/>
      <c r="I31" s="175"/>
    </row>
    <row r="32" spans="1:9" ht="15" x14ac:dyDescent="0.3">
      <c r="A32" s="175"/>
      <c r="B32" s="175"/>
      <c r="C32" s="179"/>
      <c r="D32" s="175"/>
      <c r="F32" s="179"/>
      <c r="G32" s="205"/>
    </row>
    <row r="33" spans="2:6" ht="15" x14ac:dyDescent="0.3">
      <c r="B33" s="175"/>
      <c r="C33" s="181" t="s">
        <v>251</v>
      </c>
      <c r="D33" s="175"/>
      <c r="F33" s="182" t="s">
        <v>256</v>
      </c>
    </row>
    <row r="34" spans="2:6" ht="15" x14ac:dyDescent="0.3">
      <c r="B34" s="175"/>
      <c r="C34" s="183" t="s">
        <v>127</v>
      </c>
      <c r="D34" s="175"/>
      <c r="F34" s="175" t="s">
        <v>252</v>
      </c>
    </row>
    <row r="35" spans="2:6" ht="15" x14ac:dyDescent="0.3">
      <c r="B35" s="175"/>
      <c r="C35" s="183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abSelected="1" view="pageBreakPreview" zoomScale="80" zoomScaleNormal="100" zoomScaleSheetLayoutView="80" workbookViewId="0">
      <selection activeCell="D22" sqref="D22"/>
    </sheetView>
  </sheetViews>
  <sheetFormatPr defaultRowHeight="15" x14ac:dyDescent="0.3"/>
  <cols>
    <col min="1" max="1" width="10" style="175" customWidth="1"/>
    <col min="2" max="2" width="20.28515625" style="175" customWidth="1"/>
    <col min="3" max="3" width="30" style="175" customWidth="1"/>
    <col min="4" max="4" width="29" style="175" customWidth="1"/>
    <col min="5" max="5" width="22.5703125" style="175" customWidth="1"/>
    <col min="6" max="6" width="20" style="175" customWidth="1"/>
    <col min="7" max="7" width="29.28515625" style="175" customWidth="1"/>
    <col min="8" max="8" width="27.140625" style="175" customWidth="1"/>
    <col min="9" max="9" width="26.42578125" style="175" customWidth="1"/>
    <col min="10" max="10" width="0.5703125" style="175" customWidth="1"/>
    <col min="11" max="16384" width="9.140625" style="175"/>
  </cols>
  <sheetData>
    <row r="1" spans="1:10" x14ac:dyDescent="0.3">
      <c r="A1" s="70" t="s">
        <v>362</v>
      </c>
      <c r="B1" s="72"/>
      <c r="C1" s="72"/>
      <c r="D1" s="72"/>
      <c r="E1" s="72"/>
      <c r="F1" s="72"/>
      <c r="G1" s="72"/>
      <c r="H1" s="72"/>
      <c r="I1" s="154" t="s">
        <v>186</v>
      </c>
      <c r="J1" s="155"/>
    </row>
    <row r="2" spans="1:10" x14ac:dyDescent="0.3">
      <c r="A2" s="72" t="s">
        <v>128</v>
      </c>
      <c r="B2" s="72"/>
      <c r="C2" s="72"/>
      <c r="D2" s="72"/>
      <c r="E2" s="72"/>
      <c r="F2" s="72"/>
      <c r="G2" s="72"/>
      <c r="H2" s="72"/>
      <c r="I2" s="156" t="str">
        <f>'ფორმა N1'!L2</f>
        <v>09/12/2017-10/02/2017</v>
      </c>
      <c r="J2" s="155"/>
    </row>
    <row r="3" spans="1:10" x14ac:dyDescent="0.3">
      <c r="A3" s="72"/>
      <c r="B3" s="72"/>
      <c r="C3" s="72"/>
      <c r="D3" s="72"/>
      <c r="E3" s="72"/>
      <c r="F3" s="72"/>
      <c r="G3" s="72"/>
      <c r="H3" s="72"/>
      <c r="I3" s="98"/>
      <c r="J3" s="155"/>
    </row>
    <row r="4" spans="1:10" x14ac:dyDescent="0.3">
      <c r="A4" s="73" t="str">
        <f>'[2]ფორმა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2"/>
      <c r="H4" s="72"/>
      <c r="I4" s="72"/>
      <c r="J4" s="100"/>
    </row>
    <row r="5" spans="1:10" x14ac:dyDescent="0.3">
      <c r="A5" s="196" t="str">
        <f>'ფორმა N1'!A5</f>
        <v>საარჩევნო ბლოკი "ბაქრაძე,უგულავა-ევროპული საქართველო"</v>
      </c>
      <c r="B5" s="196"/>
      <c r="C5" s="196"/>
      <c r="D5" s="196"/>
      <c r="E5" s="196"/>
      <c r="F5" s="196"/>
      <c r="G5" s="196"/>
      <c r="H5" s="196"/>
      <c r="I5" s="196"/>
      <c r="J5" s="182"/>
    </row>
    <row r="6" spans="1:10" x14ac:dyDescent="0.3">
      <c r="A6" s="73"/>
      <c r="B6" s="72"/>
      <c r="C6" s="72"/>
      <c r="D6" s="72"/>
      <c r="E6" s="72"/>
      <c r="F6" s="72"/>
      <c r="G6" s="72"/>
      <c r="H6" s="72"/>
      <c r="I6" s="72"/>
      <c r="J6" s="100"/>
    </row>
    <row r="7" spans="1:10" x14ac:dyDescent="0.3">
      <c r="A7" s="72"/>
      <c r="B7" s="72"/>
      <c r="C7" s="72"/>
      <c r="D7" s="72"/>
      <c r="E7" s="72"/>
      <c r="F7" s="72"/>
      <c r="G7" s="72"/>
      <c r="H7" s="72"/>
      <c r="I7" s="72"/>
      <c r="J7" s="101"/>
    </row>
    <row r="8" spans="1:10" ht="63.75" customHeight="1" x14ac:dyDescent="0.3">
      <c r="A8" s="157" t="s">
        <v>64</v>
      </c>
      <c r="B8" s="257" t="s">
        <v>344</v>
      </c>
      <c r="C8" s="258" t="s">
        <v>381</v>
      </c>
      <c r="D8" s="258" t="s">
        <v>382</v>
      </c>
      <c r="E8" s="258" t="s">
        <v>345</v>
      </c>
      <c r="F8" s="258" t="s">
        <v>358</v>
      </c>
      <c r="G8" s="258" t="s">
        <v>359</v>
      </c>
      <c r="H8" s="258" t="s">
        <v>383</v>
      </c>
      <c r="I8" s="158" t="s">
        <v>360</v>
      </c>
      <c r="J8" s="101"/>
    </row>
    <row r="9" spans="1:10" s="178" customFormat="1" ht="30" x14ac:dyDescent="0.2">
      <c r="A9" s="356">
        <v>1</v>
      </c>
      <c r="B9" s="361">
        <v>42800</v>
      </c>
      <c r="C9" s="362" t="s">
        <v>1588</v>
      </c>
      <c r="D9" s="362">
        <v>200179145</v>
      </c>
      <c r="E9" s="356" t="s">
        <v>584</v>
      </c>
      <c r="F9" s="356">
        <v>36746.699999999997</v>
      </c>
      <c r="G9" s="356"/>
      <c r="H9" s="356"/>
      <c r="I9" s="356">
        <v>36746.699999999997</v>
      </c>
      <c r="J9" s="104"/>
    </row>
    <row r="10" spans="1:10" s="360" customFormat="1" x14ac:dyDescent="0.3">
      <c r="A10" s="357">
        <v>2</v>
      </c>
      <c r="B10" s="358"/>
      <c r="C10" s="466"/>
      <c r="D10" s="543"/>
      <c r="E10" s="357"/>
      <c r="F10" s="357"/>
      <c r="G10" s="357"/>
      <c r="H10" s="357"/>
      <c r="I10" s="357"/>
      <c r="J10" s="359"/>
    </row>
    <row r="11" spans="1:10" x14ac:dyDescent="0.3">
      <c r="A11" s="160">
        <v>3</v>
      </c>
      <c r="B11" s="358"/>
      <c r="C11" s="466"/>
      <c r="D11" s="543"/>
      <c r="E11" s="357"/>
      <c r="F11" s="356"/>
      <c r="G11" s="164"/>
      <c r="H11" s="164"/>
      <c r="I11" s="356"/>
      <c r="J11" s="101"/>
    </row>
    <row r="12" spans="1:10" x14ac:dyDescent="0.3">
      <c r="A12" s="160">
        <v>4</v>
      </c>
      <c r="B12" s="353"/>
      <c r="C12" s="165"/>
      <c r="D12" s="165"/>
      <c r="E12" s="164"/>
      <c r="F12" s="164"/>
      <c r="G12" s="164"/>
      <c r="H12" s="164"/>
      <c r="I12" s="164"/>
      <c r="J12" s="101"/>
    </row>
    <row r="13" spans="1:10" x14ac:dyDescent="0.3">
      <c r="A13" s="160">
        <v>5</v>
      </c>
      <c r="B13" s="353"/>
      <c r="C13" s="165"/>
      <c r="D13" s="165"/>
      <c r="E13" s="164"/>
      <c r="F13" s="164"/>
      <c r="G13" s="164"/>
      <c r="H13" s="164"/>
      <c r="I13" s="164"/>
      <c r="J13" s="101"/>
    </row>
    <row r="14" spans="1:10" x14ac:dyDescent="0.3">
      <c r="A14" s="160">
        <v>6</v>
      </c>
      <c r="B14" s="188"/>
      <c r="C14" s="165"/>
      <c r="D14" s="165"/>
      <c r="E14" s="164"/>
      <c r="F14" s="164"/>
      <c r="G14" s="164"/>
      <c r="H14" s="164"/>
      <c r="I14" s="164"/>
      <c r="J14" s="101"/>
    </row>
    <row r="15" spans="1:10" x14ac:dyDescent="0.3">
      <c r="A15" s="160">
        <v>7</v>
      </c>
      <c r="B15" s="188"/>
      <c r="C15" s="165"/>
      <c r="D15" s="165"/>
      <c r="E15" s="164"/>
      <c r="F15" s="164"/>
      <c r="G15" s="164"/>
      <c r="H15" s="164"/>
      <c r="I15" s="164"/>
      <c r="J15" s="101"/>
    </row>
    <row r="16" spans="1:10" x14ac:dyDescent="0.3">
      <c r="A16" s="160">
        <v>8</v>
      </c>
      <c r="B16" s="188"/>
      <c r="C16" s="165"/>
      <c r="D16" s="165"/>
      <c r="E16" s="164"/>
      <c r="F16" s="164"/>
      <c r="G16" s="164"/>
      <c r="H16" s="164"/>
      <c r="I16" s="164"/>
      <c r="J16" s="101"/>
    </row>
    <row r="17" spans="1:10" x14ac:dyDescent="0.3">
      <c r="A17" s="160">
        <v>9</v>
      </c>
      <c r="B17" s="188"/>
      <c r="C17" s="165"/>
      <c r="D17" s="165"/>
      <c r="E17" s="164"/>
      <c r="F17" s="164"/>
      <c r="G17" s="164"/>
      <c r="H17" s="164"/>
      <c r="I17" s="164"/>
      <c r="J17" s="101"/>
    </row>
    <row r="18" spans="1:10" x14ac:dyDescent="0.3">
      <c r="A18" s="160">
        <v>10</v>
      </c>
      <c r="B18" s="188"/>
      <c r="C18" s="165"/>
      <c r="D18" s="165"/>
      <c r="E18" s="164"/>
      <c r="F18" s="164"/>
      <c r="G18" s="164"/>
      <c r="H18" s="164"/>
      <c r="I18" s="164"/>
      <c r="J18" s="101"/>
    </row>
    <row r="19" spans="1:10" x14ac:dyDescent="0.3">
      <c r="A19" s="160">
        <v>11</v>
      </c>
      <c r="B19" s="188"/>
      <c r="C19" s="165"/>
      <c r="D19" s="165"/>
      <c r="E19" s="164"/>
      <c r="F19" s="164"/>
      <c r="G19" s="164"/>
      <c r="H19" s="164"/>
      <c r="I19" s="164"/>
      <c r="J19" s="101"/>
    </row>
    <row r="20" spans="1:10" x14ac:dyDescent="0.3">
      <c r="A20" s="160">
        <v>12</v>
      </c>
      <c r="B20" s="188"/>
      <c r="C20" s="165"/>
      <c r="D20" s="165"/>
      <c r="E20" s="164"/>
      <c r="F20" s="164"/>
      <c r="G20" s="164"/>
      <c r="H20" s="164"/>
      <c r="I20" s="164"/>
      <c r="J20" s="101"/>
    </row>
    <row r="21" spans="1:10" x14ac:dyDescent="0.3">
      <c r="A21" s="160">
        <v>13</v>
      </c>
      <c r="B21" s="188"/>
      <c r="C21" s="165"/>
      <c r="D21" s="165"/>
      <c r="E21" s="164"/>
      <c r="F21" s="164"/>
      <c r="G21" s="164"/>
      <c r="H21" s="164"/>
      <c r="I21" s="164"/>
      <c r="J21" s="101"/>
    </row>
    <row r="22" spans="1:10" x14ac:dyDescent="0.3">
      <c r="A22" s="160">
        <v>14</v>
      </c>
      <c r="B22" s="188"/>
      <c r="C22" s="165"/>
      <c r="D22" s="165"/>
      <c r="E22" s="164"/>
      <c r="F22" s="164"/>
      <c r="G22" s="164"/>
      <c r="H22" s="164"/>
      <c r="I22" s="164"/>
      <c r="J22" s="101"/>
    </row>
    <row r="23" spans="1:10" x14ac:dyDescent="0.3">
      <c r="A23" s="160">
        <v>15</v>
      </c>
      <c r="B23" s="188"/>
      <c r="C23" s="165"/>
      <c r="D23" s="165"/>
      <c r="E23" s="164"/>
      <c r="F23" s="164"/>
      <c r="G23" s="164"/>
      <c r="H23" s="164"/>
      <c r="I23" s="164"/>
      <c r="J23" s="101"/>
    </row>
    <row r="24" spans="1:10" x14ac:dyDescent="0.3">
      <c r="A24" s="160">
        <v>16</v>
      </c>
      <c r="B24" s="188"/>
      <c r="C24" s="165"/>
      <c r="D24" s="165"/>
      <c r="E24" s="164"/>
      <c r="F24" s="164"/>
      <c r="G24" s="164"/>
      <c r="H24" s="164"/>
      <c r="I24" s="164"/>
      <c r="J24" s="101"/>
    </row>
    <row r="25" spans="1:10" x14ac:dyDescent="0.3">
      <c r="A25" s="160">
        <v>17</v>
      </c>
      <c r="B25" s="188"/>
      <c r="C25" s="165"/>
      <c r="D25" s="165"/>
      <c r="E25" s="164"/>
      <c r="F25" s="164"/>
      <c r="G25" s="164"/>
      <c r="H25" s="164"/>
      <c r="I25" s="164"/>
      <c r="J25" s="101"/>
    </row>
    <row r="26" spans="1:10" x14ac:dyDescent="0.3">
      <c r="A26" s="160">
        <v>18</v>
      </c>
      <c r="B26" s="188"/>
      <c r="C26" s="165"/>
      <c r="D26" s="165"/>
      <c r="E26" s="164"/>
      <c r="F26" s="164"/>
      <c r="G26" s="164"/>
      <c r="H26" s="164"/>
      <c r="I26" s="164"/>
      <c r="J26" s="101"/>
    </row>
    <row r="27" spans="1:10" x14ac:dyDescent="0.3">
      <c r="A27" s="160">
        <v>19</v>
      </c>
      <c r="B27" s="188"/>
      <c r="C27" s="165"/>
      <c r="D27" s="165"/>
      <c r="E27" s="164"/>
      <c r="F27" s="164"/>
      <c r="G27" s="164"/>
      <c r="H27" s="164"/>
      <c r="I27" s="164"/>
      <c r="J27" s="101"/>
    </row>
    <row r="28" spans="1:10" x14ac:dyDescent="0.3">
      <c r="A28" s="160">
        <v>20</v>
      </c>
      <c r="B28" s="188"/>
      <c r="C28" s="165"/>
      <c r="D28" s="165"/>
      <c r="E28" s="164"/>
      <c r="F28" s="164"/>
      <c r="G28" s="164"/>
      <c r="H28" s="164"/>
      <c r="I28" s="164"/>
      <c r="J28" s="101"/>
    </row>
    <row r="29" spans="1:10" x14ac:dyDescent="0.3">
      <c r="A29" s="160">
        <v>21</v>
      </c>
      <c r="B29" s="188"/>
      <c r="C29" s="168"/>
      <c r="D29" s="168"/>
      <c r="E29" s="167"/>
      <c r="F29" s="167"/>
      <c r="G29" s="167"/>
      <c r="H29" s="235"/>
      <c r="I29" s="164"/>
      <c r="J29" s="101"/>
    </row>
    <row r="30" spans="1:10" x14ac:dyDescent="0.3">
      <c r="A30" s="160">
        <v>22</v>
      </c>
      <c r="B30" s="188"/>
      <c r="C30" s="168"/>
      <c r="D30" s="168"/>
      <c r="E30" s="167"/>
      <c r="F30" s="167"/>
      <c r="G30" s="167"/>
      <c r="H30" s="235"/>
      <c r="I30" s="164"/>
      <c r="J30" s="101"/>
    </row>
    <row r="31" spans="1:10" x14ac:dyDescent="0.3">
      <c r="A31" s="160">
        <v>23</v>
      </c>
      <c r="B31" s="188"/>
      <c r="C31" s="168"/>
      <c r="D31" s="168"/>
      <c r="E31" s="167"/>
      <c r="F31" s="167"/>
      <c r="G31" s="167"/>
      <c r="H31" s="235"/>
      <c r="I31" s="164"/>
      <c r="J31" s="101"/>
    </row>
    <row r="32" spans="1:10" x14ac:dyDescent="0.3">
      <c r="A32" s="160">
        <v>24</v>
      </c>
      <c r="B32" s="188"/>
      <c r="C32" s="168"/>
      <c r="D32" s="168"/>
      <c r="E32" s="167"/>
      <c r="F32" s="167"/>
      <c r="G32" s="167"/>
      <c r="H32" s="235"/>
      <c r="I32" s="164"/>
      <c r="J32" s="101"/>
    </row>
    <row r="33" spans="1:12" x14ac:dyDescent="0.3">
      <c r="A33" s="160">
        <v>25</v>
      </c>
      <c r="B33" s="188"/>
      <c r="C33" s="168"/>
      <c r="D33" s="168"/>
      <c r="E33" s="167"/>
      <c r="F33" s="167"/>
      <c r="G33" s="167"/>
      <c r="H33" s="235"/>
      <c r="I33" s="164"/>
      <c r="J33" s="101"/>
    </row>
    <row r="34" spans="1:12" x14ac:dyDescent="0.3">
      <c r="A34" s="160">
        <v>26</v>
      </c>
      <c r="B34" s="188"/>
      <c r="C34" s="168"/>
      <c r="D34" s="168"/>
      <c r="E34" s="167"/>
      <c r="F34" s="167"/>
      <c r="G34" s="167"/>
      <c r="H34" s="235"/>
      <c r="I34" s="164"/>
      <c r="J34" s="101"/>
    </row>
    <row r="35" spans="1:12" x14ac:dyDescent="0.3">
      <c r="A35" s="160">
        <v>27</v>
      </c>
      <c r="B35" s="188"/>
      <c r="C35" s="168"/>
      <c r="D35" s="168"/>
      <c r="E35" s="167"/>
      <c r="F35" s="167"/>
      <c r="G35" s="167"/>
      <c r="H35" s="235"/>
      <c r="I35" s="164"/>
      <c r="J35" s="101"/>
    </row>
    <row r="36" spans="1:12" x14ac:dyDescent="0.3">
      <c r="A36" s="160">
        <v>28</v>
      </c>
      <c r="B36" s="188"/>
      <c r="C36" s="168"/>
      <c r="D36" s="168"/>
      <c r="E36" s="167"/>
      <c r="F36" s="167"/>
      <c r="G36" s="167"/>
      <c r="H36" s="235"/>
      <c r="I36" s="164"/>
      <c r="J36" s="101"/>
    </row>
    <row r="37" spans="1:12" x14ac:dyDescent="0.3">
      <c r="A37" s="160">
        <v>29</v>
      </c>
      <c r="B37" s="188"/>
      <c r="C37" s="168"/>
      <c r="D37" s="168"/>
      <c r="E37" s="167"/>
      <c r="F37" s="167"/>
      <c r="G37" s="167"/>
      <c r="H37" s="235"/>
      <c r="I37" s="164"/>
      <c r="J37" s="101"/>
    </row>
    <row r="38" spans="1:12" x14ac:dyDescent="0.3">
      <c r="A38" s="160" t="s">
        <v>261</v>
      </c>
      <c r="B38" s="188"/>
      <c r="C38" s="168"/>
      <c r="D38" s="168"/>
      <c r="E38" s="167"/>
      <c r="F38" s="167"/>
      <c r="G38" s="236"/>
      <c r="H38" s="244" t="s">
        <v>374</v>
      </c>
      <c r="I38" s="262">
        <f>SUM(I9:I37)</f>
        <v>36746.699999999997</v>
      </c>
      <c r="J38" s="101"/>
    </row>
    <row r="40" spans="1:12" x14ac:dyDescent="0.3">
      <c r="A40" s="175" t="s">
        <v>396</v>
      </c>
    </row>
    <row r="42" spans="1:12" x14ac:dyDescent="0.3">
      <c r="B42" s="177" t="s">
        <v>96</v>
      </c>
      <c r="F42" s="178"/>
    </row>
    <row r="43" spans="1:12" x14ac:dyDescent="0.3">
      <c r="F43" s="176"/>
      <c r="I43" s="176"/>
      <c r="J43" s="176"/>
      <c r="K43" s="176"/>
      <c r="L43" s="176"/>
    </row>
    <row r="44" spans="1:12" x14ac:dyDescent="0.3">
      <c r="C44" s="179"/>
      <c r="F44" s="179"/>
      <c r="G44" s="179"/>
      <c r="H44" s="182"/>
      <c r="I44" s="180"/>
      <c r="J44" s="176"/>
      <c r="K44" s="176"/>
      <c r="L44" s="176"/>
    </row>
    <row r="45" spans="1:12" x14ac:dyDescent="0.3">
      <c r="A45" s="176"/>
      <c r="C45" s="181" t="s">
        <v>251</v>
      </c>
      <c r="F45" s="182" t="s">
        <v>256</v>
      </c>
      <c r="G45" s="181"/>
      <c r="H45" s="181"/>
      <c r="I45" s="180"/>
      <c r="J45" s="176"/>
      <c r="K45" s="176"/>
      <c r="L45" s="176"/>
    </row>
    <row r="46" spans="1:12" x14ac:dyDescent="0.3">
      <c r="A46" s="176"/>
      <c r="C46" s="183" t="s">
        <v>127</v>
      </c>
      <c r="F46" s="175" t="s">
        <v>252</v>
      </c>
      <c r="I46" s="176"/>
      <c r="J46" s="176"/>
      <c r="K46" s="176"/>
      <c r="L46" s="176"/>
    </row>
    <row r="47" spans="1:12" s="176" customFormat="1" x14ac:dyDescent="0.3">
      <c r="B47" s="175"/>
      <c r="C47" s="183"/>
      <c r="G47" s="183"/>
      <c r="H47" s="183"/>
    </row>
    <row r="48" spans="1:12" s="176" customFormat="1" ht="12.75" x14ac:dyDescent="0.2"/>
    <row r="49" s="176" customFormat="1" ht="12.75" x14ac:dyDescent="0.2"/>
    <row r="50" s="176" customFormat="1" ht="12.75" x14ac:dyDescent="0.2"/>
    <row r="51" s="176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Normal="100" zoomScaleSheetLayoutView="100" workbookViewId="0">
      <selection activeCell="C10" sqref="C10"/>
    </sheetView>
  </sheetViews>
  <sheetFormatPr defaultRowHeight="12.75" x14ac:dyDescent="0.2"/>
  <cols>
    <col min="1" max="1" width="7.28515625" style="190" customWidth="1"/>
    <col min="2" max="2" width="57.28515625" style="190" customWidth="1"/>
    <col min="3" max="3" width="24.140625" style="190" customWidth="1"/>
    <col min="4" max="16384" width="9.140625" style="190"/>
  </cols>
  <sheetData>
    <row r="1" spans="1:3" s="6" customFormat="1" ht="18.75" customHeight="1" x14ac:dyDescent="0.3">
      <c r="A1" s="527" t="s">
        <v>457</v>
      </c>
      <c r="B1" s="527"/>
      <c r="C1" s="266" t="s">
        <v>97</v>
      </c>
    </row>
    <row r="2" spans="1:3" s="6" customFormat="1" ht="15" x14ac:dyDescent="0.3">
      <c r="A2" s="527"/>
      <c r="B2" s="527"/>
      <c r="C2" s="312" t="str">
        <f>'ფორმა N1'!L2</f>
        <v>09/12/2017-10/02/2017</v>
      </c>
    </row>
    <row r="3" spans="1:3" s="6" customFormat="1" ht="15" x14ac:dyDescent="0.3">
      <c r="A3" s="293" t="s">
        <v>128</v>
      </c>
      <c r="B3" s="264"/>
      <c r="C3" s="265"/>
    </row>
    <row r="4" spans="1:3" s="6" customFormat="1" ht="15" x14ac:dyDescent="0.3">
      <c r="A4" s="110"/>
      <c r="B4" s="264"/>
      <c r="C4" s="265"/>
    </row>
    <row r="5" spans="1:3" s="21" customFormat="1" ht="15" x14ac:dyDescent="0.3">
      <c r="A5" s="528" t="s">
        <v>257</v>
      </c>
      <c r="B5" s="528"/>
      <c r="C5" s="110"/>
    </row>
    <row r="6" spans="1:3" s="21" customFormat="1" ht="15" x14ac:dyDescent="0.3">
      <c r="A6" s="529" t="str">
        <f>'ფორმა N1'!A5</f>
        <v>საარჩევნო ბლოკი "ბაქრაძე,უგულავა-ევროპული საქართველო"</v>
      </c>
      <c r="B6" s="529"/>
      <c r="C6" s="110"/>
    </row>
    <row r="7" spans="1:3" x14ac:dyDescent="0.2">
      <c r="A7" s="294"/>
      <c r="B7" s="294"/>
      <c r="C7" s="294"/>
    </row>
    <row r="8" spans="1:3" x14ac:dyDescent="0.2">
      <c r="A8" s="294"/>
      <c r="B8" s="294"/>
      <c r="C8" s="294"/>
    </row>
    <row r="9" spans="1:3" ht="30" customHeight="1" x14ac:dyDescent="0.2">
      <c r="A9" s="295" t="s">
        <v>64</v>
      </c>
      <c r="B9" s="295" t="s">
        <v>11</v>
      </c>
      <c r="C9" s="296" t="s">
        <v>9</v>
      </c>
    </row>
    <row r="10" spans="1:3" ht="15" x14ac:dyDescent="0.3">
      <c r="A10" s="297">
        <v>1</v>
      </c>
      <c r="B10" s="298" t="s">
        <v>57</v>
      </c>
      <c r="C10" s="315">
        <f>'ფორმა N4'!D11+'ფორმა N5'!D9</f>
        <v>419272.99000000005</v>
      </c>
    </row>
    <row r="11" spans="1:3" ht="15" x14ac:dyDescent="0.3">
      <c r="A11" s="300">
        <v>1.1000000000000001</v>
      </c>
      <c r="B11" s="354" t="s">
        <v>458</v>
      </c>
      <c r="C11" s="316">
        <f>'ფორმა N4'!D39+'ფორმა N5'!D37</f>
        <v>285826.06</v>
      </c>
    </row>
    <row r="12" spans="1:3" ht="15" x14ac:dyDescent="0.3">
      <c r="A12" s="301" t="s">
        <v>30</v>
      </c>
      <c r="B12" s="354" t="s">
        <v>459</v>
      </c>
      <c r="C12" s="316">
        <f>'ფორმა N4'!D40+'ფორმა N5'!D38</f>
        <v>190242</v>
      </c>
    </row>
    <row r="13" spans="1:3" ht="15" x14ac:dyDescent="0.3">
      <c r="A13" s="300">
        <v>1.2</v>
      </c>
      <c r="B13" s="354" t="s">
        <v>58</v>
      </c>
      <c r="C13" s="316">
        <f>'ფორმა N4'!D12+'ფორმა N5'!D10</f>
        <v>25225</v>
      </c>
    </row>
    <row r="14" spans="1:3" ht="15" x14ac:dyDescent="0.3">
      <c r="A14" s="300">
        <v>1.3</v>
      </c>
      <c r="B14" s="298" t="s">
        <v>460</v>
      </c>
      <c r="C14" s="316">
        <f>'ფორმა N4'!D17+'ფორმა N5'!D15</f>
        <v>0</v>
      </c>
    </row>
    <row r="15" spans="1:3" ht="15" x14ac:dyDescent="0.2">
      <c r="A15" s="530"/>
      <c r="B15" s="530"/>
      <c r="C15" s="530"/>
    </row>
    <row r="16" spans="1:3" ht="30" customHeight="1" x14ac:dyDescent="0.2">
      <c r="A16" s="295" t="s">
        <v>64</v>
      </c>
      <c r="B16" s="295" t="s">
        <v>232</v>
      </c>
      <c r="C16" s="296" t="s">
        <v>67</v>
      </c>
    </row>
    <row r="17" spans="1:4" ht="15" x14ac:dyDescent="0.3">
      <c r="A17" s="297">
        <v>2</v>
      </c>
      <c r="B17" s="298" t="s">
        <v>461</v>
      </c>
      <c r="C17" s="299">
        <f>'ფორმა N2'!D9+'ფორმა N2'!C26+'ფორმა N3'!D10+'ფორმა N3'!C26</f>
        <v>544700.5</v>
      </c>
    </row>
    <row r="18" spans="1:4" ht="15" x14ac:dyDescent="0.3">
      <c r="A18" s="302">
        <v>2.1</v>
      </c>
      <c r="B18" s="298" t="s">
        <v>462</v>
      </c>
      <c r="C18" s="298">
        <f>'ფორმა N2'!D17+'ფორმა N3'!D17</f>
        <v>78844</v>
      </c>
    </row>
    <row r="19" spans="1:4" ht="15" x14ac:dyDescent="0.3">
      <c r="A19" s="302">
        <v>2.2000000000000002</v>
      </c>
      <c r="B19" s="298" t="s">
        <v>463</v>
      </c>
      <c r="C19" s="298">
        <f>'ფორმა N2'!D18+'ფორმა N3'!D18</f>
        <v>0</v>
      </c>
    </row>
    <row r="20" spans="1:4" ht="15" x14ac:dyDescent="0.3">
      <c r="A20" s="302">
        <v>2.2999999999999998</v>
      </c>
      <c r="B20" s="298" t="s">
        <v>464</v>
      </c>
      <c r="C20" s="303">
        <f>SUM(C21:C25)</f>
        <v>465856.5</v>
      </c>
    </row>
    <row r="21" spans="1:4" ht="15" x14ac:dyDescent="0.3">
      <c r="A21" s="301" t="s">
        <v>465</v>
      </c>
      <c r="B21" s="355" t="s">
        <v>466</v>
      </c>
      <c r="C21" s="298">
        <f>'ფორმა N2'!D13+'ფორმა N3'!D13</f>
        <v>462436.5</v>
      </c>
    </row>
    <row r="22" spans="1:4" ht="15" x14ac:dyDescent="0.3">
      <c r="A22" s="301" t="s">
        <v>467</v>
      </c>
      <c r="B22" s="304" t="s">
        <v>468</v>
      </c>
      <c r="C22" s="298">
        <f>'ფორმა N2'!C27+'ფორმა N3'!C27</f>
        <v>3170</v>
      </c>
    </row>
    <row r="23" spans="1:4" ht="15" x14ac:dyDescent="0.3">
      <c r="A23" s="301" t="s">
        <v>469</v>
      </c>
      <c r="B23" s="304" t="s">
        <v>470</v>
      </c>
      <c r="C23" s="298">
        <f>'ფორმა N2'!D14+'ფორმა N3'!D14</f>
        <v>0</v>
      </c>
    </row>
    <row r="24" spans="1:4" ht="15" x14ac:dyDescent="0.3">
      <c r="A24" s="301" t="s">
        <v>471</v>
      </c>
      <c r="B24" s="304" t="s">
        <v>472</v>
      </c>
      <c r="C24" s="298">
        <f>'ფორმა N2'!C31+'ფორმა N3'!C31</f>
        <v>250</v>
      </c>
    </row>
    <row r="25" spans="1:4" ht="15" x14ac:dyDescent="0.3">
      <c r="A25" s="301" t="s">
        <v>473</v>
      </c>
      <c r="B25" s="304" t="s">
        <v>474</v>
      </c>
      <c r="C25" s="298">
        <f>'ფორმა N2'!D11+'ფორმა N3'!D11</f>
        <v>0</v>
      </c>
    </row>
    <row r="26" spans="1:4" ht="15" x14ac:dyDescent="0.3">
      <c r="A26" s="305"/>
      <c r="B26" s="306"/>
      <c r="C26" s="307"/>
    </row>
    <row r="27" spans="1:4" ht="15" x14ac:dyDescent="0.3">
      <c r="A27" s="305"/>
      <c r="B27" s="306"/>
      <c r="C27" s="307"/>
    </row>
    <row r="28" spans="1:4" ht="15" x14ac:dyDescent="0.3">
      <c r="A28" s="21"/>
      <c r="B28" s="21"/>
      <c r="C28" s="21"/>
      <c r="D28" s="308"/>
    </row>
    <row r="29" spans="1:4" ht="15" x14ac:dyDescent="0.3">
      <c r="A29" s="189" t="s">
        <v>96</v>
      </c>
      <c r="B29" s="21"/>
      <c r="C29" s="21"/>
      <c r="D29" s="308"/>
    </row>
    <row r="30" spans="1:4" ht="15" x14ac:dyDescent="0.3">
      <c r="A30" s="21"/>
      <c r="B30" s="21"/>
      <c r="C30" s="21"/>
      <c r="D30" s="308"/>
    </row>
    <row r="31" spans="1:4" ht="15" x14ac:dyDescent="0.3">
      <c r="A31" s="21"/>
      <c r="B31" s="21"/>
      <c r="C31" s="21"/>
      <c r="D31" s="309"/>
    </row>
    <row r="32" spans="1:4" ht="15" x14ac:dyDescent="0.3">
      <c r="B32" s="189" t="s">
        <v>254</v>
      </c>
      <c r="C32" s="21"/>
      <c r="D32" s="309"/>
    </row>
    <row r="33" spans="2:4" ht="15" x14ac:dyDescent="0.3">
      <c r="B33" s="21" t="s">
        <v>253</v>
      </c>
      <c r="C33" s="21"/>
      <c r="D33" s="309"/>
    </row>
    <row r="34" spans="2:4" x14ac:dyDescent="0.2">
      <c r="B34" s="310" t="s">
        <v>127</v>
      </c>
      <c r="D34" s="311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G21" sqref="G21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0" t="s">
        <v>284</v>
      </c>
      <c r="B1" s="72"/>
      <c r="C1" s="506" t="s">
        <v>97</v>
      </c>
      <c r="D1" s="506"/>
      <c r="E1" s="104"/>
    </row>
    <row r="2" spans="1:7" x14ac:dyDescent="0.3">
      <c r="A2" s="72" t="s">
        <v>128</v>
      </c>
      <c r="B2" s="72"/>
      <c r="C2" s="505" t="str">
        <f>'ფორმა N1'!L2</f>
        <v>09/12/2017-10/02/2017</v>
      </c>
      <c r="D2" s="505"/>
      <c r="E2" s="104"/>
    </row>
    <row r="3" spans="1:7" x14ac:dyDescent="0.3">
      <c r="A3" s="70"/>
      <c r="B3" s="72"/>
      <c r="C3" s="71"/>
      <c r="D3" s="71"/>
      <c r="E3" s="104"/>
    </row>
    <row r="4" spans="1:7" x14ac:dyDescent="0.3">
      <c r="A4" s="73" t="s">
        <v>257</v>
      </c>
      <c r="B4" s="98"/>
      <c r="C4" s="99"/>
      <c r="D4" s="72"/>
      <c r="E4" s="104"/>
    </row>
    <row r="5" spans="1:7" x14ac:dyDescent="0.3">
      <c r="A5" s="261" t="str">
        <f>'ფორმა N1'!A5</f>
        <v>საარჩევნო ბლოკი "ბაქრაძე,უგულავა-ევროპული საქართველო"</v>
      </c>
      <c r="B5" s="12"/>
      <c r="C5" s="12"/>
      <c r="E5" s="104"/>
    </row>
    <row r="6" spans="1:7" x14ac:dyDescent="0.3">
      <c r="A6" s="100"/>
      <c r="B6" s="100"/>
      <c r="C6" s="100"/>
      <c r="D6" s="101"/>
      <c r="E6" s="104"/>
    </row>
    <row r="7" spans="1:7" x14ac:dyDescent="0.3">
      <c r="A7" s="72"/>
      <c r="B7" s="72"/>
      <c r="C7" s="72"/>
      <c r="D7" s="72"/>
      <c r="E7" s="104"/>
    </row>
    <row r="8" spans="1:7" s="6" customFormat="1" ht="39" customHeight="1" x14ac:dyDescent="0.3">
      <c r="A8" s="102" t="s">
        <v>64</v>
      </c>
      <c r="B8" s="75" t="s">
        <v>232</v>
      </c>
      <c r="C8" s="75" t="s">
        <v>66</v>
      </c>
      <c r="D8" s="75" t="s">
        <v>67</v>
      </c>
      <c r="E8" s="104"/>
    </row>
    <row r="9" spans="1:7" s="7" customFormat="1" ht="16.5" customHeight="1" x14ac:dyDescent="0.3">
      <c r="A9" s="213">
        <v>1</v>
      </c>
      <c r="B9" s="213" t="s">
        <v>65</v>
      </c>
      <c r="C9" s="81">
        <f>SUM(C10,C26)</f>
        <v>0</v>
      </c>
      <c r="D9" s="81">
        <f>SUM(D10,D26)</f>
        <v>0</v>
      </c>
      <c r="E9" s="104"/>
    </row>
    <row r="10" spans="1:7" s="7" customFormat="1" ht="16.5" customHeight="1" x14ac:dyDescent="0.3">
      <c r="A10" s="83">
        <v>1.1000000000000001</v>
      </c>
      <c r="B10" s="83" t="s">
        <v>69</v>
      </c>
      <c r="C10" s="81">
        <f>SUM(C11,C12,C16,C19,C25,C26)</f>
        <v>0</v>
      </c>
      <c r="D10" s="81">
        <f>SUM(D11,D12,D16,D19,D24,D25)</f>
        <v>0</v>
      </c>
      <c r="E10" s="104"/>
    </row>
    <row r="11" spans="1:7" s="9" customFormat="1" ht="16.5" customHeight="1" x14ac:dyDescent="0.3">
      <c r="A11" s="84" t="s">
        <v>30</v>
      </c>
      <c r="B11" s="84" t="s">
        <v>68</v>
      </c>
      <c r="C11" s="8"/>
      <c r="D11" s="8"/>
      <c r="E11" s="104"/>
    </row>
    <row r="12" spans="1:7" s="10" customFormat="1" ht="16.5" customHeight="1" x14ac:dyDescent="0.3">
      <c r="A12" s="84" t="s">
        <v>31</v>
      </c>
      <c r="B12" s="84" t="s">
        <v>290</v>
      </c>
      <c r="C12" s="103">
        <f>SUM(C14:C15)</f>
        <v>0</v>
      </c>
      <c r="D12" s="103">
        <f>SUM(D14:D15)</f>
        <v>0</v>
      </c>
      <c r="E12" s="104"/>
      <c r="G12" s="64"/>
    </row>
    <row r="13" spans="1:7" s="3" customFormat="1" ht="16.5" customHeight="1" x14ac:dyDescent="0.3">
      <c r="A13" s="93" t="s">
        <v>70</v>
      </c>
      <c r="B13" s="93" t="s">
        <v>293</v>
      </c>
      <c r="C13" s="8"/>
      <c r="D13" s="8"/>
      <c r="E13" s="104"/>
    </row>
    <row r="14" spans="1:7" s="3" customFormat="1" ht="16.5" customHeight="1" x14ac:dyDescent="0.3">
      <c r="A14" s="93" t="s">
        <v>437</v>
      </c>
      <c r="B14" s="93" t="s">
        <v>436</v>
      </c>
      <c r="C14" s="8"/>
      <c r="D14" s="8"/>
      <c r="E14" s="104"/>
    </row>
    <row r="15" spans="1:7" s="3" customFormat="1" ht="16.5" customHeight="1" x14ac:dyDescent="0.3">
      <c r="A15" s="93" t="s">
        <v>438</v>
      </c>
      <c r="B15" s="93" t="s">
        <v>86</v>
      </c>
      <c r="C15" s="8"/>
      <c r="D15" s="8"/>
      <c r="E15" s="104"/>
    </row>
    <row r="16" spans="1:7" s="3" customFormat="1" ht="16.5" customHeight="1" x14ac:dyDescent="0.3">
      <c r="A16" s="84" t="s">
        <v>71</v>
      </c>
      <c r="B16" s="84" t="s">
        <v>72</v>
      </c>
      <c r="C16" s="103">
        <f>SUM(C17:C18)</f>
        <v>0</v>
      </c>
      <c r="D16" s="103">
        <f>SUM(D17:D18)</f>
        <v>0</v>
      </c>
      <c r="E16" s="104"/>
    </row>
    <row r="17" spans="1:5" s="3" customFormat="1" ht="16.5" customHeight="1" x14ac:dyDescent="0.3">
      <c r="A17" s="93" t="s">
        <v>73</v>
      </c>
      <c r="B17" s="93" t="s">
        <v>75</v>
      </c>
      <c r="C17" s="8"/>
      <c r="D17" s="8"/>
      <c r="E17" s="104"/>
    </row>
    <row r="18" spans="1:5" s="3" customFormat="1" ht="30" x14ac:dyDescent="0.3">
      <c r="A18" s="93" t="s">
        <v>74</v>
      </c>
      <c r="B18" s="93" t="s">
        <v>98</v>
      </c>
      <c r="C18" s="8"/>
      <c r="D18" s="8"/>
      <c r="E18" s="104"/>
    </row>
    <row r="19" spans="1:5" s="3" customFormat="1" ht="16.5" customHeight="1" x14ac:dyDescent="0.3">
      <c r="A19" s="84" t="s">
        <v>76</v>
      </c>
      <c r="B19" s="84" t="s">
        <v>371</v>
      </c>
      <c r="C19" s="103">
        <f>SUM(C20:C23)</f>
        <v>0</v>
      </c>
      <c r="D19" s="103">
        <f>SUM(D20:D23)</f>
        <v>0</v>
      </c>
      <c r="E19" s="104"/>
    </row>
    <row r="20" spans="1:5" s="3" customFormat="1" ht="16.5" customHeight="1" x14ac:dyDescent="0.3">
      <c r="A20" s="93" t="s">
        <v>77</v>
      </c>
      <c r="B20" s="93" t="s">
        <v>78</v>
      </c>
      <c r="C20" s="8"/>
      <c r="D20" s="8"/>
      <c r="E20" s="104"/>
    </row>
    <row r="21" spans="1:5" s="3" customFormat="1" ht="30" x14ac:dyDescent="0.3">
      <c r="A21" s="93" t="s">
        <v>81</v>
      </c>
      <c r="B21" s="93" t="s">
        <v>79</v>
      </c>
      <c r="C21" s="8"/>
      <c r="D21" s="8"/>
      <c r="E21" s="104"/>
    </row>
    <row r="22" spans="1:5" s="3" customFormat="1" ht="16.5" customHeight="1" x14ac:dyDescent="0.3">
      <c r="A22" s="93" t="s">
        <v>82</v>
      </c>
      <c r="B22" s="93" t="s">
        <v>80</v>
      </c>
      <c r="C22" s="8"/>
      <c r="D22" s="8"/>
      <c r="E22" s="104"/>
    </row>
    <row r="23" spans="1:5" s="3" customFormat="1" ht="16.5" customHeight="1" x14ac:dyDescent="0.3">
      <c r="A23" s="93" t="s">
        <v>83</v>
      </c>
      <c r="B23" s="93" t="s">
        <v>384</v>
      </c>
      <c r="C23" s="8"/>
      <c r="D23" s="8"/>
      <c r="E23" s="104"/>
    </row>
    <row r="24" spans="1:5" s="3" customFormat="1" ht="16.5" customHeight="1" x14ac:dyDescent="0.3">
      <c r="A24" s="84" t="s">
        <v>84</v>
      </c>
      <c r="B24" s="84" t="s">
        <v>385</v>
      </c>
      <c r="C24" s="237"/>
      <c r="D24" s="8"/>
      <c r="E24" s="104"/>
    </row>
    <row r="25" spans="1:5" s="3" customFormat="1" x14ac:dyDescent="0.3">
      <c r="A25" s="84" t="s">
        <v>234</v>
      </c>
      <c r="B25" s="84" t="s">
        <v>391</v>
      </c>
      <c r="C25" s="8"/>
      <c r="D25" s="8"/>
      <c r="E25" s="104"/>
    </row>
    <row r="26" spans="1:5" ht="16.5" customHeight="1" x14ac:dyDescent="0.3">
      <c r="A26" s="83">
        <v>1.2</v>
      </c>
      <c r="B26" s="83" t="s">
        <v>85</v>
      </c>
      <c r="C26" s="81">
        <f>SUM(C27,C35)</f>
        <v>0</v>
      </c>
      <c r="D26" s="81">
        <f>SUM(D27,D35)</f>
        <v>0</v>
      </c>
      <c r="E26" s="104"/>
    </row>
    <row r="27" spans="1:5" ht="16.5" customHeight="1" x14ac:dyDescent="0.3">
      <c r="A27" s="84" t="s">
        <v>32</v>
      </c>
      <c r="B27" s="84" t="s">
        <v>293</v>
      </c>
      <c r="C27" s="103">
        <f>SUM(C28:C30)</f>
        <v>0</v>
      </c>
      <c r="D27" s="103">
        <f>SUM(D28:D30)</f>
        <v>0</v>
      </c>
      <c r="E27" s="104"/>
    </row>
    <row r="28" spans="1:5" x14ac:dyDescent="0.3">
      <c r="A28" s="221" t="s">
        <v>87</v>
      </c>
      <c r="B28" s="221" t="s">
        <v>291</v>
      </c>
      <c r="C28" s="8"/>
      <c r="D28" s="8"/>
      <c r="E28" s="104"/>
    </row>
    <row r="29" spans="1:5" x14ac:dyDescent="0.3">
      <c r="A29" s="221" t="s">
        <v>88</v>
      </c>
      <c r="B29" s="221" t="s">
        <v>294</v>
      </c>
      <c r="C29" s="8"/>
      <c r="D29" s="8"/>
      <c r="E29" s="104"/>
    </row>
    <row r="30" spans="1:5" x14ac:dyDescent="0.3">
      <c r="A30" s="221" t="s">
        <v>393</v>
      </c>
      <c r="B30" s="221" t="s">
        <v>292</v>
      </c>
      <c r="C30" s="8"/>
      <c r="D30" s="8"/>
      <c r="E30" s="104"/>
    </row>
    <row r="31" spans="1:5" x14ac:dyDescent="0.3">
      <c r="A31" s="84" t="s">
        <v>33</v>
      </c>
      <c r="B31" s="84" t="s">
        <v>436</v>
      </c>
      <c r="C31" s="103">
        <f>SUM(C32:C34)</f>
        <v>0</v>
      </c>
      <c r="D31" s="103">
        <f>SUM(D32:D34)</f>
        <v>0</v>
      </c>
      <c r="E31" s="104"/>
    </row>
    <row r="32" spans="1:5" x14ac:dyDescent="0.3">
      <c r="A32" s="221" t="s">
        <v>12</v>
      </c>
      <c r="B32" s="221" t="s">
        <v>439</v>
      </c>
      <c r="C32" s="8"/>
      <c r="D32" s="8"/>
      <c r="E32" s="104"/>
    </row>
    <row r="33" spans="1:9" x14ac:dyDescent="0.3">
      <c r="A33" s="221" t="s">
        <v>13</v>
      </c>
      <c r="B33" s="221" t="s">
        <v>440</v>
      </c>
      <c r="C33" s="8"/>
      <c r="D33" s="8"/>
      <c r="E33" s="104"/>
    </row>
    <row r="34" spans="1:9" x14ac:dyDescent="0.3">
      <c r="A34" s="221" t="s">
        <v>264</v>
      </c>
      <c r="B34" s="221" t="s">
        <v>441</v>
      </c>
      <c r="C34" s="8"/>
      <c r="D34" s="8"/>
      <c r="E34" s="104"/>
    </row>
    <row r="35" spans="1:9" x14ac:dyDescent="0.3">
      <c r="A35" s="84" t="s">
        <v>34</v>
      </c>
      <c r="B35" s="234" t="s">
        <v>390</v>
      </c>
      <c r="C35" s="8"/>
      <c r="D35" s="8"/>
      <c r="E35" s="104"/>
    </row>
    <row r="36" spans="1:9" x14ac:dyDescent="0.3">
      <c r="D36" s="27"/>
      <c r="E36" s="105"/>
      <c r="F36" s="27"/>
    </row>
    <row r="37" spans="1:9" x14ac:dyDescent="0.3">
      <c r="A37" s="1"/>
      <c r="D37" s="27"/>
      <c r="E37" s="105"/>
      <c r="F37" s="27"/>
    </row>
    <row r="38" spans="1:9" x14ac:dyDescent="0.3">
      <c r="D38" s="27"/>
      <c r="E38" s="105"/>
      <c r="F38" s="27"/>
    </row>
    <row r="39" spans="1:9" x14ac:dyDescent="0.3">
      <c r="D39" s="27"/>
      <c r="E39" s="105"/>
      <c r="F39" s="27"/>
    </row>
    <row r="40" spans="1:9" x14ac:dyDescent="0.3">
      <c r="A40" s="65" t="s">
        <v>96</v>
      </c>
      <c r="D40" s="27"/>
      <c r="E40" s="105"/>
      <c r="F40" s="27"/>
    </row>
    <row r="41" spans="1:9" x14ac:dyDescent="0.3">
      <c r="D41" s="27"/>
      <c r="E41" s="106"/>
      <c r="F41" s="106"/>
      <c r="G41"/>
      <c r="H41"/>
      <c r="I41"/>
    </row>
    <row r="42" spans="1:9" x14ac:dyDescent="0.3">
      <c r="D42" s="107"/>
      <c r="E42" s="106"/>
      <c r="F42" s="106"/>
      <c r="G42"/>
      <c r="H42"/>
      <c r="I42"/>
    </row>
    <row r="43" spans="1:9" x14ac:dyDescent="0.3">
      <c r="A43"/>
      <c r="B43" s="65" t="s">
        <v>254</v>
      </c>
      <c r="D43" s="107"/>
      <c r="E43" s="106"/>
      <c r="F43" s="106"/>
      <c r="G43"/>
      <c r="H43"/>
      <c r="I43"/>
    </row>
    <row r="44" spans="1:9" x14ac:dyDescent="0.3">
      <c r="A44"/>
      <c r="B44" s="2" t="s">
        <v>253</v>
      </c>
      <c r="D44" s="107"/>
      <c r="E44" s="106"/>
      <c r="F44" s="106"/>
      <c r="G44"/>
      <c r="H44"/>
      <c r="I44"/>
    </row>
    <row r="45" spans="1:9" customFormat="1" ht="12.75" x14ac:dyDescent="0.2">
      <c r="B45" s="62" t="s">
        <v>127</v>
      </c>
      <c r="D45" s="106"/>
      <c r="E45" s="106"/>
      <c r="F45" s="106"/>
    </row>
    <row r="46" spans="1:9" x14ac:dyDescent="0.3">
      <c r="D46" s="27"/>
      <c r="E46" s="105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223</v>
      </c>
    </row>
    <row r="2" spans="1:7" ht="15" x14ac:dyDescent="0.2">
      <c r="A2" s="60">
        <v>40907</v>
      </c>
      <c r="C2" t="s">
        <v>188</v>
      </c>
      <c r="E2" t="s">
        <v>219</v>
      </c>
      <c r="G2" s="61" t="s">
        <v>224</v>
      </c>
    </row>
    <row r="3" spans="1:7" ht="15" x14ac:dyDescent="0.2">
      <c r="A3" s="60">
        <v>40908</v>
      </c>
      <c r="C3" t="s">
        <v>189</v>
      </c>
      <c r="E3" t="s">
        <v>220</v>
      </c>
      <c r="G3" s="61" t="s">
        <v>225</v>
      </c>
    </row>
    <row r="4" spans="1:7" ht="15" x14ac:dyDescent="0.2">
      <c r="A4" s="60">
        <v>40909</v>
      </c>
      <c r="C4" t="s">
        <v>190</v>
      </c>
      <c r="E4" t="s">
        <v>221</v>
      </c>
      <c r="G4" s="61" t="s">
        <v>226</v>
      </c>
    </row>
    <row r="5" spans="1:7" x14ac:dyDescent="0.2">
      <c r="A5" s="60">
        <v>40910</v>
      </c>
      <c r="C5" t="s">
        <v>191</v>
      </c>
      <c r="E5" t="s">
        <v>222</v>
      </c>
    </row>
    <row r="6" spans="1:7" x14ac:dyDescent="0.2">
      <c r="A6" s="60">
        <v>40911</v>
      </c>
      <c r="C6" t="s">
        <v>192</v>
      </c>
    </row>
    <row r="7" spans="1:7" x14ac:dyDescent="0.2">
      <c r="A7" s="60">
        <v>40912</v>
      </c>
      <c r="C7" t="s">
        <v>193</v>
      </c>
    </row>
    <row r="8" spans="1:7" x14ac:dyDescent="0.2">
      <c r="A8" s="60">
        <v>40913</v>
      </c>
      <c r="C8" t="s">
        <v>194</v>
      </c>
    </row>
    <row r="9" spans="1:7" x14ac:dyDescent="0.2">
      <c r="A9" s="60">
        <v>40914</v>
      </c>
      <c r="C9" t="s">
        <v>195</v>
      </c>
    </row>
    <row r="10" spans="1:7" x14ac:dyDescent="0.2">
      <c r="A10" s="60">
        <v>40915</v>
      </c>
      <c r="C10" t="s">
        <v>196</v>
      </c>
    </row>
    <row r="11" spans="1:7" x14ac:dyDescent="0.2">
      <c r="A11" s="60">
        <v>40916</v>
      </c>
      <c r="C11" t="s">
        <v>197</v>
      </c>
    </row>
    <row r="12" spans="1:7" x14ac:dyDescent="0.2">
      <c r="A12" s="60">
        <v>40917</v>
      </c>
      <c r="C12" t="s">
        <v>198</v>
      </c>
    </row>
    <row r="13" spans="1:7" x14ac:dyDescent="0.2">
      <c r="A13" s="60">
        <v>40918</v>
      </c>
      <c r="C13" t="s">
        <v>199</v>
      </c>
    </row>
    <row r="14" spans="1:7" x14ac:dyDescent="0.2">
      <c r="A14" s="60">
        <v>40919</v>
      </c>
      <c r="C14" t="s">
        <v>200</v>
      </c>
    </row>
    <row r="15" spans="1:7" x14ac:dyDescent="0.2">
      <c r="A15" s="60">
        <v>40920</v>
      </c>
      <c r="C15" t="s">
        <v>201</v>
      </c>
    </row>
    <row r="16" spans="1:7" x14ac:dyDescent="0.2">
      <c r="A16" s="60">
        <v>40921</v>
      </c>
      <c r="C16" t="s">
        <v>202</v>
      </c>
    </row>
    <row r="17" spans="1:3" x14ac:dyDescent="0.2">
      <c r="A17" s="60">
        <v>40922</v>
      </c>
      <c r="C17" t="s">
        <v>203</v>
      </c>
    </row>
    <row r="18" spans="1:3" x14ac:dyDescent="0.2">
      <c r="A18" s="60">
        <v>40923</v>
      </c>
      <c r="C18" t="s">
        <v>204</v>
      </c>
    </row>
    <row r="19" spans="1:3" x14ac:dyDescent="0.2">
      <c r="A19" s="60">
        <v>40924</v>
      </c>
      <c r="C19" t="s">
        <v>205</v>
      </c>
    </row>
    <row r="20" spans="1:3" x14ac:dyDescent="0.2">
      <c r="A20" s="60">
        <v>40925</v>
      </c>
      <c r="C20" t="s">
        <v>206</v>
      </c>
    </row>
    <row r="21" spans="1:3" x14ac:dyDescent="0.2">
      <c r="A21" s="60">
        <v>40926</v>
      </c>
    </row>
    <row r="22" spans="1:3" x14ac:dyDescent="0.2">
      <c r="A22" s="60">
        <v>40927</v>
      </c>
    </row>
    <row r="23" spans="1:3" x14ac:dyDescent="0.2">
      <c r="A23" s="60">
        <v>40928</v>
      </c>
    </row>
    <row r="24" spans="1:3" x14ac:dyDescent="0.2">
      <c r="A24" s="60">
        <v>40929</v>
      </c>
    </row>
    <row r="25" spans="1:3" x14ac:dyDescent="0.2">
      <c r="A25" s="60">
        <v>40930</v>
      </c>
    </row>
    <row r="26" spans="1:3" x14ac:dyDescent="0.2">
      <c r="A26" s="60">
        <v>40931</v>
      </c>
    </row>
    <row r="27" spans="1:3" x14ac:dyDescent="0.2">
      <c r="A27" s="60">
        <v>40932</v>
      </c>
    </row>
    <row r="28" spans="1:3" x14ac:dyDescent="0.2">
      <c r="A28" s="60">
        <v>40933</v>
      </c>
    </row>
    <row r="29" spans="1:3" x14ac:dyDescent="0.2">
      <c r="A29" s="60">
        <v>40934</v>
      </c>
    </row>
    <row r="30" spans="1:3" x14ac:dyDescent="0.2">
      <c r="A30" s="60">
        <v>40935</v>
      </c>
    </row>
    <row r="31" spans="1:3" x14ac:dyDescent="0.2">
      <c r="A31" s="60">
        <v>40936</v>
      </c>
    </row>
    <row r="32" spans="1:3" x14ac:dyDescent="0.2">
      <c r="A32" s="60">
        <v>40937</v>
      </c>
    </row>
    <row r="33" spans="1:1" x14ac:dyDescent="0.2">
      <c r="A33" s="60">
        <v>40938</v>
      </c>
    </row>
    <row r="34" spans="1:1" x14ac:dyDescent="0.2">
      <c r="A34" s="60">
        <v>40939</v>
      </c>
    </row>
    <row r="35" spans="1:1" x14ac:dyDescent="0.2">
      <c r="A35" s="60">
        <v>40941</v>
      </c>
    </row>
    <row r="36" spans="1:1" x14ac:dyDescent="0.2">
      <c r="A36" s="60">
        <v>40942</v>
      </c>
    </row>
    <row r="37" spans="1:1" x14ac:dyDescent="0.2">
      <c r="A37" s="60">
        <v>40943</v>
      </c>
    </row>
    <row r="38" spans="1:1" x14ac:dyDescent="0.2">
      <c r="A38" s="60">
        <v>40944</v>
      </c>
    </row>
    <row r="39" spans="1:1" x14ac:dyDescent="0.2">
      <c r="A39" s="60">
        <v>40945</v>
      </c>
    </row>
    <row r="40" spans="1:1" x14ac:dyDescent="0.2">
      <c r="A40" s="60">
        <v>40946</v>
      </c>
    </row>
    <row r="41" spans="1:1" x14ac:dyDescent="0.2">
      <c r="A41" s="60">
        <v>40947</v>
      </c>
    </row>
    <row r="42" spans="1:1" x14ac:dyDescent="0.2">
      <c r="A42" s="60">
        <v>40948</v>
      </c>
    </row>
    <row r="43" spans="1:1" x14ac:dyDescent="0.2">
      <c r="A43" s="60">
        <v>40949</v>
      </c>
    </row>
    <row r="44" spans="1:1" x14ac:dyDescent="0.2">
      <c r="A44" s="60">
        <v>40950</v>
      </c>
    </row>
    <row r="45" spans="1:1" x14ac:dyDescent="0.2">
      <c r="A45" s="60">
        <v>40951</v>
      </c>
    </row>
    <row r="46" spans="1:1" x14ac:dyDescent="0.2">
      <c r="A46" s="60">
        <v>40952</v>
      </c>
    </row>
    <row r="47" spans="1:1" x14ac:dyDescent="0.2">
      <c r="A47" s="60">
        <v>40953</v>
      </c>
    </row>
    <row r="48" spans="1:1" x14ac:dyDescent="0.2">
      <c r="A48" s="60">
        <v>40954</v>
      </c>
    </row>
    <row r="49" spans="1:1" x14ac:dyDescent="0.2">
      <c r="A49" s="60">
        <v>40955</v>
      </c>
    </row>
    <row r="50" spans="1:1" x14ac:dyDescent="0.2">
      <c r="A50" s="60">
        <v>40956</v>
      </c>
    </row>
    <row r="51" spans="1:1" x14ac:dyDescent="0.2">
      <c r="A51" s="60">
        <v>40957</v>
      </c>
    </row>
    <row r="52" spans="1:1" x14ac:dyDescent="0.2">
      <c r="A52" s="60">
        <v>40958</v>
      </c>
    </row>
    <row r="53" spans="1:1" x14ac:dyDescent="0.2">
      <c r="A53" s="60">
        <v>40959</v>
      </c>
    </row>
    <row r="54" spans="1:1" x14ac:dyDescent="0.2">
      <c r="A54" s="60">
        <v>40960</v>
      </c>
    </row>
    <row r="55" spans="1:1" x14ac:dyDescent="0.2">
      <c r="A55" s="60">
        <v>40961</v>
      </c>
    </row>
    <row r="56" spans="1:1" x14ac:dyDescent="0.2">
      <c r="A56" s="60">
        <v>40962</v>
      </c>
    </row>
    <row r="57" spans="1:1" x14ac:dyDescent="0.2">
      <c r="A57" s="60">
        <v>40963</v>
      </c>
    </row>
    <row r="58" spans="1:1" x14ac:dyDescent="0.2">
      <c r="A58" s="60">
        <v>40964</v>
      </c>
    </row>
    <row r="59" spans="1:1" x14ac:dyDescent="0.2">
      <c r="A59" s="60">
        <v>40965</v>
      </c>
    </row>
    <row r="60" spans="1:1" x14ac:dyDescent="0.2">
      <c r="A60" s="60">
        <v>40966</v>
      </c>
    </row>
    <row r="61" spans="1:1" x14ac:dyDescent="0.2">
      <c r="A61" s="60">
        <v>40967</v>
      </c>
    </row>
    <row r="62" spans="1:1" x14ac:dyDescent="0.2">
      <c r="A62" s="60">
        <v>40968</v>
      </c>
    </row>
    <row r="63" spans="1:1" x14ac:dyDescent="0.2">
      <c r="A63" s="60">
        <v>40969</v>
      </c>
    </row>
    <row r="64" spans="1:1" x14ac:dyDescent="0.2">
      <c r="A64" s="60">
        <v>40970</v>
      </c>
    </row>
    <row r="65" spans="1:1" x14ac:dyDescent="0.2">
      <c r="A65" s="60">
        <v>40971</v>
      </c>
    </row>
    <row r="66" spans="1:1" x14ac:dyDescent="0.2">
      <c r="A66" s="60">
        <v>40972</v>
      </c>
    </row>
    <row r="67" spans="1:1" x14ac:dyDescent="0.2">
      <c r="A67" s="60">
        <v>40973</v>
      </c>
    </row>
    <row r="68" spans="1:1" x14ac:dyDescent="0.2">
      <c r="A68" s="60">
        <v>40974</v>
      </c>
    </row>
    <row r="69" spans="1:1" x14ac:dyDescent="0.2">
      <c r="A69" s="60">
        <v>40975</v>
      </c>
    </row>
    <row r="70" spans="1:1" x14ac:dyDescent="0.2">
      <c r="A70" s="60">
        <v>40976</v>
      </c>
    </row>
    <row r="71" spans="1:1" x14ac:dyDescent="0.2">
      <c r="A71" s="60">
        <v>40977</v>
      </c>
    </row>
    <row r="72" spans="1:1" x14ac:dyDescent="0.2">
      <c r="A72" s="60">
        <v>40978</v>
      </c>
    </row>
    <row r="73" spans="1:1" x14ac:dyDescent="0.2">
      <c r="A73" s="60">
        <v>40979</v>
      </c>
    </row>
    <row r="74" spans="1:1" x14ac:dyDescent="0.2">
      <c r="A74" s="60">
        <v>40980</v>
      </c>
    </row>
    <row r="75" spans="1:1" x14ac:dyDescent="0.2">
      <c r="A75" s="60">
        <v>40981</v>
      </c>
    </row>
    <row r="76" spans="1:1" x14ac:dyDescent="0.2">
      <c r="A76" s="60">
        <v>40982</v>
      </c>
    </row>
    <row r="77" spans="1:1" x14ac:dyDescent="0.2">
      <c r="A77" s="60">
        <v>40983</v>
      </c>
    </row>
    <row r="78" spans="1:1" x14ac:dyDescent="0.2">
      <c r="A78" s="60">
        <v>40984</v>
      </c>
    </row>
    <row r="79" spans="1:1" x14ac:dyDescent="0.2">
      <c r="A79" s="60">
        <v>40985</v>
      </c>
    </row>
    <row r="80" spans="1:1" x14ac:dyDescent="0.2">
      <c r="A80" s="60">
        <v>40986</v>
      </c>
    </row>
    <row r="81" spans="1:1" x14ac:dyDescent="0.2">
      <c r="A81" s="60">
        <v>40987</v>
      </c>
    </row>
    <row r="82" spans="1:1" x14ac:dyDescent="0.2">
      <c r="A82" s="60">
        <v>40988</v>
      </c>
    </row>
    <row r="83" spans="1:1" x14ac:dyDescent="0.2">
      <c r="A83" s="60">
        <v>40989</v>
      </c>
    </row>
    <row r="84" spans="1:1" x14ac:dyDescent="0.2">
      <c r="A84" s="60">
        <v>40990</v>
      </c>
    </row>
    <row r="85" spans="1:1" x14ac:dyDescent="0.2">
      <c r="A85" s="60">
        <v>40991</v>
      </c>
    </row>
    <row r="86" spans="1:1" x14ac:dyDescent="0.2">
      <c r="A86" s="60">
        <v>40992</v>
      </c>
    </row>
    <row r="87" spans="1:1" x14ac:dyDescent="0.2">
      <c r="A87" s="60">
        <v>40993</v>
      </c>
    </row>
    <row r="88" spans="1:1" x14ac:dyDescent="0.2">
      <c r="A88" s="60">
        <v>40994</v>
      </c>
    </row>
    <row r="89" spans="1:1" x14ac:dyDescent="0.2">
      <c r="A89" s="60">
        <v>40995</v>
      </c>
    </row>
    <row r="90" spans="1:1" x14ac:dyDescent="0.2">
      <c r="A90" s="60">
        <v>40996</v>
      </c>
    </row>
    <row r="91" spans="1:1" x14ac:dyDescent="0.2">
      <c r="A91" s="60">
        <v>40997</v>
      </c>
    </row>
    <row r="92" spans="1:1" x14ac:dyDescent="0.2">
      <c r="A92" s="60">
        <v>40998</v>
      </c>
    </row>
    <row r="93" spans="1:1" x14ac:dyDescent="0.2">
      <c r="A93" s="60">
        <v>40999</v>
      </c>
    </row>
    <row r="94" spans="1:1" x14ac:dyDescent="0.2">
      <c r="A94" s="60">
        <v>41000</v>
      </c>
    </row>
    <row r="95" spans="1:1" x14ac:dyDescent="0.2">
      <c r="A95" s="60">
        <v>41001</v>
      </c>
    </row>
    <row r="96" spans="1:1" x14ac:dyDescent="0.2">
      <c r="A96" s="60">
        <v>41002</v>
      </c>
    </row>
    <row r="97" spans="1:1" x14ac:dyDescent="0.2">
      <c r="A97" s="60">
        <v>41003</v>
      </c>
    </row>
    <row r="98" spans="1:1" x14ac:dyDescent="0.2">
      <c r="A98" s="60">
        <v>41004</v>
      </c>
    </row>
    <row r="99" spans="1:1" x14ac:dyDescent="0.2">
      <c r="A99" s="60">
        <v>41005</v>
      </c>
    </row>
    <row r="100" spans="1:1" x14ac:dyDescent="0.2">
      <c r="A100" s="60">
        <v>41006</v>
      </c>
    </row>
    <row r="101" spans="1:1" x14ac:dyDescent="0.2">
      <c r="A101" s="60">
        <v>41007</v>
      </c>
    </row>
    <row r="102" spans="1:1" x14ac:dyDescent="0.2">
      <c r="A102" s="60">
        <v>41008</v>
      </c>
    </row>
    <row r="103" spans="1:1" x14ac:dyDescent="0.2">
      <c r="A103" s="60">
        <v>41009</v>
      </c>
    </row>
    <row r="104" spans="1:1" x14ac:dyDescent="0.2">
      <c r="A104" s="60">
        <v>41010</v>
      </c>
    </row>
    <row r="105" spans="1:1" x14ac:dyDescent="0.2">
      <c r="A105" s="60">
        <v>41011</v>
      </c>
    </row>
    <row r="106" spans="1:1" x14ac:dyDescent="0.2">
      <c r="A106" s="60">
        <v>41012</v>
      </c>
    </row>
    <row r="107" spans="1:1" x14ac:dyDescent="0.2">
      <c r="A107" s="60">
        <v>41013</v>
      </c>
    </row>
    <row r="108" spans="1:1" x14ac:dyDescent="0.2">
      <c r="A108" s="60">
        <v>41014</v>
      </c>
    </row>
    <row r="109" spans="1:1" x14ac:dyDescent="0.2">
      <c r="A109" s="60">
        <v>41015</v>
      </c>
    </row>
    <row r="110" spans="1:1" x14ac:dyDescent="0.2">
      <c r="A110" s="60">
        <v>41016</v>
      </c>
    </row>
    <row r="111" spans="1:1" x14ac:dyDescent="0.2">
      <c r="A111" s="60">
        <v>41017</v>
      </c>
    </row>
    <row r="112" spans="1:1" x14ac:dyDescent="0.2">
      <c r="A112" s="60">
        <v>41018</v>
      </c>
    </row>
    <row r="113" spans="1:1" x14ac:dyDescent="0.2">
      <c r="A113" s="60">
        <v>41019</v>
      </c>
    </row>
    <row r="114" spans="1:1" x14ac:dyDescent="0.2">
      <c r="A114" s="60">
        <v>41020</v>
      </c>
    </row>
    <row r="115" spans="1:1" x14ac:dyDescent="0.2">
      <c r="A115" s="60">
        <v>41021</v>
      </c>
    </row>
    <row r="116" spans="1:1" x14ac:dyDescent="0.2">
      <c r="A116" s="60">
        <v>41022</v>
      </c>
    </row>
    <row r="117" spans="1:1" x14ac:dyDescent="0.2">
      <c r="A117" s="60">
        <v>41023</v>
      </c>
    </row>
    <row r="118" spans="1:1" x14ac:dyDescent="0.2">
      <c r="A118" s="60">
        <v>41024</v>
      </c>
    </row>
    <row r="119" spans="1:1" x14ac:dyDescent="0.2">
      <c r="A119" s="60">
        <v>41025</v>
      </c>
    </row>
    <row r="120" spans="1:1" x14ac:dyDescent="0.2">
      <c r="A120" s="60">
        <v>41026</v>
      </c>
    </row>
    <row r="121" spans="1:1" x14ac:dyDescent="0.2">
      <c r="A121" s="60">
        <v>41027</v>
      </c>
    </row>
    <row r="122" spans="1:1" x14ac:dyDescent="0.2">
      <c r="A122" s="60">
        <v>41028</v>
      </c>
    </row>
    <row r="123" spans="1:1" x14ac:dyDescent="0.2">
      <c r="A123" s="60">
        <v>41029</v>
      </c>
    </row>
    <row r="124" spans="1:1" x14ac:dyDescent="0.2">
      <c r="A124" s="60">
        <v>41030</v>
      </c>
    </row>
    <row r="125" spans="1:1" x14ac:dyDescent="0.2">
      <c r="A125" s="60">
        <v>41031</v>
      </c>
    </row>
    <row r="126" spans="1:1" x14ac:dyDescent="0.2">
      <c r="A126" s="60">
        <v>41032</v>
      </c>
    </row>
    <row r="127" spans="1:1" x14ac:dyDescent="0.2">
      <c r="A127" s="60">
        <v>41033</v>
      </c>
    </row>
    <row r="128" spans="1:1" x14ac:dyDescent="0.2">
      <c r="A128" s="60">
        <v>41034</v>
      </c>
    </row>
    <row r="129" spans="1:1" x14ac:dyDescent="0.2">
      <c r="A129" s="60">
        <v>41035</v>
      </c>
    </row>
    <row r="130" spans="1:1" x14ac:dyDescent="0.2">
      <c r="A130" s="60">
        <v>41036</v>
      </c>
    </row>
    <row r="131" spans="1:1" x14ac:dyDescent="0.2">
      <c r="A131" s="60">
        <v>41037</v>
      </c>
    </row>
    <row r="132" spans="1:1" x14ac:dyDescent="0.2">
      <c r="A132" s="60">
        <v>41038</v>
      </c>
    </row>
    <row r="133" spans="1:1" x14ac:dyDescent="0.2">
      <c r="A133" s="60">
        <v>41039</v>
      </c>
    </row>
    <row r="134" spans="1:1" x14ac:dyDescent="0.2">
      <c r="A134" s="60">
        <v>41040</v>
      </c>
    </row>
    <row r="135" spans="1:1" x14ac:dyDescent="0.2">
      <c r="A135" s="60">
        <v>41041</v>
      </c>
    </row>
    <row r="136" spans="1:1" x14ac:dyDescent="0.2">
      <c r="A136" s="60">
        <v>41042</v>
      </c>
    </row>
    <row r="137" spans="1:1" x14ac:dyDescent="0.2">
      <c r="A137" s="60">
        <v>41043</v>
      </c>
    </row>
    <row r="138" spans="1:1" x14ac:dyDescent="0.2">
      <c r="A138" s="60">
        <v>41044</v>
      </c>
    </row>
    <row r="139" spans="1:1" x14ac:dyDescent="0.2">
      <c r="A139" s="60">
        <v>41045</v>
      </c>
    </row>
    <row r="140" spans="1:1" x14ac:dyDescent="0.2">
      <c r="A140" s="60">
        <v>41046</v>
      </c>
    </row>
    <row r="141" spans="1:1" x14ac:dyDescent="0.2">
      <c r="A141" s="60">
        <v>41047</v>
      </c>
    </row>
    <row r="142" spans="1:1" x14ac:dyDescent="0.2">
      <c r="A142" s="60">
        <v>41048</v>
      </c>
    </row>
    <row r="143" spans="1:1" x14ac:dyDescent="0.2">
      <c r="A143" s="60">
        <v>41049</v>
      </c>
    </row>
    <row r="144" spans="1:1" x14ac:dyDescent="0.2">
      <c r="A144" s="60">
        <v>41050</v>
      </c>
    </row>
    <row r="145" spans="1:1" x14ac:dyDescent="0.2">
      <c r="A145" s="60">
        <v>41051</v>
      </c>
    </row>
    <row r="146" spans="1:1" x14ac:dyDescent="0.2">
      <c r="A146" s="60">
        <v>41052</v>
      </c>
    </row>
    <row r="147" spans="1:1" x14ac:dyDescent="0.2">
      <c r="A147" s="60">
        <v>41053</v>
      </c>
    </row>
    <row r="148" spans="1:1" x14ac:dyDescent="0.2">
      <c r="A148" s="60">
        <v>41054</v>
      </c>
    </row>
    <row r="149" spans="1:1" x14ac:dyDescent="0.2">
      <c r="A149" s="60">
        <v>41055</v>
      </c>
    </row>
    <row r="150" spans="1:1" x14ac:dyDescent="0.2">
      <c r="A150" s="60">
        <v>41056</v>
      </c>
    </row>
    <row r="151" spans="1:1" x14ac:dyDescent="0.2">
      <c r="A151" s="60">
        <v>41057</v>
      </c>
    </row>
    <row r="152" spans="1:1" x14ac:dyDescent="0.2">
      <c r="A152" s="60">
        <v>41058</v>
      </c>
    </row>
    <row r="153" spans="1:1" x14ac:dyDescent="0.2">
      <c r="A153" s="60">
        <v>41059</v>
      </c>
    </row>
    <row r="154" spans="1:1" x14ac:dyDescent="0.2">
      <c r="A154" s="60">
        <v>41060</v>
      </c>
    </row>
    <row r="155" spans="1:1" x14ac:dyDescent="0.2">
      <c r="A155" s="60">
        <v>41061</v>
      </c>
    </row>
    <row r="156" spans="1:1" x14ac:dyDescent="0.2">
      <c r="A156" s="60">
        <v>41062</v>
      </c>
    </row>
    <row r="157" spans="1:1" x14ac:dyDescent="0.2">
      <c r="A157" s="60">
        <v>41063</v>
      </c>
    </row>
    <row r="158" spans="1:1" x14ac:dyDescent="0.2">
      <c r="A158" s="60">
        <v>41064</v>
      </c>
    </row>
    <row r="159" spans="1:1" x14ac:dyDescent="0.2">
      <c r="A159" s="60">
        <v>41065</v>
      </c>
    </row>
    <row r="160" spans="1:1" x14ac:dyDescent="0.2">
      <c r="A160" s="60">
        <v>41066</v>
      </c>
    </row>
    <row r="161" spans="1:1" x14ac:dyDescent="0.2">
      <c r="A161" s="60">
        <v>41067</v>
      </c>
    </row>
    <row r="162" spans="1:1" x14ac:dyDescent="0.2">
      <c r="A162" s="60">
        <v>41068</v>
      </c>
    </row>
    <row r="163" spans="1:1" x14ac:dyDescent="0.2">
      <c r="A163" s="60">
        <v>41069</v>
      </c>
    </row>
    <row r="164" spans="1:1" x14ac:dyDescent="0.2">
      <c r="A164" s="60">
        <v>41070</v>
      </c>
    </row>
    <row r="165" spans="1:1" x14ac:dyDescent="0.2">
      <c r="A165" s="60">
        <v>41071</v>
      </c>
    </row>
    <row r="166" spans="1:1" x14ac:dyDescent="0.2">
      <c r="A166" s="60">
        <v>41072</v>
      </c>
    </row>
    <row r="167" spans="1:1" x14ac:dyDescent="0.2">
      <c r="A167" s="60">
        <v>41073</v>
      </c>
    </row>
    <row r="168" spans="1:1" x14ac:dyDescent="0.2">
      <c r="A168" s="60">
        <v>41074</v>
      </c>
    </row>
    <row r="169" spans="1:1" x14ac:dyDescent="0.2">
      <c r="A169" s="60">
        <v>41075</v>
      </c>
    </row>
    <row r="170" spans="1:1" x14ac:dyDescent="0.2">
      <c r="A170" s="60">
        <v>41076</v>
      </c>
    </row>
    <row r="171" spans="1:1" x14ac:dyDescent="0.2">
      <c r="A171" s="60">
        <v>41077</v>
      </c>
    </row>
    <row r="172" spans="1:1" x14ac:dyDescent="0.2">
      <c r="A172" s="60">
        <v>41078</v>
      </c>
    </row>
    <row r="173" spans="1:1" x14ac:dyDescent="0.2">
      <c r="A173" s="60">
        <v>41079</v>
      </c>
    </row>
    <row r="174" spans="1:1" x14ac:dyDescent="0.2">
      <c r="A174" s="60">
        <v>41080</v>
      </c>
    </row>
    <row r="175" spans="1:1" x14ac:dyDescent="0.2">
      <c r="A175" s="60">
        <v>41081</v>
      </c>
    </row>
    <row r="176" spans="1:1" x14ac:dyDescent="0.2">
      <c r="A176" s="60">
        <v>41082</v>
      </c>
    </row>
    <row r="177" spans="1:1" x14ac:dyDescent="0.2">
      <c r="A177" s="60">
        <v>41083</v>
      </c>
    </row>
    <row r="178" spans="1:1" x14ac:dyDescent="0.2">
      <c r="A178" s="60">
        <v>41084</v>
      </c>
    </row>
    <row r="179" spans="1:1" x14ac:dyDescent="0.2">
      <c r="A179" s="60">
        <v>41085</v>
      </c>
    </row>
    <row r="180" spans="1:1" x14ac:dyDescent="0.2">
      <c r="A180" s="60">
        <v>41086</v>
      </c>
    </row>
    <row r="181" spans="1:1" x14ac:dyDescent="0.2">
      <c r="A181" s="60">
        <v>41087</v>
      </c>
    </row>
    <row r="182" spans="1:1" x14ac:dyDescent="0.2">
      <c r="A182" s="60">
        <v>41088</v>
      </c>
    </row>
    <row r="183" spans="1:1" x14ac:dyDescent="0.2">
      <c r="A183" s="60">
        <v>41089</v>
      </c>
    </row>
    <row r="184" spans="1:1" x14ac:dyDescent="0.2">
      <c r="A184" s="60">
        <v>41090</v>
      </c>
    </row>
    <row r="185" spans="1:1" x14ac:dyDescent="0.2">
      <c r="A185" s="60">
        <v>41091</v>
      </c>
    </row>
    <row r="186" spans="1:1" x14ac:dyDescent="0.2">
      <c r="A186" s="60">
        <v>41092</v>
      </c>
    </row>
    <row r="187" spans="1:1" x14ac:dyDescent="0.2">
      <c r="A187" s="60">
        <v>41093</v>
      </c>
    </row>
    <row r="188" spans="1:1" x14ac:dyDescent="0.2">
      <c r="A188" s="60">
        <v>41094</v>
      </c>
    </row>
    <row r="189" spans="1:1" x14ac:dyDescent="0.2">
      <c r="A189" s="60">
        <v>41095</v>
      </c>
    </row>
    <row r="190" spans="1:1" x14ac:dyDescent="0.2">
      <c r="A190" s="60">
        <v>41096</v>
      </c>
    </row>
    <row r="191" spans="1:1" x14ac:dyDescent="0.2">
      <c r="A191" s="60">
        <v>41097</v>
      </c>
    </row>
    <row r="192" spans="1:1" x14ac:dyDescent="0.2">
      <c r="A192" s="60">
        <v>41098</v>
      </c>
    </row>
    <row r="193" spans="1:1" x14ac:dyDescent="0.2">
      <c r="A193" s="60">
        <v>41099</v>
      </c>
    </row>
    <row r="194" spans="1:1" x14ac:dyDescent="0.2">
      <c r="A194" s="60">
        <v>41100</v>
      </c>
    </row>
    <row r="195" spans="1:1" x14ac:dyDescent="0.2">
      <c r="A195" s="60">
        <v>41101</v>
      </c>
    </row>
    <row r="196" spans="1:1" x14ac:dyDescent="0.2">
      <c r="A196" s="60">
        <v>41102</v>
      </c>
    </row>
    <row r="197" spans="1:1" x14ac:dyDescent="0.2">
      <c r="A197" s="60">
        <v>41103</v>
      </c>
    </row>
    <row r="198" spans="1:1" x14ac:dyDescent="0.2">
      <c r="A198" s="60">
        <v>41104</v>
      </c>
    </row>
    <row r="199" spans="1:1" x14ac:dyDescent="0.2">
      <c r="A199" s="60">
        <v>41105</v>
      </c>
    </row>
    <row r="200" spans="1:1" x14ac:dyDescent="0.2">
      <c r="A200" s="60">
        <v>41106</v>
      </c>
    </row>
    <row r="201" spans="1:1" x14ac:dyDescent="0.2">
      <c r="A201" s="60">
        <v>41107</v>
      </c>
    </row>
    <row r="202" spans="1:1" x14ac:dyDescent="0.2">
      <c r="A202" s="60">
        <v>41108</v>
      </c>
    </row>
    <row r="203" spans="1:1" x14ac:dyDescent="0.2">
      <c r="A203" s="60">
        <v>41109</v>
      </c>
    </row>
    <row r="204" spans="1:1" x14ac:dyDescent="0.2">
      <c r="A204" s="60">
        <v>41110</v>
      </c>
    </row>
    <row r="205" spans="1:1" x14ac:dyDescent="0.2">
      <c r="A205" s="60">
        <v>41111</v>
      </c>
    </row>
    <row r="206" spans="1:1" x14ac:dyDescent="0.2">
      <c r="A206" s="60">
        <v>41112</v>
      </c>
    </row>
    <row r="207" spans="1:1" x14ac:dyDescent="0.2">
      <c r="A207" s="60">
        <v>41113</v>
      </c>
    </row>
    <row r="208" spans="1:1" x14ac:dyDescent="0.2">
      <c r="A208" s="60">
        <v>41114</v>
      </c>
    </row>
    <row r="209" spans="1:1" x14ac:dyDescent="0.2">
      <c r="A209" s="60">
        <v>41115</v>
      </c>
    </row>
    <row r="210" spans="1:1" x14ac:dyDescent="0.2">
      <c r="A210" s="60">
        <v>41116</v>
      </c>
    </row>
    <row r="211" spans="1:1" x14ac:dyDescent="0.2">
      <c r="A211" s="60">
        <v>41117</v>
      </c>
    </row>
    <row r="212" spans="1:1" x14ac:dyDescent="0.2">
      <c r="A212" s="60">
        <v>41118</v>
      </c>
    </row>
    <row r="213" spans="1:1" x14ac:dyDescent="0.2">
      <c r="A213" s="60">
        <v>41119</v>
      </c>
    </row>
    <row r="214" spans="1:1" x14ac:dyDescent="0.2">
      <c r="A214" s="60">
        <v>41120</v>
      </c>
    </row>
    <row r="215" spans="1:1" x14ac:dyDescent="0.2">
      <c r="A215" s="60">
        <v>41121</v>
      </c>
    </row>
    <row r="216" spans="1:1" x14ac:dyDescent="0.2">
      <c r="A216" s="60">
        <v>41122</v>
      </c>
    </row>
    <row r="217" spans="1:1" x14ac:dyDescent="0.2">
      <c r="A217" s="60">
        <v>41123</v>
      </c>
    </row>
    <row r="218" spans="1:1" x14ac:dyDescent="0.2">
      <c r="A218" s="60">
        <v>41124</v>
      </c>
    </row>
    <row r="219" spans="1:1" x14ac:dyDescent="0.2">
      <c r="A219" s="60">
        <v>41125</v>
      </c>
    </row>
    <row r="220" spans="1:1" x14ac:dyDescent="0.2">
      <c r="A220" s="60">
        <v>41126</v>
      </c>
    </row>
    <row r="221" spans="1:1" x14ac:dyDescent="0.2">
      <c r="A221" s="60">
        <v>41127</v>
      </c>
    </row>
    <row r="222" spans="1:1" x14ac:dyDescent="0.2">
      <c r="A222" s="60">
        <v>41128</v>
      </c>
    </row>
    <row r="223" spans="1:1" x14ac:dyDescent="0.2">
      <c r="A223" s="60">
        <v>41129</v>
      </c>
    </row>
    <row r="224" spans="1:1" x14ac:dyDescent="0.2">
      <c r="A224" s="60">
        <v>41130</v>
      </c>
    </row>
    <row r="225" spans="1:1" x14ac:dyDescent="0.2">
      <c r="A225" s="60">
        <v>41131</v>
      </c>
    </row>
    <row r="226" spans="1:1" x14ac:dyDescent="0.2">
      <c r="A226" s="60">
        <v>41132</v>
      </c>
    </row>
    <row r="227" spans="1:1" x14ac:dyDescent="0.2">
      <c r="A227" s="60">
        <v>41133</v>
      </c>
    </row>
    <row r="228" spans="1:1" x14ac:dyDescent="0.2">
      <c r="A228" s="60">
        <v>41134</v>
      </c>
    </row>
    <row r="229" spans="1:1" x14ac:dyDescent="0.2">
      <c r="A229" s="60">
        <v>41135</v>
      </c>
    </row>
    <row r="230" spans="1:1" x14ac:dyDescent="0.2">
      <c r="A230" s="60">
        <v>41136</v>
      </c>
    </row>
    <row r="231" spans="1:1" x14ac:dyDescent="0.2">
      <c r="A231" s="60">
        <v>41137</v>
      </c>
    </row>
    <row r="232" spans="1:1" x14ac:dyDescent="0.2">
      <c r="A232" s="60">
        <v>41138</v>
      </c>
    </row>
    <row r="233" spans="1:1" x14ac:dyDescent="0.2">
      <c r="A233" s="60">
        <v>41139</v>
      </c>
    </row>
    <row r="234" spans="1:1" x14ac:dyDescent="0.2">
      <c r="A234" s="60">
        <v>41140</v>
      </c>
    </row>
    <row r="235" spans="1:1" x14ac:dyDescent="0.2">
      <c r="A235" s="60">
        <v>41141</v>
      </c>
    </row>
    <row r="236" spans="1:1" x14ac:dyDescent="0.2">
      <c r="A236" s="60">
        <v>41142</v>
      </c>
    </row>
    <row r="237" spans="1:1" x14ac:dyDescent="0.2">
      <c r="A237" s="60">
        <v>41143</v>
      </c>
    </row>
    <row r="238" spans="1:1" x14ac:dyDescent="0.2">
      <c r="A238" s="60">
        <v>41144</v>
      </c>
    </row>
    <row r="239" spans="1:1" x14ac:dyDescent="0.2">
      <c r="A239" s="60">
        <v>41145</v>
      </c>
    </row>
    <row r="240" spans="1:1" x14ac:dyDescent="0.2">
      <c r="A240" s="60">
        <v>41146</v>
      </c>
    </row>
    <row r="241" spans="1:1" x14ac:dyDescent="0.2">
      <c r="A241" s="60">
        <v>41147</v>
      </c>
    </row>
    <row r="242" spans="1:1" x14ac:dyDescent="0.2">
      <c r="A242" s="60">
        <v>41148</v>
      </c>
    </row>
    <row r="243" spans="1:1" x14ac:dyDescent="0.2">
      <c r="A243" s="60">
        <v>41149</v>
      </c>
    </row>
    <row r="244" spans="1:1" x14ac:dyDescent="0.2">
      <c r="A244" s="60">
        <v>41150</v>
      </c>
    </row>
    <row r="245" spans="1:1" x14ac:dyDescent="0.2">
      <c r="A245" s="60">
        <v>41151</v>
      </c>
    </row>
    <row r="246" spans="1:1" x14ac:dyDescent="0.2">
      <c r="A246" s="60">
        <v>41152</v>
      </c>
    </row>
    <row r="247" spans="1:1" x14ac:dyDescent="0.2">
      <c r="A247" s="60">
        <v>41153</v>
      </c>
    </row>
    <row r="248" spans="1:1" x14ac:dyDescent="0.2">
      <c r="A248" s="60">
        <v>41154</v>
      </c>
    </row>
    <row r="249" spans="1:1" x14ac:dyDescent="0.2">
      <c r="A249" s="60">
        <v>41155</v>
      </c>
    </row>
    <row r="250" spans="1:1" x14ac:dyDescent="0.2">
      <c r="A250" s="60">
        <v>41156</v>
      </c>
    </row>
    <row r="251" spans="1:1" x14ac:dyDescent="0.2">
      <c r="A251" s="60">
        <v>41157</v>
      </c>
    </row>
    <row r="252" spans="1:1" x14ac:dyDescent="0.2">
      <c r="A252" s="60">
        <v>41158</v>
      </c>
    </row>
    <row r="253" spans="1:1" x14ac:dyDescent="0.2">
      <c r="A253" s="60">
        <v>41159</v>
      </c>
    </row>
    <row r="254" spans="1:1" x14ac:dyDescent="0.2">
      <c r="A254" s="60">
        <v>41160</v>
      </c>
    </row>
    <row r="255" spans="1:1" x14ac:dyDescent="0.2">
      <c r="A255" s="60">
        <v>41161</v>
      </c>
    </row>
    <row r="256" spans="1:1" x14ac:dyDescent="0.2">
      <c r="A256" s="60">
        <v>41162</v>
      </c>
    </row>
    <row r="257" spans="1:1" x14ac:dyDescent="0.2">
      <c r="A257" s="60">
        <v>41163</v>
      </c>
    </row>
    <row r="258" spans="1:1" x14ac:dyDescent="0.2">
      <c r="A258" s="60">
        <v>41164</v>
      </c>
    </row>
    <row r="259" spans="1:1" x14ac:dyDescent="0.2">
      <c r="A259" s="60">
        <v>41165</v>
      </c>
    </row>
    <row r="260" spans="1:1" x14ac:dyDescent="0.2">
      <c r="A260" s="60">
        <v>41166</v>
      </c>
    </row>
    <row r="261" spans="1:1" x14ac:dyDescent="0.2">
      <c r="A261" s="60">
        <v>41167</v>
      </c>
    </row>
    <row r="262" spans="1:1" x14ac:dyDescent="0.2">
      <c r="A262" s="60">
        <v>41168</v>
      </c>
    </row>
    <row r="263" spans="1:1" x14ac:dyDescent="0.2">
      <c r="A263" s="60">
        <v>41169</v>
      </c>
    </row>
    <row r="264" spans="1:1" x14ac:dyDescent="0.2">
      <c r="A264" s="60">
        <v>41170</v>
      </c>
    </row>
    <row r="265" spans="1:1" x14ac:dyDescent="0.2">
      <c r="A265" s="60">
        <v>41171</v>
      </c>
    </row>
    <row r="266" spans="1:1" x14ac:dyDescent="0.2">
      <c r="A266" s="60">
        <v>41172</v>
      </c>
    </row>
    <row r="267" spans="1:1" x14ac:dyDescent="0.2">
      <c r="A267" s="60">
        <v>41173</v>
      </c>
    </row>
    <row r="268" spans="1:1" x14ac:dyDescent="0.2">
      <c r="A268" s="60">
        <v>41174</v>
      </c>
    </row>
    <row r="269" spans="1:1" x14ac:dyDescent="0.2">
      <c r="A269" s="60">
        <v>41175</v>
      </c>
    </row>
    <row r="270" spans="1:1" x14ac:dyDescent="0.2">
      <c r="A270" s="60">
        <v>41176</v>
      </c>
    </row>
    <row r="271" spans="1:1" x14ac:dyDescent="0.2">
      <c r="A271" s="60">
        <v>41177</v>
      </c>
    </row>
    <row r="272" spans="1:1" x14ac:dyDescent="0.2">
      <c r="A272" s="60">
        <v>41178</v>
      </c>
    </row>
    <row r="273" spans="1:1" x14ac:dyDescent="0.2">
      <c r="A273" s="60">
        <v>41179</v>
      </c>
    </row>
    <row r="274" spans="1:1" x14ac:dyDescent="0.2">
      <c r="A274" s="60">
        <v>41180</v>
      </c>
    </row>
    <row r="275" spans="1:1" x14ac:dyDescent="0.2">
      <c r="A275" s="60">
        <v>41181</v>
      </c>
    </row>
    <row r="276" spans="1:1" x14ac:dyDescent="0.2">
      <c r="A276" s="60">
        <v>41182</v>
      </c>
    </row>
    <row r="277" spans="1:1" x14ac:dyDescent="0.2">
      <c r="A277" s="60">
        <v>41183</v>
      </c>
    </row>
    <row r="278" spans="1:1" x14ac:dyDescent="0.2">
      <c r="A278" s="60">
        <v>41184</v>
      </c>
    </row>
    <row r="279" spans="1:1" x14ac:dyDescent="0.2">
      <c r="A279" s="60">
        <v>41185</v>
      </c>
    </row>
    <row r="280" spans="1:1" x14ac:dyDescent="0.2">
      <c r="A280" s="60">
        <v>41186</v>
      </c>
    </row>
    <row r="281" spans="1:1" x14ac:dyDescent="0.2">
      <c r="A281" s="60">
        <v>41187</v>
      </c>
    </row>
    <row r="282" spans="1:1" x14ac:dyDescent="0.2">
      <c r="A282" s="60">
        <v>41188</v>
      </c>
    </row>
    <row r="283" spans="1:1" x14ac:dyDescent="0.2">
      <c r="A283" s="60">
        <v>41189</v>
      </c>
    </row>
    <row r="284" spans="1:1" x14ac:dyDescent="0.2">
      <c r="A284" s="60">
        <v>41190</v>
      </c>
    </row>
    <row r="285" spans="1:1" x14ac:dyDescent="0.2">
      <c r="A285" s="60">
        <v>41191</v>
      </c>
    </row>
    <row r="286" spans="1:1" x14ac:dyDescent="0.2">
      <c r="A286" s="60">
        <v>41192</v>
      </c>
    </row>
    <row r="287" spans="1:1" x14ac:dyDescent="0.2">
      <c r="A287" s="60">
        <v>41193</v>
      </c>
    </row>
    <row r="288" spans="1:1" x14ac:dyDescent="0.2">
      <c r="A288" s="60">
        <v>41194</v>
      </c>
    </row>
    <row r="289" spans="1:1" x14ac:dyDescent="0.2">
      <c r="A289" s="60">
        <v>41195</v>
      </c>
    </row>
    <row r="290" spans="1:1" x14ac:dyDescent="0.2">
      <c r="A290" s="60">
        <v>41196</v>
      </c>
    </row>
    <row r="291" spans="1:1" x14ac:dyDescent="0.2">
      <c r="A291" s="60">
        <v>41197</v>
      </c>
    </row>
    <row r="292" spans="1:1" x14ac:dyDescent="0.2">
      <c r="A292" s="60">
        <v>41198</v>
      </c>
    </row>
    <row r="293" spans="1:1" x14ac:dyDescent="0.2">
      <c r="A293" s="60">
        <v>41199</v>
      </c>
    </row>
    <row r="294" spans="1:1" x14ac:dyDescent="0.2">
      <c r="A294" s="60">
        <v>41200</v>
      </c>
    </row>
    <row r="295" spans="1:1" x14ac:dyDescent="0.2">
      <c r="A295" s="60">
        <v>41201</v>
      </c>
    </row>
    <row r="296" spans="1:1" x14ac:dyDescent="0.2">
      <c r="A296" s="60">
        <v>41202</v>
      </c>
    </row>
    <row r="297" spans="1:1" x14ac:dyDescent="0.2">
      <c r="A297" s="60">
        <v>41203</v>
      </c>
    </row>
    <row r="298" spans="1:1" x14ac:dyDescent="0.2">
      <c r="A298" s="60">
        <v>41204</v>
      </c>
    </row>
    <row r="299" spans="1:1" x14ac:dyDescent="0.2">
      <c r="A299" s="60">
        <v>41205</v>
      </c>
    </row>
    <row r="300" spans="1:1" x14ac:dyDescent="0.2">
      <c r="A300" s="60">
        <v>41206</v>
      </c>
    </row>
    <row r="301" spans="1:1" x14ac:dyDescent="0.2">
      <c r="A301" s="60">
        <v>41207</v>
      </c>
    </row>
    <row r="302" spans="1:1" x14ac:dyDescent="0.2">
      <c r="A302" s="60">
        <v>41208</v>
      </c>
    </row>
    <row r="303" spans="1:1" x14ac:dyDescent="0.2">
      <c r="A303" s="60">
        <v>41209</v>
      </c>
    </row>
    <row r="304" spans="1:1" x14ac:dyDescent="0.2">
      <c r="A304" s="60">
        <v>41210</v>
      </c>
    </row>
    <row r="305" spans="1:1" x14ac:dyDescent="0.2">
      <c r="A305" s="60">
        <v>41211</v>
      </c>
    </row>
    <row r="306" spans="1:1" x14ac:dyDescent="0.2">
      <c r="A306" s="60">
        <v>41212</v>
      </c>
    </row>
    <row r="307" spans="1:1" x14ac:dyDescent="0.2">
      <c r="A307" s="60">
        <v>41213</v>
      </c>
    </row>
    <row r="308" spans="1:1" x14ac:dyDescent="0.2">
      <c r="A308" s="60">
        <v>41214</v>
      </c>
    </row>
    <row r="309" spans="1:1" x14ac:dyDescent="0.2">
      <c r="A309" s="60">
        <v>41215</v>
      </c>
    </row>
    <row r="310" spans="1:1" x14ac:dyDescent="0.2">
      <c r="A310" s="60">
        <v>41216</v>
      </c>
    </row>
    <row r="311" spans="1:1" x14ac:dyDescent="0.2">
      <c r="A311" s="60">
        <v>41217</v>
      </c>
    </row>
    <row r="312" spans="1:1" x14ac:dyDescent="0.2">
      <c r="A312" s="60">
        <v>41218</v>
      </c>
    </row>
    <row r="313" spans="1:1" x14ac:dyDescent="0.2">
      <c r="A313" s="60">
        <v>41219</v>
      </c>
    </row>
    <row r="314" spans="1:1" x14ac:dyDescent="0.2">
      <c r="A314" s="60">
        <v>41220</v>
      </c>
    </row>
    <row r="315" spans="1:1" x14ac:dyDescent="0.2">
      <c r="A315" s="60">
        <v>41221</v>
      </c>
    </row>
    <row r="316" spans="1:1" x14ac:dyDescent="0.2">
      <c r="A316" s="60">
        <v>41222</v>
      </c>
    </row>
    <row r="317" spans="1:1" x14ac:dyDescent="0.2">
      <c r="A317" s="60">
        <v>41223</v>
      </c>
    </row>
    <row r="318" spans="1:1" x14ac:dyDescent="0.2">
      <c r="A318" s="60">
        <v>41224</v>
      </c>
    </row>
    <row r="319" spans="1:1" x14ac:dyDescent="0.2">
      <c r="A319" s="60">
        <v>41225</v>
      </c>
    </row>
    <row r="320" spans="1:1" x14ac:dyDescent="0.2">
      <c r="A320" s="60">
        <v>41226</v>
      </c>
    </row>
    <row r="321" spans="1:1" x14ac:dyDescent="0.2">
      <c r="A321" s="60">
        <v>41227</v>
      </c>
    </row>
    <row r="322" spans="1:1" x14ac:dyDescent="0.2">
      <c r="A322" s="60">
        <v>41228</v>
      </c>
    </row>
    <row r="323" spans="1:1" x14ac:dyDescent="0.2">
      <c r="A323" s="60">
        <v>41229</v>
      </c>
    </row>
    <row r="324" spans="1:1" x14ac:dyDescent="0.2">
      <c r="A324" s="60">
        <v>41230</v>
      </c>
    </row>
    <row r="325" spans="1:1" x14ac:dyDescent="0.2">
      <c r="A325" s="60">
        <v>41231</v>
      </c>
    </row>
    <row r="326" spans="1:1" x14ac:dyDescent="0.2">
      <c r="A326" s="60">
        <v>41232</v>
      </c>
    </row>
    <row r="327" spans="1:1" x14ac:dyDescent="0.2">
      <c r="A327" s="60">
        <v>41233</v>
      </c>
    </row>
    <row r="328" spans="1:1" x14ac:dyDescent="0.2">
      <c r="A328" s="60">
        <v>41234</v>
      </c>
    </row>
    <row r="329" spans="1:1" x14ac:dyDescent="0.2">
      <c r="A329" s="60">
        <v>41235</v>
      </c>
    </row>
    <row r="330" spans="1:1" x14ac:dyDescent="0.2">
      <c r="A330" s="60">
        <v>41236</v>
      </c>
    </row>
    <row r="331" spans="1:1" x14ac:dyDescent="0.2">
      <c r="A331" s="60">
        <v>41237</v>
      </c>
    </row>
    <row r="332" spans="1:1" x14ac:dyDescent="0.2">
      <c r="A332" s="60">
        <v>41238</v>
      </c>
    </row>
    <row r="333" spans="1:1" x14ac:dyDescent="0.2">
      <c r="A333" s="60">
        <v>41239</v>
      </c>
    </row>
    <row r="334" spans="1:1" x14ac:dyDescent="0.2">
      <c r="A334" s="60">
        <v>41240</v>
      </c>
    </row>
    <row r="335" spans="1:1" x14ac:dyDescent="0.2">
      <c r="A335" s="60">
        <v>41241</v>
      </c>
    </row>
    <row r="336" spans="1:1" x14ac:dyDescent="0.2">
      <c r="A336" s="60">
        <v>41242</v>
      </c>
    </row>
    <row r="337" spans="1:1" x14ac:dyDescent="0.2">
      <c r="A337" s="60">
        <v>41243</v>
      </c>
    </row>
    <row r="338" spans="1:1" x14ac:dyDescent="0.2">
      <c r="A338" s="60">
        <v>41244</v>
      </c>
    </row>
    <row r="339" spans="1:1" x14ac:dyDescent="0.2">
      <c r="A339" s="60">
        <v>41245</v>
      </c>
    </row>
    <row r="340" spans="1:1" x14ac:dyDescent="0.2">
      <c r="A340" s="60">
        <v>41246</v>
      </c>
    </row>
    <row r="341" spans="1:1" x14ac:dyDescent="0.2">
      <c r="A341" s="60">
        <v>41247</v>
      </c>
    </row>
    <row r="342" spans="1:1" x14ac:dyDescent="0.2">
      <c r="A342" s="60">
        <v>41248</v>
      </c>
    </row>
    <row r="343" spans="1:1" x14ac:dyDescent="0.2">
      <c r="A343" s="60">
        <v>41249</v>
      </c>
    </row>
    <row r="344" spans="1:1" x14ac:dyDescent="0.2">
      <c r="A344" s="60">
        <v>41250</v>
      </c>
    </row>
    <row r="345" spans="1:1" x14ac:dyDescent="0.2">
      <c r="A345" s="60">
        <v>41251</v>
      </c>
    </row>
    <row r="346" spans="1:1" x14ac:dyDescent="0.2">
      <c r="A346" s="60">
        <v>41252</v>
      </c>
    </row>
    <row r="347" spans="1:1" x14ac:dyDescent="0.2">
      <c r="A347" s="60">
        <v>41253</v>
      </c>
    </row>
    <row r="348" spans="1:1" x14ac:dyDescent="0.2">
      <c r="A348" s="60">
        <v>41254</v>
      </c>
    </row>
    <row r="349" spans="1:1" x14ac:dyDescent="0.2">
      <c r="A349" s="60">
        <v>41255</v>
      </c>
    </row>
    <row r="350" spans="1:1" x14ac:dyDescent="0.2">
      <c r="A350" s="60">
        <v>41256</v>
      </c>
    </row>
    <row r="351" spans="1:1" x14ac:dyDescent="0.2">
      <c r="A351" s="60">
        <v>41257</v>
      </c>
    </row>
    <row r="352" spans="1:1" x14ac:dyDescent="0.2">
      <c r="A352" s="60">
        <v>41258</v>
      </c>
    </row>
    <row r="353" spans="1:1" x14ac:dyDescent="0.2">
      <c r="A353" s="60">
        <v>41259</v>
      </c>
    </row>
    <row r="354" spans="1:1" x14ac:dyDescent="0.2">
      <c r="A354" s="60">
        <v>41260</v>
      </c>
    </row>
    <row r="355" spans="1:1" x14ac:dyDescent="0.2">
      <c r="A355" s="60">
        <v>41261</v>
      </c>
    </row>
    <row r="356" spans="1:1" x14ac:dyDescent="0.2">
      <c r="A356" s="60">
        <v>41262</v>
      </c>
    </row>
    <row r="357" spans="1:1" x14ac:dyDescent="0.2">
      <c r="A357" s="60">
        <v>41263</v>
      </c>
    </row>
    <row r="358" spans="1:1" x14ac:dyDescent="0.2">
      <c r="A358" s="60">
        <v>41264</v>
      </c>
    </row>
    <row r="359" spans="1:1" x14ac:dyDescent="0.2">
      <c r="A359" s="60">
        <v>41265</v>
      </c>
    </row>
    <row r="360" spans="1:1" x14ac:dyDescent="0.2">
      <c r="A360" s="60">
        <v>41266</v>
      </c>
    </row>
    <row r="361" spans="1:1" x14ac:dyDescent="0.2">
      <c r="A361" s="60">
        <v>41267</v>
      </c>
    </row>
    <row r="362" spans="1:1" x14ac:dyDescent="0.2">
      <c r="A362" s="60">
        <v>41268</v>
      </c>
    </row>
    <row r="363" spans="1:1" x14ac:dyDescent="0.2">
      <c r="A363" s="60">
        <v>41269</v>
      </c>
    </row>
    <row r="364" spans="1:1" x14ac:dyDescent="0.2">
      <c r="A364" s="60">
        <v>41270</v>
      </c>
    </row>
    <row r="365" spans="1:1" x14ac:dyDescent="0.2">
      <c r="A365" s="60">
        <v>41271</v>
      </c>
    </row>
    <row r="366" spans="1:1" x14ac:dyDescent="0.2">
      <c r="A366" s="60">
        <v>41272</v>
      </c>
    </row>
    <row r="367" spans="1:1" x14ac:dyDescent="0.2">
      <c r="A367" s="60">
        <v>41273</v>
      </c>
    </row>
    <row r="368" spans="1:1" x14ac:dyDescent="0.2">
      <c r="A368" s="60">
        <v>41274</v>
      </c>
    </row>
    <row r="369" spans="1:1" x14ac:dyDescent="0.2">
      <c r="A369" s="60">
        <v>41275</v>
      </c>
    </row>
    <row r="370" spans="1:1" x14ac:dyDescent="0.2">
      <c r="A370" s="60">
        <v>41276</v>
      </c>
    </row>
    <row r="371" spans="1:1" x14ac:dyDescent="0.2">
      <c r="A371" s="60">
        <v>41277</v>
      </c>
    </row>
    <row r="372" spans="1:1" x14ac:dyDescent="0.2">
      <c r="A372" s="60">
        <v>41278</v>
      </c>
    </row>
    <row r="373" spans="1:1" x14ac:dyDescent="0.2">
      <c r="A373" s="60">
        <v>41279</v>
      </c>
    </row>
    <row r="374" spans="1:1" x14ac:dyDescent="0.2">
      <c r="A374" s="60">
        <v>41280</v>
      </c>
    </row>
    <row r="375" spans="1:1" x14ac:dyDescent="0.2">
      <c r="A375" s="60">
        <v>41281</v>
      </c>
    </row>
    <row r="376" spans="1:1" x14ac:dyDescent="0.2">
      <c r="A376" s="60">
        <v>41282</v>
      </c>
    </row>
    <row r="377" spans="1:1" x14ac:dyDescent="0.2">
      <c r="A377" s="60">
        <v>41283</v>
      </c>
    </row>
    <row r="378" spans="1:1" x14ac:dyDescent="0.2">
      <c r="A378" s="60">
        <v>41284</v>
      </c>
    </row>
    <row r="379" spans="1:1" x14ac:dyDescent="0.2">
      <c r="A379" s="60">
        <v>41285</v>
      </c>
    </row>
    <row r="380" spans="1:1" x14ac:dyDescent="0.2">
      <c r="A380" s="60">
        <v>41286</v>
      </c>
    </row>
    <row r="381" spans="1:1" x14ac:dyDescent="0.2">
      <c r="A381" s="60">
        <v>41287</v>
      </c>
    </row>
    <row r="382" spans="1:1" x14ac:dyDescent="0.2">
      <c r="A382" s="60">
        <v>41288</v>
      </c>
    </row>
    <row r="383" spans="1:1" x14ac:dyDescent="0.2">
      <c r="A383" s="60">
        <v>41289</v>
      </c>
    </row>
    <row r="384" spans="1:1" x14ac:dyDescent="0.2">
      <c r="A384" s="60">
        <v>41290</v>
      </c>
    </row>
    <row r="385" spans="1:1" x14ac:dyDescent="0.2">
      <c r="A385" s="60">
        <v>41291</v>
      </c>
    </row>
    <row r="386" spans="1:1" x14ac:dyDescent="0.2">
      <c r="A386" s="60">
        <v>41292</v>
      </c>
    </row>
    <row r="387" spans="1:1" x14ac:dyDescent="0.2">
      <c r="A387" s="60">
        <v>41293</v>
      </c>
    </row>
    <row r="388" spans="1:1" x14ac:dyDescent="0.2">
      <c r="A388" s="60">
        <v>41294</v>
      </c>
    </row>
    <row r="389" spans="1:1" x14ac:dyDescent="0.2">
      <c r="A389" s="60">
        <v>41295</v>
      </c>
    </row>
    <row r="390" spans="1:1" x14ac:dyDescent="0.2">
      <c r="A390" s="60">
        <v>41296</v>
      </c>
    </row>
    <row r="391" spans="1:1" x14ac:dyDescent="0.2">
      <c r="A391" s="60">
        <v>41297</v>
      </c>
    </row>
    <row r="392" spans="1:1" x14ac:dyDescent="0.2">
      <c r="A392" s="60">
        <v>41298</v>
      </c>
    </row>
    <row r="393" spans="1:1" x14ac:dyDescent="0.2">
      <c r="A393" s="60">
        <v>41299</v>
      </c>
    </row>
    <row r="394" spans="1:1" x14ac:dyDescent="0.2">
      <c r="A394" s="60">
        <v>41300</v>
      </c>
    </row>
    <row r="395" spans="1:1" x14ac:dyDescent="0.2">
      <c r="A395" s="60">
        <v>41301</v>
      </c>
    </row>
    <row r="396" spans="1:1" x14ac:dyDescent="0.2">
      <c r="A396" s="60">
        <v>41302</v>
      </c>
    </row>
    <row r="397" spans="1:1" x14ac:dyDescent="0.2">
      <c r="A397" s="60">
        <v>41303</v>
      </c>
    </row>
    <row r="398" spans="1:1" x14ac:dyDescent="0.2">
      <c r="A398" s="60">
        <v>41304</v>
      </c>
    </row>
    <row r="399" spans="1:1" x14ac:dyDescent="0.2">
      <c r="A399" s="60">
        <v>41305</v>
      </c>
    </row>
    <row r="400" spans="1:1" x14ac:dyDescent="0.2">
      <c r="A400" s="60">
        <v>41306</v>
      </c>
    </row>
    <row r="401" spans="1:1" x14ac:dyDescent="0.2">
      <c r="A401" s="60">
        <v>41307</v>
      </c>
    </row>
    <row r="402" spans="1:1" x14ac:dyDescent="0.2">
      <c r="A402" s="60">
        <v>41308</v>
      </c>
    </row>
    <row r="403" spans="1:1" x14ac:dyDescent="0.2">
      <c r="A403" s="60">
        <v>41309</v>
      </c>
    </row>
    <row r="404" spans="1:1" x14ac:dyDescent="0.2">
      <c r="A404" s="60">
        <v>41310</v>
      </c>
    </row>
    <row r="405" spans="1:1" x14ac:dyDescent="0.2">
      <c r="A405" s="60">
        <v>41311</v>
      </c>
    </row>
    <row r="406" spans="1:1" x14ac:dyDescent="0.2">
      <c r="A406" s="60">
        <v>41312</v>
      </c>
    </row>
    <row r="407" spans="1:1" x14ac:dyDescent="0.2">
      <c r="A407" s="60">
        <v>41313</v>
      </c>
    </row>
    <row r="408" spans="1:1" x14ac:dyDescent="0.2">
      <c r="A408" s="60">
        <v>41314</v>
      </c>
    </row>
    <row r="409" spans="1:1" x14ac:dyDescent="0.2">
      <c r="A409" s="60">
        <v>41315</v>
      </c>
    </row>
    <row r="410" spans="1:1" x14ac:dyDescent="0.2">
      <c r="A410" s="60">
        <v>41316</v>
      </c>
    </row>
    <row r="411" spans="1:1" x14ac:dyDescent="0.2">
      <c r="A411" s="60">
        <v>41317</v>
      </c>
    </row>
    <row r="412" spans="1:1" x14ac:dyDescent="0.2">
      <c r="A412" s="60">
        <v>41318</v>
      </c>
    </row>
    <row r="413" spans="1:1" x14ac:dyDescent="0.2">
      <c r="A413" s="60">
        <v>41319</v>
      </c>
    </row>
    <row r="414" spans="1:1" x14ac:dyDescent="0.2">
      <c r="A414" s="60">
        <v>41320</v>
      </c>
    </row>
    <row r="415" spans="1:1" x14ac:dyDescent="0.2">
      <c r="A415" s="60">
        <v>41321</v>
      </c>
    </row>
    <row r="416" spans="1:1" x14ac:dyDescent="0.2">
      <c r="A416" s="60">
        <v>41322</v>
      </c>
    </row>
    <row r="417" spans="1:1" x14ac:dyDescent="0.2">
      <c r="A417" s="60">
        <v>41323</v>
      </c>
    </row>
    <row r="418" spans="1:1" x14ac:dyDescent="0.2">
      <c r="A418" s="60">
        <v>41324</v>
      </c>
    </row>
    <row r="419" spans="1:1" x14ac:dyDescent="0.2">
      <c r="A419" s="60">
        <v>41325</v>
      </c>
    </row>
    <row r="420" spans="1:1" x14ac:dyDescent="0.2">
      <c r="A420" s="60">
        <v>41326</v>
      </c>
    </row>
    <row r="421" spans="1:1" x14ac:dyDescent="0.2">
      <c r="A421" s="60">
        <v>41327</v>
      </c>
    </row>
    <row r="422" spans="1:1" x14ac:dyDescent="0.2">
      <c r="A422" s="60">
        <v>41328</v>
      </c>
    </row>
    <row r="423" spans="1:1" x14ac:dyDescent="0.2">
      <c r="A423" s="60">
        <v>41329</v>
      </c>
    </row>
    <row r="424" spans="1:1" x14ac:dyDescent="0.2">
      <c r="A424" s="60">
        <v>41330</v>
      </c>
    </row>
    <row r="425" spans="1:1" x14ac:dyDescent="0.2">
      <c r="A425" s="60">
        <v>41331</v>
      </c>
    </row>
    <row r="426" spans="1:1" x14ac:dyDescent="0.2">
      <c r="A426" s="60">
        <v>41332</v>
      </c>
    </row>
    <row r="427" spans="1:1" x14ac:dyDescent="0.2">
      <c r="A427" s="60">
        <v>41333</v>
      </c>
    </row>
    <row r="428" spans="1:1" x14ac:dyDescent="0.2">
      <c r="A428" s="60">
        <v>41334</v>
      </c>
    </row>
    <row r="429" spans="1:1" x14ac:dyDescent="0.2">
      <c r="A429" s="60">
        <v>41335</v>
      </c>
    </row>
    <row r="430" spans="1:1" x14ac:dyDescent="0.2">
      <c r="A430" s="60">
        <v>41336</v>
      </c>
    </row>
    <row r="431" spans="1:1" x14ac:dyDescent="0.2">
      <c r="A431" s="60">
        <v>41337</v>
      </c>
    </row>
    <row r="432" spans="1:1" x14ac:dyDescent="0.2">
      <c r="A432" s="60">
        <v>41338</v>
      </c>
    </row>
    <row r="433" spans="1:1" x14ac:dyDescent="0.2">
      <c r="A433" s="60">
        <v>41339</v>
      </c>
    </row>
    <row r="434" spans="1:1" x14ac:dyDescent="0.2">
      <c r="A434" s="60">
        <v>41340</v>
      </c>
    </row>
    <row r="435" spans="1:1" x14ac:dyDescent="0.2">
      <c r="A435" s="60">
        <v>41341</v>
      </c>
    </row>
    <row r="436" spans="1:1" x14ac:dyDescent="0.2">
      <c r="A436" s="60">
        <v>41342</v>
      </c>
    </row>
    <row r="437" spans="1:1" x14ac:dyDescent="0.2">
      <c r="A437" s="60">
        <v>41343</v>
      </c>
    </row>
    <row r="438" spans="1:1" x14ac:dyDescent="0.2">
      <c r="A438" s="60">
        <v>41344</v>
      </c>
    </row>
    <row r="439" spans="1:1" x14ac:dyDescent="0.2">
      <c r="A439" s="60">
        <v>41345</v>
      </c>
    </row>
    <row r="440" spans="1:1" x14ac:dyDescent="0.2">
      <c r="A440" s="60">
        <v>41346</v>
      </c>
    </row>
    <row r="441" spans="1:1" x14ac:dyDescent="0.2">
      <c r="A441" s="60">
        <v>41347</v>
      </c>
    </row>
    <row r="442" spans="1:1" x14ac:dyDescent="0.2">
      <c r="A442" s="60">
        <v>41348</v>
      </c>
    </row>
    <row r="443" spans="1:1" x14ac:dyDescent="0.2">
      <c r="A443" s="60">
        <v>41349</v>
      </c>
    </row>
    <row r="444" spans="1:1" x14ac:dyDescent="0.2">
      <c r="A444" s="60">
        <v>41350</v>
      </c>
    </row>
    <row r="445" spans="1:1" x14ac:dyDescent="0.2">
      <c r="A445" s="60">
        <v>41351</v>
      </c>
    </row>
    <row r="446" spans="1:1" x14ac:dyDescent="0.2">
      <c r="A446" s="60">
        <v>41352</v>
      </c>
    </row>
    <row r="447" spans="1:1" x14ac:dyDescent="0.2">
      <c r="A447" s="60">
        <v>41353</v>
      </c>
    </row>
    <row r="448" spans="1:1" x14ac:dyDescent="0.2">
      <c r="A448" s="60">
        <v>41354</v>
      </c>
    </row>
    <row r="449" spans="1:1" x14ac:dyDescent="0.2">
      <c r="A449" s="60">
        <v>41355</v>
      </c>
    </row>
    <row r="450" spans="1:1" x14ac:dyDescent="0.2">
      <c r="A450" s="60">
        <v>41356</v>
      </c>
    </row>
    <row r="451" spans="1:1" x14ac:dyDescent="0.2">
      <c r="A451" s="60">
        <v>41357</v>
      </c>
    </row>
    <row r="452" spans="1:1" x14ac:dyDescent="0.2">
      <c r="A452" s="60">
        <v>41358</v>
      </c>
    </row>
    <row r="453" spans="1:1" x14ac:dyDescent="0.2">
      <c r="A453" s="60">
        <v>41359</v>
      </c>
    </row>
    <row r="454" spans="1:1" x14ac:dyDescent="0.2">
      <c r="A454" s="60">
        <v>41360</v>
      </c>
    </row>
    <row r="455" spans="1:1" x14ac:dyDescent="0.2">
      <c r="A455" s="60">
        <v>41361</v>
      </c>
    </row>
    <row r="456" spans="1:1" x14ac:dyDescent="0.2">
      <c r="A456" s="60">
        <v>41362</v>
      </c>
    </row>
    <row r="457" spans="1:1" x14ac:dyDescent="0.2">
      <c r="A457" s="60">
        <v>41363</v>
      </c>
    </row>
    <row r="458" spans="1:1" x14ac:dyDescent="0.2">
      <c r="A458" s="60">
        <v>41364</v>
      </c>
    </row>
    <row r="459" spans="1:1" x14ac:dyDescent="0.2">
      <c r="A459" s="60">
        <v>41365</v>
      </c>
    </row>
    <row r="460" spans="1:1" x14ac:dyDescent="0.2">
      <c r="A460" s="60">
        <v>41366</v>
      </c>
    </row>
    <row r="461" spans="1:1" x14ac:dyDescent="0.2">
      <c r="A461" s="60">
        <v>41367</v>
      </c>
    </row>
    <row r="462" spans="1:1" x14ac:dyDescent="0.2">
      <c r="A462" s="60">
        <v>41368</v>
      </c>
    </row>
    <row r="463" spans="1:1" x14ac:dyDescent="0.2">
      <c r="A463" s="60">
        <v>41369</v>
      </c>
    </row>
    <row r="464" spans="1:1" x14ac:dyDescent="0.2">
      <c r="A464" s="60">
        <v>41370</v>
      </c>
    </row>
    <row r="465" spans="1:1" x14ac:dyDescent="0.2">
      <c r="A465" s="60">
        <v>41371</v>
      </c>
    </row>
    <row r="466" spans="1:1" x14ac:dyDescent="0.2">
      <c r="A466" s="60">
        <v>41372</v>
      </c>
    </row>
    <row r="467" spans="1:1" x14ac:dyDescent="0.2">
      <c r="A467" s="60">
        <v>41373</v>
      </c>
    </row>
    <row r="468" spans="1:1" x14ac:dyDescent="0.2">
      <c r="A468" s="60">
        <v>41374</v>
      </c>
    </row>
    <row r="469" spans="1:1" x14ac:dyDescent="0.2">
      <c r="A469" s="60">
        <v>41375</v>
      </c>
    </row>
    <row r="470" spans="1:1" x14ac:dyDescent="0.2">
      <c r="A470" s="60">
        <v>41376</v>
      </c>
    </row>
    <row r="471" spans="1:1" x14ac:dyDescent="0.2">
      <c r="A471" s="60">
        <v>41377</v>
      </c>
    </row>
    <row r="472" spans="1:1" x14ac:dyDescent="0.2">
      <c r="A472" s="60">
        <v>41378</v>
      </c>
    </row>
    <row r="473" spans="1:1" x14ac:dyDescent="0.2">
      <c r="A473" s="60">
        <v>41379</v>
      </c>
    </row>
    <row r="474" spans="1:1" x14ac:dyDescent="0.2">
      <c r="A474" s="60">
        <v>41380</v>
      </c>
    </row>
    <row r="475" spans="1:1" x14ac:dyDescent="0.2">
      <c r="A475" s="60">
        <v>41381</v>
      </c>
    </row>
    <row r="476" spans="1:1" x14ac:dyDescent="0.2">
      <c r="A476" s="60">
        <v>41382</v>
      </c>
    </row>
    <row r="477" spans="1:1" x14ac:dyDescent="0.2">
      <c r="A477" s="60">
        <v>41383</v>
      </c>
    </row>
    <row r="478" spans="1:1" x14ac:dyDescent="0.2">
      <c r="A478" s="60">
        <v>41384</v>
      </c>
    </row>
    <row r="479" spans="1:1" x14ac:dyDescent="0.2">
      <c r="A479" s="60">
        <v>41385</v>
      </c>
    </row>
    <row r="480" spans="1:1" x14ac:dyDescent="0.2">
      <c r="A480" s="60">
        <v>41386</v>
      </c>
    </row>
    <row r="481" spans="1:1" x14ac:dyDescent="0.2">
      <c r="A481" s="60">
        <v>41387</v>
      </c>
    </row>
    <row r="482" spans="1:1" x14ac:dyDescent="0.2">
      <c r="A482" s="60">
        <v>41388</v>
      </c>
    </row>
    <row r="483" spans="1:1" x14ac:dyDescent="0.2">
      <c r="A483" s="60">
        <v>41389</v>
      </c>
    </row>
    <row r="484" spans="1:1" x14ac:dyDescent="0.2">
      <c r="A484" s="60">
        <v>41390</v>
      </c>
    </row>
    <row r="485" spans="1:1" x14ac:dyDescent="0.2">
      <c r="A485" s="60">
        <v>41391</v>
      </c>
    </row>
    <row r="486" spans="1:1" x14ac:dyDescent="0.2">
      <c r="A486" s="60">
        <v>41392</v>
      </c>
    </row>
    <row r="487" spans="1:1" x14ac:dyDescent="0.2">
      <c r="A487" s="60">
        <v>41393</v>
      </c>
    </row>
    <row r="488" spans="1:1" x14ac:dyDescent="0.2">
      <c r="A488" s="60">
        <v>41394</v>
      </c>
    </row>
    <row r="489" spans="1:1" x14ac:dyDescent="0.2">
      <c r="A489" s="60">
        <v>41395</v>
      </c>
    </row>
    <row r="490" spans="1:1" x14ac:dyDescent="0.2">
      <c r="A490" s="60">
        <v>41396</v>
      </c>
    </row>
    <row r="491" spans="1:1" x14ac:dyDescent="0.2">
      <c r="A491" s="60">
        <v>41397</v>
      </c>
    </row>
    <row r="492" spans="1:1" x14ac:dyDescent="0.2">
      <c r="A492" s="60">
        <v>41398</v>
      </c>
    </row>
    <row r="493" spans="1:1" x14ac:dyDescent="0.2">
      <c r="A493" s="60">
        <v>41399</v>
      </c>
    </row>
    <row r="494" spans="1:1" x14ac:dyDescent="0.2">
      <c r="A494" s="60">
        <v>41400</v>
      </c>
    </row>
    <row r="495" spans="1:1" x14ac:dyDescent="0.2">
      <c r="A495" s="60">
        <v>41401</v>
      </c>
    </row>
    <row r="496" spans="1:1" x14ac:dyDescent="0.2">
      <c r="A496" s="60">
        <v>41402</v>
      </c>
    </row>
    <row r="497" spans="1:1" x14ac:dyDescent="0.2">
      <c r="A497" s="60">
        <v>41403</v>
      </c>
    </row>
    <row r="498" spans="1:1" x14ac:dyDescent="0.2">
      <c r="A498" s="60">
        <v>41404</v>
      </c>
    </row>
    <row r="499" spans="1:1" x14ac:dyDescent="0.2">
      <c r="A499" s="60">
        <v>41405</v>
      </c>
    </row>
    <row r="500" spans="1:1" x14ac:dyDescent="0.2">
      <c r="A500" s="60">
        <v>41406</v>
      </c>
    </row>
    <row r="501" spans="1:1" x14ac:dyDescent="0.2">
      <c r="A501" s="60">
        <v>41407</v>
      </c>
    </row>
    <row r="502" spans="1:1" x14ac:dyDescent="0.2">
      <c r="A502" s="60">
        <v>41408</v>
      </c>
    </row>
    <row r="503" spans="1:1" x14ac:dyDescent="0.2">
      <c r="A503" s="60">
        <v>41409</v>
      </c>
    </row>
    <row r="504" spans="1:1" x14ac:dyDescent="0.2">
      <c r="A504" s="60">
        <v>41410</v>
      </c>
    </row>
    <row r="505" spans="1:1" x14ac:dyDescent="0.2">
      <c r="A505" s="60">
        <v>41411</v>
      </c>
    </row>
    <row r="506" spans="1:1" x14ac:dyDescent="0.2">
      <c r="A506" s="60">
        <v>41412</v>
      </c>
    </row>
    <row r="507" spans="1:1" x14ac:dyDescent="0.2">
      <c r="A507" s="60">
        <v>41413</v>
      </c>
    </row>
    <row r="508" spans="1:1" x14ac:dyDescent="0.2">
      <c r="A508" s="60">
        <v>41414</v>
      </c>
    </row>
    <row r="509" spans="1:1" x14ac:dyDescent="0.2">
      <c r="A509" s="60">
        <v>41415</v>
      </c>
    </row>
    <row r="510" spans="1:1" x14ac:dyDescent="0.2">
      <c r="A510" s="60">
        <v>41416</v>
      </c>
    </row>
    <row r="511" spans="1:1" x14ac:dyDescent="0.2">
      <c r="A511" s="60">
        <v>41417</v>
      </c>
    </row>
    <row r="512" spans="1:1" x14ac:dyDescent="0.2">
      <c r="A512" s="60">
        <v>41418</v>
      </c>
    </row>
    <row r="513" spans="1:1" x14ac:dyDescent="0.2">
      <c r="A513" s="60">
        <v>41419</v>
      </c>
    </row>
    <row r="514" spans="1:1" x14ac:dyDescent="0.2">
      <c r="A514" s="60">
        <v>41420</v>
      </c>
    </row>
    <row r="515" spans="1:1" x14ac:dyDescent="0.2">
      <c r="A515" s="60">
        <v>41421</v>
      </c>
    </row>
    <row r="516" spans="1:1" x14ac:dyDescent="0.2">
      <c r="A516" s="60">
        <v>41422</v>
      </c>
    </row>
    <row r="517" spans="1:1" x14ac:dyDescent="0.2">
      <c r="A517" s="60">
        <v>41423</v>
      </c>
    </row>
    <row r="518" spans="1:1" x14ac:dyDescent="0.2">
      <c r="A518" s="60">
        <v>41424</v>
      </c>
    </row>
    <row r="519" spans="1:1" x14ac:dyDescent="0.2">
      <c r="A519" s="60">
        <v>41425</v>
      </c>
    </row>
    <row r="520" spans="1:1" x14ac:dyDescent="0.2">
      <c r="A520" s="60">
        <v>41426</v>
      </c>
    </row>
    <row r="521" spans="1:1" x14ac:dyDescent="0.2">
      <c r="A521" s="60">
        <v>41427</v>
      </c>
    </row>
    <row r="522" spans="1:1" x14ac:dyDescent="0.2">
      <c r="A522" s="60">
        <v>41428</v>
      </c>
    </row>
    <row r="523" spans="1:1" x14ac:dyDescent="0.2">
      <c r="A523" s="60">
        <v>41429</v>
      </c>
    </row>
    <row r="524" spans="1:1" x14ac:dyDescent="0.2">
      <c r="A524" s="60">
        <v>41430</v>
      </c>
    </row>
    <row r="525" spans="1:1" x14ac:dyDescent="0.2">
      <c r="A525" s="60">
        <v>41431</v>
      </c>
    </row>
    <row r="526" spans="1:1" x14ac:dyDescent="0.2">
      <c r="A526" s="60">
        <v>41432</v>
      </c>
    </row>
    <row r="527" spans="1:1" x14ac:dyDescent="0.2">
      <c r="A527" s="60">
        <v>41433</v>
      </c>
    </row>
    <row r="528" spans="1:1" x14ac:dyDescent="0.2">
      <c r="A528" s="60">
        <v>41434</v>
      </c>
    </row>
    <row r="529" spans="1:1" x14ac:dyDescent="0.2">
      <c r="A529" s="60">
        <v>41435</v>
      </c>
    </row>
    <row r="530" spans="1:1" x14ac:dyDescent="0.2">
      <c r="A530" s="60">
        <v>41436</v>
      </c>
    </row>
    <row r="531" spans="1:1" x14ac:dyDescent="0.2">
      <c r="A531" s="60">
        <v>41437</v>
      </c>
    </row>
    <row r="532" spans="1:1" x14ac:dyDescent="0.2">
      <c r="A532" s="60">
        <v>41438</v>
      </c>
    </row>
    <row r="533" spans="1:1" x14ac:dyDescent="0.2">
      <c r="A533" s="60">
        <v>41439</v>
      </c>
    </row>
    <row r="534" spans="1:1" x14ac:dyDescent="0.2">
      <c r="A534" s="60">
        <v>41440</v>
      </c>
    </row>
    <row r="535" spans="1:1" x14ac:dyDescent="0.2">
      <c r="A535" s="60">
        <v>41441</v>
      </c>
    </row>
    <row r="536" spans="1:1" x14ac:dyDescent="0.2">
      <c r="A536" s="60">
        <v>41442</v>
      </c>
    </row>
    <row r="537" spans="1:1" x14ac:dyDescent="0.2">
      <c r="A537" s="60">
        <v>41443</v>
      </c>
    </row>
    <row r="538" spans="1:1" x14ac:dyDescent="0.2">
      <c r="A538" s="60">
        <v>41444</v>
      </c>
    </row>
    <row r="539" spans="1:1" x14ac:dyDescent="0.2">
      <c r="A539" s="60">
        <v>41445</v>
      </c>
    </row>
    <row r="540" spans="1:1" x14ac:dyDescent="0.2">
      <c r="A540" s="60">
        <v>41446</v>
      </c>
    </row>
    <row r="541" spans="1:1" x14ac:dyDescent="0.2">
      <c r="A541" s="60">
        <v>41447</v>
      </c>
    </row>
    <row r="542" spans="1:1" x14ac:dyDescent="0.2">
      <c r="A542" s="60">
        <v>41448</v>
      </c>
    </row>
    <row r="543" spans="1:1" x14ac:dyDescent="0.2">
      <c r="A543" s="60">
        <v>41449</v>
      </c>
    </row>
    <row r="544" spans="1:1" x14ac:dyDescent="0.2">
      <c r="A544" s="60">
        <v>41450</v>
      </c>
    </row>
    <row r="545" spans="1:1" x14ac:dyDescent="0.2">
      <c r="A545" s="60">
        <v>41451</v>
      </c>
    </row>
    <row r="546" spans="1:1" x14ac:dyDescent="0.2">
      <c r="A546" s="60">
        <v>41452</v>
      </c>
    </row>
    <row r="547" spans="1:1" x14ac:dyDescent="0.2">
      <c r="A547" s="60">
        <v>41453</v>
      </c>
    </row>
    <row r="548" spans="1:1" x14ac:dyDescent="0.2">
      <c r="A548" s="60">
        <v>41454</v>
      </c>
    </row>
    <row r="549" spans="1:1" x14ac:dyDescent="0.2">
      <c r="A549" s="60">
        <v>41455</v>
      </c>
    </row>
    <row r="550" spans="1:1" x14ac:dyDescent="0.2">
      <c r="A550" s="60">
        <v>41456</v>
      </c>
    </row>
    <row r="551" spans="1:1" x14ac:dyDescent="0.2">
      <c r="A551" s="60">
        <v>41457</v>
      </c>
    </row>
    <row r="552" spans="1:1" x14ac:dyDescent="0.2">
      <c r="A552" s="60">
        <v>41458</v>
      </c>
    </row>
    <row r="553" spans="1:1" x14ac:dyDescent="0.2">
      <c r="A553" s="60">
        <v>41459</v>
      </c>
    </row>
    <row r="554" spans="1:1" x14ac:dyDescent="0.2">
      <c r="A554" s="60">
        <v>41460</v>
      </c>
    </row>
    <row r="555" spans="1:1" x14ac:dyDescent="0.2">
      <c r="A555" s="60">
        <v>41461</v>
      </c>
    </row>
    <row r="556" spans="1:1" x14ac:dyDescent="0.2">
      <c r="A556" s="60">
        <v>41462</v>
      </c>
    </row>
    <row r="557" spans="1:1" x14ac:dyDescent="0.2">
      <c r="A557" s="60">
        <v>41463</v>
      </c>
    </row>
    <row r="558" spans="1:1" x14ac:dyDescent="0.2">
      <c r="A558" s="60">
        <v>41464</v>
      </c>
    </row>
    <row r="559" spans="1:1" x14ac:dyDescent="0.2">
      <c r="A559" s="60">
        <v>41465</v>
      </c>
    </row>
    <row r="560" spans="1:1" x14ac:dyDescent="0.2">
      <c r="A560" s="60">
        <v>41466</v>
      </c>
    </row>
    <row r="561" spans="1:1" x14ac:dyDescent="0.2">
      <c r="A561" s="60">
        <v>41467</v>
      </c>
    </row>
    <row r="562" spans="1:1" x14ac:dyDescent="0.2">
      <c r="A562" s="60">
        <v>41468</v>
      </c>
    </row>
    <row r="563" spans="1:1" x14ac:dyDescent="0.2">
      <c r="A563" s="60">
        <v>41469</v>
      </c>
    </row>
    <row r="564" spans="1:1" x14ac:dyDescent="0.2">
      <c r="A564" s="60">
        <v>41470</v>
      </c>
    </row>
    <row r="565" spans="1:1" x14ac:dyDescent="0.2">
      <c r="A565" s="60">
        <v>41471</v>
      </c>
    </row>
    <row r="566" spans="1:1" x14ac:dyDescent="0.2">
      <c r="A566" s="60">
        <v>41472</v>
      </c>
    </row>
    <row r="567" spans="1:1" x14ac:dyDescent="0.2">
      <c r="A567" s="60">
        <v>41473</v>
      </c>
    </row>
    <row r="568" spans="1:1" x14ac:dyDescent="0.2">
      <c r="A568" s="60">
        <v>41474</v>
      </c>
    </row>
    <row r="569" spans="1:1" x14ac:dyDescent="0.2">
      <c r="A569" s="60">
        <v>41475</v>
      </c>
    </row>
    <row r="570" spans="1:1" x14ac:dyDescent="0.2">
      <c r="A570" s="60">
        <v>41476</v>
      </c>
    </row>
    <row r="571" spans="1:1" x14ac:dyDescent="0.2">
      <c r="A571" s="60">
        <v>41477</v>
      </c>
    </row>
    <row r="572" spans="1:1" x14ac:dyDescent="0.2">
      <c r="A572" s="60">
        <v>41478</v>
      </c>
    </row>
    <row r="573" spans="1:1" x14ac:dyDescent="0.2">
      <c r="A573" s="60">
        <v>41479</v>
      </c>
    </row>
    <row r="574" spans="1:1" x14ac:dyDescent="0.2">
      <c r="A574" s="60">
        <v>41480</v>
      </c>
    </row>
    <row r="575" spans="1:1" x14ac:dyDescent="0.2">
      <c r="A575" s="60">
        <v>41481</v>
      </c>
    </row>
    <row r="576" spans="1:1" x14ac:dyDescent="0.2">
      <c r="A576" s="60">
        <v>41482</v>
      </c>
    </row>
    <row r="577" spans="1:1" x14ac:dyDescent="0.2">
      <c r="A577" s="60">
        <v>41483</v>
      </c>
    </row>
    <row r="578" spans="1:1" x14ac:dyDescent="0.2">
      <c r="A578" s="60">
        <v>41484</v>
      </c>
    </row>
    <row r="579" spans="1:1" x14ac:dyDescent="0.2">
      <c r="A579" s="60">
        <v>41485</v>
      </c>
    </row>
    <row r="580" spans="1:1" x14ac:dyDescent="0.2">
      <c r="A580" s="60">
        <v>41486</v>
      </c>
    </row>
    <row r="581" spans="1:1" x14ac:dyDescent="0.2">
      <c r="A581" s="60">
        <v>41487</v>
      </c>
    </row>
    <row r="582" spans="1:1" x14ac:dyDescent="0.2">
      <c r="A582" s="60">
        <v>41488</v>
      </c>
    </row>
    <row r="583" spans="1:1" x14ac:dyDescent="0.2">
      <c r="A583" s="60">
        <v>41489</v>
      </c>
    </row>
    <row r="584" spans="1:1" x14ac:dyDescent="0.2">
      <c r="A584" s="60">
        <v>41490</v>
      </c>
    </row>
    <row r="585" spans="1:1" x14ac:dyDescent="0.2">
      <c r="A585" s="60">
        <v>41491</v>
      </c>
    </row>
    <row r="586" spans="1:1" x14ac:dyDescent="0.2">
      <c r="A586" s="60">
        <v>41492</v>
      </c>
    </row>
    <row r="587" spans="1:1" x14ac:dyDescent="0.2">
      <c r="A587" s="60">
        <v>41493</v>
      </c>
    </row>
    <row r="588" spans="1:1" x14ac:dyDescent="0.2">
      <c r="A588" s="60">
        <v>41494</v>
      </c>
    </row>
    <row r="589" spans="1:1" x14ac:dyDescent="0.2">
      <c r="A589" s="60">
        <v>41495</v>
      </c>
    </row>
    <row r="590" spans="1:1" x14ac:dyDescent="0.2">
      <c r="A590" s="60">
        <v>41496</v>
      </c>
    </row>
    <row r="591" spans="1:1" x14ac:dyDescent="0.2">
      <c r="A591" s="60">
        <v>41497</v>
      </c>
    </row>
    <row r="592" spans="1:1" x14ac:dyDescent="0.2">
      <c r="A592" s="60">
        <v>41498</v>
      </c>
    </row>
    <row r="593" spans="1:1" x14ac:dyDescent="0.2">
      <c r="A593" s="60">
        <v>41499</v>
      </c>
    </row>
    <row r="594" spans="1:1" x14ac:dyDescent="0.2">
      <c r="A594" s="60">
        <v>41500</v>
      </c>
    </row>
    <row r="595" spans="1:1" x14ac:dyDescent="0.2">
      <c r="A595" s="60">
        <v>41501</v>
      </c>
    </row>
    <row r="596" spans="1:1" x14ac:dyDescent="0.2">
      <c r="A596" s="60">
        <v>41502</v>
      </c>
    </row>
    <row r="597" spans="1:1" x14ac:dyDescent="0.2">
      <c r="A597" s="60">
        <v>41503</v>
      </c>
    </row>
    <row r="598" spans="1:1" x14ac:dyDescent="0.2">
      <c r="A598" s="60">
        <v>41504</v>
      </c>
    </row>
    <row r="599" spans="1:1" x14ac:dyDescent="0.2">
      <c r="A599" s="60">
        <v>41505</v>
      </c>
    </row>
    <row r="600" spans="1:1" x14ac:dyDescent="0.2">
      <c r="A600" s="60">
        <v>41506</v>
      </c>
    </row>
    <row r="601" spans="1:1" x14ac:dyDescent="0.2">
      <c r="A601" s="60">
        <v>41507</v>
      </c>
    </row>
    <row r="602" spans="1:1" x14ac:dyDescent="0.2">
      <c r="A602" s="60">
        <v>41508</v>
      </c>
    </row>
    <row r="603" spans="1:1" x14ac:dyDescent="0.2">
      <c r="A603" s="60">
        <v>41509</v>
      </c>
    </row>
    <row r="604" spans="1:1" x14ac:dyDescent="0.2">
      <c r="A604" s="60">
        <v>41510</v>
      </c>
    </row>
    <row r="605" spans="1:1" x14ac:dyDescent="0.2">
      <c r="A605" s="60">
        <v>41511</v>
      </c>
    </row>
    <row r="606" spans="1:1" x14ac:dyDescent="0.2">
      <c r="A606" s="60">
        <v>41512</v>
      </c>
    </row>
    <row r="607" spans="1:1" x14ac:dyDescent="0.2">
      <c r="A607" s="60">
        <v>41513</v>
      </c>
    </row>
    <row r="608" spans="1:1" x14ac:dyDescent="0.2">
      <c r="A608" s="60">
        <v>41514</v>
      </c>
    </row>
    <row r="609" spans="1:1" x14ac:dyDescent="0.2">
      <c r="A609" s="60">
        <v>41515</v>
      </c>
    </row>
    <row r="610" spans="1:1" x14ac:dyDescent="0.2">
      <c r="A610" s="60">
        <v>41516</v>
      </c>
    </row>
    <row r="611" spans="1:1" x14ac:dyDescent="0.2">
      <c r="A611" s="60">
        <v>41517</v>
      </c>
    </row>
    <row r="612" spans="1:1" x14ac:dyDescent="0.2">
      <c r="A612" s="60">
        <v>41518</v>
      </c>
    </row>
    <row r="613" spans="1:1" x14ac:dyDescent="0.2">
      <c r="A613" s="60">
        <v>41519</v>
      </c>
    </row>
    <row r="614" spans="1:1" x14ac:dyDescent="0.2">
      <c r="A614" s="60">
        <v>41520</v>
      </c>
    </row>
    <row r="615" spans="1:1" x14ac:dyDescent="0.2">
      <c r="A615" s="60">
        <v>41521</v>
      </c>
    </row>
    <row r="616" spans="1:1" x14ac:dyDescent="0.2">
      <c r="A616" s="60">
        <v>41522</v>
      </c>
    </row>
    <row r="617" spans="1:1" x14ac:dyDescent="0.2">
      <c r="A617" s="60">
        <v>41523</v>
      </c>
    </row>
    <row r="618" spans="1:1" x14ac:dyDescent="0.2">
      <c r="A618" s="60">
        <v>41524</v>
      </c>
    </row>
    <row r="619" spans="1:1" x14ac:dyDescent="0.2">
      <c r="A619" s="60">
        <v>41525</v>
      </c>
    </row>
    <row r="620" spans="1:1" x14ac:dyDescent="0.2">
      <c r="A620" s="60">
        <v>41526</v>
      </c>
    </row>
    <row r="621" spans="1:1" x14ac:dyDescent="0.2">
      <c r="A621" s="60">
        <v>41527</v>
      </c>
    </row>
    <row r="622" spans="1:1" x14ac:dyDescent="0.2">
      <c r="A622" s="60">
        <v>41528</v>
      </c>
    </row>
    <row r="623" spans="1:1" x14ac:dyDescent="0.2">
      <c r="A623" s="60">
        <v>41529</v>
      </c>
    </row>
    <row r="624" spans="1:1" x14ac:dyDescent="0.2">
      <c r="A624" s="60">
        <v>41530</v>
      </c>
    </row>
    <row r="625" spans="1:1" x14ac:dyDescent="0.2">
      <c r="A625" s="60">
        <v>41531</v>
      </c>
    </row>
    <row r="626" spans="1:1" x14ac:dyDescent="0.2">
      <c r="A626" s="60">
        <v>41532</v>
      </c>
    </row>
    <row r="627" spans="1:1" x14ac:dyDescent="0.2">
      <c r="A627" s="60">
        <v>41533</v>
      </c>
    </row>
    <row r="628" spans="1:1" x14ac:dyDescent="0.2">
      <c r="A628" s="60">
        <v>41534</v>
      </c>
    </row>
    <row r="629" spans="1:1" x14ac:dyDescent="0.2">
      <c r="A629" s="60">
        <v>41535</v>
      </c>
    </row>
    <row r="630" spans="1:1" x14ac:dyDescent="0.2">
      <c r="A630" s="60">
        <v>41536</v>
      </c>
    </row>
    <row r="631" spans="1:1" x14ac:dyDescent="0.2">
      <c r="A631" s="60">
        <v>41537</v>
      </c>
    </row>
    <row r="632" spans="1:1" x14ac:dyDescent="0.2">
      <c r="A632" s="60">
        <v>41538</v>
      </c>
    </row>
    <row r="633" spans="1:1" x14ac:dyDescent="0.2">
      <c r="A633" s="60">
        <v>41539</v>
      </c>
    </row>
    <row r="634" spans="1:1" x14ac:dyDescent="0.2">
      <c r="A634" s="60">
        <v>41540</v>
      </c>
    </row>
    <row r="635" spans="1:1" x14ac:dyDescent="0.2">
      <c r="A635" s="60">
        <v>41541</v>
      </c>
    </row>
    <row r="636" spans="1:1" x14ac:dyDescent="0.2">
      <c r="A636" s="60">
        <v>41542</v>
      </c>
    </row>
    <row r="637" spans="1:1" x14ac:dyDescent="0.2">
      <c r="A637" s="60">
        <v>41543</v>
      </c>
    </row>
    <row r="638" spans="1:1" x14ac:dyDescent="0.2">
      <c r="A638" s="60">
        <v>41544</v>
      </c>
    </row>
    <row r="639" spans="1:1" x14ac:dyDescent="0.2">
      <c r="A639" s="60">
        <v>41545</v>
      </c>
    </row>
    <row r="640" spans="1:1" x14ac:dyDescent="0.2">
      <c r="A640" s="60">
        <v>41546</v>
      </c>
    </row>
    <row r="641" spans="1:1" x14ac:dyDescent="0.2">
      <c r="A641" s="60">
        <v>41547</v>
      </c>
    </row>
    <row r="642" spans="1:1" x14ac:dyDescent="0.2">
      <c r="A642" s="60">
        <v>41548</v>
      </c>
    </row>
    <row r="643" spans="1:1" x14ac:dyDescent="0.2">
      <c r="A643" s="60">
        <v>41549</v>
      </c>
    </row>
    <row r="644" spans="1:1" x14ac:dyDescent="0.2">
      <c r="A644" s="60">
        <v>41550</v>
      </c>
    </row>
    <row r="645" spans="1:1" x14ac:dyDescent="0.2">
      <c r="A645" s="60">
        <v>41551</v>
      </c>
    </row>
    <row r="646" spans="1:1" x14ac:dyDescent="0.2">
      <c r="A646" s="60">
        <v>41552</v>
      </c>
    </row>
    <row r="647" spans="1:1" x14ac:dyDescent="0.2">
      <c r="A647" s="60">
        <v>41553</v>
      </c>
    </row>
    <row r="648" spans="1:1" x14ac:dyDescent="0.2">
      <c r="A648" s="60">
        <v>41554</v>
      </c>
    </row>
    <row r="649" spans="1:1" x14ac:dyDescent="0.2">
      <c r="A649" s="60">
        <v>41555</v>
      </c>
    </row>
    <row r="650" spans="1:1" x14ac:dyDescent="0.2">
      <c r="A650" s="60">
        <v>41556</v>
      </c>
    </row>
    <row r="651" spans="1:1" x14ac:dyDescent="0.2">
      <c r="A651" s="60">
        <v>41557</v>
      </c>
    </row>
    <row r="652" spans="1:1" x14ac:dyDescent="0.2">
      <c r="A652" s="60">
        <v>41558</v>
      </c>
    </row>
    <row r="653" spans="1:1" x14ac:dyDescent="0.2">
      <c r="A653" s="60">
        <v>41559</v>
      </c>
    </row>
    <row r="654" spans="1:1" x14ac:dyDescent="0.2">
      <c r="A654" s="60">
        <v>41560</v>
      </c>
    </row>
    <row r="655" spans="1:1" x14ac:dyDescent="0.2">
      <c r="A655" s="60">
        <v>41561</v>
      </c>
    </row>
    <row r="656" spans="1:1" x14ac:dyDescent="0.2">
      <c r="A656" s="60">
        <v>41562</v>
      </c>
    </row>
    <row r="657" spans="1:1" x14ac:dyDescent="0.2">
      <c r="A657" s="60">
        <v>41563</v>
      </c>
    </row>
    <row r="658" spans="1:1" x14ac:dyDescent="0.2">
      <c r="A658" s="60">
        <v>41564</v>
      </c>
    </row>
    <row r="659" spans="1:1" x14ac:dyDescent="0.2">
      <c r="A659" s="60">
        <v>41565</v>
      </c>
    </row>
    <row r="660" spans="1:1" x14ac:dyDescent="0.2">
      <c r="A660" s="60">
        <v>41566</v>
      </c>
    </row>
    <row r="661" spans="1:1" x14ac:dyDescent="0.2">
      <c r="A661" s="60">
        <v>41567</v>
      </c>
    </row>
    <row r="662" spans="1:1" x14ac:dyDescent="0.2">
      <c r="A662" s="60">
        <v>41568</v>
      </c>
    </row>
    <row r="663" spans="1:1" x14ac:dyDescent="0.2">
      <c r="A663" s="60">
        <v>41569</v>
      </c>
    </row>
    <row r="664" spans="1:1" x14ac:dyDescent="0.2">
      <c r="A664" s="60">
        <v>41570</v>
      </c>
    </row>
    <row r="665" spans="1:1" x14ac:dyDescent="0.2">
      <c r="A665" s="60">
        <v>41571</v>
      </c>
    </row>
    <row r="666" spans="1:1" x14ac:dyDescent="0.2">
      <c r="A666" s="60">
        <v>41572</v>
      </c>
    </row>
    <row r="667" spans="1:1" x14ac:dyDescent="0.2">
      <c r="A667" s="60">
        <v>41573</v>
      </c>
    </row>
    <row r="668" spans="1:1" x14ac:dyDescent="0.2">
      <c r="A668" s="60">
        <v>41574</v>
      </c>
    </row>
    <row r="669" spans="1:1" x14ac:dyDescent="0.2">
      <c r="A669" s="60">
        <v>41575</v>
      </c>
    </row>
    <row r="670" spans="1:1" x14ac:dyDescent="0.2">
      <c r="A670" s="60">
        <v>41576</v>
      </c>
    </row>
    <row r="671" spans="1:1" x14ac:dyDescent="0.2">
      <c r="A671" s="60">
        <v>41577</v>
      </c>
    </row>
    <row r="672" spans="1:1" x14ac:dyDescent="0.2">
      <c r="A672" s="60">
        <v>41578</v>
      </c>
    </row>
    <row r="673" spans="1:1" x14ac:dyDescent="0.2">
      <c r="A673" s="60">
        <v>41579</v>
      </c>
    </row>
    <row r="674" spans="1:1" x14ac:dyDescent="0.2">
      <c r="A674" s="60">
        <v>41580</v>
      </c>
    </row>
    <row r="675" spans="1:1" x14ac:dyDescent="0.2">
      <c r="A675" s="60">
        <v>41581</v>
      </c>
    </row>
    <row r="676" spans="1:1" x14ac:dyDescent="0.2">
      <c r="A676" s="60">
        <v>41582</v>
      </c>
    </row>
    <row r="677" spans="1:1" x14ac:dyDescent="0.2">
      <c r="A677" s="60">
        <v>41583</v>
      </c>
    </row>
    <row r="678" spans="1:1" x14ac:dyDescent="0.2">
      <c r="A678" s="60">
        <v>41584</v>
      </c>
    </row>
    <row r="679" spans="1:1" x14ac:dyDescent="0.2">
      <c r="A679" s="60">
        <v>41585</v>
      </c>
    </row>
    <row r="680" spans="1:1" x14ac:dyDescent="0.2">
      <c r="A680" s="60">
        <v>41586</v>
      </c>
    </row>
    <row r="681" spans="1:1" x14ac:dyDescent="0.2">
      <c r="A681" s="60">
        <v>41587</v>
      </c>
    </row>
    <row r="682" spans="1:1" x14ac:dyDescent="0.2">
      <c r="A682" s="60">
        <v>41588</v>
      </c>
    </row>
    <row r="683" spans="1:1" x14ac:dyDescent="0.2">
      <c r="A683" s="60">
        <v>41589</v>
      </c>
    </row>
    <row r="684" spans="1:1" x14ac:dyDescent="0.2">
      <c r="A684" s="60">
        <v>41590</v>
      </c>
    </row>
    <row r="685" spans="1:1" x14ac:dyDescent="0.2">
      <c r="A685" s="60">
        <v>41591</v>
      </c>
    </row>
    <row r="686" spans="1:1" x14ac:dyDescent="0.2">
      <c r="A686" s="60">
        <v>41592</v>
      </c>
    </row>
    <row r="687" spans="1:1" x14ac:dyDescent="0.2">
      <c r="A687" s="60">
        <v>41593</v>
      </c>
    </row>
    <row r="688" spans="1:1" x14ac:dyDescent="0.2">
      <c r="A688" s="60">
        <v>41594</v>
      </c>
    </row>
    <row r="689" spans="1:1" x14ac:dyDescent="0.2">
      <c r="A689" s="60">
        <v>41595</v>
      </c>
    </row>
    <row r="690" spans="1:1" x14ac:dyDescent="0.2">
      <c r="A690" s="60">
        <v>41596</v>
      </c>
    </row>
    <row r="691" spans="1:1" x14ac:dyDescent="0.2">
      <c r="A691" s="60">
        <v>41597</v>
      </c>
    </row>
    <row r="692" spans="1:1" x14ac:dyDescent="0.2">
      <c r="A692" s="60">
        <v>41598</v>
      </c>
    </row>
    <row r="693" spans="1:1" x14ac:dyDescent="0.2">
      <c r="A693" s="60">
        <v>41599</v>
      </c>
    </row>
    <row r="694" spans="1:1" x14ac:dyDescent="0.2">
      <c r="A694" s="60">
        <v>41600</v>
      </c>
    </row>
    <row r="695" spans="1:1" x14ac:dyDescent="0.2">
      <c r="A695" s="60">
        <v>41601</v>
      </c>
    </row>
    <row r="696" spans="1:1" x14ac:dyDescent="0.2">
      <c r="A696" s="60">
        <v>41602</v>
      </c>
    </row>
    <row r="697" spans="1:1" x14ac:dyDescent="0.2">
      <c r="A697" s="60">
        <v>41603</v>
      </c>
    </row>
    <row r="698" spans="1:1" x14ac:dyDescent="0.2">
      <c r="A698" s="60">
        <v>41604</v>
      </c>
    </row>
    <row r="699" spans="1:1" x14ac:dyDescent="0.2">
      <c r="A699" s="60">
        <v>41605</v>
      </c>
    </row>
    <row r="700" spans="1:1" x14ac:dyDescent="0.2">
      <c r="A700" s="60">
        <v>41606</v>
      </c>
    </row>
    <row r="701" spans="1:1" x14ac:dyDescent="0.2">
      <c r="A701" s="60">
        <v>41607</v>
      </c>
    </row>
    <row r="702" spans="1:1" x14ac:dyDescent="0.2">
      <c r="A702" s="60">
        <v>41608</v>
      </c>
    </row>
    <row r="703" spans="1:1" x14ac:dyDescent="0.2">
      <c r="A703" s="60">
        <v>41609</v>
      </c>
    </row>
    <row r="704" spans="1:1" x14ac:dyDescent="0.2">
      <c r="A704" s="60">
        <v>41610</v>
      </c>
    </row>
    <row r="705" spans="1:1" x14ac:dyDescent="0.2">
      <c r="A705" s="60">
        <v>41611</v>
      </c>
    </row>
    <row r="706" spans="1:1" x14ac:dyDescent="0.2">
      <c r="A706" s="60">
        <v>41612</v>
      </c>
    </row>
    <row r="707" spans="1:1" x14ac:dyDescent="0.2">
      <c r="A707" s="60">
        <v>41613</v>
      </c>
    </row>
    <row r="708" spans="1:1" x14ac:dyDescent="0.2">
      <c r="A708" s="60">
        <v>41614</v>
      </c>
    </row>
    <row r="709" spans="1:1" x14ac:dyDescent="0.2">
      <c r="A709" s="60">
        <v>41615</v>
      </c>
    </row>
    <row r="710" spans="1:1" x14ac:dyDescent="0.2">
      <c r="A710" s="60">
        <v>41616</v>
      </c>
    </row>
    <row r="711" spans="1:1" x14ac:dyDescent="0.2">
      <c r="A711" s="60">
        <v>41617</v>
      </c>
    </row>
    <row r="712" spans="1:1" x14ac:dyDescent="0.2">
      <c r="A712" s="60">
        <v>41618</v>
      </c>
    </row>
    <row r="713" spans="1:1" x14ac:dyDescent="0.2">
      <c r="A713" s="60">
        <v>41619</v>
      </c>
    </row>
    <row r="714" spans="1:1" x14ac:dyDescent="0.2">
      <c r="A714" s="60">
        <v>41620</v>
      </c>
    </row>
    <row r="715" spans="1:1" x14ac:dyDescent="0.2">
      <c r="A715" s="60">
        <v>41621</v>
      </c>
    </row>
    <row r="716" spans="1:1" x14ac:dyDescent="0.2">
      <c r="A716" s="60">
        <v>41622</v>
      </c>
    </row>
    <row r="717" spans="1:1" x14ac:dyDescent="0.2">
      <c r="A717" s="60">
        <v>41623</v>
      </c>
    </row>
    <row r="718" spans="1:1" x14ac:dyDescent="0.2">
      <c r="A718" s="60">
        <v>41624</v>
      </c>
    </row>
    <row r="719" spans="1:1" x14ac:dyDescent="0.2">
      <c r="A719" s="60">
        <v>41625</v>
      </c>
    </row>
    <row r="720" spans="1:1" x14ac:dyDescent="0.2">
      <c r="A720" s="60">
        <v>41626</v>
      </c>
    </row>
    <row r="721" spans="1:1" x14ac:dyDescent="0.2">
      <c r="A721" s="60">
        <v>41627</v>
      </c>
    </row>
    <row r="722" spans="1:1" x14ac:dyDescent="0.2">
      <c r="A722" s="60">
        <v>41628</v>
      </c>
    </row>
    <row r="723" spans="1:1" x14ac:dyDescent="0.2">
      <c r="A723" s="60">
        <v>41629</v>
      </c>
    </row>
    <row r="724" spans="1:1" x14ac:dyDescent="0.2">
      <c r="A724" s="60">
        <v>41630</v>
      </c>
    </row>
    <row r="725" spans="1:1" x14ac:dyDescent="0.2">
      <c r="A725" s="60">
        <v>41631</v>
      </c>
    </row>
    <row r="726" spans="1:1" x14ac:dyDescent="0.2">
      <c r="A726" s="60">
        <v>41632</v>
      </c>
    </row>
    <row r="727" spans="1:1" x14ac:dyDescent="0.2">
      <c r="A727" s="60">
        <v>41633</v>
      </c>
    </row>
    <row r="728" spans="1:1" x14ac:dyDescent="0.2">
      <c r="A728" s="60">
        <v>41634</v>
      </c>
    </row>
    <row r="729" spans="1:1" x14ac:dyDescent="0.2">
      <c r="A729" s="60">
        <v>41635</v>
      </c>
    </row>
    <row r="730" spans="1:1" x14ac:dyDescent="0.2">
      <c r="A730" s="60">
        <v>41636</v>
      </c>
    </row>
    <row r="731" spans="1:1" x14ac:dyDescent="0.2">
      <c r="A731" s="60">
        <v>41637</v>
      </c>
    </row>
    <row r="732" spans="1:1" x14ac:dyDescent="0.2">
      <c r="A732" s="60">
        <v>41638</v>
      </c>
    </row>
    <row r="733" spans="1:1" x14ac:dyDescent="0.2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B34" sqref="B34"/>
    </sheetView>
  </sheetViews>
  <sheetFormatPr defaultRowHeight="15" x14ac:dyDescent="0.3"/>
  <cols>
    <col min="1" max="1" width="14.28515625" style="21" bestFit="1" customWidth="1"/>
    <col min="2" max="2" width="80" style="23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0" t="s">
        <v>255</v>
      </c>
      <c r="B1" s="226"/>
      <c r="C1" s="506" t="s">
        <v>97</v>
      </c>
      <c r="D1" s="506"/>
      <c r="E1" s="109"/>
    </row>
    <row r="2" spans="1:12" s="6" customFormat="1" x14ac:dyDescent="0.3">
      <c r="A2" s="72" t="s">
        <v>128</v>
      </c>
      <c r="B2" s="226"/>
      <c r="C2" s="507" t="str">
        <f>'ფორმა N1'!L2</f>
        <v>09/12/2017-10/02/2017</v>
      </c>
      <c r="D2" s="507"/>
      <c r="E2" s="109"/>
    </row>
    <row r="3" spans="1:12" s="6" customFormat="1" x14ac:dyDescent="0.3">
      <c r="A3" s="72"/>
      <c r="B3" s="226"/>
      <c r="C3" s="71"/>
      <c r="D3" s="71"/>
      <c r="E3" s="109"/>
    </row>
    <row r="4" spans="1:12" s="2" customFormat="1" x14ac:dyDescent="0.3">
      <c r="A4" s="73" t="str">
        <f>'ფორმა N2'!A4</f>
        <v>ანგარიშვალდებული პირის დასახელება:</v>
      </c>
      <c r="B4" s="227"/>
      <c r="C4" s="72"/>
      <c r="D4" s="72"/>
      <c r="E4" s="104"/>
      <c r="L4" s="6"/>
    </row>
    <row r="5" spans="1:12" s="2" customFormat="1" x14ac:dyDescent="0.3">
      <c r="A5" s="115" t="str">
        <f>'ფორმა N1'!A5</f>
        <v>საარჩევნო ბლოკი "ბაქრაძე,უგულავა-ევროპული საქართველო"</v>
      </c>
      <c r="B5" s="228"/>
      <c r="C5" s="57"/>
      <c r="D5" s="57"/>
      <c r="E5" s="104"/>
    </row>
    <row r="6" spans="1:12" s="2" customFormat="1" x14ac:dyDescent="0.3">
      <c r="A6" s="73"/>
      <c r="B6" s="227"/>
      <c r="C6" s="72"/>
      <c r="D6" s="72"/>
      <c r="E6" s="104"/>
    </row>
    <row r="7" spans="1:12" s="6" customFormat="1" ht="18" x14ac:dyDescent="0.3">
      <c r="A7" s="96"/>
      <c r="B7" s="108"/>
      <c r="C7" s="74"/>
      <c r="D7" s="74"/>
      <c r="E7" s="109"/>
    </row>
    <row r="8" spans="1:12" s="6" customFormat="1" ht="30" x14ac:dyDescent="0.3">
      <c r="A8" s="102" t="s">
        <v>64</v>
      </c>
      <c r="B8" s="75" t="s">
        <v>232</v>
      </c>
      <c r="C8" s="75" t="s">
        <v>66</v>
      </c>
      <c r="D8" s="75" t="s">
        <v>67</v>
      </c>
      <c r="E8" s="109"/>
      <c r="F8" s="20"/>
    </row>
    <row r="9" spans="1:12" s="7" customFormat="1" x14ac:dyDescent="0.3">
      <c r="A9" s="213">
        <v>1</v>
      </c>
      <c r="B9" s="213" t="s">
        <v>65</v>
      </c>
      <c r="C9" s="81">
        <f>SUM(C10,C26)</f>
        <v>544700.5</v>
      </c>
      <c r="D9" s="81">
        <f>SUM(D10,D26)</f>
        <v>544700.5</v>
      </c>
      <c r="E9" s="109"/>
    </row>
    <row r="10" spans="1:12" s="7" customFormat="1" x14ac:dyDescent="0.3">
      <c r="A10" s="83">
        <v>1.1000000000000001</v>
      </c>
      <c r="B10" s="83" t="s">
        <v>69</v>
      </c>
      <c r="C10" s="81">
        <f>SUM(C11,C12,C16,C19,C25)</f>
        <v>541280.5</v>
      </c>
      <c r="D10" s="81">
        <f>SUM(D11,D12,D16,D19,D25)</f>
        <v>541280.5</v>
      </c>
      <c r="E10" s="109"/>
    </row>
    <row r="11" spans="1:12" s="9" customFormat="1" ht="18" x14ac:dyDescent="0.3">
      <c r="A11" s="84" t="s">
        <v>30</v>
      </c>
      <c r="B11" s="84" t="s">
        <v>68</v>
      </c>
      <c r="C11" s="8"/>
      <c r="D11" s="8"/>
      <c r="E11" s="109"/>
    </row>
    <row r="12" spans="1:12" s="10" customFormat="1" x14ac:dyDescent="0.3">
      <c r="A12" s="84" t="s">
        <v>31</v>
      </c>
      <c r="B12" s="84" t="s">
        <v>290</v>
      </c>
      <c r="C12" s="103">
        <f>SUM(C13:C15)</f>
        <v>462436.5</v>
      </c>
      <c r="D12" s="103">
        <f>SUM(D13:D15)</f>
        <v>462436.5</v>
      </c>
      <c r="E12" s="109"/>
    </row>
    <row r="13" spans="1:12" s="3" customFormat="1" x14ac:dyDescent="0.3">
      <c r="A13" s="93" t="s">
        <v>70</v>
      </c>
      <c r="B13" s="93" t="s">
        <v>293</v>
      </c>
      <c r="C13" s="8">
        <v>462436.5</v>
      </c>
      <c r="D13" s="8">
        <v>462436.5</v>
      </c>
      <c r="E13" s="109"/>
    </row>
    <row r="14" spans="1:12" s="3" customFormat="1" x14ac:dyDescent="0.3">
      <c r="A14" s="93" t="s">
        <v>437</v>
      </c>
      <c r="B14" s="93" t="s">
        <v>436</v>
      </c>
      <c r="C14" s="8"/>
      <c r="D14" s="8"/>
      <c r="E14" s="109"/>
    </row>
    <row r="15" spans="1:12" s="3" customFormat="1" x14ac:dyDescent="0.3">
      <c r="A15" s="93" t="s">
        <v>438</v>
      </c>
      <c r="B15" s="93" t="s">
        <v>86</v>
      </c>
      <c r="C15" s="8"/>
      <c r="D15" s="8"/>
      <c r="E15" s="109"/>
    </row>
    <row r="16" spans="1:12" s="3" customFormat="1" x14ac:dyDescent="0.3">
      <c r="A16" s="84" t="s">
        <v>71</v>
      </c>
      <c r="B16" s="84" t="s">
        <v>72</v>
      </c>
      <c r="C16" s="103">
        <f>SUM(C17:C18)</f>
        <v>78844</v>
      </c>
      <c r="D16" s="103">
        <f>SUM(D17:D18)</f>
        <v>78844</v>
      </c>
      <c r="E16" s="109"/>
    </row>
    <row r="17" spans="1:5" s="3" customFormat="1" x14ac:dyDescent="0.3">
      <c r="A17" s="93" t="s">
        <v>73</v>
      </c>
      <c r="B17" s="93" t="s">
        <v>75</v>
      </c>
      <c r="C17" s="8">
        <v>78844</v>
      </c>
      <c r="D17" s="8">
        <v>78844</v>
      </c>
      <c r="E17" s="109"/>
    </row>
    <row r="18" spans="1:5" s="3" customFormat="1" ht="30" x14ac:dyDescent="0.3">
      <c r="A18" s="93" t="s">
        <v>74</v>
      </c>
      <c r="B18" s="93" t="s">
        <v>98</v>
      </c>
      <c r="C18" s="8"/>
      <c r="D18" s="8"/>
      <c r="E18" s="109"/>
    </row>
    <row r="19" spans="1:5" s="3" customFormat="1" x14ac:dyDescent="0.3">
      <c r="A19" s="84" t="s">
        <v>76</v>
      </c>
      <c r="B19" s="84" t="s">
        <v>371</v>
      </c>
      <c r="C19" s="103">
        <f>SUM(C20:C23)</f>
        <v>0</v>
      </c>
      <c r="D19" s="103">
        <f>SUM(D20:D23)</f>
        <v>0</v>
      </c>
      <c r="E19" s="109"/>
    </row>
    <row r="20" spans="1:5" s="3" customFormat="1" x14ac:dyDescent="0.3">
      <c r="A20" s="93" t="s">
        <v>77</v>
      </c>
      <c r="B20" s="93" t="s">
        <v>78</v>
      </c>
      <c r="C20" s="8"/>
      <c r="D20" s="8"/>
      <c r="E20" s="109"/>
    </row>
    <row r="21" spans="1:5" s="3" customFormat="1" ht="30" x14ac:dyDescent="0.3">
      <c r="A21" s="93" t="s">
        <v>81</v>
      </c>
      <c r="B21" s="93" t="s">
        <v>79</v>
      </c>
      <c r="C21" s="8"/>
      <c r="D21" s="8"/>
      <c r="E21" s="109"/>
    </row>
    <row r="22" spans="1:5" s="3" customFormat="1" x14ac:dyDescent="0.3">
      <c r="A22" s="93" t="s">
        <v>82</v>
      </c>
      <c r="B22" s="93" t="s">
        <v>80</v>
      </c>
      <c r="C22" s="8"/>
      <c r="D22" s="8"/>
      <c r="E22" s="109"/>
    </row>
    <row r="23" spans="1:5" s="3" customFormat="1" x14ac:dyDescent="0.3">
      <c r="A23" s="93" t="s">
        <v>83</v>
      </c>
      <c r="B23" s="93" t="s">
        <v>384</v>
      </c>
      <c r="C23" s="8"/>
      <c r="D23" s="8"/>
      <c r="E23" s="109"/>
    </row>
    <row r="24" spans="1:5" s="3" customFormat="1" x14ac:dyDescent="0.3">
      <c r="A24" s="84" t="s">
        <v>84</v>
      </c>
      <c r="B24" s="84" t="s">
        <v>385</v>
      </c>
      <c r="C24" s="237"/>
      <c r="D24" s="8"/>
      <c r="E24" s="109"/>
    </row>
    <row r="25" spans="1:5" s="3" customFormat="1" x14ac:dyDescent="0.3">
      <c r="A25" s="84" t="s">
        <v>234</v>
      </c>
      <c r="B25" s="84" t="s">
        <v>391</v>
      </c>
      <c r="C25" s="8"/>
      <c r="D25" s="8"/>
      <c r="E25" s="109"/>
    </row>
    <row r="26" spans="1:5" x14ac:dyDescent="0.3">
      <c r="A26" s="83">
        <v>1.2</v>
      </c>
      <c r="B26" s="83" t="s">
        <v>85</v>
      </c>
      <c r="C26" s="81">
        <f>SUM(C27,C31,C35)</f>
        <v>3420</v>
      </c>
      <c r="D26" s="81">
        <f>SUM(D27,D31,D35)</f>
        <v>3420</v>
      </c>
      <c r="E26" s="109"/>
    </row>
    <row r="27" spans="1:5" x14ac:dyDescent="0.3">
      <c r="A27" s="84" t="s">
        <v>32</v>
      </c>
      <c r="B27" s="84" t="s">
        <v>293</v>
      </c>
      <c r="C27" s="103">
        <f>SUM(C28:C30)</f>
        <v>3170</v>
      </c>
      <c r="D27" s="103">
        <f>SUM(D28:D30)</f>
        <v>3170</v>
      </c>
      <c r="E27" s="109"/>
    </row>
    <row r="28" spans="1:5" x14ac:dyDescent="0.3">
      <c r="A28" s="221" t="s">
        <v>87</v>
      </c>
      <c r="B28" s="221" t="s">
        <v>291</v>
      </c>
      <c r="C28" s="8">
        <v>3170</v>
      </c>
      <c r="D28" s="8">
        <v>3170</v>
      </c>
      <c r="E28" s="109"/>
    </row>
    <row r="29" spans="1:5" x14ac:dyDescent="0.3">
      <c r="A29" s="221" t="s">
        <v>88</v>
      </c>
      <c r="B29" s="221" t="s">
        <v>294</v>
      </c>
      <c r="C29" s="8"/>
      <c r="D29" s="8"/>
      <c r="E29" s="109"/>
    </row>
    <row r="30" spans="1:5" x14ac:dyDescent="0.3">
      <c r="A30" s="221" t="s">
        <v>393</v>
      </c>
      <c r="B30" s="221" t="s">
        <v>292</v>
      </c>
      <c r="C30" s="8"/>
      <c r="D30" s="8"/>
      <c r="E30" s="109"/>
    </row>
    <row r="31" spans="1:5" x14ac:dyDescent="0.3">
      <c r="A31" s="84" t="s">
        <v>33</v>
      </c>
      <c r="B31" s="84" t="s">
        <v>436</v>
      </c>
      <c r="C31" s="103">
        <f>SUM(C32:C34)</f>
        <v>250</v>
      </c>
      <c r="D31" s="103">
        <f>SUM(D32:D34)</f>
        <v>250</v>
      </c>
      <c r="E31" s="109"/>
    </row>
    <row r="32" spans="1:5" x14ac:dyDescent="0.3">
      <c r="A32" s="221" t="s">
        <v>12</v>
      </c>
      <c r="B32" s="221" t="s">
        <v>439</v>
      </c>
      <c r="C32" s="8"/>
      <c r="D32" s="8"/>
      <c r="E32" s="109"/>
    </row>
    <row r="33" spans="1:9" x14ac:dyDescent="0.3">
      <c r="A33" s="221" t="s">
        <v>13</v>
      </c>
      <c r="B33" s="221" t="s">
        <v>440</v>
      </c>
      <c r="C33" s="8"/>
      <c r="D33" s="8"/>
      <c r="E33" s="109"/>
    </row>
    <row r="34" spans="1:9" x14ac:dyDescent="0.3">
      <c r="A34" s="221" t="s">
        <v>264</v>
      </c>
      <c r="B34" s="221" t="s">
        <v>441</v>
      </c>
      <c r="C34" s="8">
        <v>250</v>
      </c>
      <c r="D34" s="8">
        <v>250</v>
      </c>
      <c r="E34" s="109"/>
    </row>
    <row r="35" spans="1:9" s="23" customFormat="1" x14ac:dyDescent="0.3">
      <c r="A35" s="84" t="s">
        <v>34</v>
      </c>
      <c r="B35" s="234" t="s">
        <v>390</v>
      </c>
      <c r="C35" s="8"/>
      <c r="D35" s="8"/>
    </row>
    <row r="36" spans="1:9" s="2" customFormat="1" x14ac:dyDescent="0.3">
      <c r="A36" s="1"/>
      <c r="B36" s="229"/>
      <c r="E36" s="5"/>
    </row>
    <row r="37" spans="1:9" s="2" customFormat="1" x14ac:dyDescent="0.3">
      <c r="B37" s="229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5" t="s">
        <v>96</v>
      </c>
      <c r="B40" s="229"/>
      <c r="E40" s="5"/>
    </row>
    <row r="41" spans="1:9" s="2" customFormat="1" x14ac:dyDescent="0.3">
      <c r="B41" s="229"/>
      <c r="E41"/>
      <c r="F41"/>
      <c r="G41"/>
      <c r="H41"/>
      <c r="I41"/>
    </row>
    <row r="42" spans="1:9" s="2" customFormat="1" x14ac:dyDescent="0.3">
      <c r="B42" s="229"/>
      <c r="D42" s="12"/>
      <c r="E42"/>
      <c r="F42"/>
      <c r="G42"/>
      <c r="H42"/>
      <c r="I42"/>
    </row>
    <row r="43" spans="1:9" s="2" customFormat="1" x14ac:dyDescent="0.3">
      <c r="A43"/>
      <c r="B43" s="231" t="s">
        <v>388</v>
      </c>
      <c r="D43" s="12"/>
      <c r="E43"/>
      <c r="F43"/>
      <c r="G43"/>
      <c r="H43"/>
      <c r="I43"/>
    </row>
    <row r="44" spans="1:9" s="2" customFormat="1" x14ac:dyDescent="0.3">
      <c r="A44"/>
      <c r="B44" s="229" t="s">
        <v>253</v>
      </c>
      <c r="D44" s="12"/>
      <c r="E44"/>
      <c r="F44"/>
      <c r="G44"/>
      <c r="H44"/>
      <c r="I44"/>
    </row>
    <row r="45" spans="1:9" customFormat="1" ht="12.75" x14ac:dyDescent="0.2">
      <c r="B45" s="232" t="s">
        <v>127</v>
      </c>
    </row>
    <row r="46" spans="1:9" customFormat="1" ht="12.75" x14ac:dyDescent="0.2">
      <c r="B46" s="23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zoomScale="80" zoomScaleNormal="100" zoomScaleSheetLayoutView="80" workbookViewId="0">
      <selection activeCell="C39" sqref="C39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0" t="s">
        <v>453</v>
      </c>
      <c r="B1" s="210"/>
      <c r="C1" s="506" t="s">
        <v>97</v>
      </c>
      <c r="D1" s="506"/>
      <c r="E1" s="87"/>
    </row>
    <row r="2" spans="1:5" s="6" customFormat="1" x14ac:dyDescent="0.3">
      <c r="A2" s="291" t="s">
        <v>454</v>
      </c>
      <c r="B2" s="210"/>
      <c r="C2" s="505" t="str">
        <f>'ფორმა N1'!L2</f>
        <v>09/12/2017-10/02/2017</v>
      </c>
      <c r="D2" s="505"/>
      <c r="E2" s="87"/>
    </row>
    <row r="3" spans="1:5" s="6" customFormat="1" x14ac:dyDescent="0.3">
      <c r="A3" s="291" t="s">
        <v>452</v>
      </c>
      <c r="B3" s="210"/>
      <c r="C3" s="211"/>
      <c r="D3" s="211"/>
      <c r="E3" s="87"/>
    </row>
    <row r="4" spans="1:5" s="6" customFormat="1" x14ac:dyDescent="0.3">
      <c r="A4" s="72" t="s">
        <v>128</v>
      </c>
      <c r="B4" s="210"/>
      <c r="C4" s="211"/>
      <c r="D4" s="211"/>
      <c r="E4" s="87"/>
    </row>
    <row r="5" spans="1:5" s="6" customFormat="1" x14ac:dyDescent="0.3">
      <c r="A5" s="72"/>
      <c r="B5" s="210"/>
      <c r="C5" s="211"/>
      <c r="D5" s="211"/>
      <c r="E5" s="87"/>
    </row>
    <row r="6" spans="1:5" x14ac:dyDescent="0.3">
      <c r="A6" s="73" t="str">
        <f>'[1]ფორმა N2'!A4</f>
        <v>ანგარიშვალდებული პირის დასახელება:</v>
      </c>
      <c r="B6" s="73"/>
      <c r="C6" s="72"/>
      <c r="D6" s="72"/>
      <c r="E6" s="88"/>
    </row>
    <row r="7" spans="1:5" x14ac:dyDescent="0.3">
      <c r="A7" s="212" t="str">
        <f>'ფორმა N1'!A5</f>
        <v>საარჩევნო ბლოკი "ბაქრაძე,უგულავა-ევროპული საქართველო"</v>
      </c>
      <c r="B7" s="76"/>
      <c r="C7" s="77"/>
      <c r="D7" s="77"/>
      <c r="E7" s="88"/>
    </row>
    <row r="8" spans="1:5" x14ac:dyDescent="0.3">
      <c r="A8" s="73"/>
      <c r="B8" s="73"/>
      <c r="C8" s="72"/>
      <c r="D8" s="72"/>
      <c r="E8" s="88"/>
    </row>
    <row r="9" spans="1:5" s="6" customFormat="1" x14ac:dyDescent="0.3">
      <c r="A9" s="210"/>
      <c r="B9" s="210"/>
      <c r="C9" s="74"/>
      <c r="D9" s="74"/>
      <c r="E9" s="87"/>
    </row>
    <row r="10" spans="1:5" s="6" customFormat="1" ht="30" x14ac:dyDescent="0.3">
      <c r="A10" s="85" t="s">
        <v>64</v>
      </c>
      <c r="B10" s="86" t="s">
        <v>11</v>
      </c>
      <c r="C10" s="75" t="s">
        <v>10</v>
      </c>
      <c r="D10" s="75" t="s">
        <v>9</v>
      </c>
      <c r="E10" s="87"/>
    </row>
    <row r="11" spans="1:5" s="7" customFormat="1" x14ac:dyDescent="0.2">
      <c r="A11" s="213">
        <v>1</v>
      </c>
      <c r="B11" s="213" t="s">
        <v>57</v>
      </c>
      <c r="C11" s="78">
        <f>SUM(C12,C16,C56,C59,C60,C61,C79)</f>
        <v>0</v>
      </c>
      <c r="D11" s="78">
        <f>SUM(D12,D16,D56,D59,D60,D61,D67,D75,D76)</f>
        <v>0</v>
      </c>
      <c r="E11" s="214"/>
    </row>
    <row r="12" spans="1:5" s="9" customFormat="1" ht="18" x14ac:dyDescent="0.2">
      <c r="A12" s="83">
        <v>1.1000000000000001</v>
      </c>
      <c r="B12" s="83" t="s">
        <v>58</v>
      </c>
      <c r="C12" s="79">
        <f>SUM(C13:C14)</f>
        <v>0</v>
      </c>
      <c r="D12" s="79">
        <f>SUM(D13:D14)</f>
        <v>0</v>
      </c>
      <c r="E12" s="89"/>
    </row>
    <row r="13" spans="1:5" s="10" customFormat="1" x14ac:dyDescent="0.2">
      <c r="A13" s="84" t="s">
        <v>30</v>
      </c>
      <c r="B13" s="84" t="s">
        <v>59</v>
      </c>
      <c r="C13" s="4"/>
      <c r="D13" s="4"/>
      <c r="E13" s="90"/>
    </row>
    <row r="14" spans="1:5" s="3" customFormat="1" x14ac:dyDescent="0.2">
      <c r="A14" s="84" t="s">
        <v>31</v>
      </c>
      <c r="B14" s="84" t="s">
        <v>0</v>
      </c>
      <c r="C14" s="4"/>
      <c r="D14" s="4"/>
      <c r="E14" s="91"/>
    </row>
    <row r="15" spans="1:5" s="3" customFormat="1" x14ac:dyDescent="0.3">
      <c r="A15" s="292" t="s">
        <v>455</v>
      </c>
      <c r="B15" s="320" t="s">
        <v>456</v>
      </c>
      <c r="C15" s="4"/>
      <c r="D15" s="4"/>
      <c r="E15" s="91"/>
    </row>
    <row r="16" spans="1:5" s="7" customFormat="1" x14ac:dyDescent="0.2">
      <c r="A16" s="83">
        <v>1.2</v>
      </c>
      <c r="B16" s="83" t="s">
        <v>60</v>
      </c>
      <c r="C16" s="80">
        <f>SUM(C17,C20,C32,C33,C34,C35,C38,C39,C46:C50,C54,C55)</f>
        <v>0</v>
      </c>
      <c r="D16" s="80">
        <f>SUM(D17,D20,D32,D33,D34,D35,D38,D39,D46:D50,D54,D55)</f>
        <v>0</v>
      </c>
      <c r="E16" s="214"/>
    </row>
    <row r="17" spans="1:6" s="3" customFormat="1" x14ac:dyDescent="0.2">
      <c r="A17" s="84" t="s">
        <v>32</v>
      </c>
      <c r="B17" s="84" t="s">
        <v>1</v>
      </c>
      <c r="C17" s="79">
        <f>SUM(C18:C19)</f>
        <v>0</v>
      </c>
      <c r="D17" s="79">
        <f>SUM(D18:D19)</f>
        <v>0</v>
      </c>
      <c r="E17" s="91"/>
    </row>
    <row r="18" spans="1:6" s="3" customFormat="1" x14ac:dyDescent="0.2">
      <c r="A18" s="93" t="s">
        <v>87</v>
      </c>
      <c r="B18" s="93" t="s">
        <v>61</v>
      </c>
      <c r="C18" s="4"/>
      <c r="D18" s="215"/>
      <c r="E18" s="91"/>
    </row>
    <row r="19" spans="1:6" s="3" customFormat="1" x14ac:dyDescent="0.2">
      <c r="A19" s="93" t="s">
        <v>88</v>
      </c>
      <c r="B19" s="93" t="s">
        <v>62</v>
      </c>
      <c r="C19" s="4"/>
      <c r="D19" s="215"/>
      <c r="E19" s="91"/>
    </row>
    <row r="20" spans="1:6" s="3" customFormat="1" x14ac:dyDescent="0.2">
      <c r="A20" s="84" t="s">
        <v>33</v>
      </c>
      <c r="B20" s="84" t="s">
        <v>2</v>
      </c>
      <c r="C20" s="79">
        <f>SUM(C21:C26,C31)</f>
        <v>0</v>
      </c>
      <c r="D20" s="79">
        <f>SUM(D21:D26,D31)</f>
        <v>0</v>
      </c>
      <c r="E20" s="216"/>
      <c r="F20" s="217"/>
    </row>
    <row r="21" spans="1:6" s="220" customFormat="1" ht="30" x14ac:dyDescent="0.2">
      <c r="A21" s="93" t="s">
        <v>12</v>
      </c>
      <c r="B21" s="93" t="s">
        <v>233</v>
      </c>
      <c r="C21" s="218"/>
      <c r="D21" s="38"/>
      <c r="E21" s="219"/>
    </row>
    <row r="22" spans="1:6" s="220" customFormat="1" x14ac:dyDescent="0.2">
      <c r="A22" s="93" t="s">
        <v>13</v>
      </c>
      <c r="B22" s="93" t="s">
        <v>14</v>
      </c>
      <c r="C22" s="218"/>
      <c r="D22" s="39"/>
      <c r="E22" s="219"/>
    </row>
    <row r="23" spans="1:6" s="220" customFormat="1" ht="30" x14ac:dyDescent="0.2">
      <c r="A23" s="93" t="s">
        <v>264</v>
      </c>
      <c r="B23" s="93" t="s">
        <v>22</v>
      </c>
      <c r="C23" s="218"/>
      <c r="D23" s="40"/>
      <c r="E23" s="219"/>
    </row>
    <row r="24" spans="1:6" s="220" customFormat="1" ht="16.5" customHeight="1" x14ac:dyDescent="0.2">
      <c r="A24" s="93" t="s">
        <v>265</v>
      </c>
      <c r="B24" s="93" t="s">
        <v>15</v>
      </c>
      <c r="C24" s="218"/>
      <c r="D24" s="40"/>
      <c r="E24" s="219"/>
    </row>
    <row r="25" spans="1:6" s="220" customFormat="1" ht="16.5" customHeight="1" x14ac:dyDescent="0.2">
      <c r="A25" s="93" t="s">
        <v>266</v>
      </c>
      <c r="B25" s="93" t="s">
        <v>16</v>
      </c>
      <c r="C25" s="218"/>
      <c r="D25" s="40"/>
      <c r="E25" s="219"/>
    </row>
    <row r="26" spans="1:6" s="220" customFormat="1" ht="16.5" customHeight="1" x14ac:dyDescent="0.2">
      <c r="A26" s="93" t="s">
        <v>267</v>
      </c>
      <c r="B26" s="93" t="s">
        <v>17</v>
      </c>
      <c r="C26" s="79">
        <f>SUM(C27:C30)</f>
        <v>0</v>
      </c>
      <c r="D26" s="79">
        <f>SUM(D27:D30)</f>
        <v>0</v>
      </c>
      <c r="E26" s="219"/>
    </row>
    <row r="27" spans="1:6" s="220" customFormat="1" ht="16.5" customHeight="1" x14ac:dyDescent="0.2">
      <c r="A27" s="221" t="s">
        <v>268</v>
      </c>
      <c r="B27" s="221" t="s">
        <v>18</v>
      </c>
      <c r="C27" s="218"/>
      <c r="D27" s="40"/>
      <c r="E27" s="219"/>
    </row>
    <row r="28" spans="1:6" s="220" customFormat="1" ht="16.5" customHeight="1" x14ac:dyDescent="0.2">
      <c r="A28" s="221" t="s">
        <v>269</v>
      </c>
      <c r="B28" s="221" t="s">
        <v>19</v>
      </c>
      <c r="C28" s="218"/>
      <c r="D28" s="40"/>
      <c r="E28" s="219"/>
    </row>
    <row r="29" spans="1:6" s="220" customFormat="1" ht="16.5" customHeight="1" x14ac:dyDescent="0.2">
      <c r="A29" s="221" t="s">
        <v>270</v>
      </c>
      <c r="B29" s="221" t="s">
        <v>20</v>
      </c>
      <c r="C29" s="218"/>
      <c r="D29" s="40"/>
      <c r="E29" s="219"/>
    </row>
    <row r="30" spans="1:6" s="220" customFormat="1" ht="16.5" customHeight="1" x14ac:dyDescent="0.2">
      <c r="A30" s="221" t="s">
        <v>271</v>
      </c>
      <c r="B30" s="221" t="s">
        <v>23</v>
      </c>
      <c r="C30" s="218"/>
      <c r="D30" s="41"/>
      <c r="E30" s="219"/>
    </row>
    <row r="31" spans="1:6" s="220" customFormat="1" ht="16.5" customHeight="1" x14ac:dyDescent="0.2">
      <c r="A31" s="93" t="s">
        <v>272</v>
      </c>
      <c r="B31" s="93" t="s">
        <v>21</v>
      </c>
      <c r="C31" s="218"/>
      <c r="D31" s="41"/>
      <c r="E31" s="219"/>
    </row>
    <row r="32" spans="1:6" s="3" customFormat="1" ht="16.5" customHeight="1" x14ac:dyDescent="0.2">
      <c r="A32" s="84" t="s">
        <v>34</v>
      </c>
      <c r="B32" s="84" t="s">
        <v>3</v>
      </c>
      <c r="C32" s="4"/>
      <c r="D32" s="215"/>
      <c r="E32" s="216"/>
    </row>
    <row r="33" spans="1:5" s="3" customFormat="1" ht="16.5" customHeight="1" x14ac:dyDescent="0.2">
      <c r="A33" s="84" t="s">
        <v>35</v>
      </c>
      <c r="B33" s="84" t="s">
        <v>4</v>
      </c>
      <c r="C33" s="4"/>
      <c r="D33" s="215"/>
      <c r="E33" s="91"/>
    </row>
    <row r="34" spans="1:5" s="3" customFormat="1" ht="16.5" customHeight="1" x14ac:dyDescent="0.2">
      <c r="A34" s="84" t="s">
        <v>36</v>
      </c>
      <c r="B34" s="84" t="s">
        <v>5</v>
      </c>
      <c r="C34" s="4"/>
      <c r="D34" s="215"/>
      <c r="E34" s="91"/>
    </row>
    <row r="35" spans="1:5" s="3" customFormat="1" x14ac:dyDescent="0.2">
      <c r="A35" s="84" t="s">
        <v>37</v>
      </c>
      <c r="B35" s="84" t="s">
        <v>63</v>
      </c>
      <c r="C35" s="79">
        <f>SUM(C36:C37)</f>
        <v>0</v>
      </c>
      <c r="D35" s="79">
        <f>SUM(D36:D37)</f>
        <v>0</v>
      </c>
      <c r="E35" s="91"/>
    </row>
    <row r="36" spans="1:5" s="3" customFormat="1" ht="16.5" customHeight="1" x14ac:dyDescent="0.2">
      <c r="A36" s="93" t="s">
        <v>273</v>
      </c>
      <c r="B36" s="93" t="s">
        <v>56</v>
      </c>
      <c r="C36" s="4"/>
      <c r="D36" s="215"/>
      <c r="E36" s="91"/>
    </row>
    <row r="37" spans="1:5" s="3" customFormat="1" ht="16.5" customHeight="1" x14ac:dyDescent="0.2">
      <c r="A37" s="93" t="s">
        <v>274</v>
      </c>
      <c r="B37" s="93" t="s">
        <v>55</v>
      </c>
      <c r="C37" s="4"/>
      <c r="D37" s="215"/>
      <c r="E37" s="91"/>
    </row>
    <row r="38" spans="1:5" s="3" customFormat="1" ht="16.5" customHeight="1" x14ac:dyDescent="0.2">
      <c r="A38" s="84" t="s">
        <v>38</v>
      </c>
      <c r="B38" s="84" t="s">
        <v>49</v>
      </c>
      <c r="C38" s="4"/>
      <c r="D38" s="215"/>
      <c r="E38" s="91"/>
    </row>
    <row r="39" spans="1:5" s="3" customFormat="1" ht="16.5" customHeight="1" x14ac:dyDescent="0.2">
      <c r="A39" s="84" t="s">
        <v>39</v>
      </c>
      <c r="B39" s="84" t="s">
        <v>363</v>
      </c>
      <c r="C39" s="79">
        <f>SUM(C40:C45)</f>
        <v>0</v>
      </c>
      <c r="D39" s="79">
        <f>SUM(D40:D45)</f>
        <v>0</v>
      </c>
      <c r="E39" s="91"/>
    </row>
    <row r="40" spans="1:5" s="3" customFormat="1" ht="16.5" customHeight="1" x14ac:dyDescent="0.2">
      <c r="A40" s="17" t="s">
        <v>323</v>
      </c>
      <c r="B40" s="93" t="s">
        <v>327</v>
      </c>
      <c r="C40" s="4"/>
      <c r="D40" s="215"/>
      <c r="E40" s="91"/>
    </row>
    <row r="41" spans="1:5" s="3" customFormat="1" ht="16.5" customHeight="1" x14ac:dyDescent="0.2">
      <c r="A41" s="17" t="s">
        <v>324</v>
      </c>
      <c r="B41" s="93" t="s">
        <v>328</v>
      </c>
      <c r="C41" s="4"/>
      <c r="D41" s="215"/>
      <c r="E41" s="91"/>
    </row>
    <row r="42" spans="1:5" s="3" customFormat="1" ht="16.5" customHeight="1" x14ac:dyDescent="0.2">
      <c r="A42" s="17" t="s">
        <v>325</v>
      </c>
      <c r="B42" s="93" t="s">
        <v>331</v>
      </c>
      <c r="C42" s="4"/>
      <c r="D42" s="215"/>
      <c r="E42" s="91"/>
    </row>
    <row r="43" spans="1:5" s="3" customFormat="1" ht="16.5" customHeight="1" x14ac:dyDescent="0.2">
      <c r="A43" s="17" t="s">
        <v>330</v>
      </c>
      <c r="B43" s="93" t="s">
        <v>332</v>
      </c>
      <c r="C43" s="4"/>
      <c r="D43" s="215"/>
      <c r="E43" s="91"/>
    </row>
    <row r="44" spans="1:5" s="3" customFormat="1" ht="16.5" customHeight="1" x14ac:dyDescent="0.2">
      <c r="A44" s="17" t="s">
        <v>333</v>
      </c>
      <c r="B44" s="93" t="s">
        <v>429</v>
      </c>
      <c r="C44" s="4"/>
      <c r="D44" s="215"/>
      <c r="E44" s="91"/>
    </row>
    <row r="45" spans="1:5" s="3" customFormat="1" ht="16.5" customHeight="1" x14ac:dyDescent="0.2">
      <c r="A45" s="17" t="s">
        <v>430</v>
      </c>
      <c r="B45" s="93" t="s">
        <v>329</v>
      </c>
      <c r="C45" s="4"/>
      <c r="D45" s="215"/>
      <c r="E45" s="91"/>
    </row>
    <row r="46" spans="1:5" s="3" customFormat="1" ht="30" x14ac:dyDescent="0.2">
      <c r="A46" s="84" t="s">
        <v>40</v>
      </c>
      <c r="B46" s="84" t="s">
        <v>28</v>
      </c>
      <c r="C46" s="4"/>
      <c r="D46" s="215"/>
      <c r="E46" s="91"/>
    </row>
    <row r="47" spans="1:5" s="3" customFormat="1" ht="16.5" customHeight="1" x14ac:dyDescent="0.2">
      <c r="A47" s="84" t="s">
        <v>41</v>
      </c>
      <c r="B47" s="84" t="s">
        <v>24</v>
      </c>
      <c r="C47" s="4"/>
      <c r="D47" s="215"/>
      <c r="E47" s="91"/>
    </row>
    <row r="48" spans="1:5" s="3" customFormat="1" ht="16.5" customHeight="1" x14ac:dyDescent="0.2">
      <c r="A48" s="84" t="s">
        <v>42</v>
      </c>
      <c r="B48" s="84" t="s">
        <v>25</v>
      </c>
      <c r="C48" s="4"/>
      <c r="D48" s="215"/>
      <c r="E48" s="91"/>
    </row>
    <row r="49" spans="1:6" s="3" customFormat="1" ht="16.5" customHeight="1" x14ac:dyDescent="0.2">
      <c r="A49" s="84" t="s">
        <v>43</v>
      </c>
      <c r="B49" s="84" t="s">
        <v>26</v>
      </c>
      <c r="C49" s="4"/>
      <c r="D49" s="215"/>
      <c r="E49" s="91"/>
    </row>
    <row r="50" spans="1:6" s="3" customFormat="1" ht="16.5" customHeight="1" x14ac:dyDescent="0.2">
      <c r="A50" s="84" t="s">
        <v>44</v>
      </c>
      <c r="B50" s="84" t="s">
        <v>364</v>
      </c>
      <c r="C50" s="79">
        <f>SUM(C51:C53)</f>
        <v>0</v>
      </c>
      <c r="D50" s="79">
        <f>SUM(D51:D53)</f>
        <v>0</v>
      </c>
      <c r="E50" s="91"/>
    </row>
    <row r="51" spans="1:6" s="3" customFormat="1" ht="16.5" customHeight="1" x14ac:dyDescent="0.2">
      <c r="A51" s="93" t="s">
        <v>338</v>
      </c>
      <c r="B51" s="93" t="s">
        <v>341</v>
      </c>
      <c r="C51" s="4"/>
      <c r="D51" s="215"/>
      <c r="E51" s="91"/>
    </row>
    <row r="52" spans="1:6" s="3" customFormat="1" ht="16.5" customHeight="1" x14ac:dyDescent="0.2">
      <c r="A52" s="93" t="s">
        <v>339</v>
      </c>
      <c r="B52" s="93" t="s">
        <v>340</v>
      </c>
      <c r="C52" s="4"/>
      <c r="D52" s="215"/>
      <c r="E52" s="91"/>
    </row>
    <row r="53" spans="1:6" s="3" customFormat="1" ht="16.5" customHeight="1" x14ac:dyDescent="0.2">
      <c r="A53" s="93" t="s">
        <v>342</v>
      </c>
      <c r="B53" s="93" t="s">
        <v>343</v>
      </c>
      <c r="C53" s="4"/>
      <c r="D53" s="215"/>
      <c r="E53" s="91"/>
    </row>
    <row r="54" spans="1:6" s="3" customFormat="1" x14ac:dyDescent="0.2">
      <c r="A54" s="84" t="s">
        <v>45</v>
      </c>
      <c r="B54" s="84" t="s">
        <v>29</v>
      </c>
      <c r="C54" s="4"/>
      <c r="D54" s="215"/>
      <c r="E54" s="91"/>
    </row>
    <row r="55" spans="1:6" s="3" customFormat="1" ht="16.5" customHeight="1" x14ac:dyDescent="0.2">
      <c r="A55" s="84" t="s">
        <v>46</v>
      </c>
      <c r="B55" s="84" t="s">
        <v>6</v>
      </c>
      <c r="C55" s="4"/>
      <c r="D55" s="215"/>
      <c r="E55" s="216"/>
      <c r="F55" s="217"/>
    </row>
    <row r="56" spans="1:6" s="3" customFormat="1" ht="30" x14ac:dyDescent="0.2">
      <c r="A56" s="83">
        <v>1.3</v>
      </c>
      <c r="B56" s="83" t="s">
        <v>368</v>
      </c>
      <c r="C56" s="80">
        <f>SUM(C57:C58)</f>
        <v>0</v>
      </c>
      <c r="D56" s="80">
        <f>SUM(D57:D58)</f>
        <v>0</v>
      </c>
      <c r="E56" s="216"/>
      <c r="F56" s="217"/>
    </row>
    <row r="57" spans="1:6" s="3" customFormat="1" ht="30" x14ac:dyDescent="0.2">
      <c r="A57" s="84" t="s">
        <v>50</v>
      </c>
      <c r="B57" s="84" t="s">
        <v>48</v>
      </c>
      <c r="C57" s="4"/>
      <c r="D57" s="215"/>
      <c r="E57" s="216"/>
      <c r="F57" s="217"/>
    </row>
    <row r="58" spans="1:6" s="3" customFormat="1" ht="16.5" customHeight="1" x14ac:dyDescent="0.2">
      <c r="A58" s="84" t="s">
        <v>51</v>
      </c>
      <c r="B58" s="84" t="s">
        <v>47</v>
      </c>
      <c r="C58" s="4"/>
      <c r="D58" s="215"/>
      <c r="E58" s="216"/>
      <c r="F58" s="217"/>
    </row>
    <row r="59" spans="1:6" s="3" customFormat="1" x14ac:dyDescent="0.2">
      <c r="A59" s="83">
        <v>1.4</v>
      </c>
      <c r="B59" s="83" t="s">
        <v>370</v>
      </c>
      <c r="C59" s="4"/>
      <c r="D59" s="215"/>
      <c r="E59" s="216"/>
      <c r="F59" s="217"/>
    </row>
    <row r="60" spans="1:6" s="220" customFormat="1" x14ac:dyDescent="0.2">
      <c r="A60" s="83">
        <v>1.5</v>
      </c>
      <c r="B60" s="83" t="s">
        <v>7</v>
      </c>
      <c r="C60" s="218"/>
      <c r="D60" s="40"/>
      <c r="E60" s="219"/>
    </row>
    <row r="61" spans="1:6" s="220" customFormat="1" x14ac:dyDescent="0.3">
      <c r="A61" s="83">
        <v>1.6</v>
      </c>
      <c r="B61" s="45" t="s">
        <v>8</v>
      </c>
      <c r="C61" s="81">
        <f>SUM(C62:C66)</f>
        <v>0</v>
      </c>
      <c r="D61" s="82">
        <f>SUM(D62:D66)</f>
        <v>0</v>
      </c>
      <c r="E61" s="219"/>
    </row>
    <row r="62" spans="1:6" s="220" customFormat="1" x14ac:dyDescent="0.2">
      <c r="A62" s="84" t="s">
        <v>280</v>
      </c>
      <c r="B62" s="46" t="s">
        <v>52</v>
      </c>
      <c r="C62" s="218"/>
      <c r="D62" s="40"/>
      <c r="E62" s="219"/>
    </row>
    <row r="63" spans="1:6" s="220" customFormat="1" ht="30" x14ac:dyDescent="0.2">
      <c r="A63" s="84" t="s">
        <v>281</v>
      </c>
      <c r="B63" s="46" t="s">
        <v>54</v>
      </c>
      <c r="C63" s="218"/>
      <c r="D63" s="40"/>
      <c r="E63" s="219"/>
    </row>
    <row r="64" spans="1:6" s="220" customFormat="1" x14ac:dyDescent="0.2">
      <c r="A64" s="84" t="s">
        <v>282</v>
      </c>
      <c r="B64" s="46" t="s">
        <v>53</v>
      </c>
      <c r="C64" s="40"/>
      <c r="D64" s="40"/>
      <c r="E64" s="219"/>
    </row>
    <row r="65" spans="1:5" s="220" customFormat="1" x14ac:dyDescent="0.2">
      <c r="A65" s="84" t="s">
        <v>283</v>
      </c>
      <c r="B65" s="46" t="s">
        <v>27</v>
      </c>
      <c r="C65" s="218"/>
      <c r="D65" s="40"/>
      <c r="E65" s="219"/>
    </row>
    <row r="66" spans="1:5" s="220" customFormat="1" x14ac:dyDescent="0.2">
      <c r="A66" s="84" t="s">
        <v>309</v>
      </c>
      <c r="B66" s="46" t="s">
        <v>310</v>
      </c>
      <c r="C66" s="218"/>
      <c r="D66" s="40"/>
      <c r="E66" s="219"/>
    </row>
    <row r="67" spans="1:5" x14ac:dyDescent="0.3">
      <c r="A67" s="213">
        <v>2</v>
      </c>
      <c r="B67" s="213" t="s">
        <v>365</v>
      </c>
      <c r="C67" s="222"/>
      <c r="D67" s="81">
        <f>SUM(D68:D74)</f>
        <v>0</v>
      </c>
      <c r="E67" s="92"/>
    </row>
    <row r="68" spans="1:5" x14ac:dyDescent="0.3">
      <c r="A68" s="94">
        <v>2.1</v>
      </c>
      <c r="B68" s="223" t="s">
        <v>89</v>
      </c>
      <c r="C68" s="224"/>
      <c r="D68" s="22"/>
      <c r="E68" s="92"/>
    </row>
    <row r="69" spans="1:5" x14ac:dyDescent="0.3">
      <c r="A69" s="94">
        <v>2.2000000000000002</v>
      </c>
      <c r="B69" s="223" t="s">
        <v>366</v>
      </c>
      <c r="C69" s="224"/>
      <c r="D69" s="22"/>
      <c r="E69" s="92"/>
    </row>
    <row r="70" spans="1:5" x14ac:dyDescent="0.3">
      <c r="A70" s="94">
        <v>2.2999999999999998</v>
      </c>
      <c r="B70" s="223" t="s">
        <v>93</v>
      </c>
      <c r="C70" s="224"/>
      <c r="D70" s="22"/>
      <c r="E70" s="92"/>
    </row>
    <row r="71" spans="1:5" x14ac:dyDescent="0.3">
      <c r="A71" s="94">
        <v>2.4</v>
      </c>
      <c r="B71" s="223" t="s">
        <v>92</v>
      </c>
      <c r="C71" s="224"/>
      <c r="D71" s="22"/>
      <c r="E71" s="92"/>
    </row>
    <row r="72" spans="1:5" x14ac:dyDescent="0.3">
      <c r="A72" s="94">
        <v>2.5</v>
      </c>
      <c r="B72" s="223" t="s">
        <v>367</v>
      </c>
      <c r="C72" s="224"/>
      <c r="D72" s="22"/>
      <c r="E72" s="92"/>
    </row>
    <row r="73" spans="1:5" x14ac:dyDescent="0.3">
      <c r="A73" s="94">
        <v>2.6</v>
      </c>
      <c r="B73" s="223" t="s">
        <v>90</v>
      </c>
      <c r="C73" s="224"/>
      <c r="D73" s="22"/>
      <c r="E73" s="92"/>
    </row>
    <row r="74" spans="1:5" x14ac:dyDescent="0.3">
      <c r="A74" s="94">
        <v>2.7</v>
      </c>
      <c r="B74" s="223" t="s">
        <v>91</v>
      </c>
      <c r="C74" s="225"/>
      <c r="D74" s="22"/>
      <c r="E74" s="92"/>
    </row>
    <row r="75" spans="1:5" x14ac:dyDescent="0.3">
      <c r="A75" s="213">
        <v>3</v>
      </c>
      <c r="B75" s="213" t="s">
        <v>389</v>
      </c>
      <c r="C75" s="81"/>
      <c r="D75" s="22"/>
      <c r="E75" s="92"/>
    </row>
    <row r="76" spans="1:5" x14ac:dyDescent="0.3">
      <c r="A76" s="213">
        <v>4</v>
      </c>
      <c r="B76" s="213" t="s">
        <v>235</v>
      </c>
      <c r="C76" s="81"/>
      <c r="D76" s="81">
        <f>SUM(D77:D78)</f>
        <v>0</v>
      </c>
      <c r="E76" s="92"/>
    </row>
    <row r="77" spans="1:5" x14ac:dyDescent="0.3">
      <c r="A77" s="94">
        <v>4.0999999999999996</v>
      </c>
      <c r="B77" s="94" t="s">
        <v>236</v>
      </c>
      <c r="C77" s="224"/>
      <c r="D77" s="8"/>
      <c r="E77" s="92"/>
    </row>
    <row r="78" spans="1:5" x14ac:dyDescent="0.3">
      <c r="A78" s="94">
        <v>4.2</v>
      </c>
      <c r="B78" s="94" t="s">
        <v>237</v>
      </c>
      <c r="C78" s="225"/>
      <c r="D78" s="8"/>
      <c r="E78" s="92"/>
    </row>
    <row r="79" spans="1:5" x14ac:dyDescent="0.3">
      <c r="A79" s="213">
        <v>5</v>
      </c>
      <c r="B79" s="213" t="s">
        <v>262</v>
      </c>
      <c r="C79" s="238"/>
      <c r="D79" s="225"/>
      <c r="E79" s="92"/>
    </row>
    <row r="80" spans="1:5" x14ac:dyDescent="0.3">
      <c r="B80" s="44"/>
    </row>
    <row r="81" spans="1:9" x14ac:dyDescent="0.3">
      <c r="A81" s="508" t="s">
        <v>431</v>
      </c>
      <c r="B81" s="508"/>
      <c r="C81" s="508"/>
      <c r="D81" s="508"/>
      <c r="E81" s="5"/>
    </row>
    <row r="82" spans="1:9" x14ac:dyDescent="0.3">
      <c r="B82" s="44"/>
    </row>
    <row r="83" spans="1:9" s="23" customFormat="1" ht="12.75" x14ac:dyDescent="0.2"/>
    <row r="84" spans="1:9" x14ac:dyDescent="0.3">
      <c r="A84" s="65" t="s">
        <v>96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5" t="s">
        <v>386</v>
      </c>
      <c r="D87" s="12"/>
      <c r="E87"/>
      <c r="F87"/>
      <c r="G87"/>
      <c r="H87"/>
      <c r="I87"/>
    </row>
    <row r="88" spans="1:9" x14ac:dyDescent="0.3">
      <c r="A88"/>
      <c r="B88" s="2" t="s">
        <v>387</v>
      </c>
      <c r="D88" s="12"/>
      <c r="E88"/>
      <c r="F88"/>
      <c r="G88"/>
      <c r="H88"/>
      <c r="I88"/>
    </row>
    <row r="89" spans="1:9" customFormat="1" ht="12.75" x14ac:dyDescent="0.2">
      <c r="B89" s="62" t="s">
        <v>127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zoomScale="80" zoomScaleSheetLayoutView="80" workbookViewId="0">
      <selection activeCell="B49" sqref="B49:D49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0" t="s">
        <v>285</v>
      </c>
      <c r="B1" s="110"/>
      <c r="C1" s="506" t="s">
        <v>97</v>
      </c>
      <c r="D1" s="506"/>
      <c r="E1" s="144"/>
    </row>
    <row r="2" spans="1:12" x14ac:dyDescent="0.3">
      <c r="A2" s="72" t="s">
        <v>128</v>
      </c>
      <c r="B2" s="110"/>
      <c r="C2" s="505" t="str">
        <f>'ფორმა N1'!L2</f>
        <v>09/12/2017-10/02/2017</v>
      </c>
      <c r="D2" s="505"/>
      <c r="E2" s="144"/>
    </row>
    <row r="3" spans="1:12" x14ac:dyDescent="0.3">
      <c r="A3" s="72"/>
      <c r="B3" s="110"/>
      <c r="C3" s="250"/>
      <c r="D3" s="250"/>
      <c r="E3" s="144"/>
    </row>
    <row r="4" spans="1:12" s="2" customFormat="1" x14ac:dyDescent="0.3">
      <c r="A4" s="73" t="s">
        <v>257</v>
      </c>
      <c r="B4" s="73"/>
      <c r="C4" s="72"/>
      <c r="D4" s="72"/>
      <c r="E4" s="104"/>
      <c r="L4" s="21"/>
    </row>
    <row r="5" spans="1:12" s="2" customFormat="1" x14ac:dyDescent="0.3">
      <c r="A5" s="115" t="str">
        <f>'ფორმა N1'!A5</f>
        <v>საარჩევნო ბლოკი "ბაქრაძე,უგულავა-ევროპული საქართველო"</v>
      </c>
      <c r="B5" s="107"/>
      <c r="C5" s="57"/>
      <c r="D5" s="57"/>
      <c r="E5" s="104"/>
    </row>
    <row r="6" spans="1:12" s="2" customFormat="1" x14ac:dyDescent="0.3">
      <c r="A6" s="73"/>
      <c r="B6" s="73"/>
      <c r="C6" s="72"/>
      <c r="D6" s="72"/>
      <c r="E6" s="104"/>
    </row>
    <row r="7" spans="1:12" s="6" customFormat="1" x14ac:dyDescent="0.3">
      <c r="A7" s="249"/>
      <c r="B7" s="249"/>
      <c r="C7" s="74"/>
      <c r="D7" s="74"/>
      <c r="E7" s="145"/>
    </row>
    <row r="8" spans="1:12" s="6" customFormat="1" ht="30" x14ac:dyDescent="0.3">
      <c r="A8" s="102" t="s">
        <v>64</v>
      </c>
      <c r="B8" s="75" t="s">
        <v>11</v>
      </c>
      <c r="C8" s="75" t="s">
        <v>10</v>
      </c>
      <c r="D8" s="75" t="s">
        <v>9</v>
      </c>
      <c r="E8" s="145"/>
    </row>
    <row r="9" spans="1:12" s="9" customFormat="1" ht="18" x14ac:dyDescent="0.2">
      <c r="A9" s="13">
        <v>1</v>
      </c>
      <c r="B9" s="13" t="s">
        <v>57</v>
      </c>
      <c r="C9" s="78">
        <f>SUM(C10,C14,C54,C57,C58,C59,C65,C76)</f>
        <v>419272.75000000006</v>
      </c>
      <c r="D9" s="78">
        <f>SUM(D10,D14,D54,D57,D58,D59,D65,D72,D73)</f>
        <v>419272.99000000005</v>
      </c>
      <c r="E9" s="146"/>
    </row>
    <row r="10" spans="1:12" s="9" customFormat="1" ht="18" x14ac:dyDescent="0.2">
      <c r="A10" s="14">
        <v>1.1000000000000001</v>
      </c>
      <c r="B10" s="14" t="s">
        <v>58</v>
      </c>
      <c r="C10" s="80">
        <f>SUM(C11:C12)</f>
        <v>25225</v>
      </c>
      <c r="D10" s="80">
        <f>SUM(D11:D12)</f>
        <v>25225</v>
      </c>
      <c r="E10" s="146"/>
    </row>
    <row r="11" spans="1:12" s="9" customFormat="1" ht="16.5" customHeight="1" x14ac:dyDescent="0.2">
      <c r="A11" s="16" t="s">
        <v>30</v>
      </c>
      <c r="B11" s="84" t="s">
        <v>59</v>
      </c>
      <c r="C11" s="33">
        <v>25225</v>
      </c>
      <c r="D11" s="34">
        <v>25225</v>
      </c>
      <c r="E11" s="146"/>
    </row>
    <row r="12" spans="1:12" ht="16.5" customHeight="1" x14ac:dyDescent="0.3">
      <c r="A12" s="16" t="s">
        <v>31</v>
      </c>
      <c r="B12" s="84" t="s">
        <v>0</v>
      </c>
      <c r="C12" s="33"/>
      <c r="D12" s="34"/>
      <c r="E12" s="144"/>
    </row>
    <row r="13" spans="1:12" ht="16.5" customHeight="1" x14ac:dyDescent="0.3">
      <c r="A13" s="292" t="s">
        <v>455</v>
      </c>
      <c r="B13" s="320" t="s">
        <v>456</v>
      </c>
      <c r="C13" s="33"/>
      <c r="D13" s="34"/>
      <c r="E13" s="144"/>
    </row>
    <row r="14" spans="1:12" x14ac:dyDescent="0.3">
      <c r="A14" s="14">
        <v>1.2</v>
      </c>
      <c r="B14" s="83" t="s">
        <v>60</v>
      </c>
      <c r="C14" s="80">
        <f>SUM(C15,C18,C30:C33,C36,C37,C44,C45,C46,C47,C48,C52,C53)</f>
        <v>387940.99000000005</v>
      </c>
      <c r="D14" s="80">
        <f>SUM(D15,D18,D30:D33,D36,D37,D44,D45,D46,D47,D48,D52,D53)</f>
        <v>387941.23000000004</v>
      </c>
      <c r="E14" s="144"/>
    </row>
    <row r="15" spans="1:12" x14ac:dyDescent="0.3">
      <c r="A15" s="16" t="s">
        <v>32</v>
      </c>
      <c r="B15" s="84" t="s">
        <v>1</v>
      </c>
      <c r="C15" s="79">
        <f>SUM(C16:C17)</f>
        <v>0</v>
      </c>
      <c r="D15" s="79">
        <f>SUM(D16:D17)</f>
        <v>0</v>
      </c>
      <c r="E15" s="144"/>
    </row>
    <row r="16" spans="1:12" ht="17.25" customHeight="1" x14ac:dyDescent="0.3">
      <c r="A16" s="17" t="s">
        <v>87</v>
      </c>
      <c r="B16" s="93" t="s">
        <v>61</v>
      </c>
      <c r="C16" s="35"/>
      <c r="D16" s="36"/>
      <c r="E16" s="144"/>
    </row>
    <row r="17" spans="1:5" ht="17.25" customHeight="1" x14ac:dyDescent="0.3">
      <c r="A17" s="17" t="s">
        <v>88</v>
      </c>
      <c r="B17" s="93" t="s">
        <v>62</v>
      </c>
      <c r="C17" s="35"/>
      <c r="D17" s="36"/>
      <c r="E17" s="144"/>
    </row>
    <row r="18" spans="1:5" x14ac:dyDescent="0.3">
      <c r="A18" s="16" t="s">
        <v>33</v>
      </c>
      <c r="B18" s="84" t="s">
        <v>2</v>
      </c>
      <c r="C18" s="79">
        <f>SUM(C19:C24,C29)</f>
        <v>5933.03</v>
      </c>
      <c r="D18" s="79">
        <f>SUM(D19:D24,D29)</f>
        <v>5933.03</v>
      </c>
      <c r="E18" s="144"/>
    </row>
    <row r="19" spans="1:5" ht="30" x14ac:dyDescent="0.3">
      <c r="A19" s="17" t="s">
        <v>12</v>
      </c>
      <c r="B19" s="93" t="s">
        <v>233</v>
      </c>
      <c r="C19" s="37"/>
      <c r="D19" s="38"/>
      <c r="E19" s="144"/>
    </row>
    <row r="20" spans="1:5" x14ac:dyDescent="0.3">
      <c r="A20" s="17" t="s">
        <v>13</v>
      </c>
      <c r="B20" s="93" t="s">
        <v>14</v>
      </c>
      <c r="C20" s="37"/>
      <c r="D20" s="39"/>
      <c r="E20" s="144"/>
    </row>
    <row r="21" spans="1:5" ht="30" x14ac:dyDescent="0.3">
      <c r="A21" s="17" t="s">
        <v>264</v>
      </c>
      <c r="B21" s="93" t="s">
        <v>22</v>
      </c>
      <c r="C21" s="37"/>
      <c r="D21" s="40"/>
      <c r="E21" s="144"/>
    </row>
    <row r="22" spans="1:5" x14ac:dyDescent="0.3">
      <c r="A22" s="17" t="s">
        <v>265</v>
      </c>
      <c r="B22" s="93" t="s">
        <v>15</v>
      </c>
      <c r="C22" s="37">
        <v>3730.84</v>
      </c>
      <c r="D22" s="40">
        <v>3730.84</v>
      </c>
      <c r="E22" s="144"/>
    </row>
    <row r="23" spans="1:5" x14ac:dyDescent="0.3">
      <c r="A23" s="17" t="s">
        <v>266</v>
      </c>
      <c r="B23" s="93" t="s">
        <v>16</v>
      </c>
      <c r="C23" s="37"/>
      <c r="D23" s="40"/>
      <c r="E23" s="144"/>
    </row>
    <row r="24" spans="1:5" x14ac:dyDescent="0.3">
      <c r="A24" s="17" t="s">
        <v>267</v>
      </c>
      <c r="B24" s="93" t="s">
        <v>17</v>
      </c>
      <c r="C24" s="113">
        <f>SUM(C25:C28)</f>
        <v>2202.1899999999996</v>
      </c>
      <c r="D24" s="113">
        <f>SUM(D25:D28)</f>
        <v>2202.1899999999996</v>
      </c>
      <c r="E24" s="144"/>
    </row>
    <row r="25" spans="1:5" ht="16.5" customHeight="1" x14ac:dyDescent="0.3">
      <c r="A25" s="18" t="s">
        <v>268</v>
      </c>
      <c r="B25" s="221" t="s">
        <v>18</v>
      </c>
      <c r="C25" s="37">
        <v>2102.35</v>
      </c>
      <c r="D25" s="40">
        <v>2102.35</v>
      </c>
      <c r="E25" s="144"/>
    </row>
    <row r="26" spans="1:5" ht="16.5" customHeight="1" x14ac:dyDescent="0.3">
      <c r="A26" s="18" t="s">
        <v>269</v>
      </c>
      <c r="B26" s="221" t="s">
        <v>19</v>
      </c>
      <c r="C26" s="37">
        <v>34.869999999999997</v>
      </c>
      <c r="D26" s="40">
        <v>34.869999999999997</v>
      </c>
      <c r="E26" s="144"/>
    </row>
    <row r="27" spans="1:5" ht="16.5" customHeight="1" x14ac:dyDescent="0.3">
      <c r="A27" s="18" t="s">
        <v>270</v>
      </c>
      <c r="B27" s="221" t="s">
        <v>20</v>
      </c>
      <c r="C27" s="37">
        <v>11.27</v>
      </c>
      <c r="D27" s="40">
        <v>11.27</v>
      </c>
      <c r="E27" s="144"/>
    </row>
    <row r="28" spans="1:5" ht="16.5" customHeight="1" x14ac:dyDescent="0.3">
      <c r="A28" s="18" t="s">
        <v>271</v>
      </c>
      <c r="B28" s="221" t="s">
        <v>23</v>
      </c>
      <c r="C28" s="37">
        <v>53.7</v>
      </c>
      <c r="D28" s="41">
        <v>53.7</v>
      </c>
      <c r="E28" s="144"/>
    </row>
    <row r="29" spans="1:5" x14ac:dyDescent="0.3">
      <c r="A29" s="17" t="s">
        <v>272</v>
      </c>
      <c r="B29" s="93" t="s">
        <v>21</v>
      </c>
      <c r="C29" s="37"/>
      <c r="D29" s="41"/>
      <c r="E29" s="144"/>
    </row>
    <row r="30" spans="1:5" x14ac:dyDescent="0.3">
      <c r="A30" s="16" t="s">
        <v>34</v>
      </c>
      <c r="B30" s="84" t="s">
        <v>3</v>
      </c>
      <c r="C30" s="350">
        <v>242.5</v>
      </c>
      <c r="D30" s="34">
        <v>243</v>
      </c>
      <c r="E30" s="144"/>
    </row>
    <row r="31" spans="1:5" x14ac:dyDescent="0.3">
      <c r="A31" s="16" t="s">
        <v>35</v>
      </c>
      <c r="B31" s="84" t="s">
        <v>4</v>
      </c>
      <c r="C31" s="33"/>
      <c r="D31" s="34"/>
      <c r="E31" s="144"/>
    </row>
    <row r="32" spans="1:5" x14ac:dyDescent="0.3">
      <c r="A32" s="16" t="s">
        <v>36</v>
      </c>
      <c r="B32" s="84" t="s">
        <v>5</v>
      </c>
      <c r="C32" s="33"/>
      <c r="D32" s="34"/>
      <c r="E32" s="144"/>
    </row>
    <row r="33" spans="1:5" x14ac:dyDescent="0.3">
      <c r="A33" s="16" t="s">
        <v>37</v>
      </c>
      <c r="B33" s="84" t="s">
        <v>63</v>
      </c>
      <c r="C33" s="79">
        <f>SUM(C34:C35)</f>
        <v>182.3</v>
      </c>
      <c r="D33" s="79">
        <f>SUM(D34:D35)</f>
        <v>182</v>
      </c>
      <c r="E33" s="144"/>
    </row>
    <row r="34" spans="1:5" x14ac:dyDescent="0.3">
      <c r="A34" s="17" t="s">
        <v>273</v>
      </c>
      <c r="B34" s="93" t="s">
        <v>56</v>
      </c>
      <c r="C34" s="33"/>
      <c r="D34" s="34"/>
      <c r="E34" s="144"/>
    </row>
    <row r="35" spans="1:5" x14ac:dyDescent="0.3">
      <c r="A35" s="17" t="s">
        <v>274</v>
      </c>
      <c r="B35" s="93" t="s">
        <v>55</v>
      </c>
      <c r="C35" s="33">
        <v>182.3</v>
      </c>
      <c r="D35" s="34">
        <v>182</v>
      </c>
      <c r="E35" s="144"/>
    </row>
    <row r="36" spans="1:5" x14ac:dyDescent="0.3">
      <c r="A36" s="16" t="s">
        <v>38</v>
      </c>
      <c r="B36" s="84" t="s">
        <v>49</v>
      </c>
      <c r="C36" s="33"/>
      <c r="D36" s="34"/>
      <c r="E36" s="144"/>
    </row>
    <row r="37" spans="1:5" x14ac:dyDescent="0.3">
      <c r="A37" s="16" t="s">
        <v>39</v>
      </c>
      <c r="B37" s="84" t="s">
        <v>326</v>
      </c>
      <c r="C37" s="79">
        <f>SUM(C38:C43)</f>
        <v>285826.06</v>
      </c>
      <c r="D37" s="79">
        <f>SUM(D38:D43)</f>
        <v>285826.06</v>
      </c>
      <c r="E37" s="144"/>
    </row>
    <row r="38" spans="1:5" x14ac:dyDescent="0.3">
      <c r="A38" s="17" t="s">
        <v>323</v>
      </c>
      <c r="B38" s="93" t="s">
        <v>327</v>
      </c>
      <c r="C38" s="33">
        <v>190242</v>
      </c>
      <c r="D38" s="33">
        <v>190242</v>
      </c>
      <c r="E38" s="144"/>
    </row>
    <row r="39" spans="1:5" x14ac:dyDescent="0.3">
      <c r="A39" s="17" t="s">
        <v>324</v>
      </c>
      <c r="B39" s="93" t="s">
        <v>328</v>
      </c>
      <c r="C39" s="33">
        <v>250</v>
      </c>
      <c r="D39" s="33">
        <v>250</v>
      </c>
      <c r="E39" s="144"/>
    </row>
    <row r="40" spans="1:5" x14ac:dyDescent="0.3">
      <c r="A40" s="17" t="s">
        <v>325</v>
      </c>
      <c r="B40" s="93" t="s">
        <v>331</v>
      </c>
      <c r="C40" s="33">
        <v>4350</v>
      </c>
      <c r="D40" s="34">
        <v>4350</v>
      </c>
      <c r="E40" s="144"/>
    </row>
    <row r="41" spans="1:5" x14ac:dyDescent="0.3">
      <c r="A41" s="17" t="s">
        <v>330</v>
      </c>
      <c r="B41" s="93" t="s">
        <v>332</v>
      </c>
      <c r="C41" s="33"/>
      <c r="D41" s="34"/>
      <c r="E41" s="144"/>
    </row>
    <row r="42" spans="1:5" x14ac:dyDescent="0.3">
      <c r="A42" s="17" t="s">
        <v>333</v>
      </c>
      <c r="B42" s="93" t="s">
        <v>429</v>
      </c>
      <c r="C42" s="33">
        <v>80934.06</v>
      </c>
      <c r="D42" s="34">
        <v>80934.06</v>
      </c>
      <c r="E42" s="144"/>
    </row>
    <row r="43" spans="1:5" x14ac:dyDescent="0.3">
      <c r="A43" s="17" t="s">
        <v>430</v>
      </c>
      <c r="B43" s="93" t="s">
        <v>329</v>
      </c>
      <c r="C43" s="33">
        <v>10050</v>
      </c>
      <c r="D43" s="34">
        <v>10050</v>
      </c>
      <c r="E43" s="144"/>
    </row>
    <row r="44" spans="1:5" ht="30" x14ac:dyDescent="0.3">
      <c r="A44" s="16" t="s">
        <v>40</v>
      </c>
      <c r="B44" s="84" t="s">
        <v>28</v>
      </c>
      <c r="C44" s="33">
        <v>12094.96</v>
      </c>
      <c r="D44" s="34">
        <v>12095</v>
      </c>
      <c r="E44" s="144"/>
    </row>
    <row r="45" spans="1:5" x14ac:dyDescent="0.3">
      <c r="A45" s="16" t="s">
        <v>41</v>
      </c>
      <c r="B45" s="84" t="s">
        <v>24</v>
      </c>
      <c r="C45" s="33"/>
      <c r="D45" s="34"/>
      <c r="E45" s="144"/>
    </row>
    <row r="46" spans="1:5" x14ac:dyDescent="0.3">
      <c r="A46" s="16" t="s">
        <v>42</v>
      </c>
      <c r="B46" s="84" t="s">
        <v>25</v>
      </c>
      <c r="C46" s="33"/>
      <c r="D46" s="34"/>
      <c r="E46" s="144"/>
    </row>
    <row r="47" spans="1:5" x14ac:dyDescent="0.3">
      <c r="A47" s="16" t="s">
        <v>43</v>
      </c>
      <c r="B47" s="84" t="s">
        <v>26</v>
      </c>
      <c r="C47" s="33"/>
      <c r="D47" s="34"/>
      <c r="E47" s="144"/>
    </row>
    <row r="48" spans="1:5" x14ac:dyDescent="0.3">
      <c r="A48" s="16" t="s">
        <v>44</v>
      </c>
      <c r="B48" s="84" t="s">
        <v>279</v>
      </c>
      <c r="C48" s="79">
        <f>SUM(C49:C51)</f>
        <v>80472.14</v>
      </c>
      <c r="D48" s="79">
        <f>SUM(D49:D51)</f>
        <v>80472.14</v>
      </c>
      <c r="E48" s="144"/>
    </row>
    <row r="49" spans="1:5" x14ac:dyDescent="0.3">
      <c r="A49" s="93" t="s">
        <v>338</v>
      </c>
      <c r="B49" s="93" t="s">
        <v>341</v>
      </c>
      <c r="C49" s="350">
        <v>80472.14</v>
      </c>
      <c r="D49" s="531">
        <v>80472.14</v>
      </c>
      <c r="E49" s="144"/>
    </row>
    <row r="50" spans="1:5" x14ac:dyDescent="0.3">
      <c r="A50" s="93" t="s">
        <v>339</v>
      </c>
      <c r="B50" s="93" t="s">
        <v>340</v>
      </c>
      <c r="C50" s="33"/>
      <c r="D50" s="34"/>
      <c r="E50" s="144"/>
    </row>
    <row r="51" spans="1:5" x14ac:dyDescent="0.3">
      <c r="A51" s="93" t="s">
        <v>342</v>
      </c>
      <c r="B51" s="93" t="s">
        <v>343</v>
      </c>
      <c r="C51" s="33"/>
      <c r="D51" s="34"/>
      <c r="E51" s="144"/>
    </row>
    <row r="52" spans="1:5" ht="26.25" customHeight="1" x14ac:dyDescent="0.3">
      <c r="A52" s="16" t="s">
        <v>45</v>
      </c>
      <c r="B52" s="84" t="s">
        <v>29</v>
      </c>
      <c r="C52" s="33"/>
      <c r="D52" s="34"/>
      <c r="E52" s="144"/>
    </row>
    <row r="53" spans="1:5" x14ac:dyDescent="0.3">
      <c r="A53" s="16" t="s">
        <v>46</v>
      </c>
      <c r="B53" s="84" t="s">
        <v>6</v>
      </c>
      <c r="C53" s="33">
        <v>3190</v>
      </c>
      <c r="D53" s="34">
        <v>3190</v>
      </c>
      <c r="E53" s="144"/>
    </row>
    <row r="54" spans="1:5" ht="30" x14ac:dyDescent="0.3">
      <c r="A54" s="14">
        <v>1.3</v>
      </c>
      <c r="B54" s="83" t="s">
        <v>368</v>
      </c>
      <c r="C54" s="80">
        <f>SUM(C55:C56)</f>
        <v>0</v>
      </c>
      <c r="D54" s="80">
        <f>SUM(D55:D56)</f>
        <v>0</v>
      </c>
      <c r="E54" s="144"/>
    </row>
    <row r="55" spans="1:5" ht="30" x14ac:dyDescent="0.3">
      <c r="A55" s="16" t="s">
        <v>50</v>
      </c>
      <c r="B55" s="84" t="s">
        <v>48</v>
      </c>
      <c r="C55" s="33"/>
      <c r="D55" s="34"/>
      <c r="E55" s="144"/>
    </row>
    <row r="56" spans="1:5" x14ac:dyDescent="0.3">
      <c r="A56" s="16" t="s">
        <v>51</v>
      </c>
      <c r="B56" s="84" t="s">
        <v>47</v>
      </c>
      <c r="C56" s="33"/>
      <c r="D56" s="34"/>
      <c r="E56" s="144"/>
    </row>
    <row r="57" spans="1:5" x14ac:dyDescent="0.3">
      <c r="A57" s="14">
        <v>1.4</v>
      </c>
      <c r="B57" s="83" t="s">
        <v>370</v>
      </c>
      <c r="C57" s="33"/>
      <c r="D57" s="34"/>
      <c r="E57" s="144"/>
    </row>
    <row r="58" spans="1:5" x14ac:dyDescent="0.3">
      <c r="A58" s="14">
        <v>1.5</v>
      </c>
      <c r="B58" s="83" t="s">
        <v>7</v>
      </c>
      <c r="C58" s="37"/>
      <c r="D58" s="40"/>
      <c r="E58" s="144"/>
    </row>
    <row r="59" spans="1:5" x14ac:dyDescent="0.3">
      <c r="A59" s="14">
        <v>1.6</v>
      </c>
      <c r="B59" s="45" t="s">
        <v>8</v>
      </c>
      <c r="C59" s="80">
        <f>SUM(C60:C64)</f>
        <v>105.21</v>
      </c>
      <c r="D59" s="80">
        <f>SUM(D60:D64)</f>
        <v>105.21</v>
      </c>
      <c r="E59" s="144"/>
    </row>
    <row r="60" spans="1:5" x14ac:dyDescent="0.3">
      <c r="A60" s="16" t="s">
        <v>280</v>
      </c>
      <c r="B60" s="46" t="s">
        <v>52</v>
      </c>
      <c r="C60" s="37">
        <v>105.21</v>
      </c>
      <c r="D60" s="40">
        <v>105.21</v>
      </c>
      <c r="E60" s="144"/>
    </row>
    <row r="61" spans="1:5" ht="30" x14ac:dyDescent="0.3">
      <c r="A61" s="16" t="s">
        <v>281</v>
      </c>
      <c r="B61" s="46" t="s">
        <v>54</v>
      </c>
      <c r="C61" s="37"/>
      <c r="D61" s="40"/>
      <c r="E61" s="144"/>
    </row>
    <row r="62" spans="1:5" x14ac:dyDescent="0.3">
      <c r="A62" s="16" t="s">
        <v>282</v>
      </c>
      <c r="B62" s="46" t="s">
        <v>53</v>
      </c>
      <c r="C62" s="40"/>
      <c r="D62" s="40"/>
      <c r="E62" s="144"/>
    </row>
    <row r="63" spans="1:5" x14ac:dyDescent="0.3">
      <c r="A63" s="16" t="s">
        <v>283</v>
      </c>
      <c r="B63" s="46" t="s">
        <v>27</v>
      </c>
      <c r="C63" s="37"/>
      <c r="D63" s="40"/>
      <c r="E63" s="144"/>
    </row>
    <row r="64" spans="1:5" x14ac:dyDescent="0.3">
      <c r="A64" s="16" t="s">
        <v>309</v>
      </c>
      <c r="B64" s="192" t="s">
        <v>310</v>
      </c>
      <c r="C64" s="37"/>
      <c r="D64" s="193"/>
      <c r="E64" s="144"/>
    </row>
    <row r="65" spans="1:5" x14ac:dyDescent="0.3">
      <c r="A65" s="13">
        <v>2</v>
      </c>
      <c r="B65" s="239" t="s">
        <v>95</v>
      </c>
      <c r="C65" s="114">
        <f>SUM(C66:C71)</f>
        <v>6001.55</v>
      </c>
      <c r="D65" s="114">
        <f>SUM(D66:D71)</f>
        <v>6001.55</v>
      </c>
      <c r="E65" s="144"/>
    </row>
    <row r="66" spans="1:5" x14ac:dyDescent="0.3">
      <c r="A66" s="15">
        <v>2.1</v>
      </c>
      <c r="B66" s="347" t="s">
        <v>89</v>
      </c>
      <c r="C66" s="241"/>
      <c r="D66" s="42"/>
      <c r="E66" s="144"/>
    </row>
    <row r="67" spans="1:5" x14ac:dyDescent="0.3">
      <c r="A67" s="15">
        <v>2.2000000000000002</v>
      </c>
      <c r="B67" s="347" t="s">
        <v>93</v>
      </c>
      <c r="C67" s="243"/>
      <c r="D67" s="43"/>
      <c r="E67" s="144"/>
    </row>
    <row r="68" spans="1:5" x14ac:dyDescent="0.3">
      <c r="A68" s="15">
        <v>2.2999999999999998</v>
      </c>
      <c r="B68" s="347" t="s">
        <v>92</v>
      </c>
      <c r="C68" s="243"/>
      <c r="D68" s="43"/>
      <c r="E68" s="144"/>
    </row>
    <row r="69" spans="1:5" x14ac:dyDescent="0.3">
      <c r="A69" s="15">
        <v>2.4</v>
      </c>
      <c r="B69" s="347" t="s">
        <v>94</v>
      </c>
      <c r="C69" s="243"/>
      <c r="D69" s="43"/>
      <c r="E69" s="144"/>
    </row>
    <row r="70" spans="1:5" x14ac:dyDescent="0.3">
      <c r="A70" s="15">
        <v>2.5</v>
      </c>
      <c r="B70" s="347" t="s">
        <v>90</v>
      </c>
      <c r="C70" s="243">
        <v>6001.55</v>
      </c>
      <c r="D70" s="43">
        <v>6001.55</v>
      </c>
      <c r="E70" s="144"/>
    </row>
    <row r="71" spans="1:5" x14ac:dyDescent="0.3">
      <c r="A71" s="15">
        <v>2.6</v>
      </c>
      <c r="B71" s="347" t="s">
        <v>91</v>
      </c>
      <c r="C71" s="243"/>
      <c r="D71" s="43"/>
      <c r="E71" s="144"/>
    </row>
    <row r="72" spans="1:5" s="2" customFormat="1" x14ac:dyDescent="0.3">
      <c r="A72" s="13">
        <v>3</v>
      </c>
      <c r="B72" s="239" t="s">
        <v>389</v>
      </c>
      <c r="C72" s="242"/>
      <c r="D72" s="240"/>
      <c r="E72" s="101"/>
    </row>
    <row r="73" spans="1:5" s="2" customFormat="1" x14ac:dyDescent="0.3">
      <c r="A73" s="13">
        <v>4</v>
      </c>
      <c r="B73" s="213" t="s">
        <v>235</v>
      </c>
      <c r="C73" s="242">
        <f>SUM(C74:C75)</f>
        <v>0</v>
      </c>
      <c r="D73" s="81">
        <f>SUM(D74:D75)</f>
        <v>0</v>
      </c>
      <c r="E73" s="101"/>
    </row>
    <row r="74" spans="1:5" s="2" customFormat="1" x14ac:dyDescent="0.3">
      <c r="A74" s="15">
        <v>4.0999999999999996</v>
      </c>
      <c r="B74" s="94" t="s">
        <v>236</v>
      </c>
      <c r="C74" s="8"/>
      <c r="D74" s="8"/>
      <c r="E74" s="101"/>
    </row>
    <row r="75" spans="1:5" s="2" customFormat="1" x14ac:dyDescent="0.3">
      <c r="A75" s="15">
        <v>4.2</v>
      </c>
      <c r="B75" s="94" t="s">
        <v>237</v>
      </c>
      <c r="C75" s="8"/>
      <c r="D75" s="8"/>
      <c r="E75" s="101"/>
    </row>
    <row r="76" spans="1:5" s="2" customFormat="1" x14ac:dyDescent="0.3">
      <c r="A76" s="13">
        <v>5</v>
      </c>
      <c r="B76" s="348" t="s">
        <v>262</v>
      </c>
      <c r="C76" s="8"/>
      <c r="D76" s="81"/>
      <c r="E76" s="101"/>
    </row>
    <row r="77" spans="1:5" s="2" customFormat="1" x14ac:dyDescent="0.3">
      <c r="A77" s="251"/>
      <c r="B77" s="349"/>
      <c r="C77" s="12"/>
      <c r="D77" s="12"/>
      <c r="E77" s="101"/>
    </row>
    <row r="78" spans="1:5" s="2" customFormat="1" x14ac:dyDescent="0.3">
      <c r="A78" s="508" t="s">
        <v>431</v>
      </c>
      <c r="B78" s="508"/>
      <c r="C78" s="508"/>
      <c r="D78" s="508"/>
      <c r="E78" s="101"/>
    </row>
    <row r="79" spans="1:5" s="2" customFormat="1" x14ac:dyDescent="0.3">
      <c r="A79" s="251"/>
      <c r="B79" s="251"/>
      <c r="C79" s="12"/>
      <c r="D79" s="12"/>
      <c r="E79" s="101"/>
    </row>
    <row r="80" spans="1:5" s="23" customFormat="1" ht="12.75" x14ac:dyDescent="0.2"/>
    <row r="81" spans="1:9" s="2" customFormat="1" x14ac:dyDescent="0.3">
      <c r="A81" s="65" t="s">
        <v>96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4" t="s">
        <v>432</v>
      </c>
      <c r="D84" s="12"/>
      <c r="E84"/>
      <c r="F84"/>
      <c r="G84"/>
      <c r="H84"/>
      <c r="I84"/>
    </row>
    <row r="85" spans="1:9" s="2" customFormat="1" x14ac:dyDescent="0.3">
      <c r="A85"/>
      <c r="B85" s="509" t="s">
        <v>433</v>
      </c>
      <c r="C85" s="509"/>
      <c r="D85" s="509"/>
      <c r="E85"/>
      <c r="F85"/>
      <c r="G85"/>
      <c r="H85"/>
      <c r="I85"/>
    </row>
    <row r="86" spans="1:9" customFormat="1" ht="12.75" x14ac:dyDescent="0.2">
      <c r="B86" s="62" t="s">
        <v>434</v>
      </c>
    </row>
    <row r="87" spans="1:9" s="2" customFormat="1" x14ac:dyDescent="0.3">
      <c r="A87" s="11"/>
      <c r="B87" s="509" t="s">
        <v>435</v>
      </c>
      <c r="C87" s="509"/>
      <c r="D87" s="509"/>
    </row>
    <row r="88" spans="1:9" s="23" customFormat="1" ht="12.75" x14ac:dyDescent="0.2"/>
    <row r="89" spans="1:9" s="23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D20" sqref="D20"/>
    </sheetView>
  </sheetViews>
  <sheetFormatPr defaultRowHeight="15" x14ac:dyDescent="0.3"/>
  <cols>
    <col min="1" max="1" width="19.285156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0" t="s">
        <v>307</v>
      </c>
      <c r="B1" s="73"/>
      <c r="C1" s="506" t="s">
        <v>97</v>
      </c>
      <c r="D1" s="506"/>
      <c r="E1" s="87"/>
    </row>
    <row r="2" spans="1:5" s="6" customFormat="1" x14ac:dyDescent="0.3">
      <c r="A2" s="70" t="s">
        <v>301</v>
      </c>
      <c r="B2" s="73"/>
      <c r="C2" s="510" t="str">
        <f>'ფორმა N1'!L2</f>
        <v>09/12/2017-10/02/2017</v>
      </c>
      <c r="D2" s="510"/>
      <c r="E2" s="87"/>
    </row>
    <row r="3" spans="1:5" s="6" customFormat="1" x14ac:dyDescent="0.3">
      <c r="A3" s="72" t="s">
        <v>128</v>
      </c>
      <c r="B3" s="70"/>
      <c r="C3" s="153"/>
      <c r="D3" s="153"/>
      <c r="E3" s="87"/>
    </row>
    <row r="4" spans="1:5" s="6" customFormat="1" x14ac:dyDescent="0.3">
      <c r="A4" s="73" t="s">
        <v>257</v>
      </c>
      <c r="B4" s="72"/>
      <c r="C4" s="153"/>
      <c r="D4" s="153"/>
      <c r="E4" s="87"/>
    </row>
    <row r="5" spans="1:5" x14ac:dyDescent="0.3">
      <c r="A5" s="73" t="str">
        <f>'ფორმა N2'!A5</f>
        <v>საარჩევნო ბლოკი "ბაქრაძე,უგულავა-ევროპული საქართველო"</v>
      </c>
      <c r="B5" s="73"/>
      <c r="C5" s="72"/>
      <c r="D5" s="72"/>
      <c r="E5" s="88"/>
    </row>
    <row r="6" spans="1:5" x14ac:dyDescent="0.3">
      <c r="A6" s="73"/>
      <c r="B6" s="73"/>
      <c r="C6" s="72"/>
      <c r="D6" s="72"/>
      <c r="E6" s="88"/>
    </row>
    <row r="7" spans="1:5" x14ac:dyDescent="0.3">
      <c r="A7" s="73"/>
      <c r="B7" s="73"/>
      <c r="C7" s="72"/>
      <c r="D7" s="72"/>
      <c r="E7" s="88"/>
    </row>
    <row r="8" spans="1:5" s="6" customFormat="1" x14ac:dyDescent="0.3">
      <c r="A8" s="152"/>
      <c r="B8" s="152"/>
      <c r="C8" s="74"/>
      <c r="D8" s="74"/>
      <c r="E8" s="87"/>
    </row>
    <row r="9" spans="1:5" s="6" customFormat="1" ht="30" x14ac:dyDescent="0.3">
      <c r="A9" s="85" t="s">
        <v>64</v>
      </c>
      <c r="B9" s="85" t="s">
        <v>306</v>
      </c>
      <c r="C9" s="75" t="s">
        <v>10</v>
      </c>
      <c r="D9" s="75" t="s">
        <v>9</v>
      </c>
      <c r="E9" s="87"/>
    </row>
    <row r="10" spans="1:5" s="9" customFormat="1" ht="18" x14ac:dyDescent="0.2">
      <c r="A10" s="94" t="s">
        <v>302</v>
      </c>
      <c r="B10" s="94"/>
      <c r="C10" s="4"/>
      <c r="D10" s="4"/>
      <c r="E10" s="89"/>
    </row>
    <row r="11" spans="1:5" s="10" customFormat="1" x14ac:dyDescent="0.2">
      <c r="A11" s="94" t="s">
        <v>303</v>
      </c>
      <c r="B11" s="94"/>
      <c r="C11" s="4"/>
      <c r="D11" s="4"/>
      <c r="E11" s="90"/>
    </row>
    <row r="12" spans="1:5" s="10" customFormat="1" x14ac:dyDescent="0.2">
      <c r="A12" s="83" t="s">
        <v>261</v>
      </c>
      <c r="B12" s="83"/>
      <c r="C12" s="4"/>
      <c r="D12" s="4"/>
      <c r="E12" s="90"/>
    </row>
    <row r="13" spans="1:5" s="10" customFormat="1" x14ac:dyDescent="0.2">
      <c r="A13" s="83" t="s">
        <v>261</v>
      </c>
      <c r="B13" s="83"/>
      <c r="C13" s="4"/>
      <c r="D13" s="4"/>
      <c r="E13" s="90"/>
    </row>
    <row r="14" spans="1:5" s="10" customFormat="1" x14ac:dyDescent="0.2">
      <c r="A14" s="83" t="s">
        <v>261</v>
      </c>
      <c r="B14" s="83"/>
      <c r="C14" s="4"/>
      <c r="D14" s="4"/>
      <c r="E14" s="90"/>
    </row>
    <row r="15" spans="1:5" s="10" customFormat="1" x14ac:dyDescent="0.2">
      <c r="A15" s="83" t="s">
        <v>261</v>
      </c>
      <c r="B15" s="83"/>
      <c r="C15" s="4"/>
      <c r="D15" s="4"/>
      <c r="E15" s="90"/>
    </row>
    <row r="16" spans="1:5" s="10" customFormat="1" x14ac:dyDescent="0.2">
      <c r="A16" s="83" t="s">
        <v>261</v>
      </c>
      <c r="B16" s="83"/>
      <c r="C16" s="4"/>
      <c r="D16" s="4"/>
      <c r="E16" s="90"/>
    </row>
    <row r="17" spans="1:5" s="10" customFormat="1" ht="17.25" customHeight="1" x14ac:dyDescent="0.2">
      <c r="A17" s="94" t="s">
        <v>304</v>
      </c>
      <c r="B17" s="83" t="s">
        <v>583</v>
      </c>
      <c r="C17" s="4">
        <v>830</v>
      </c>
      <c r="D17" s="4">
        <v>830</v>
      </c>
      <c r="E17" s="90"/>
    </row>
    <row r="18" spans="1:5" s="10" customFormat="1" ht="18" customHeight="1" x14ac:dyDescent="0.2">
      <c r="A18" s="94" t="s">
        <v>305</v>
      </c>
      <c r="B18" s="83" t="s">
        <v>583</v>
      </c>
      <c r="C18" s="4">
        <v>2360</v>
      </c>
      <c r="D18" s="4">
        <v>2360</v>
      </c>
      <c r="E18" s="90"/>
    </row>
    <row r="19" spans="1:5" s="10" customFormat="1" x14ac:dyDescent="0.2">
      <c r="A19" s="83" t="s">
        <v>261</v>
      </c>
      <c r="B19" s="83"/>
      <c r="C19" s="4"/>
      <c r="D19" s="4"/>
      <c r="E19" s="90"/>
    </row>
    <row r="20" spans="1:5" s="10" customFormat="1" x14ac:dyDescent="0.2">
      <c r="A20" s="83" t="s">
        <v>261</v>
      </c>
      <c r="B20" s="83"/>
      <c r="C20" s="4"/>
      <c r="D20" s="4"/>
      <c r="E20" s="90"/>
    </row>
    <row r="21" spans="1:5" s="10" customFormat="1" x14ac:dyDescent="0.2">
      <c r="A21" s="83" t="s">
        <v>261</v>
      </c>
      <c r="B21" s="83"/>
      <c r="C21" s="4"/>
      <c r="D21" s="4"/>
      <c r="E21" s="90"/>
    </row>
    <row r="22" spans="1:5" s="10" customFormat="1" x14ac:dyDescent="0.2">
      <c r="A22" s="83" t="s">
        <v>261</v>
      </c>
      <c r="B22" s="83"/>
      <c r="C22" s="4"/>
      <c r="D22" s="4"/>
      <c r="E22" s="90"/>
    </row>
    <row r="23" spans="1:5" s="10" customFormat="1" x14ac:dyDescent="0.2">
      <c r="A23" s="83" t="s">
        <v>261</v>
      </c>
      <c r="B23" s="83"/>
      <c r="C23" s="4"/>
      <c r="D23" s="4"/>
      <c r="E23" s="90"/>
    </row>
    <row r="24" spans="1:5" s="3" customFormat="1" x14ac:dyDescent="0.2">
      <c r="A24" s="84"/>
      <c r="B24" s="84"/>
      <c r="C24" s="4"/>
      <c r="D24" s="4"/>
      <c r="E24" s="91"/>
    </row>
    <row r="25" spans="1:5" x14ac:dyDescent="0.3">
      <c r="A25" s="95"/>
      <c r="B25" s="95" t="s">
        <v>308</v>
      </c>
      <c r="C25" s="82">
        <f>SUM(C10:C24)</f>
        <v>3190</v>
      </c>
      <c r="D25" s="82">
        <f>SUM(D10:D24)</f>
        <v>3190</v>
      </c>
      <c r="E25" s="92"/>
    </row>
    <row r="26" spans="1:5" x14ac:dyDescent="0.3">
      <c r="A26" s="44"/>
      <c r="B26" s="44"/>
    </row>
    <row r="27" spans="1:5" x14ac:dyDescent="0.3">
      <c r="A27" s="2" t="s">
        <v>377</v>
      </c>
      <c r="E27" s="5"/>
    </row>
    <row r="28" spans="1:5" x14ac:dyDescent="0.3">
      <c r="A28" s="2" t="s">
        <v>372</v>
      </c>
    </row>
    <row r="29" spans="1:5" x14ac:dyDescent="0.3">
      <c r="A29" s="191" t="s">
        <v>373</v>
      </c>
    </row>
    <row r="30" spans="1:5" x14ac:dyDescent="0.3">
      <c r="A30" s="191"/>
    </row>
    <row r="31" spans="1:5" x14ac:dyDescent="0.3">
      <c r="A31" s="191" t="s">
        <v>321</v>
      </c>
    </row>
    <row r="32" spans="1:5" s="23" customFormat="1" ht="12.75" x14ac:dyDescent="0.2"/>
    <row r="33" spans="1:9" x14ac:dyDescent="0.3">
      <c r="A33" s="65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5"/>
      <c r="B36" s="65" t="s">
        <v>254</v>
      </c>
      <c r="D36" s="12"/>
      <c r="E36"/>
      <c r="F36"/>
      <c r="G36"/>
      <c r="H36"/>
      <c r="I36"/>
    </row>
    <row r="37" spans="1:9" x14ac:dyDescent="0.3">
      <c r="B37" s="2" t="s">
        <v>253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6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view="pageBreakPreview" zoomScale="80" zoomScaleSheetLayoutView="80" workbookViewId="0">
      <selection activeCell="A9" sqref="A9:A31"/>
    </sheetView>
  </sheetViews>
  <sheetFormatPr defaultRowHeight="12.75" x14ac:dyDescent="0.2"/>
  <cols>
    <col min="1" max="1" width="5.42578125" style="176" customWidth="1"/>
    <col min="2" max="2" width="20.85546875" style="176" customWidth="1"/>
    <col min="3" max="3" width="26" style="176" customWidth="1"/>
    <col min="4" max="4" width="17" style="176" customWidth="1"/>
    <col min="5" max="5" width="93.28515625" style="176" customWidth="1"/>
    <col min="6" max="6" width="14.7109375" style="176" customWidth="1"/>
    <col min="7" max="7" width="15.5703125" style="176" customWidth="1"/>
    <col min="8" max="8" width="14.7109375" style="176" customWidth="1"/>
    <col min="9" max="9" width="29.7109375" style="176" customWidth="1"/>
    <col min="10" max="10" width="0" style="176" hidden="1" customWidth="1"/>
    <col min="11" max="16384" width="9.140625" style="176"/>
  </cols>
  <sheetData>
    <row r="1" spans="1:10" ht="15" x14ac:dyDescent="0.3">
      <c r="A1" s="70" t="s">
        <v>406</v>
      </c>
      <c r="B1" s="70"/>
      <c r="C1" s="73"/>
      <c r="D1" s="73"/>
      <c r="E1" s="73"/>
      <c r="F1" s="73"/>
      <c r="G1" s="248"/>
      <c r="H1" s="248"/>
      <c r="I1" s="506" t="s">
        <v>97</v>
      </c>
      <c r="J1" s="506"/>
    </row>
    <row r="2" spans="1:10" ht="15" x14ac:dyDescent="0.3">
      <c r="A2" s="72" t="s">
        <v>128</v>
      </c>
      <c r="B2" s="70"/>
      <c r="C2" s="73"/>
      <c r="D2" s="73"/>
      <c r="E2" s="73"/>
      <c r="F2" s="73"/>
      <c r="G2" s="248"/>
      <c r="H2" s="248"/>
      <c r="I2" s="510" t="str">
        <f>'ფორმა N1'!L2</f>
        <v>09/12/2017-10/02/2017</v>
      </c>
      <c r="J2" s="510"/>
    </row>
    <row r="3" spans="1:10" ht="15" x14ac:dyDescent="0.3">
      <c r="A3" s="72"/>
      <c r="B3" s="72"/>
      <c r="C3" s="70"/>
      <c r="D3" s="70"/>
      <c r="E3" s="70"/>
      <c r="F3" s="70"/>
      <c r="G3" s="248"/>
      <c r="H3" s="248"/>
      <c r="I3" s="248"/>
    </row>
    <row r="4" spans="1:10" ht="15" x14ac:dyDescent="0.3">
      <c r="A4" s="73" t="s">
        <v>257</v>
      </c>
      <c r="B4" s="73"/>
      <c r="C4" s="73"/>
      <c r="D4" s="73"/>
      <c r="E4" s="73"/>
      <c r="F4" s="73"/>
      <c r="G4" s="72"/>
      <c r="H4" s="72"/>
      <c r="I4" s="72"/>
    </row>
    <row r="5" spans="1:10" ht="15" x14ac:dyDescent="0.3">
      <c r="A5" s="76" t="str">
        <f>'ფორმა N1'!A5</f>
        <v>საარჩევნო ბლოკი "ბაქრაძე,უგულავა-ევროპული საქართველო"</v>
      </c>
      <c r="B5" s="76"/>
      <c r="C5" s="76"/>
      <c r="D5" s="76"/>
      <c r="E5" s="76"/>
      <c r="F5" s="76"/>
      <c r="G5" s="77"/>
      <c r="H5" s="77"/>
      <c r="I5" s="77"/>
    </row>
    <row r="6" spans="1:10" ht="15" x14ac:dyDescent="0.3">
      <c r="A6" s="73"/>
      <c r="B6" s="73"/>
      <c r="C6" s="73"/>
      <c r="D6" s="73"/>
      <c r="E6" s="73"/>
      <c r="F6" s="73"/>
      <c r="G6" s="72"/>
      <c r="H6" s="72"/>
      <c r="I6" s="72"/>
    </row>
    <row r="7" spans="1:10" ht="15" x14ac:dyDescent="0.2">
      <c r="A7" s="247"/>
      <c r="B7" s="247"/>
      <c r="C7" s="247"/>
      <c r="D7" s="247"/>
      <c r="E7" s="247"/>
      <c r="F7" s="247"/>
      <c r="G7" s="74"/>
      <c r="H7" s="74"/>
      <c r="I7" s="74"/>
    </row>
    <row r="8" spans="1:10" ht="45" x14ac:dyDescent="0.2">
      <c r="A8" s="86" t="s">
        <v>64</v>
      </c>
      <c r="B8" s="86" t="s">
        <v>312</v>
      </c>
      <c r="C8" s="86" t="s">
        <v>313</v>
      </c>
      <c r="D8" s="86" t="s">
        <v>215</v>
      </c>
      <c r="E8" s="86" t="s">
        <v>317</v>
      </c>
      <c r="F8" s="86" t="s">
        <v>320</v>
      </c>
      <c r="G8" s="75" t="s">
        <v>10</v>
      </c>
      <c r="H8" s="75" t="s">
        <v>9</v>
      </c>
      <c r="I8" s="75" t="s">
        <v>357</v>
      </c>
      <c r="J8" s="204" t="s">
        <v>319</v>
      </c>
    </row>
    <row r="9" spans="1:10" ht="18" x14ac:dyDescent="0.2">
      <c r="A9" s="94">
        <v>1</v>
      </c>
      <c r="B9" s="335" t="s">
        <v>503</v>
      </c>
      <c r="C9" s="335" t="s">
        <v>521</v>
      </c>
      <c r="D9" s="336" t="s">
        <v>542</v>
      </c>
      <c r="E9" s="335" t="s">
        <v>558</v>
      </c>
      <c r="F9" s="94" t="s">
        <v>319</v>
      </c>
      <c r="G9" s="341">
        <v>2000</v>
      </c>
      <c r="H9" s="4">
        <v>2000</v>
      </c>
      <c r="I9" s="341">
        <v>400</v>
      </c>
      <c r="J9" s="204" t="s">
        <v>0</v>
      </c>
    </row>
    <row r="10" spans="1:10" ht="18" x14ac:dyDescent="0.2">
      <c r="A10" s="94">
        <v>2</v>
      </c>
      <c r="B10" s="335" t="s">
        <v>504</v>
      </c>
      <c r="C10" s="335" t="s">
        <v>522</v>
      </c>
      <c r="D10" s="336" t="s">
        <v>486</v>
      </c>
      <c r="E10" s="335" t="s">
        <v>559</v>
      </c>
      <c r="F10" s="94" t="s">
        <v>319</v>
      </c>
      <c r="G10" s="341">
        <v>2000</v>
      </c>
      <c r="H10" s="4">
        <v>2000</v>
      </c>
      <c r="I10" s="341">
        <v>400</v>
      </c>
    </row>
    <row r="11" spans="1:10" ht="18" x14ac:dyDescent="0.2">
      <c r="A11" s="94">
        <v>3</v>
      </c>
      <c r="B11" s="335" t="s">
        <v>505</v>
      </c>
      <c r="C11" s="335" t="s">
        <v>521</v>
      </c>
      <c r="D11" s="336" t="s">
        <v>543</v>
      </c>
      <c r="E11" s="335" t="s">
        <v>559</v>
      </c>
      <c r="F11" s="94" t="s">
        <v>319</v>
      </c>
      <c r="G11" s="341">
        <v>1250</v>
      </c>
      <c r="H11" s="4">
        <v>1250</v>
      </c>
      <c r="I11" s="341">
        <v>250</v>
      </c>
    </row>
    <row r="12" spans="1:10" ht="18" x14ac:dyDescent="0.2">
      <c r="A12" s="94">
        <v>4</v>
      </c>
      <c r="B12" s="335" t="s">
        <v>506</v>
      </c>
      <c r="C12" s="335" t="s">
        <v>523</v>
      </c>
      <c r="D12" s="336">
        <v>62002000866</v>
      </c>
      <c r="E12" s="335" t="s">
        <v>559</v>
      </c>
      <c r="F12" s="94" t="s">
        <v>319</v>
      </c>
      <c r="G12" s="341">
        <v>375</v>
      </c>
      <c r="H12" s="4">
        <v>375</v>
      </c>
      <c r="I12" s="341">
        <v>75</v>
      </c>
    </row>
    <row r="13" spans="1:10" ht="18" x14ac:dyDescent="0.2">
      <c r="A13" s="94">
        <v>5</v>
      </c>
      <c r="B13" s="335" t="s">
        <v>507</v>
      </c>
      <c r="C13" s="335" t="s">
        <v>524</v>
      </c>
      <c r="D13" s="337" t="s">
        <v>544</v>
      </c>
      <c r="E13" s="335" t="s">
        <v>559</v>
      </c>
      <c r="F13" s="94" t="s">
        <v>319</v>
      </c>
      <c r="G13" s="341">
        <v>375</v>
      </c>
      <c r="H13" s="4">
        <v>375</v>
      </c>
      <c r="I13" s="341">
        <v>75</v>
      </c>
    </row>
    <row r="14" spans="1:10" ht="18" x14ac:dyDescent="0.2">
      <c r="A14" s="94">
        <v>6</v>
      </c>
      <c r="B14" s="335" t="s">
        <v>508</v>
      </c>
      <c r="C14" s="335" t="s">
        <v>525</v>
      </c>
      <c r="D14" s="336" t="s">
        <v>545</v>
      </c>
      <c r="E14" s="335" t="s">
        <v>560</v>
      </c>
      <c r="F14" s="94" t="s">
        <v>319</v>
      </c>
      <c r="G14" s="341">
        <v>800</v>
      </c>
      <c r="H14" s="4">
        <v>800</v>
      </c>
      <c r="I14" s="341">
        <v>160</v>
      </c>
    </row>
    <row r="15" spans="1:10" ht="18" x14ac:dyDescent="0.2">
      <c r="A15" s="94">
        <v>7</v>
      </c>
      <c r="B15" s="335" t="s">
        <v>509</v>
      </c>
      <c r="C15" s="335" t="s">
        <v>526</v>
      </c>
      <c r="D15" s="336" t="s">
        <v>487</v>
      </c>
      <c r="E15" s="335" t="s">
        <v>561</v>
      </c>
      <c r="F15" s="94" t="s">
        <v>319</v>
      </c>
      <c r="G15" s="341">
        <v>2000</v>
      </c>
      <c r="H15" s="4">
        <v>2000</v>
      </c>
      <c r="I15" s="341">
        <v>400</v>
      </c>
    </row>
    <row r="16" spans="1:10" ht="18" x14ac:dyDescent="0.2">
      <c r="A16" s="94">
        <v>8</v>
      </c>
      <c r="B16" s="335" t="s">
        <v>511</v>
      </c>
      <c r="C16" s="335" t="s">
        <v>527</v>
      </c>
      <c r="D16" s="336" t="s">
        <v>546</v>
      </c>
      <c r="E16" s="335" t="s">
        <v>562</v>
      </c>
      <c r="F16" s="94" t="s">
        <v>319</v>
      </c>
      <c r="G16" s="341">
        <v>1000</v>
      </c>
      <c r="H16" s="4">
        <v>1000</v>
      </c>
      <c r="I16" s="341">
        <v>200</v>
      </c>
    </row>
    <row r="17" spans="1:9" ht="18" x14ac:dyDescent="0.2">
      <c r="A17" s="94">
        <v>9</v>
      </c>
      <c r="B17" s="335" t="s">
        <v>512</v>
      </c>
      <c r="C17" s="335" t="s">
        <v>528</v>
      </c>
      <c r="D17" s="338" t="s">
        <v>547</v>
      </c>
      <c r="E17" s="335" t="s">
        <v>563</v>
      </c>
      <c r="F17" s="94" t="s">
        <v>319</v>
      </c>
      <c r="G17" s="341">
        <v>1550</v>
      </c>
      <c r="H17" s="4">
        <v>1550</v>
      </c>
      <c r="I17" s="341">
        <v>310</v>
      </c>
    </row>
    <row r="18" spans="1:9" ht="18" x14ac:dyDescent="0.2">
      <c r="A18" s="94">
        <v>10</v>
      </c>
      <c r="B18" s="335" t="s">
        <v>503</v>
      </c>
      <c r="C18" s="335" t="s">
        <v>529</v>
      </c>
      <c r="D18" s="338" t="s">
        <v>548</v>
      </c>
      <c r="E18" s="335" t="s">
        <v>559</v>
      </c>
      <c r="F18" s="94" t="s">
        <v>319</v>
      </c>
      <c r="G18" s="341">
        <v>625</v>
      </c>
      <c r="H18" s="4">
        <v>625</v>
      </c>
      <c r="I18" s="341">
        <v>125</v>
      </c>
    </row>
    <row r="19" spans="1:9" ht="18" x14ac:dyDescent="0.2">
      <c r="A19" s="94">
        <v>11</v>
      </c>
      <c r="B19" s="335" t="s">
        <v>513</v>
      </c>
      <c r="C19" s="335" t="s">
        <v>530</v>
      </c>
      <c r="D19" s="338" t="s">
        <v>549</v>
      </c>
      <c r="E19" s="335" t="s">
        <v>559</v>
      </c>
      <c r="F19" s="94" t="s">
        <v>319</v>
      </c>
      <c r="G19" s="341">
        <v>875</v>
      </c>
      <c r="H19" s="4">
        <v>875</v>
      </c>
      <c r="I19" s="341">
        <v>175</v>
      </c>
    </row>
    <row r="20" spans="1:9" ht="18" x14ac:dyDescent="0.2">
      <c r="A20" s="94">
        <v>12</v>
      </c>
      <c r="B20" s="335" t="s">
        <v>510</v>
      </c>
      <c r="C20" s="335" t="s">
        <v>531</v>
      </c>
      <c r="D20" s="336" t="s">
        <v>550</v>
      </c>
      <c r="E20" s="335" t="s">
        <v>564</v>
      </c>
      <c r="F20" s="94" t="s">
        <v>319</v>
      </c>
      <c r="G20" s="341">
        <v>750</v>
      </c>
      <c r="H20" s="4">
        <v>750</v>
      </c>
      <c r="I20" s="341">
        <v>150</v>
      </c>
    </row>
    <row r="21" spans="1:9" ht="18" x14ac:dyDescent="0.2">
      <c r="A21" s="94">
        <v>13</v>
      </c>
      <c r="B21" s="335" t="s">
        <v>514</v>
      </c>
      <c r="C21" s="335" t="s">
        <v>532</v>
      </c>
      <c r="D21" s="338" t="s">
        <v>551</v>
      </c>
      <c r="E21" s="340" t="s">
        <v>565</v>
      </c>
      <c r="F21" s="94" t="s">
        <v>319</v>
      </c>
      <c r="G21" s="341">
        <v>1250</v>
      </c>
      <c r="H21" s="4">
        <v>1250</v>
      </c>
      <c r="I21" s="341">
        <v>250</v>
      </c>
    </row>
    <row r="22" spans="1:9" ht="18" x14ac:dyDescent="0.2">
      <c r="A22" s="94">
        <v>14</v>
      </c>
      <c r="B22" s="335" t="s">
        <v>515</v>
      </c>
      <c r="C22" s="335" t="s">
        <v>533</v>
      </c>
      <c r="D22" s="339" t="s">
        <v>552</v>
      </c>
      <c r="E22" s="340" t="s">
        <v>566</v>
      </c>
      <c r="F22" s="94" t="s">
        <v>319</v>
      </c>
      <c r="G22" s="341">
        <v>1250</v>
      </c>
      <c r="H22" s="4">
        <v>1250</v>
      </c>
      <c r="I22" s="341">
        <v>250</v>
      </c>
    </row>
    <row r="23" spans="1:9" ht="18" x14ac:dyDescent="0.2">
      <c r="A23" s="94">
        <v>15</v>
      </c>
      <c r="B23" s="335" t="s">
        <v>516</v>
      </c>
      <c r="C23" s="335" t="s">
        <v>534</v>
      </c>
      <c r="D23" s="336" t="s">
        <v>488</v>
      </c>
      <c r="E23" s="335" t="s">
        <v>567</v>
      </c>
      <c r="F23" s="94" t="s">
        <v>319</v>
      </c>
      <c r="G23" s="341">
        <v>3000</v>
      </c>
      <c r="H23" s="4">
        <v>3000</v>
      </c>
      <c r="I23" s="341">
        <v>600</v>
      </c>
    </row>
    <row r="24" spans="1:9" ht="18" x14ac:dyDescent="0.2">
      <c r="A24" s="94">
        <v>16</v>
      </c>
      <c r="B24" s="335" t="s">
        <v>517</v>
      </c>
      <c r="C24" s="335" t="s">
        <v>535</v>
      </c>
      <c r="D24" s="336" t="s">
        <v>495</v>
      </c>
      <c r="E24" s="335" t="s">
        <v>568</v>
      </c>
      <c r="F24" s="94" t="s">
        <v>319</v>
      </c>
      <c r="G24" s="341">
        <v>750</v>
      </c>
      <c r="H24" s="4">
        <v>750</v>
      </c>
      <c r="I24" s="341">
        <v>150</v>
      </c>
    </row>
    <row r="25" spans="1:9" ht="18" x14ac:dyDescent="0.2">
      <c r="A25" s="94">
        <v>17</v>
      </c>
      <c r="B25" s="335" t="s">
        <v>511</v>
      </c>
      <c r="C25" s="335" t="s">
        <v>536</v>
      </c>
      <c r="D25" s="337" t="s">
        <v>553</v>
      </c>
      <c r="E25" s="335" t="s">
        <v>569</v>
      </c>
      <c r="F25" s="94" t="s">
        <v>319</v>
      </c>
      <c r="G25" s="341">
        <v>1000</v>
      </c>
      <c r="H25" s="4">
        <v>1000</v>
      </c>
      <c r="I25" s="341">
        <v>200</v>
      </c>
    </row>
    <row r="26" spans="1:9" ht="18" x14ac:dyDescent="0.2">
      <c r="A26" s="94">
        <v>18</v>
      </c>
      <c r="B26" s="335" t="s">
        <v>518</v>
      </c>
      <c r="C26" s="335" t="s">
        <v>537</v>
      </c>
      <c r="D26" s="339" t="s">
        <v>480</v>
      </c>
      <c r="E26" s="335" t="s">
        <v>570</v>
      </c>
      <c r="F26" s="94" t="s">
        <v>319</v>
      </c>
      <c r="G26" s="341">
        <v>1500</v>
      </c>
      <c r="H26" s="4">
        <v>1500</v>
      </c>
      <c r="I26" s="341">
        <v>300</v>
      </c>
    </row>
    <row r="27" spans="1:9" ht="18" x14ac:dyDescent="0.2">
      <c r="A27" s="94">
        <v>19</v>
      </c>
      <c r="B27" s="335" t="s">
        <v>503</v>
      </c>
      <c r="C27" s="335" t="s">
        <v>538</v>
      </c>
      <c r="D27" s="336" t="s">
        <v>554</v>
      </c>
      <c r="E27" s="335" t="s">
        <v>571</v>
      </c>
      <c r="F27" s="94" t="s">
        <v>319</v>
      </c>
      <c r="G27" s="341">
        <v>875</v>
      </c>
      <c r="H27" s="4">
        <v>875</v>
      </c>
      <c r="I27" s="341">
        <v>175</v>
      </c>
    </row>
    <row r="28" spans="1:9" ht="18" x14ac:dyDescent="0.2">
      <c r="A28" s="94">
        <v>20</v>
      </c>
      <c r="B28" s="335" t="s">
        <v>519</v>
      </c>
      <c r="C28" s="335" t="s">
        <v>538</v>
      </c>
      <c r="D28" s="339" t="s">
        <v>555</v>
      </c>
      <c r="E28" s="335" t="s">
        <v>572</v>
      </c>
      <c r="F28" s="94" t="s">
        <v>319</v>
      </c>
      <c r="G28" s="341">
        <v>375</v>
      </c>
      <c r="H28" s="4">
        <v>375</v>
      </c>
      <c r="I28" s="341">
        <v>75</v>
      </c>
    </row>
    <row r="29" spans="1:9" ht="18" x14ac:dyDescent="0.2">
      <c r="A29" s="94">
        <v>21</v>
      </c>
      <c r="B29" s="335" t="s">
        <v>507</v>
      </c>
      <c r="C29" s="335" t="s">
        <v>539</v>
      </c>
      <c r="D29" s="339">
        <v>43001000829</v>
      </c>
      <c r="E29" s="335" t="s">
        <v>572</v>
      </c>
      <c r="F29" s="94" t="s">
        <v>319</v>
      </c>
      <c r="G29" s="341">
        <v>375</v>
      </c>
      <c r="H29" s="4">
        <v>375</v>
      </c>
      <c r="I29" s="341">
        <v>75</v>
      </c>
    </row>
    <row r="30" spans="1:9" ht="18" x14ac:dyDescent="0.2">
      <c r="A30" s="94">
        <v>22</v>
      </c>
      <c r="B30" s="335" t="s">
        <v>514</v>
      </c>
      <c r="C30" s="335" t="s">
        <v>540</v>
      </c>
      <c r="D30" s="338" t="s">
        <v>556</v>
      </c>
      <c r="E30" s="335" t="s">
        <v>573</v>
      </c>
      <c r="F30" s="94" t="s">
        <v>319</v>
      </c>
      <c r="G30" s="341">
        <v>625</v>
      </c>
      <c r="H30" s="4">
        <v>625</v>
      </c>
      <c r="I30" s="341">
        <v>125</v>
      </c>
    </row>
    <row r="31" spans="1:9" ht="18" x14ac:dyDescent="0.2">
      <c r="A31" s="94">
        <v>23</v>
      </c>
      <c r="B31" s="335" t="s">
        <v>520</v>
      </c>
      <c r="C31" s="335" t="s">
        <v>541</v>
      </c>
      <c r="D31" s="338" t="s">
        <v>557</v>
      </c>
      <c r="E31" s="335" t="s">
        <v>573</v>
      </c>
      <c r="F31" s="94" t="s">
        <v>319</v>
      </c>
      <c r="G31" s="341">
        <v>625</v>
      </c>
      <c r="H31" s="4">
        <v>625</v>
      </c>
      <c r="I31" s="341">
        <v>125</v>
      </c>
    </row>
    <row r="32" spans="1:9" ht="15" x14ac:dyDescent="0.2">
      <c r="A32" s="94"/>
      <c r="B32" s="83"/>
      <c r="C32" s="83"/>
      <c r="D32" s="83"/>
      <c r="E32" s="83"/>
      <c r="F32" s="94"/>
      <c r="G32" s="4"/>
      <c r="H32" s="4"/>
      <c r="I32" s="4"/>
    </row>
    <row r="33" spans="1:9" ht="15" x14ac:dyDescent="0.2">
      <c r="A33" s="94"/>
      <c r="B33" s="83"/>
      <c r="C33" s="83"/>
      <c r="D33" s="83"/>
      <c r="E33" s="83"/>
      <c r="F33" s="94"/>
      <c r="G33" s="4"/>
      <c r="H33" s="4"/>
      <c r="I33" s="4"/>
    </row>
    <row r="34" spans="1:9" ht="15" x14ac:dyDescent="0.2">
      <c r="A34" s="83" t="s">
        <v>259</v>
      </c>
      <c r="B34" s="83"/>
      <c r="C34" s="83"/>
      <c r="D34" s="83"/>
      <c r="E34" s="83"/>
      <c r="F34" s="94"/>
      <c r="G34" s="4"/>
      <c r="H34" s="4"/>
      <c r="I34" s="4"/>
    </row>
    <row r="35" spans="1:9" ht="15" x14ac:dyDescent="0.3">
      <c r="A35" s="83"/>
      <c r="B35" s="95"/>
      <c r="C35" s="95"/>
      <c r="D35" s="95"/>
      <c r="E35" s="95"/>
      <c r="F35" s="83" t="s">
        <v>394</v>
      </c>
      <c r="G35" s="82">
        <f>SUM(G9:G34)</f>
        <v>25225</v>
      </c>
      <c r="H35" s="82">
        <f>SUM(H9:H34)</f>
        <v>25225</v>
      </c>
      <c r="I35" s="82">
        <f>SUM(I9:I34)</f>
        <v>5045</v>
      </c>
    </row>
    <row r="36" spans="1:9" ht="15" x14ac:dyDescent="0.3">
      <c r="A36" s="202"/>
      <c r="B36" s="202"/>
      <c r="C36" s="202"/>
      <c r="D36" s="202"/>
      <c r="E36" s="202"/>
      <c r="F36" s="202"/>
      <c r="G36" s="202"/>
      <c r="H36" s="175"/>
      <c r="I36" s="175"/>
    </row>
    <row r="37" spans="1:9" ht="15" x14ac:dyDescent="0.3">
      <c r="A37" s="203" t="s">
        <v>407</v>
      </c>
      <c r="B37" s="203"/>
      <c r="C37" s="202"/>
      <c r="D37" s="202"/>
      <c r="E37" s="202"/>
      <c r="F37" s="202"/>
      <c r="G37" s="202"/>
      <c r="H37" s="175"/>
      <c r="I37" s="175"/>
    </row>
    <row r="38" spans="1:9" ht="15" x14ac:dyDescent="0.3">
      <c r="A38" s="203"/>
      <c r="B38" s="203"/>
      <c r="C38" s="202"/>
      <c r="D38" s="202"/>
      <c r="E38" s="202"/>
      <c r="F38" s="202"/>
      <c r="G38" s="202"/>
      <c r="H38" s="175"/>
      <c r="I38" s="175"/>
    </row>
    <row r="39" spans="1:9" ht="15" x14ac:dyDescent="0.3">
      <c r="A39" s="203"/>
      <c r="B39" s="203"/>
      <c r="C39" s="175"/>
      <c r="D39" s="175"/>
      <c r="E39" s="175"/>
      <c r="F39" s="175"/>
      <c r="G39" s="175"/>
      <c r="H39" s="175"/>
      <c r="I39" s="175"/>
    </row>
    <row r="40" spans="1:9" ht="15" x14ac:dyDescent="0.3">
      <c r="A40" s="203"/>
      <c r="B40" s="203"/>
      <c r="C40" s="175"/>
      <c r="D40" s="175"/>
      <c r="E40" s="175"/>
      <c r="F40" s="175"/>
      <c r="G40" s="175"/>
      <c r="H40" s="175"/>
      <c r="I40" s="175"/>
    </row>
    <row r="41" spans="1:9" x14ac:dyDescent="0.2">
      <c r="A41" s="200"/>
      <c r="B41" s="200"/>
      <c r="C41" s="200"/>
      <c r="D41" s="200"/>
      <c r="E41" s="200"/>
      <c r="F41" s="200"/>
      <c r="G41" s="200"/>
      <c r="H41" s="200"/>
      <c r="I41" s="200"/>
    </row>
    <row r="42" spans="1:9" ht="15" x14ac:dyDescent="0.3">
      <c r="A42" s="181" t="s">
        <v>96</v>
      </c>
      <c r="B42" s="181"/>
      <c r="C42" s="175"/>
      <c r="D42" s="175"/>
      <c r="E42" s="175"/>
      <c r="F42" s="175"/>
      <c r="G42" s="175"/>
      <c r="H42" s="175"/>
      <c r="I42" s="175"/>
    </row>
    <row r="43" spans="1:9" ht="15" x14ac:dyDescent="0.3">
      <c r="A43" s="175"/>
      <c r="B43" s="175"/>
      <c r="C43" s="175"/>
      <c r="D43" s="175"/>
      <c r="E43" s="175"/>
      <c r="F43" s="175"/>
      <c r="G43" s="175"/>
      <c r="H43" s="175"/>
      <c r="I43" s="175"/>
    </row>
    <row r="44" spans="1:9" ht="15" x14ac:dyDescent="0.3">
      <c r="A44" s="175"/>
      <c r="B44" s="175"/>
      <c r="C44" s="175"/>
      <c r="D44" s="175"/>
      <c r="E44" s="179"/>
      <c r="F44" s="179"/>
      <c r="G44" s="179"/>
      <c r="H44" s="175"/>
      <c r="I44" s="175"/>
    </row>
    <row r="45" spans="1:9" ht="15" x14ac:dyDescent="0.3">
      <c r="A45" s="181"/>
      <c r="B45" s="181"/>
      <c r="C45" s="181" t="s">
        <v>356</v>
      </c>
      <c r="D45" s="181"/>
      <c r="E45" s="181"/>
      <c r="F45" s="181"/>
      <c r="G45" s="181"/>
      <c r="H45" s="175"/>
      <c r="I45" s="175"/>
    </row>
    <row r="46" spans="1:9" ht="15" x14ac:dyDescent="0.3">
      <c r="A46" s="175"/>
      <c r="B46" s="175"/>
      <c r="C46" s="175" t="s">
        <v>355</v>
      </c>
      <c r="D46" s="175"/>
      <c r="E46" s="175"/>
      <c r="F46" s="175"/>
      <c r="G46" s="175"/>
      <c r="H46" s="175"/>
      <c r="I46" s="175"/>
    </row>
    <row r="47" spans="1:9" x14ac:dyDescent="0.2">
      <c r="A47" s="183"/>
      <c r="B47" s="183"/>
      <c r="C47" s="183" t="s">
        <v>127</v>
      </c>
      <c r="D47" s="183"/>
      <c r="E47" s="183"/>
      <c r="F47" s="183"/>
      <c r="G47" s="183"/>
    </row>
  </sheetData>
  <mergeCells count="2">
    <mergeCell ref="I1:J1"/>
    <mergeCell ref="I2:J2"/>
  </mergeCells>
  <printOptions gridLines="1"/>
  <pageMargins left="0.25" right="0.25" top="0.75" bottom="0.75" header="0.3" footer="0.3"/>
  <pageSetup scale="57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0" t="s">
        <v>408</v>
      </c>
      <c r="B1" s="73"/>
      <c r="C1" s="73"/>
      <c r="D1" s="73"/>
      <c r="E1" s="73"/>
      <c r="F1" s="73"/>
      <c r="G1" s="506" t="s">
        <v>97</v>
      </c>
      <c r="H1" s="506"/>
      <c r="I1" s="256"/>
    </row>
    <row r="2" spans="1:9" ht="15" x14ac:dyDescent="0.3">
      <c r="A2" s="72" t="s">
        <v>128</v>
      </c>
      <c r="B2" s="73"/>
      <c r="C2" s="73"/>
      <c r="D2" s="73"/>
      <c r="E2" s="73"/>
      <c r="F2" s="73"/>
      <c r="G2" s="510" t="str">
        <f>'ფორმა N1'!L2</f>
        <v>09/12/2017-10/02/2017</v>
      </c>
      <c r="H2" s="510"/>
      <c r="I2" s="72"/>
    </row>
    <row r="3" spans="1:9" ht="15" x14ac:dyDescent="0.3">
      <c r="A3" s="72"/>
      <c r="B3" s="72"/>
      <c r="C3" s="72"/>
      <c r="D3" s="72"/>
      <c r="E3" s="72"/>
      <c r="F3" s="72"/>
      <c r="G3" s="248"/>
      <c r="H3" s="248"/>
      <c r="I3" s="256"/>
    </row>
    <row r="4" spans="1:9" ht="15" x14ac:dyDescent="0.3">
      <c r="A4" s="73" t="s">
        <v>257</v>
      </c>
      <c r="B4" s="73"/>
      <c r="C4" s="73"/>
      <c r="D4" s="73"/>
      <c r="E4" s="73"/>
      <c r="F4" s="73"/>
      <c r="G4" s="72"/>
      <c r="H4" s="72"/>
      <c r="I4" s="72"/>
    </row>
    <row r="5" spans="1:9" ht="15" x14ac:dyDescent="0.3">
      <c r="A5" s="76" t="str">
        <f>'ფორმა N1'!A5</f>
        <v>საარჩევნო ბლოკი "ბაქრაძე,უგულავა-ევროპული საქართველო"</v>
      </c>
      <c r="B5" s="76"/>
      <c r="C5" s="76"/>
      <c r="D5" s="76"/>
      <c r="E5" s="76"/>
      <c r="F5" s="76"/>
      <c r="G5" s="77"/>
      <c r="H5" s="77"/>
      <c r="I5" s="77"/>
    </row>
    <row r="6" spans="1:9" ht="15" x14ac:dyDescent="0.3">
      <c r="A6" s="73"/>
      <c r="B6" s="73"/>
      <c r="C6" s="73"/>
      <c r="D6" s="73"/>
      <c r="E6" s="73"/>
      <c r="F6" s="73"/>
      <c r="G6" s="72"/>
      <c r="H6" s="72"/>
      <c r="I6" s="72"/>
    </row>
    <row r="7" spans="1:9" ht="15" x14ac:dyDescent="0.2">
      <c r="A7" s="247"/>
      <c r="B7" s="247"/>
      <c r="C7" s="247"/>
      <c r="D7" s="247"/>
      <c r="E7" s="247"/>
      <c r="F7" s="247"/>
      <c r="G7" s="74"/>
      <c r="H7" s="74"/>
      <c r="I7" s="256"/>
    </row>
    <row r="8" spans="1:9" ht="45" x14ac:dyDescent="0.2">
      <c r="A8" s="252" t="s">
        <v>64</v>
      </c>
      <c r="B8" s="75" t="s">
        <v>312</v>
      </c>
      <c r="C8" s="86" t="s">
        <v>313</v>
      </c>
      <c r="D8" s="86" t="s">
        <v>215</v>
      </c>
      <c r="E8" s="86" t="s">
        <v>316</v>
      </c>
      <c r="F8" s="86" t="s">
        <v>315</v>
      </c>
      <c r="G8" s="86" t="s">
        <v>352</v>
      </c>
      <c r="H8" s="75" t="s">
        <v>10</v>
      </c>
      <c r="I8" s="75" t="s">
        <v>9</v>
      </c>
    </row>
    <row r="9" spans="1:9" ht="15" x14ac:dyDescent="0.2">
      <c r="A9" s="253"/>
      <c r="B9" s="254"/>
      <c r="C9" s="94"/>
      <c r="D9" s="94"/>
      <c r="E9" s="94"/>
      <c r="F9" s="94"/>
      <c r="G9" s="94"/>
      <c r="H9" s="4"/>
      <c r="I9" s="4"/>
    </row>
    <row r="10" spans="1:9" ht="15" x14ac:dyDescent="0.2">
      <c r="A10" s="253"/>
      <c r="B10" s="254"/>
      <c r="C10" s="94"/>
      <c r="D10" s="94"/>
      <c r="E10" s="94"/>
      <c r="F10" s="94"/>
      <c r="G10" s="94"/>
      <c r="H10" s="4"/>
      <c r="I10" s="4"/>
    </row>
    <row r="11" spans="1:9" ht="15" x14ac:dyDescent="0.2">
      <c r="A11" s="253"/>
      <c r="B11" s="254"/>
      <c r="C11" s="83"/>
      <c r="D11" s="83"/>
      <c r="E11" s="83"/>
      <c r="F11" s="83"/>
      <c r="G11" s="83"/>
      <c r="H11" s="4"/>
      <c r="I11" s="4"/>
    </row>
    <row r="12" spans="1:9" ht="15" x14ac:dyDescent="0.2">
      <c r="A12" s="253"/>
      <c r="B12" s="254"/>
      <c r="C12" s="83"/>
      <c r="D12" s="83"/>
      <c r="E12" s="83"/>
      <c r="F12" s="83"/>
      <c r="G12" s="83"/>
      <c r="H12" s="4"/>
      <c r="I12" s="4"/>
    </row>
    <row r="13" spans="1:9" ht="15" x14ac:dyDescent="0.2">
      <c r="A13" s="253"/>
      <c r="B13" s="254"/>
      <c r="C13" s="83"/>
      <c r="D13" s="83"/>
      <c r="E13" s="83"/>
      <c r="F13" s="83"/>
      <c r="G13" s="83"/>
      <c r="H13" s="4"/>
      <c r="I13" s="4"/>
    </row>
    <row r="14" spans="1:9" ht="15" x14ac:dyDescent="0.2">
      <c r="A14" s="253"/>
      <c r="B14" s="254"/>
      <c r="C14" s="83"/>
      <c r="D14" s="83"/>
      <c r="E14" s="83"/>
      <c r="F14" s="83"/>
      <c r="G14" s="83"/>
      <c r="H14" s="4"/>
      <c r="I14" s="4"/>
    </row>
    <row r="15" spans="1:9" ht="15" x14ac:dyDescent="0.2">
      <c r="A15" s="253"/>
      <c r="B15" s="254"/>
      <c r="C15" s="83"/>
      <c r="D15" s="83"/>
      <c r="E15" s="83"/>
      <c r="F15" s="83"/>
      <c r="G15" s="83"/>
      <c r="H15" s="4"/>
      <c r="I15" s="4"/>
    </row>
    <row r="16" spans="1:9" ht="15" x14ac:dyDescent="0.2">
      <c r="A16" s="253"/>
      <c r="B16" s="254"/>
      <c r="C16" s="83"/>
      <c r="D16" s="83"/>
      <c r="E16" s="83"/>
      <c r="F16" s="83"/>
      <c r="G16" s="83"/>
      <c r="H16" s="4"/>
      <c r="I16" s="4"/>
    </row>
    <row r="17" spans="1:9" ht="15" x14ac:dyDescent="0.2">
      <c r="A17" s="253"/>
      <c r="B17" s="254"/>
      <c r="C17" s="83"/>
      <c r="D17" s="83"/>
      <c r="E17" s="83"/>
      <c r="F17" s="83"/>
      <c r="G17" s="83"/>
      <c r="H17" s="4"/>
      <c r="I17" s="4"/>
    </row>
    <row r="18" spans="1:9" ht="15" x14ac:dyDescent="0.2">
      <c r="A18" s="253"/>
      <c r="B18" s="254"/>
      <c r="C18" s="83"/>
      <c r="D18" s="83"/>
      <c r="E18" s="83"/>
      <c r="F18" s="83"/>
      <c r="G18" s="83"/>
      <c r="H18" s="4"/>
      <c r="I18" s="4"/>
    </row>
    <row r="19" spans="1:9" ht="15" x14ac:dyDescent="0.2">
      <c r="A19" s="253"/>
      <c r="B19" s="254"/>
      <c r="C19" s="83"/>
      <c r="D19" s="83"/>
      <c r="E19" s="83"/>
      <c r="F19" s="83"/>
      <c r="G19" s="83"/>
      <c r="H19" s="4"/>
      <c r="I19" s="4"/>
    </row>
    <row r="20" spans="1:9" ht="15" x14ac:dyDescent="0.2">
      <c r="A20" s="253"/>
      <c r="B20" s="254"/>
      <c r="C20" s="83"/>
      <c r="D20" s="83"/>
      <c r="E20" s="83"/>
      <c r="F20" s="83"/>
      <c r="G20" s="83"/>
      <c r="H20" s="4"/>
      <c r="I20" s="4"/>
    </row>
    <row r="21" spans="1:9" ht="15" x14ac:dyDescent="0.2">
      <c r="A21" s="253"/>
      <c r="B21" s="254"/>
      <c r="C21" s="83"/>
      <c r="D21" s="83"/>
      <c r="E21" s="83"/>
      <c r="F21" s="83"/>
      <c r="G21" s="83"/>
      <c r="H21" s="4"/>
      <c r="I21" s="4"/>
    </row>
    <row r="22" spans="1:9" ht="15" x14ac:dyDescent="0.2">
      <c r="A22" s="253"/>
      <c r="B22" s="254"/>
      <c r="C22" s="83"/>
      <c r="D22" s="83"/>
      <c r="E22" s="83"/>
      <c r="F22" s="83"/>
      <c r="G22" s="83"/>
      <c r="H22" s="4"/>
      <c r="I22" s="4"/>
    </row>
    <row r="23" spans="1:9" ht="15" x14ac:dyDescent="0.2">
      <c r="A23" s="253"/>
      <c r="B23" s="254"/>
      <c r="C23" s="83"/>
      <c r="D23" s="83"/>
      <c r="E23" s="83"/>
      <c r="F23" s="83"/>
      <c r="G23" s="83"/>
      <c r="H23" s="4"/>
      <c r="I23" s="4"/>
    </row>
    <row r="24" spans="1:9" ht="15" x14ac:dyDescent="0.2">
      <c r="A24" s="253"/>
      <c r="B24" s="254"/>
      <c r="C24" s="83"/>
      <c r="D24" s="83"/>
      <c r="E24" s="83"/>
      <c r="F24" s="83"/>
      <c r="G24" s="83"/>
      <c r="H24" s="4"/>
      <c r="I24" s="4"/>
    </row>
    <row r="25" spans="1:9" ht="15" x14ac:dyDescent="0.2">
      <c r="A25" s="253"/>
      <c r="B25" s="254"/>
      <c r="C25" s="83"/>
      <c r="D25" s="83"/>
      <c r="E25" s="83"/>
      <c r="F25" s="83"/>
      <c r="G25" s="83"/>
      <c r="H25" s="4"/>
      <c r="I25" s="4"/>
    </row>
    <row r="26" spans="1:9" ht="15" x14ac:dyDescent="0.2">
      <c r="A26" s="253"/>
      <c r="B26" s="254"/>
      <c r="C26" s="83"/>
      <c r="D26" s="83"/>
      <c r="E26" s="83"/>
      <c r="F26" s="83"/>
      <c r="G26" s="83"/>
      <c r="H26" s="4"/>
      <c r="I26" s="4"/>
    </row>
    <row r="27" spans="1:9" ht="15" x14ac:dyDescent="0.2">
      <c r="A27" s="253"/>
      <c r="B27" s="254"/>
      <c r="C27" s="83"/>
      <c r="D27" s="83"/>
      <c r="E27" s="83"/>
      <c r="F27" s="83"/>
      <c r="G27" s="83"/>
      <c r="H27" s="4"/>
      <c r="I27" s="4"/>
    </row>
    <row r="28" spans="1:9" ht="15" x14ac:dyDescent="0.2">
      <c r="A28" s="253"/>
      <c r="B28" s="254"/>
      <c r="C28" s="83"/>
      <c r="D28" s="83"/>
      <c r="E28" s="83"/>
      <c r="F28" s="83"/>
      <c r="G28" s="83"/>
      <c r="H28" s="4"/>
      <c r="I28" s="4"/>
    </row>
    <row r="29" spans="1:9" ht="15" x14ac:dyDescent="0.2">
      <c r="A29" s="253"/>
      <c r="B29" s="254"/>
      <c r="C29" s="83"/>
      <c r="D29" s="83"/>
      <c r="E29" s="83"/>
      <c r="F29" s="83"/>
      <c r="G29" s="83"/>
      <c r="H29" s="4"/>
      <c r="I29" s="4"/>
    </row>
    <row r="30" spans="1:9" ht="15" x14ac:dyDescent="0.2">
      <c r="A30" s="253"/>
      <c r="B30" s="254"/>
      <c r="C30" s="83"/>
      <c r="D30" s="83"/>
      <c r="E30" s="83"/>
      <c r="F30" s="83"/>
      <c r="G30" s="83"/>
      <c r="H30" s="4"/>
      <c r="I30" s="4"/>
    </row>
    <row r="31" spans="1:9" ht="15" x14ac:dyDescent="0.2">
      <c r="A31" s="253"/>
      <c r="B31" s="254"/>
      <c r="C31" s="83"/>
      <c r="D31" s="83"/>
      <c r="E31" s="83"/>
      <c r="F31" s="83"/>
      <c r="G31" s="83"/>
      <c r="H31" s="4"/>
      <c r="I31" s="4"/>
    </row>
    <row r="32" spans="1:9" ht="15" x14ac:dyDescent="0.2">
      <c r="A32" s="253"/>
      <c r="B32" s="254"/>
      <c r="C32" s="83"/>
      <c r="D32" s="83"/>
      <c r="E32" s="83"/>
      <c r="F32" s="83"/>
      <c r="G32" s="83"/>
      <c r="H32" s="4"/>
      <c r="I32" s="4"/>
    </row>
    <row r="33" spans="1:9" ht="15" x14ac:dyDescent="0.2">
      <c r="A33" s="253"/>
      <c r="B33" s="254"/>
      <c r="C33" s="83"/>
      <c r="D33" s="83"/>
      <c r="E33" s="83"/>
      <c r="F33" s="83"/>
      <c r="G33" s="83"/>
      <c r="H33" s="4"/>
      <c r="I33" s="4"/>
    </row>
    <row r="34" spans="1:9" ht="15" x14ac:dyDescent="0.3">
      <c r="A34" s="253"/>
      <c r="B34" s="255"/>
      <c r="C34" s="95"/>
      <c r="D34" s="95"/>
      <c r="E34" s="95"/>
      <c r="F34" s="95"/>
      <c r="G34" s="95" t="s">
        <v>311</v>
      </c>
      <c r="H34" s="82">
        <f>SUM(H9:H33)</f>
        <v>0</v>
      </c>
      <c r="I34" s="82">
        <f>SUM(I9:I33)</f>
        <v>0</v>
      </c>
    </row>
    <row r="35" spans="1:9" ht="15" x14ac:dyDescent="0.3">
      <c r="A35" s="44"/>
      <c r="B35" s="44"/>
      <c r="C35" s="44"/>
      <c r="D35" s="44"/>
      <c r="E35" s="44"/>
      <c r="F35" s="44"/>
      <c r="G35" s="2"/>
      <c r="H35" s="2"/>
    </row>
    <row r="36" spans="1:9" ht="15" x14ac:dyDescent="0.3">
      <c r="A36" s="191" t="s">
        <v>409</v>
      </c>
      <c r="B36" s="44"/>
      <c r="C36" s="44"/>
      <c r="D36" s="44"/>
      <c r="E36" s="44"/>
      <c r="F36" s="44"/>
      <c r="G36" s="2"/>
      <c r="H36" s="2"/>
    </row>
    <row r="37" spans="1:9" ht="15" x14ac:dyDescent="0.3">
      <c r="A37" s="191"/>
      <c r="B37" s="44"/>
      <c r="C37" s="44"/>
      <c r="D37" s="44"/>
      <c r="E37" s="44"/>
      <c r="F37" s="44"/>
      <c r="G37" s="2"/>
      <c r="H37" s="2"/>
    </row>
    <row r="38" spans="1:9" ht="15" x14ac:dyDescent="0.3">
      <c r="A38" s="191"/>
      <c r="B38" s="2"/>
      <c r="C38" s="2"/>
      <c r="D38" s="2"/>
      <c r="E38" s="2"/>
      <c r="F38" s="2"/>
      <c r="G38" s="2"/>
      <c r="H38" s="2"/>
    </row>
    <row r="39" spans="1:9" ht="15" x14ac:dyDescent="0.3">
      <c r="A39" s="191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65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5"/>
      <c r="B44" s="65" t="s">
        <v>254</v>
      </c>
      <c r="C44" s="65"/>
      <c r="D44" s="65"/>
      <c r="E44" s="65"/>
      <c r="F44" s="65"/>
      <c r="G44" s="2"/>
      <c r="H44" s="12"/>
    </row>
    <row r="45" spans="1:9" ht="15" x14ac:dyDescent="0.3">
      <c r="A45" s="2"/>
      <c r="B45" s="2" t="s">
        <v>253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127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 x14ac:dyDescent="0.2"/>
  <cols>
    <col min="1" max="1" width="5.42578125" style="176" customWidth="1"/>
    <col min="2" max="2" width="13.140625" style="176" customWidth="1"/>
    <col min="3" max="3" width="15.140625" style="176" customWidth="1"/>
    <col min="4" max="4" width="18" style="176" customWidth="1"/>
    <col min="5" max="5" width="20.5703125" style="176" customWidth="1"/>
    <col min="6" max="6" width="21.28515625" style="176" customWidth="1"/>
    <col min="7" max="7" width="15.140625" style="176" customWidth="1"/>
    <col min="8" max="8" width="15.5703125" style="176" customWidth="1"/>
    <col min="9" max="9" width="13.42578125" style="176" customWidth="1"/>
    <col min="10" max="10" width="0" style="176" hidden="1" customWidth="1"/>
    <col min="11" max="16384" width="9.140625" style="176"/>
  </cols>
  <sheetData>
    <row r="1" spans="1:10" ht="15" x14ac:dyDescent="0.3">
      <c r="A1" s="70" t="s">
        <v>410</v>
      </c>
      <c r="B1" s="70"/>
      <c r="C1" s="73"/>
      <c r="D1" s="73"/>
      <c r="E1" s="73"/>
      <c r="F1" s="73"/>
      <c r="G1" s="506" t="s">
        <v>97</v>
      </c>
      <c r="H1" s="506"/>
    </row>
    <row r="2" spans="1:10" ht="15" x14ac:dyDescent="0.3">
      <c r="A2" s="72" t="s">
        <v>128</v>
      </c>
      <c r="B2" s="70"/>
      <c r="C2" s="73"/>
      <c r="D2" s="73"/>
      <c r="E2" s="73"/>
      <c r="F2" s="73"/>
      <c r="G2" s="510" t="str">
        <f>'ფორმა N1'!L2</f>
        <v>09/12/2017-10/02/2017</v>
      </c>
      <c r="H2" s="510"/>
    </row>
    <row r="3" spans="1:10" ht="15" x14ac:dyDescent="0.3">
      <c r="A3" s="72"/>
      <c r="B3" s="72"/>
      <c r="C3" s="72"/>
      <c r="D3" s="72"/>
      <c r="E3" s="72"/>
      <c r="F3" s="72"/>
      <c r="G3" s="248"/>
      <c r="H3" s="248"/>
    </row>
    <row r="4" spans="1:10" ht="15" x14ac:dyDescent="0.3">
      <c r="A4" s="73" t="s">
        <v>257</v>
      </c>
      <c r="B4" s="73"/>
      <c r="C4" s="73"/>
      <c r="D4" s="73"/>
      <c r="E4" s="73"/>
      <c r="F4" s="73"/>
      <c r="G4" s="72"/>
      <c r="H4" s="72"/>
    </row>
    <row r="5" spans="1:10" ht="15" x14ac:dyDescent="0.3">
      <c r="A5" s="76" t="str">
        <f>'ფორმა N1'!A5</f>
        <v>საარჩევნო ბლოკი "ბაქრაძე,უგულავა-ევროპული საქართველო"</v>
      </c>
      <c r="B5" s="76"/>
      <c r="C5" s="76"/>
      <c r="D5" s="76"/>
      <c r="E5" s="76"/>
      <c r="F5" s="76"/>
      <c r="G5" s="77"/>
      <c r="H5" s="77"/>
    </row>
    <row r="6" spans="1:10" ht="15" x14ac:dyDescent="0.3">
      <c r="A6" s="73"/>
      <c r="B6" s="73"/>
      <c r="C6" s="73"/>
      <c r="D6" s="73"/>
      <c r="E6" s="73"/>
      <c r="F6" s="73"/>
      <c r="G6" s="72"/>
      <c r="H6" s="72"/>
    </row>
    <row r="7" spans="1:10" ht="15" x14ac:dyDescent="0.2">
      <c r="A7" s="247"/>
      <c r="B7" s="247"/>
      <c r="C7" s="247"/>
      <c r="D7" s="247"/>
      <c r="E7" s="247"/>
      <c r="F7" s="247"/>
      <c r="G7" s="74"/>
      <c r="H7" s="74"/>
    </row>
    <row r="8" spans="1:10" ht="30" x14ac:dyDescent="0.2">
      <c r="A8" s="86" t="s">
        <v>64</v>
      </c>
      <c r="B8" s="86" t="s">
        <v>312</v>
      </c>
      <c r="C8" s="86" t="s">
        <v>313</v>
      </c>
      <c r="D8" s="86" t="s">
        <v>215</v>
      </c>
      <c r="E8" s="86" t="s">
        <v>320</v>
      </c>
      <c r="F8" s="86" t="s">
        <v>314</v>
      </c>
      <c r="G8" s="75" t="s">
        <v>10</v>
      </c>
      <c r="H8" s="75" t="s">
        <v>9</v>
      </c>
      <c r="J8" s="204" t="s">
        <v>319</v>
      </c>
    </row>
    <row r="9" spans="1:10" ht="15" x14ac:dyDescent="0.2">
      <c r="A9" s="94"/>
      <c r="B9" s="94"/>
      <c r="C9" s="94"/>
      <c r="D9" s="94"/>
      <c r="E9" s="94"/>
      <c r="F9" s="94"/>
      <c r="G9" s="4"/>
      <c r="H9" s="4"/>
      <c r="J9" s="204" t="s">
        <v>0</v>
      </c>
    </row>
    <row r="10" spans="1:10" ht="15" x14ac:dyDescent="0.2">
      <c r="A10" s="94"/>
      <c r="B10" s="94"/>
      <c r="C10" s="94"/>
      <c r="D10" s="94"/>
      <c r="E10" s="94"/>
      <c r="F10" s="94"/>
      <c r="G10" s="4"/>
      <c r="H10" s="4"/>
    </row>
    <row r="11" spans="1:10" ht="15" x14ac:dyDescent="0.2">
      <c r="A11" s="83"/>
      <c r="B11" s="83"/>
      <c r="C11" s="83"/>
      <c r="D11" s="83"/>
      <c r="E11" s="83"/>
      <c r="F11" s="83"/>
      <c r="G11" s="4"/>
      <c r="H11" s="4"/>
    </row>
    <row r="12" spans="1:10" ht="15" x14ac:dyDescent="0.2">
      <c r="A12" s="83"/>
      <c r="B12" s="83"/>
      <c r="C12" s="83"/>
      <c r="D12" s="83"/>
      <c r="E12" s="83"/>
      <c r="F12" s="83"/>
      <c r="G12" s="4"/>
      <c r="H12" s="4"/>
    </row>
    <row r="13" spans="1:10" ht="15" x14ac:dyDescent="0.2">
      <c r="A13" s="83"/>
      <c r="B13" s="83"/>
      <c r="C13" s="83"/>
      <c r="D13" s="83"/>
      <c r="E13" s="83"/>
      <c r="F13" s="83"/>
      <c r="G13" s="4"/>
      <c r="H13" s="4"/>
    </row>
    <row r="14" spans="1:10" ht="15" x14ac:dyDescent="0.2">
      <c r="A14" s="83"/>
      <c r="B14" s="83"/>
      <c r="C14" s="83"/>
      <c r="D14" s="83"/>
      <c r="E14" s="83"/>
      <c r="F14" s="83"/>
      <c r="G14" s="4"/>
      <c r="H14" s="4"/>
    </row>
    <row r="15" spans="1:10" ht="15" x14ac:dyDescent="0.2">
      <c r="A15" s="83"/>
      <c r="B15" s="83"/>
      <c r="C15" s="83"/>
      <c r="D15" s="83"/>
      <c r="E15" s="83"/>
      <c r="F15" s="83"/>
      <c r="G15" s="4"/>
      <c r="H15" s="4"/>
    </row>
    <row r="16" spans="1:10" ht="15" x14ac:dyDescent="0.2">
      <c r="A16" s="83"/>
      <c r="B16" s="83"/>
      <c r="C16" s="83"/>
      <c r="D16" s="83"/>
      <c r="E16" s="83"/>
      <c r="F16" s="83"/>
      <c r="G16" s="4"/>
      <c r="H16" s="4"/>
    </row>
    <row r="17" spans="1:8" ht="15" x14ac:dyDescent="0.2">
      <c r="A17" s="83"/>
      <c r="B17" s="83"/>
      <c r="C17" s="83"/>
      <c r="D17" s="83"/>
      <c r="E17" s="83"/>
      <c r="F17" s="83"/>
      <c r="G17" s="4"/>
      <c r="H17" s="4"/>
    </row>
    <row r="18" spans="1:8" ht="15" x14ac:dyDescent="0.2">
      <c r="A18" s="83"/>
      <c r="B18" s="83"/>
      <c r="C18" s="83"/>
      <c r="D18" s="83"/>
      <c r="E18" s="83"/>
      <c r="F18" s="83"/>
      <c r="G18" s="4"/>
      <c r="H18" s="4"/>
    </row>
    <row r="19" spans="1:8" ht="15" x14ac:dyDescent="0.2">
      <c r="A19" s="83"/>
      <c r="B19" s="83"/>
      <c r="C19" s="83"/>
      <c r="D19" s="83"/>
      <c r="E19" s="83"/>
      <c r="F19" s="83"/>
      <c r="G19" s="4"/>
      <c r="H19" s="4"/>
    </row>
    <row r="20" spans="1:8" ht="15" x14ac:dyDescent="0.2">
      <c r="A20" s="83"/>
      <c r="B20" s="83"/>
      <c r="C20" s="83"/>
      <c r="D20" s="83"/>
      <c r="E20" s="83"/>
      <c r="F20" s="83"/>
      <c r="G20" s="4"/>
      <c r="H20" s="4"/>
    </row>
    <row r="21" spans="1:8" ht="15" x14ac:dyDescent="0.2">
      <c r="A21" s="83"/>
      <c r="B21" s="83"/>
      <c r="C21" s="83"/>
      <c r="D21" s="83"/>
      <c r="E21" s="83"/>
      <c r="F21" s="83"/>
      <c r="G21" s="4"/>
      <c r="H21" s="4"/>
    </row>
    <row r="22" spans="1:8" ht="15" x14ac:dyDescent="0.2">
      <c r="A22" s="83"/>
      <c r="B22" s="83"/>
      <c r="C22" s="83"/>
      <c r="D22" s="83"/>
      <c r="E22" s="83"/>
      <c r="F22" s="83"/>
      <c r="G22" s="4"/>
      <c r="H22" s="4"/>
    </row>
    <row r="23" spans="1:8" ht="15" x14ac:dyDescent="0.2">
      <c r="A23" s="83"/>
      <c r="B23" s="83"/>
      <c r="C23" s="83"/>
      <c r="D23" s="83"/>
      <c r="E23" s="83"/>
      <c r="F23" s="83"/>
      <c r="G23" s="4"/>
      <c r="H23" s="4"/>
    </row>
    <row r="24" spans="1:8" ht="15" x14ac:dyDescent="0.2">
      <c r="A24" s="83"/>
      <c r="B24" s="83"/>
      <c r="C24" s="83"/>
      <c r="D24" s="83"/>
      <c r="E24" s="83"/>
      <c r="F24" s="83"/>
      <c r="G24" s="4"/>
      <c r="H24" s="4"/>
    </row>
    <row r="25" spans="1:8" ht="15" x14ac:dyDescent="0.2">
      <c r="A25" s="83"/>
      <c r="B25" s="83"/>
      <c r="C25" s="83"/>
      <c r="D25" s="83"/>
      <c r="E25" s="83"/>
      <c r="F25" s="83"/>
      <c r="G25" s="4"/>
      <c r="H25" s="4"/>
    </row>
    <row r="26" spans="1:8" ht="15" x14ac:dyDescent="0.2">
      <c r="A26" s="83"/>
      <c r="B26" s="83"/>
      <c r="C26" s="83"/>
      <c r="D26" s="83"/>
      <c r="E26" s="83"/>
      <c r="F26" s="83"/>
      <c r="G26" s="4"/>
      <c r="H26" s="4"/>
    </row>
    <row r="27" spans="1:8" ht="15" x14ac:dyDescent="0.2">
      <c r="A27" s="83"/>
      <c r="B27" s="83"/>
      <c r="C27" s="83"/>
      <c r="D27" s="83"/>
      <c r="E27" s="83"/>
      <c r="F27" s="83"/>
      <c r="G27" s="4"/>
      <c r="H27" s="4"/>
    </row>
    <row r="28" spans="1:8" ht="15" x14ac:dyDescent="0.2">
      <c r="A28" s="83"/>
      <c r="B28" s="83"/>
      <c r="C28" s="83"/>
      <c r="D28" s="83"/>
      <c r="E28" s="83"/>
      <c r="F28" s="83"/>
      <c r="G28" s="4"/>
      <c r="H28" s="4"/>
    </row>
    <row r="29" spans="1:8" ht="15" x14ac:dyDescent="0.2">
      <c r="A29" s="83"/>
      <c r="B29" s="83"/>
      <c r="C29" s="83"/>
      <c r="D29" s="83"/>
      <c r="E29" s="83"/>
      <c r="F29" s="83"/>
      <c r="G29" s="4"/>
      <c r="H29" s="4"/>
    </row>
    <row r="30" spans="1:8" ht="15" x14ac:dyDescent="0.2">
      <c r="A30" s="83"/>
      <c r="B30" s="83"/>
      <c r="C30" s="83"/>
      <c r="D30" s="83"/>
      <c r="E30" s="83"/>
      <c r="F30" s="83"/>
      <c r="G30" s="4"/>
      <c r="H30" s="4"/>
    </row>
    <row r="31" spans="1:8" ht="15" x14ac:dyDescent="0.2">
      <c r="A31" s="83"/>
      <c r="B31" s="83"/>
      <c r="C31" s="83"/>
      <c r="D31" s="83"/>
      <c r="E31" s="83"/>
      <c r="F31" s="83"/>
      <c r="G31" s="4"/>
      <c r="H31" s="4"/>
    </row>
    <row r="32" spans="1:8" ht="15" x14ac:dyDescent="0.2">
      <c r="A32" s="83"/>
      <c r="B32" s="83"/>
      <c r="C32" s="83"/>
      <c r="D32" s="83"/>
      <c r="E32" s="83"/>
      <c r="F32" s="83"/>
      <c r="G32" s="4"/>
      <c r="H32" s="4"/>
    </row>
    <row r="33" spans="1:9" ht="15" x14ac:dyDescent="0.2">
      <c r="A33" s="83"/>
      <c r="B33" s="83"/>
      <c r="C33" s="83"/>
      <c r="D33" s="83"/>
      <c r="E33" s="83"/>
      <c r="F33" s="83"/>
      <c r="G33" s="4"/>
      <c r="H33" s="4"/>
    </row>
    <row r="34" spans="1:9" ht="15" x14ac:dyDescent="0.3">
      <c r="A34" s="83"/>
      <c r="B34" s="95"/>
      <c r="C34" s="95"/>
      <c r="D34" s="95"/>
      <c r="E34" s="95"/>
      <c r="F34" s="95" t="s">
        <v>318</v>
      </c>
      <c r="G34" s="82">
        <f>SUM(G9:G33)</f>
        <v>0</v>
      </c>
      <c r="H34" s="82">
        <f>SUM(H9:H33)</f>
        <v>0</v>
      </c>
    </row>
    <row r="35" spans="1:9" ht="15" x14ac:dyDescent="0.3">
      <c r="A35" s="202"/>
      <c r="B35" s="202"/>
      <c r="C35" s="202"/>
      <c r="D35" s="202"/>
      <c r="E35" s="202"/>
      <c r="F35" s="202"/>
      <c r="G35" s="202"/>
      <c r="H35" s="175"/>
      <c r="I35" s="175"/>
    </row>
    <row r="36" spans="1:9" ht="15" x14ac:dyDescent="0.3">
      <c r="A36" s="203" t="s">
        <v>411</v>
      </c>
      <c r="B36" s="203"/>
      <c r="C36" s="202"/>
      <c r="D36" s="202"/>
      <c r="E36" s="202"/>
      <c r="F36" s="202"/>
      <c r="G36" s="202"/>
      <c r="H36" s="175"/>
      <c r="I36" s="175"/>
    </row>
    <row r="37" spans="1:9" ht="15" x14ac:dyDescent="0.3">
      <c r="A37" s="203"/>
      <c r="B37" s="203"/>
      <c r="C37" s="202"/>
      <c r="D37" s="202"/>
      <c r="E37" s="202"/>
      <c r="F37" s="202"/>
      <c r="G37" s="202"/>
      <c r="H37" s="175"/>
      <c r="I37" s="175"/>
    </row>
    <row r="38" spans="1:9" ht="15" x14ac:dyDescent="0.3">
      <c r="A38" s="203"/>
      <c r="B38" s="203"/>
      <c r="C38" s="175"/>
      <c r="D38" s="175"/>
      <c r="E38" s="175"/>
      <c r="F38" s="175"/>
      <c r="G38" s="175"/>
      <c r="H38" s="175"/>
      <c r="I38" s="175"/>
    </row>
    <row r="39" spans="1:9" ht="15" x14ac:dyDescent="0.3">
      <c r="A39" s="203"/>
      <c r="B39" s="203"/>
      <c r="C39" s="175"/>
      <c r="D39" s="175"/>
      <c r="E39" s="175"/>
      <c r="F39" s="175"/>
      <c r="G39" s="175"/>
      <c r="H39" s="175"/>
      <c r="I39" s="175"/>
    </row>
    <row r="40" spans="1:9" x14ac:dyDescent="0.2">
      <c r="A40" s="200"/>
      <c r="B40" s="200"/>
      <c r="C40" s="200"/>
      <c r="D40" s="200"/>
      <c r="E40" s="200"/>
      <c r="F40" s="200"/>
      <c r="G40" s="200"/>
      <c r="H40" s="200"/>
      <c r="I40" s="200"/>
    </row>
    <row r="41" spans="1:9" ht="15" x14ac:dyDescent="0.3">
      <c r="A41" s="181" t="s">
        <v>96</v>
      </c>
      <c r="B41" s="181"/>
      <c r="C41" s="175"/>
      <c r="D41" s="175"/>
      <c r="E41" s="175"/>
      <c r="F41" s="175"/>
      <c r="G41" s="175"/>
      <c r="H41" s="175"/>
      <c r="I41" s="175"/>
    </row>
    <row r="42" spans="1:9" ht="15" x14ac:dyDescent="0.3">
      <c r="A42" s="175"/>
      <c r="B42" s="175"/>
      <c r="C42" s="175"/>
      <c r="D42" s="175"/>
      <c r="E42" s="175"/>
      <c r="F42" s="175"/>
      <c r="G42" s="175"/>
      <c r="H42" s="175"/>
      <c r="I42" s="175"/>
    </row>
    <row r="43" spans="1:9" ht="15" x14ac:dyDescent="0.3">
      <c r="A43" s="175"/>
      <c r="B43" s="175"/>
      <c r="C43" s="175"/>
      <c r="D43" s="175"/>
      <c r="E43" s="175"/>
      <c r="F43" s="175"/>
      <c r="G43" s="175"/>
      <c r="H43" s="175"/>
      <c r="I43" s="182"/>
    </row>
    <row r="44" spans="1:9" ht="15" x14ac:dyDescent="0.3">
      <c r="A44" s="181"/>
      <c r="B44" s="181"/>
      <c r="C44" s="181" t="s">
        <v>376</v>
      </c>
      <c r="D44" s="181"/>
      <c r="E44" s="202"/>
      <c r="F44" s="181"/>
      <c r="G44" s="181"/>
      <c r="H44" s="175"/>
      <c r="I44" s="182"/>
    </row>
    <row r="45" spans="1:9" ht="15" x14ac:dyDescent="0.3">
      <c r="A45" s="175"/>
      <c r="B45" s="175"/>
      <c r="C45" s="175" t="s">
        <v>253</v>
      </c>
      <c r="D45" s="175"/>
      <c r="E45" s="175"/>
      <c r="F45" s="175"/>
      <c r="G45" s="175"/>
      <c r="H45" s="175"/>
      <c r="I45" s="182"/>
    </row>
    <row r="46" spans="1:9" x14ac:dyDescent="0.2">
      <c r="A46" s="183"/>
      <c r="B46" s="183"/>
      <c r="C46" s="183" t="s">
        <v>127</v>
      </c>
      <c r="D46" s="183"/>
      <c r="E46" s="183"/>
      <c r="F46" s="183"/>
      <c r="G46" s="18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ngogolidze</cp:lastModifiedBy>
  <cp:lastPrinted>2017-10-05T11:31:31Z</cp:lastPrinted>
  <dcterms:created xsi:type="dcterms:W3CDTF">2011-12-27T13:20:18Z</dcterms:created>
  <dcterms:modified xsi:type="dcterms:W3CDTF">2017-10-05T11:31:37Z</dcterms:modified>
</cp:coreProperties>
</file>