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G\დოკუმენტები\აუდიტი\"/>
    </mc:Choice>
  </mc:AlternateContent>
  <bookViews>
    <workbookView xWindow="0" yWindow="0" windowWidth="20490" windowHeight="790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5.2'!$A$1:$I$37</definedName>
    <definedName name="_xlnm.Print_Area" localSheetId="13">'ფორმა 5.4'!$A$1:$H$46</definedName>
    <definedName name="_xlnm.Print_Area" localSheetId="14">'ფორმა 5.5'!$A$1:$L$45</definedName>
    <definedName name="_xlnm.Print_Area" localSheetId="23">'ფორმა 9.3'!$A$1:$G$28</definedName>
    <definedName name="_xlnm.Print_Area" localSheetId="24">'ფორმა 9.4'!$A$1:$K$35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N1'!$A$1:$L$50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D47" i="12" l="1"/>
  <c r="C47" i="12"/>
  <c r="E13" i="46"/>
  <c r="E14" i="46" s="1"/>
  <c r="E15" i="46" s="1"/>
  <c r="E16" i="46" s="1"/>
  <c r="E12" i="46"/>
  <c r="E11" i="46"/>
  <c r="E10" i="46"/>
  <c r="G18" i="43"/>
  <c r="C2" i="27"/>
  <c r="D48" i="47"/>
  <c r="C48" i="47"/>
  <c r="C47" i="47" s="1"/>
  <c r="C39" i="47"/>
  <c r="C23" i="47"/>
  <c r="C17" i="47"/>
  <c r="C32" i="47"/>
  <c r="C36" i="47"/>
  <c r="C2" i="26"/>
  <c r="C2" i="40"/>
  <c r="C2" i="7"/>
  <c r="C2" i="3"/>
  <c r="C13" i="47" l="1"/>
  <c r="C9" i="47" s="1"/>
  <c r="D47" i="47"/>
  <c r="D36" i="47"/>
  <c r="D32" i="47"/>
  <c r="D23" i="47"/>
  <c r="D17" i="47"/>
  <c r="D14" i="47"/>
  <c r="G23" i="43"/>
  <c r="H23" i="43"/>
  <c r="I23" i="43"/>
  <c r="I24" i="29"/>
  <c r="H24" i="29"/>
  <c r="G24" i="29"/>
  <c r="D28" i="12"/>
  <c r="C16" i="7"/>
  <c r="D16" i="7"/>
  <c r="K31" i="46"/>
  <c r="D12" i="7"/>
  <c r="D10" i="7" s="1"/>
  <c r="D9" i="7" s="1"/>
  <c r="D12" i="3"/>
  <c r="C12" i="7"/>
  <c r="C10" i="7" s="1"/>
  <c r="C9" i="7" s="1"/>
  <c r="I38" i="35"/>
  <c r="A5" i="9"/>
  <c r="K35" i="55"/>
  <c r="A6" i="55"/>
  <c r="A5" i="4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/>
  <c r="H34" i="44"/>
  <c r="D31" i="7"/>
  <c r="C31" i="7"/>
  <c r="D27" i="7"/>
  <c r="C27" i="7"/>
  <c r="C26" i="7"/>
  <c r="D26" i="7"/>
  <c r="D19" i="7"/>
  <c r="C19" i="7"/>
  <c r="D31" i="3"/>
  <c r="C31" i="3"/>
  <c r="H34" i="45"/>
  <c r="G34" i="45"/>
  <c r="D27" i="3"/>
  <c r="C27" i="3"/>
  <c r="D17" i="28"/>
  <c r="C17" i="28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6" i="40"/>
  <c r="H39" i="10"/>
  <c r="H36" i="10"/>
  <c r="H32" i="10"/>
  <c r="H24" i="10"/>
  <c r="H19" i="10"/>
  <c r="H17" i="10"/>
  <c r="H14" i="10"/>
  <c r="A4" i="39"/>
  <c r="A4" i="35"/>
  <c r="H34" i="34"/>
  <c r="G34" i="34"/>
  <c r="A4" i="34"/>
  <c r="A4" i="33"/>
  <c r="A4" i="32"/>
  <c r="I34" i="30"/>
  <c r="H34" i="30"/>
  <c r="A4" i="30"/>
  <c r="A4" i="29"/>
  <c r="A5" i="28"/>
  <c r="D25" i="27"/>
  <c r="C25" i="27"/>
  <c r="A5" i="27"/>
  <c r="D24" i="26"/>
  <c r="C24" i="26"/>
  <c r="A5" i="26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/>
  <c r="C64" i="12"/>
  <c r="D64" i="12"/>
  <c r="A4" i="17"/>
  <c r="A4" i="16"/>
  <c r="A4" i="10"/>
  <c r="A4" i="9"/>
  <c r="A4" i="12"/>
  <c r="A5" i="5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/>
  <c r="I14" i="10"/>
  <c r="I10" i="10"/>
  <c r="G39" i="10"/>
  <c r="G36" i="10"/>
  <c r="G32" i="10"/>
  <c r="G19" i="10"/>
  <c r="G17" i="10"/>
  <c r="G14" i="10"/>
  <c r="G10" i="10"/>
  <c r="E39" i="10"/>
  <c r="E36" i="10"/>
  <c r="E32" i="10"/>
  <c r="E19" i="10"/>
  <c r="E17" i="10"/>
  <c r="E14" i="10"/>
  <c r="E10" i="10"/>
  <c r="C39" i="10"/>
  <c r="C36" i="10"/>
  <c r="C32" i="10"/>
  <c r="C19" i="10"/>
  <c r="C17" i="10"/>
  <c r="C14" i="10"/>
  <c r="C10" i="10"/>
  <c r="E9" i="10"/>
  <c r="G9" i="10"/>
  <c r="C9" i="10"/>
  <c r="I9" i="10"/>
  <c r="D45" i="12"/>
  <c r="C45" i="12"/>
  <c r="D34" i="12"/>
  <c r="C34" i="12"/>
  <c r="D11" i="12"/>
  <c r="C11" i="12"/>
  <c r="C10" i="12" s="1"/>
  <c r="J39" i="10"/>
  <c r="J36" i="10"/>
  <c r="F39" i="10"/>
  <c r="F36" i="10"/>
  <c r="D39" i="10"/>
  <c r="D36" i="10"/>
  <c r="B39" i="10"/>
  <c r="B36" i="10"/>
  <c r="J32" i="10"/>
  <c r="F32" i="10"/>
  <c r="D32" i="10"/>
  <c r="B32" i="10"/>
  <c r="J19" i="10"/>
  <c r="J17" i="10"/>
  <c r="F19" i="10"/>
  <c r="F17" i="10"/>
  <c r="D19" i="10"/>
  <c r="D17" i="10"/>
  <c r="B19" i="10"/>
  <c r="B17" i="10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/>
  <c r="C10" i="5"/>
  <c r="C26" i="3"/>
  <c r="C10" i="3"/>
  <c r="D10" i="3"/>
  <c r="B9" i="10"/>
  <c r="D10" i="12"/>
  <c r="D44" i="12"/>
  <c r="J9" i="10"/>
  <c r="D26" i="3"/>
  <c r="C44" i="12"/>
  <c r="D9" i="10"/>
  <c r="F9" i="10"/>
  <c r="C9" i="3"/>
  <c r="D9" i="3"/>
  <c r="D13" i="47" l="1"/>
  <c r="D9" i="47" s="1"/>
</calcChain>
</file>

<file path=xl/sharedStrings.xml><?xml version="1.0" encoding="utf-8"?>
<sst xmlns="http://schemas.openxmlformats.org/spreadsheetml/2006/main" count="1209" uniqueCount="605">
  <si>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</si>
  <si>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</si>
  <si>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</si>
  <si>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</si>
  <si>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</si>
  <si>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</si>
  <si>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</si>
  <si>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</si>
  <si>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</si>
  <si>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</si>
  <si>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</si>
  <si>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</si>
  <si>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</si>
  <si>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</si>
  <si>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</si>
  <si>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</si>
  <si>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</si>
  <si>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</si>
  <si>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</si>
  <si>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</si>
  <si>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</si>
  <si>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</si>
  <si>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</si>
  <si>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</si>
  <si>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</si>
  <si>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</si>
  <si>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</si>
  <si>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</si>
  <si>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</si>
  <si>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</si>
  <si>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</si>
  <si>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</si>
  <si>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</si>
  <si>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</si>
  <si>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</si>
  <si>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</si>
  <si>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</si>
  <si>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</si>
  <si>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</si>
  <si>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</si>
  <si>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</si>
  <si>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</si>
  <si>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</si>
  <si>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</si>
  <si>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</si>
  <si>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</si>
  <si>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</si>
  <si>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</si>
  <si>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</si>
  <si>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</si>
  <si>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</si>
  <si>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</si>
  <si>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</si>
  <si>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</si>
  <si>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</si>
  <si>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</si>
  <si>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</si>
  <si>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</si>
  <si>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</si>
  <si>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</si>
  <si>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</si>
  <si>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</si>
  <si>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</si>
  <si>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</si>
  <si>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</si>
  <si>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</si>
  <si>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</si>
  <si>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</si>
  <si>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</si>
  <si>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</si>
  <si>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</si>
  <si>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</si>
  <si>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</si>
  <si>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</si>
  <si>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</si>
  <si>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</si>
  <si>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</si>
  <si>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</si>
  <si>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</si>
  <si>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</si>
  <si>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</si>
  <si>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</si>
  <si>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</si>
  <si>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</si>
  <si>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</si>
  <si>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</si>
  <si>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</si>
  <si>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</si>
  <si>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</si>
  <si>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</si>
  <si>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</si>
  <si>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</si>
  <si>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</si>
  <si>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</si>
  <si>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</si>
  <si>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</si>
  <si>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</si>
  <si>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</si>
  <si>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</si>
  <si>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</si>
  <si>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</si>
  <si>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</si>
  <si>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</si>
  <si>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</si>
  <si>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</si>
  <si>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</si>
  <si>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</si>
  <si>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</si>
  <si>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</si>
  <si>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</si>
  <si>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</si>
  <si>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</si>
  <si>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</si>
  <si>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</si>
  <si>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</si>
  <si>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</si>
  <si>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</si>
  <si>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</si>
  <si>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</si>
  <si>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</si>
  <si>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</si>
  <si>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</si>
  <si>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</si>
  <si>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</si>
  <si>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</si>
  <si>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</si>
  <si>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</si>
  <si>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</si>
  <si>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</si>
  <si>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</si>
  <si>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</si>
  <si>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</si>
  <si>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</si>
  <si>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</si>
  <si>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</si>
  <si>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</si>
  <si>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</si>
  <si>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</si>
  <si>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</si>
  <si>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</si>
  <si>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</si>
  <si>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</si>
  <si>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</si>
  <si>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</si>
  <si>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</si>
  <si>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</si>
  <si>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</si>
  <si>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</si>
  <si>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</si>
  <si>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</si>
  <si>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</si>
  <si>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</si>
  <si>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</si>
  <si>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</si>
  <si>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</si>
  <si>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</si>
  <si>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</si>
  <si>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</si>
  <si>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</si>
  <si>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</si>
  <si>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</si>
  <si>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</si>
  <si>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</si>
  <si>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</si>
  <si>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</si>
  <si>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</si>
  <si>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</si>
  <si>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</si>
  <si>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</si>
  <si>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</si>
  <si>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</si>
  <si>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</si>
  <si>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</si>
  <si>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</si>
  <si>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</si>
  <si>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</si>
  <si>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</si>
  <si>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</si>
  <si>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</si>
  <si>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</si>
  <si>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</si>
  <si>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</si>
  <si>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</si>
  <si>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</si>
  <si>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</si>
  <si>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</si>
  <si>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</si>
  <si>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</si>
  <si>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</si>
  <si>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</si>
  <si>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</si>
  <si>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</si>
  <si>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</si>
  <si>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</si>
  <si>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</si>
  <si>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</si>
  <si>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</si>
  <si>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</si>
  <si>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</si>
  <si>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</si>
  <si>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</si>
  <si>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</si>
  <si>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</si>
  <si>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</si>
  <si>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</si>
  <si>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</si>
  <si>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</si>
  <si>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</si>
  <si>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</si>
  <si>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</si>
  <si>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</si>
  <si>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</si>
  <si>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</si>
  <si>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</si>
  <si>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</si>
  <si>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</si>
  <si>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</si>
  <si>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</si>
  <si>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</si>
  <si>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</si>
  <si>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</si>
  <si>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</si>
  <si>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</si>
  <si>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</si>
  <si>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</si>
  <si>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</si>
  <si>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</si>
  <si>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</si>
  <si>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</si>
  <si>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</si>
  <si>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</si>
  <si>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</si>
  <si>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</si>
  <si>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</si>
  <si>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</si>
  <si>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</si>
  <si>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</si>
  <si>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</si>
  <si>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</si>
  <si>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</si>
  <si>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</si>
  <si>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</si>
  <si>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</si>
  <si>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</si>
  <si>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</si>
  <si>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</si>
  <si>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</si>
  <si>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</si>
  <si>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</si>
  <si>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</si>
  <si>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</si>
  <si>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</si>
  <si>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</si>
  <si>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</si>
  <si>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</si>
  <si>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</si>
  <si>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</si>
  <si>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</si>
  <si>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</si>
  <si>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</si>
  <si>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</si>
  <si>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</si>
  <si>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</si>
  <si>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</si>
  <si>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</si>
  <si>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</si>
  <si>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</si>
  <si>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</si>
  <si>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</si>
  <si>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</si>
  <si>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</si>
  <si>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</si>
  <si>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</si>
  <si>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</si>
  <si>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</si>
  <si>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</si>
  <si>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</si>
  <si>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</si>
  <si>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</si>
  <si>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</si>
  <si>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</si>
  <si>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</si>
  <si>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</si>
  <si>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</si>
  <si>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</si>
  <si>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</si>
  <si>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</si>
  <si>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</si>
  <si>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</si>
  <si>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</si>
  <si>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</si>
  <si>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</si>
  <si>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</si>
  <si>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</si>
  <si>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</si>
  <si>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</si>
  <si>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</si>
  <si>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</si>
  <si>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</si>
  <si>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</si>
  <si>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</si>
  <si>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</si>
  <si>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</si>
  <si>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</si>
  <si>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</si>
  <si>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</si>
  <si>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</si>
  <si>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</si>
  <si>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</si>
  <si>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</si>
  <si>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</si>
  <si>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</si>
  <si>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</si>
  <si>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</si>
  <si>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</si>
  <si>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</si>
  <si>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</si>
  <si>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</si>
  <si>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</si>
  <si>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</si>
  <si>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</si>
  <si>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</si>
  <si>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</si>
  <si>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</si>
  <si>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</si>
  <si>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</si>
  <si>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</si>
  <si>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</si>
  <si>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</si>
  <si>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</si>
  <si>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</si>
  <si>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</si>
  <si>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</si>
  <si>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</si>
  <si>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</si>
  <si>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</si>
  <si>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</si>
  <si>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</si>
  <si>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</si>
  <si>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</si>
  <si>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</si>
  <si>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</si>
  <si>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</si>
  <si>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</si>
  <si>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</si>
  <si>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</si>
  <si>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</si>
  <si>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</si>
  <si>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</si>
  <si>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</si>
  <si>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</si>
  <si>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</si>
  <si>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</si>
  <si>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</si>
  <si>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</si>
  <si>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</si>
  <si>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</si>
  <si>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</si>
  <si>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</si>
  <si>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</si>
  <si>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</si>
  <si>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</si>
  <si>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</si>
  <si>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</si>
  <si>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</si>
  <si>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</si>
  <si>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</si>
  <si>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</si>
  <si>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</si>
  <si>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</si>
  <si>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</si>
  <si>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</si>
  <si>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</si>
  <si>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</si>
  <si>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</si>
  <si>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</si>
  <si>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</si>
  <si>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</si>
  <si>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</si>
  <si>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</si>
  <si>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</si>
  <si>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</si>
  <si>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</si>
  <si>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</si>
  <si>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</si>
  <si>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</si>
  <si>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</si>
  <si>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</si>
  <si>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</si>
  <si>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</si>
  <si>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</si>
  <si>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</si>
  <si>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</si>
  <si>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</si>
  <si>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</si>
  <si>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</si>
  <si>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</si>
  <si>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</si>
  <si>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</si>
  <si>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</si>
  <si>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</si>
  <si>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</si>
  <si>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</si>
  <si>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</si>
  <si>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</si>
  <si>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</si>
  <si>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</si>
  <si>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</si>
  <si>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</si>
  <si>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</si>
  <si>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</si>
  <si>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</si>
  <si>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</si>
  <si>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</si>
  <si>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</si>
  <si>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</si>
  <si>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</si>
  <si>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</si>
  <si>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</si>
  <si>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</si>
  <si>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</si>
  <si>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</si>
  <si>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</si>
  <si>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</si>
  <si>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</si>
  <si>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</si>
  <si>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</si>
  <si>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</si>
  <si>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</si>
  <si>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</si>
  <si>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</si>
  <si>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</si>
  <si>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</si>
  <si>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</si>
  <si>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</si>
  <si>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</si>
  <si>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</si>
  <si>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</si>
  <si>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</si>
  <si>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</si>
  <si>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</si>
  <si>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</si>
  <si>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</si>
  <si>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</si>
  <si>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</si>
  <si>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</si>
  <si>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</si>
  <si>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</si>
  <si>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</si>
  <si>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</si>
  <si>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</si>
  <si>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</si>
  <si>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</si>
  <si>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</si>
  <si>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</si>
  <si>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</si>
  <si>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</si>
  <si>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</si>
  <si>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</si>
  <si>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</si>
  <si>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</si>
  <si>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</si>
  <si>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</si>
  <si>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</si>
  <si>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</si>
  <si>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</si>
  <si>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</si>
  <si>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</si>
  <si>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</si>
  <si>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</si>
  <si>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</si>
  <si>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</si>
  <si>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</si>
  <si>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</si>
  <si>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</si>
  <si>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</si>
  <si>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</si>
  <si>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</si>
  <si>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</si>
  <si>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</si>
  <si>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</si>
  <si>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</si>
  <si>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</si>
  <si>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</si>
  <si>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</si>
  <si>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</si>
  <si>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</si>
  <si>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</si>
  <si>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</si>
  <si>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</si>
  <si>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</si>
  <si>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</si>
  <si>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</si>
  <si>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</si>
  <si>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</si>
  <si>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</si>
  <si>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</si>
  <si>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</si>
  <si>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</si>
  <si>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</si>
  <si>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</si>
  <si>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</si>
  <si>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</si>
  <si>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</si>
  <si>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</si>
  <si>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</si>
  <si>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</si>
  <si>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</si>
  <si>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</si>
  <si>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</si>
  <si>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</si>
  <si>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</si>
  <si>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</si>
  <si>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</si>
  <si>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</si>
  <si>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"სამოქალაქო პლატფორმა - ახალი საქართველო"</t>
  </si>
  <si>
    <t>GE22TB7096636080100009</t>
  </si>
  <si>
    <t>თიბისი</t>
  </si>
  <si>
    <t>GEL</t>
  </si>
  <si>
    <t>14/07/2016</t>
  </si>
  <si>
    <t>ოფისი</t>
  </si>
  <si>
    <t>შპს "ზღაპარი"</t>
  </si>
  <si>
    <t>სამეურნეო საქონელი</t>
  </si>
  <si>
    <t>ფულადი შემოწირულობა</t>
  </si>
  <si>
    <t>01017025069</t>
  </si>
  <si>
    <t>01001022822</t>
  </si>
  <si>
    <t>38001046706</t>
  </si>
  <si>
    <t>58001006856</t>
  </si>
  <si>
    <t>01014002472</t>
  </si>
  <si>
    <t>01014006159</t>
  </si>
  <si>
    <t>58001009680</t>
  </si>
  <si>
    <t>37001003169</t>
  </si>
  <si>
    <t>01014006245</t>
  </si>
  <si>
    <t>60002006014</t>
  </si>
  <si>
    <t>01519090503</t>
  </si>
  <si>
    <t>01030036248</t>
  </si>
  <si>
    <t>ნანა</t>
  </si>
  <si>
    <t>ოფისის ქირა</t>
  </si>
  <si>
    <t>12/09/2017-02/10/2017</t>
  </si>
  <si>
    <t>პაატა მანჯგალაძე</t>
  </si>
  <si>
    <t>GE73TB1464136010100045</t>
  </si>
  <si>
    <t>სს "თიბისი ბანკი"</t>
  </si>
  <si>
    <t>გიორგი მაჭარაშვილი</t>
  </si>
  <si>
    <t>GE11TB7047145061600014</t>
  </si>
  <si>
    <t>გიორგი ხაბურზანია,</t>
  </si>
  <si>
    <t>ნანა ტოხვაძე</t>
  </si>
  <si>
    <t>GE54TB7216845061100032</t>
  </si>
  <si>
    <t>GE72TB7110845063600042</t>
  </si>
  <si>
    <t>შემომწირველმა 18/09/2017 ში არასწორად ჩარიცხა შემოწირულობა, არასწორად ჩარიცხული თანხა დაუბრუნდა შემომწირველ რის შემდეგაც უკვე წესების დაცვით განხორციელდა შემწირულობა</t>
  </si>
  <si>
    <t>კიზირია დავით</t>
  </si>
  <si>
    <t>01024033095</t>
  </si>
  <si>
    <t>GE78BS0000000076436408</t>
  </si>
  <si>
    <t>სს "ბაზისბანკი"</t>
  </si>
  <si>
    <t>21001000513</t>
  </si>
  <si>
    <t>62007003539</t>
  </si>
  <si>
    <t>ნათია კაკოიშვილი</t>
  </si>
  <si>
    <t>ანდრო კიკნაძე</t>
  </si>
  <si>
    <t>GE94TB1908936010300042</t>
  </si>
  <si>
    <t>GE58TB5434636010100058</t>
  </si>
  <si>
    <t xml:space="preserve"> ჭალიძე</t>
  </si>
  <si>
    <t>თეონა</t>
  </si>
  <si>
    <t xml:space="preserve"> გიორგაძე</t>
  </si>
  <si>
    <t>რევაზი</t>
  </si>
  <si>
    <t xml:space="preserve"> შამათავა</t>
  </si>
  <si>
    <t>თამთა</t>
  </si>
  <si>
    <t xml:space="preserve"> მანჯგალაძე</t>
  </si>
  <si>
    <t>პაატა</t>
  </si>
  <si>
    <t xml:space="preserve">კობახიძე </t>
  </si>
  <si>
    <t>ანა</t>
  </si>
  <si>
    <t xml:space="preserve"> ხაბურზანია</t>
  </si>
  <si>
    <t>გიორგი</t>
  </si>
  <si>
    <t xml:space="preserve"> ტოხვაძე</t>
  </si>
  <si>
    <t xml:space="preserve"> ნემსაძე</t>
  </si>
  <si>
    <t>რუსუდან</t>
  </si>
  <si>
    <t xml:space="preserve"> ტაბატაძე</t>
  </si>
  <si>
    <t>ირაკლი</t>
  </si>
  <si>
    <t xml:space="preserve"> ჯინჭარაძე</t>
  </si>
  <si>
    <t>თამარი</t>
  </si>
  <si>
    <t xml:space="preserve"> ასათიანი</t>
  </si>
  <si>
    <t>მეგი</t>
  </si>
  <si>
    <t>ქსოვრელი</t>
  </si>
  <si>
    <t>01027019607</t>
  </si>
  <si>
    <t>2783.025</t>
  </si>
  <si>
    <t xml:space="preserve">ზურაბ </t>
  </si>
  <si>
    <t>ვარდოსანიძე</t>
  </si>
  <si>
    <t>პარკირების საფასური</t>
  </si>
  <si>
    <t>80</t>
  </si>
  <si>
    <t>ინტერნეტ-რეკლამს ხრჯი</t>
  </si>
  <si>
    <t>205075014</t>
  </si>
  <si>
    <t>შპს "ახალი ამბები"</t>
  </si>
  <si>
    <t>1 თვე</t>
  </si>
  <si>
    <t>#ახალი საქართველო</t>
  </si>
  <si>
    <t>შპს 'უნივერსალ პრინტი"</t>
  </si>
  <si>
    <t>ბეჭდური რეკლამი ხარჯი</t>
  </si>
  <si>
    <t>შპს 'ვაით გრუპი'</t>
  </si>
  <si>
    <t>404856045</t>
  </si>
  <si>
    <t>400106960</t>
  </si>
  <si>
    <t xml:space="preserve">შპს პანორამა </t>
  </si>
  <si>
    <t>შპს დიოსი 2017</t>
  </si>
  <si>
    <t>400196364</t>
  </si>
  <si>
    <t>ალექსანდრე ცაგარეიშვილი</t>
  </si>
  <si>
    <t>01008032518</t>
  </si>
  <si>
    <t xml:space="preserve">    N7,  1კოსტავას შესახვევი ბინა 1</t>
  </si>
  <si>
    <t>31/12/2017</t>
  </si>
  <si>
    <t>სარეკლამო მომსახურება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</si>
</sst>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  <family val="2"/>
    </font>
    <font>
      <sz val="9"/>
      <name val="Arial"/>
    </font>
    <font>
      <sz val="9"/>
      <name val="Sylfae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1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19" xfId="2" applyFont="1" applyFill="1" applyBorder="1" applyAlignment="1" applyProtection="1">
      <alignment horizontal="center" vertical="top" wrapText="1"/>
    </xf>
    <xf numFmtId="1" fontId="24" fillId="5" borderId="19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0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1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2" xfId="2" applyFont="1" applyFill="1" applyBorder="1" applyAlignment="1" applyProtection="1">
      <alignment horizontal="left" vertical="top"/>
      <protection locked="0"/>
    </xf>
    <xf numFmtId="0" fontId="24" fillId="5" borderId="22" xfId="2" applyFont="1" applyFill="1" applyBorder="1" applyAlignment="1" applyProtection="1">
      <alignment horizontal="left" vertical="top" wrapText="1"/>
      <protection locked="0"/>
    </xf>
    <xf numFmtId="0" fontId="24" fillId="5" borderId="23" xfId="2" applyFont="1" applyFill="1" applyBorder="1" applyAlignment="1" applyProtection="1">
      <alignment horizontal="left" vertical="top" wrapText="1"/>
      <protection locked="0"/>
    </xf>
    <xf numFmtId="1" fontId="24" fillId="5" borderId="23" xfId="2" applyNumberFormat="1" applyFont="1" applyFill="1" applyBorder="1" applyAlignment="1" applyProtection="1">
      <alignment horizontal="left" vertical="top" wrapText="1"/>
      <protection locked="0"/>
    </xf>
    <xf numFmtId="1" fontId="24" fillId="5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6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27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25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28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6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1" xfId="9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6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6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1" xfId="0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7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18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9" fillId="5" borderId="32" xfId="9" applyFont="1" applyFill="1" applyBorder="1" applyAlignment="1" applyProtection="1">
      <alignment horizontal="center" vertical="center"/>
    </xf>
    <xf numFmtId="0" fontId="29" fillId="5" borderId="33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vertical="center" wrapText="1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0" fontId="29" fillId="5" borderId="34" xfId="9" applyFont="1" applyFill="1" applyBorder="1" applyAlignment="1" applyProtection="1">
      <alignment horizontal="center" vertical="center"/>
    </xf>
    <xf numFmtId="0" fontId="19" fillId="4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29" fillId="5" borderId="35" xfId="9" applyFont="1" applyFill="1" applyBorder="1" applyAlignment="1" applyProtection="1">
      <alignment horizontal="center" vertical="center"/>
    </xf>
    <xf numFmtId="0" fontId="29" fillId="5" borderId="36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horizontal="center" vertical="center"/>
      <protection locked="0"/>
    </xf>
    <xf numFmtId="14" fontId="19" fillId="0" borderId="1" xfId="9" applyNumberFormat="1" applyFont="1" applyBorder="1" applyAlignment="1" applyProtection="1">
      <alignment vertical="center" wrapText="1"/>
      <protection locked="0"/>
    </xf>
    <xf numFmtId="0" fontId="19" fillId="4" borderId="1" xfId="9" applyFont="1" applyFill="1" applyBorder="1" applyAlignment="1" applyProtection="1">
      <alignment vertical="center"/>
      <protection locked="0"/>
    </xf>
    <xf numFmtId="3" fontId="22" fillId="6" borderId="0" xfId="1" applyNumberFormat="1" applyFont="1" applyFill="1" applyBorder="1" applyAlignment="1" applyProtection="1">
      <alignment horizontal="center" vertical="center" wrapText="1"/>
    </xf>
    <xf numFmtId="0" fontId="17" fillId="0" borderId="0" xfId="1" applyFont="1" applyFill="1" applyBorder="1" applyAlignment="1" applyProtection="1">
      <alignment horizontal="left" vertical="center" wrapText="1" indent="1"/>
    </xf>
    <xf numFmtId="0" fontId="22" fillId="0" borderId="0" xfId="1" applyFont="1" applyFill="1" applyBorder="1" applyAlignment="1" applyProtection="1">
      <alignment horizontal="left" vertical="center" wrapText="1" indent="1"/>
    </xf>
    <xf numFmtId="0" fontId="32" fillId="0" borderId="1" xfId="0" applyFont="1" applyBorder="1" applyAlignment="1" applyProtection="1">
      <alignment vertical="center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0" fillId="5" borderId="0" xfId="0" applyFill="1" applyAlignment="1" applyProtection="1">
      <alignment wrapText="1"/>
    </xf>
    <xf numFmtId="0" fontId="17" fillId="5" borderId="0" xfId="0" applyFont="1" applyFill="1" applyAlignment="1" applyProtection="1">
      <alignment wrapText="1"/>
    </xf>
    <xf numFmtId="0" fontId="17" fillId="2" borderId="0" xfId="0" applyFont="1" applyFill="1" applyBorder="1" applyAlignment="1" applyProtection="1">
      <alignment wrapText="1"/>
    </xf>
    <xf numFmtId="0" fontId="11" fillId="5" borderId="0" xfId="0" applyFont="1" applyFill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8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19" fillId="0" borderId="1" xfId="9" applyFont="1" applyFill="1" applyBorder="1" applyAlignment="1" applyProtection="1">
      <alignment horizontal="center" vertical="center"/>
      <protection locked="0"/>
    </xf>
    <xf numFmtId="14" fontId="19" fillId="0" borderId="1" xfId="9" applyNumberFormat="1" applyFont="1" applyFill="1" applyBorder="1" applyAlignment="1" applyProtection="1">
      <alignment vertical="center" wrapText="1"/>
      <protection locked="0"/>
    </xf>
    <xf numFmtId="0" fontId="19" fillId="0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Fill="1" applyBorder="1" applyAlignment="1">
      <alignment horizontal="right" vertical="center"/>
    </xf>
    <xf numFmtId="49" fontId="19" fillId="0" borderId="1" xfId="9" applyNumberFormat="1" applyFont="1" applyFill="1" applyBorder="1" applyAlignment="1" applyProtection="1">
      <alignment vertical="center"/>
      <protection locked="0"/>
    </xf>
    <xf numFmtId="0" fontId="19" fillId="0" borderId="1" xfId="9" applyFont="1" applyFill="1" applyBorder="1" applyAlignment="1" applyProtection="1">
      <alignment vertical="center"/>
      <protection locked="0"/>
    </xf>
    <xf numFmtId="0" fontId="27" fillId="0" borderId="0" xfId="9" applyFont="1" applyFill="1" applyAlignment="1" applyProtection="1">
      <alignment vertical="center"/>
      <protection locked="0"/>
    </xf>
    <xf numFmtId="4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7" fillId="0" borderId="1" xfId="1" applyFont="1" applyFill="1" applyBorder="1" applyAlignment="1" applyProtection="1">
      <alignment horizontal="left" vertical="center" wrapText="1"/>
    </xf>
    <xf numFmtId="3" fontId="0" fillId="0" borderId="37" xfId="0" applyNumberFormat="1" applyBorder="1"/>
    <xf numFmtId="0" fontId="17" fillId="5" borderId="37" xfId="0" applyFont="1" applyFill="1" applyBorder="1" applyProtection="1"/>
    <xf numFmtId="0" fontId="0" fillId="2" borderId="37" xfId="0" applyFill="1" applyBorder="1"/>
    <xf numFmtId="0" fontId="22" fillId="0" borderId="37" xfId="1" applyFont="1" applyFill="1" applyBorder="1" applyAlignment="1" applyProtection="1">
      <alignment horizontal="left" vertical="center" wrapText="1" indent="1"/>
    </xf>
    <xf numFmtId="0" fontId="17" fillId="0" borderId="37" xfId="1" applyFont="1" applyFill="1" applyBorder="1" applyAlignment="1" applyProtection="1">
      <alignment horizontal="left" vertical="center" wrapText="1" indent="1"/>
    </xf>
    <xf numFmtId="3" fontId="22" fillId="2" borderId="37" xfId="1" applyNumberFormat="1" applyFont="1" applyFill="1" applyBorder="1" applyAlignment="1" applyProtection="1">
      <alignment horizontal="center" vertical="center" wrapText="1"/>
      <protection locked="0"/>
    </xf>
    <xf numFmtId="49" fontId="0" fillId="2" borderId="37" xfId="0" applyNumberFormat="1" applyFill="1" applyBorder="1"/>
    <xf numFmtId="167" fontId="34" fillId="2" borderId="37" xfId="10" applyNumberFormat="1" applyFont="1" applyFill="1" applyBorder="1" applyAlignment="1" applyProtection="1">
      <alignment horizontal="left" vertical="center" wrapText="1"/>
      <protection locked="0"/>
    </xf>
    <xf numFmtId="0" fontId="17" fillId="0" borderId="37" xfId="1" applyFont="1" applyFill="1" applyBorder="1" applyAlignment="1" applyProtection="1">
      <alignment horizontal="center" vertical="center" wrapText="1"/>
    </xf>
    <xf numFmtId="0" fontId="0" fillId="2" borderId="37" xfId="0" applyFill="1" applyBorder="1" applyAlignment="1">
      <alignment horizontal="center" vertical="center"/>
    </xf>
    <xf numFmtId="0" fontId="17" fillId="0" borderId="0" xfId="1" applyFont="1" applyFill="1" applyBorder="1" applyAlignment="1" applyProtection="1">
      <alignment vertical="center"/>
    </xf>
    <xf numFmtId="0" fontId="17" fillId="0" borderId="1" xfId="1" applyFont="1" applyFill="1" applyBorder="1" applyAlignment="1" applyProtection="1">
      <alignment horizontal="left" wrapText="1"/>
    </xf>
    <xf numFmtId="49" fontId="0" fillId="0" borderId="37" xfId="0" applyNumberFormat="1" applyBorder="1" applyAlignment="1">
      <alignment horizontal="left"/>
    </xf>
    <xf numFmtId="0" fontId="22" fillId="0" borderId="1" xfId="1" applyFont="1" applyFill="1" applyBorder="1" applyAlignment="1" applyProtection="1">
      <alignment horizontal="left" wrapText="1"/>
    </xf>
    <xf numFmtId="2" fontId="17" fillId="5" borderId="0" xfId="1" applyNumberFormat="1" applyFont="1" applyFill="1" applyBorder="1" applyAlignment="1" applyProtection="1">
      <alignment horizontal="center" vertical="center"/>
    </xf>
    <xf numFmtId="2" fontId="17" fillId="5" borderId="0" xfId="0" applyNumberFormat="1" applyFont="1" applyFill="1" applyProtection="1"/>
    <xf numFmtId="2" fontId="17" fillId="2" borderId="0" xfId="0" applyNumberFormat="1" applyFont="1" applyFill="1" applyProtection="1"/>
    <xf numFmtId="2" fontId="17" fillId="5" borderId="0" xfId="1" applyNumberFormat="1" applyFont="1" applyFill="1" applyAlignment="1" applyProtection="1">
      <alignment vertical="center"/>
    </xf>
    <xf numFmtId="2" fontId="22" fillId="5" borderId="1" xfId="1" applyNumberFormat="1" applyFont="1" applyFill="1" applyBorder="1" applyAlignment="1" applyProtection="1">
      <alignment horizontal="center" vertical="center" wrapText="1"/>
    </xf>
    <xf numFmtId="2" fontId="0" fillId="0" borderId="37" xfId="0" applyNumberFormat="1" applyBorder="1" applyAlignment="1">
      <alignment horizontal="left"/>
    </xf>
    <xf numFmtId="2" fontId="22" fillId="5" borderId="1" xfId="0" applyNumberFormat="1" applyFont="1" applyFill="1" applyBorder="1" applyProtection="1"/>
    <xf numFmtId="2" fontId="22" fillId="2" borderId="0" xfId="0" applyNumberFormat="1" applyFont="1" applyFill="1" applyAlignment="1" applyProtection="1">
      <alignment horizontal="left"/>
      <protection locked="0"/>
    </xf>
    <xf numFmtId="2" fontId="17" fillId="2" borderId="0" xfId="0" applyNumberFormat="1" applyFont="1" applyFill="1" applyProtection="1">
      <protection locked="0"/>
    </xf>
    <xf numFmtId="2" fontId="0" fillId="2" borderId="0" xfId="0" applyNumberFormat="1" applyFill="1" applyProtection="1">
      <protection locked="0"/>
    </xf>
    <xf numFmtId="2" fontId="17" fillId="2" borderId="3" xfId="0" applyNumberFormat="1" applyFont="1" applyFill="1" applyBorder="1" applyProtection="1">
      <protection locked="0"/>
    </xf>
    <xf numFmtId="2" fontId="22" fillId="2" borderId="0" xfId="0" applyNumberFormat="1" applyFont="1" applyFill="1" applyProtection="1">
      <protection locked="0"/>
    </xf>
    <xf numFmtId="2" fontId="16" fillId="2" borderId="0" xfId="0" applyNumberFormat="1" applyFont="1" applyFill="1"/>
    <xf numFmtId="2" fontId="0" fillId="2" borderId="0" xfId="0" applyNumberFormat="1" applyFill="1"/>
    <xf numFmtId="49" fontId="11" fillId="0" borderId="37" xfId="0" applyNumberFormat="1" applyFont="1" applyBorder="1"/>
    <xf numFmtId="0" fontId="36" fillId="0" borderId="37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1" fillId="2" borderId="37" xfId="0" applyFont="1" applyFill="1" applyBorder="1"/>
    <xf numFmtId="0" fontId="0" fillId="2" borderId="37" xfId="0" applyFill="1" applyBorder="1" applyAlignment="1">
      <alignment horizontal="left"/>
    </xf>
    <xf numFmtId="49" fontId="0" fillId="2" borderId="37" xfId="0" applyNumberFormat="1" applyFill="1" applyBorder="1" applyAlignment="1">
      <alignment horizontal="left"/>
    </xf>
    <xf numFmtId="2" fontId="11" fillId="2" borderId="37" xfId="0" applyNumberFormat="1" applyFont="1" applyFill="1" applyBorder="1" applyAlignment="1">
      <alignment horizontal="left"/>
    </xf>
    <xf numFmtId="4" fontId="36" fillId="0" borderId="0" xfId="0" applyNumberFormat="1" applyFont="1" applyAlignment="1">
      <alignment horizontal="right"/>
    </xf>
    <xf numFmtId="49" fontId="11" fillId="0" borderId="1" xfId="0" applyNumberFormat="1" applyFont="1" applyFill="1" applyBorder="1" applyAlignment="1">
      <alignment horizontal="center" vertical="center" wrapText="1"/>
    </xf>
    <xf numFmtId="4" fontId="17" fillId="5" borderId="1" xfId="2" applyNumberFormat="1" applyFont="1" applyFill="1" applyBorder="1" applyAlignment="1" applyProtection="1">
      <alignment horizontal="right" vertical="top"/>
    </xf>
    <xf numFmtId="0" fontId="19" fillId="0" borderId="37" xfId="9" applyFont="1" applyBorder="1" applyAlignment="1" applyProtection="1">
      <alignment horizontal="center" vertical="center"/>
      <protection locked="0"/>
    </xf>
    <xf numFmtId="14" fontId="19" fillId="0" borderId="37" xfId="9" applyNumberFormat="1" applyFont="1" applyBorder="1" applyAlignment="1" applyProtection="1">
      <alignment vertical="center" wrapText="1"/>
      <protection locked="0"/>
    </xf>
    <xf numFmtId="0" fontId="19" fillId="0" borderId="37" xfId="9" applyFont="1" applyBorder="1" applyAlignment="1" applyProtection="1">
      <alignment vertical="center" wrapText="1"/>
      <protection locked="0"/>
    </xf>
    <xf numFmtId="4" fontId="13" fillId="0" borderId="37" xfId="0" applyNumberFormat="1" applyFont="1" applyBorder="1" applyAlignment="1">
      <alignment horizontal="right" vertical="center"/>
    </xf>
    <xf numFmtId="49" fontId="19" fillId="0" borderId="37" xfId="9" applyNumberFormat="1" applyFont="1" applyBorder="1" applyAlignment="1" applyProtection="1">
      <alignment vertical="center"/>
      <protection locked="0"/>
    </xf>
    <xf numFmtId="49" fontId="13" fillId="0" borderId="37" xfId="0" applyNumberFormat="1" applyFont="1" applyBorder="1" applyAlignment="1">
      <alignment horizontal="left" vertical="center"/>
    </xf>
    <xf numFmtId="0" fontId="13" fillId="0" borderId="37" xfId="0" applyFont="1" applyBorder="1" applyAlignment="1">
      <alignment horizontal="left" vertical="center"/>
    </xf>
    <xf numFmtId="0" fontId="37" fillId="0" borderId="37" xfId="0" applyFont="1" applyBorder="1" applyAlignment="1">
      <alignment horizontal="left"/>
    </xf>
    <xf numFmtId="0" fontId="38" fillId="0" borderId="37" xfId="0" applyFont="1" applyBorder="1" applyAlignment="1">
      <alignment horizontal="left"/>
    </xf>
    <xf numFmtId="49" fontId="17" fillId="0" borderId="0" xfId="1" applyNumberFormat="1" applyFont="1" applyFill="1" applyBorder="1" applyAlignment="1" applyProtection="1">
      <alignment horizontal="center" vertical="center"/>
    </xf>
    <xf numFmtId="49" fontId="11" fillId="0" borderId="37" xfId="0" applyNumberFormat="1" applyFont="1" applyBorder="1" applyAlignment="1">
      <alignment horizontal="left"/>
    </xf>
    <xf numFmtId="0" fontId="11" fillId="2" borderId="37" xfId="0" applyFont="1" applyFill="1" applyBorder="1" applyAlignment="1">
      <alignment horizontal="left"/>
    </xf>
    <xf numFmtId="0" fontId="17" fillId="0" borderId="37" xfId="1" applyFont="1" applyFill="1" applyBorder="1" applyAlignment="1" applyProtection="1">
      <alignment horizontal="left" wrapText="1"/>
    </xf>
    <xf numFmtId="0" fontId="11" fillId="2" borderId="37" xfId="0" applyFont="1" applyFill="1" applyBorder="1" applyAlignment="1">
      <alignment horizontal="left" wrapText="1"/>
    </xf>
    <xf numFmtId="0" fontId="0" fillId="0" borderId="37" xfId="0" applyNumberFormat="1" applyFill="1" applyBorder="1" applyAlignment="1">
      <alignment horizontal="left"/>
    </xf>
    <xf numFmtId="0" fontId="0" fillId="0" borderId="37" xfId="0" applyFill="1" applyBorder="1"/>
    <xf numFmtId="0" fontId="19" fillId="0" borderId="37" xfId="4" applyFont="1" applyBorder="1" applyAlignment="1" applyProtection="1">
      <alignment horizontal="left" vertical="center" wrapText="1"/>
      <protection locked="0"/>
    </xf>
    <xf numFmtId="49" fontId="11" fillId="2" borderId="37" xfId="0" applyNumberFormat="1" applyFont="1" applyFill="1" applyBorder="1"/>
    <xf numFmtId="0" fontId="17" fillId="0" borderId="37" xfId="1" applyFont="1" applyFill="1" applyBorder="1" applyAlignment="1" applyProtection="1">
      <alignment vertical="center" wrapText="1"/>
    </xf>
    <xf numFmtId="0" fontId="17" fillId="0" borderId="37" xfId="1" applyFont="1" applyFill="1" applyBorder="1" applyAlignment="1" applyProtection="1">
      <alignment horizontal="left" vertical="center" wrapText="1"/>
    </xf>
    <xf numFmtId="0" fontId="0" fillId="2" borderId="37" xfId="0" applyFill="1" applyBorder="1" applyAlignment="1">
      <alignment wrapText="1"/>
    </xf>
    <xf numFmtId="14" fontId="17" fillId="0" borderId="0" xfId="1" applyNumberFormat="1" applyFont="1" applyFill="1" applyBorder="1" applyAlignment="1" applyProtection="1">
      <alignment horizontal="left" vertical="center"/>
    </xf>
    <xf numFmtId="6" fontId="0" fillId="0" borderId="1" xfId="0" applyNumberFormat="1" applyFill="1" applyBorder="1" applyAlignment="1">
      <alignment horizontal="center" vertical="center" wrapText="1"/>
    </xf>
    <xf numFmtId="0" fontId="32" fillId="5" borderId="31" xfId="0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29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49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29" xfId="10" applyNumberFormat="1" applyFont="1" applyFill="1" applyBorder="1" applyAlignment="1" applyProtection="1">
      <alignment horizontal="center" vertical="center"/>
    </xf>
    <xf numFmtId="14" fontId="21" fillId="2" borderId="29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view="pageBreakPreview" zoomScale="80" zoomScaleNormal="100" zoomScaleSheetLayoutView="80" workbookViewId="0">
      <selection activeCell="D18" sqref="D9:D18"/>
    </sheetView>
  </sheetViews>
  <sheetFormatPr defaultRowHeight="15" x14ac:dyDescent="0.2"/>
  <cols>
    <col min="1" max="1" width="6.28515625" style="296" bestFit="1" customWidth="1"/>
    <col min="2" max="2" width="13.140625" style="296" customWidth="1"/>
    <col min="3" max="3" width="30" style="296" customWidth="1"/>
    <col min="4" max="4" width="15.140625" style="296" customWidth="1"/>
    <col min="5" max="5" width="65" style="296" bestFit="1" customWidth="1"/>
    <col min="6" max="6" width="19.140625" style="297" customWidth="1"/>
    <col min="7" max="7" width="26.28515625" style="297" bestFit="1" customWidth="1"/>
    <col min="8" max="8" width="46.42578125" style="297" customWidth="1"/>
    <col min="9" max="9" width="15.140625" style="296" customWidth="1"/>
    <col min="10" max="10" width="14.42578125" style="296" customWidth="1"/>
    <col min="11" max="11" width="13.7109375" style="296" customWidth="1"/>
    <col min="12" max="12" width="29.42578125" style="296" customWidth="1"/>
    <col min="13" max="16384" width="9.140625" style="296"/>
  </cols>
  <sheetData>
    <row r="1" spans="1:12" s="306" customFormat="1" x14ac:dyDescent="0.2">
      <c r="A1" s="341" t="s">
        <v>307</v>
      </c>
      <c r="B1" s="327"/>
      <c r="C1" s="327"/>
      <c r="D1" s="327"/>
      <c r="E1" s="328"/>
      <c r="F1" s="322"/>
      <c r="G1" s="328"/>
      <c r="H1" s="340"/>
      <c r="I1" s="327"/>
      <c r="J1" s="328"/>
      <c r="K1" s="328"/>
      <c r="L1" s="339" t="s">
        <v>109</v>
      </c>
    </row>
    <row r="2" spans="1:12" s="306" customFormat="1" x14ac:dyDescent="0.2">
      <c r="A2" s="338" t="s">
        <v>140</v>
      </c>
      <c r="B2" s="327"/>
      <c r="C2" s="327"/>
      <c r="D2" s="327"/>
      <c r="E2" s="328"/>
      <c r="F2" s="322"/>
      <c r="G2" s="328"/>
      <c r="H2" s="337"/>
      <c r="I2" s="327"/>
      <c r="J2" s="328"/>
      <c r="K2" s="328"/>
      <c r="L2" s="339" t="s">
        <v>538</v>
      </c>
    </row>
    <row r="3" spans="1:12" s="306" customFormat="1" x14ac:dyDescent="0.2">
      <c r="A3" s="336"/>
      <c r="B3" s="327"/>
      <c r="C3" s="335"/>
      <c r="D3" s="334"/>
      <c r="E3" s="328"/>
      <c r="F3" s="333"/>
      <c r="G3" s="328"/>
      <c r="H3" s="328"/>
      <c r="I3" s="322"/>
      <c r="J3" s="327"/>
      <c r="K3" s="327"/>
      <c r="L3" s="326"/>
    </row>
    <row r="4" spans="1:12" s="306" customFormat="1" x14ac:dyDescent="0.2">
      <c r="A4" s="481" t="s">
        <v>274</v>
      </c>
      <c r="B4" s="482"/>
      <c r="C4" s="482"/>
      <c r="D4" s="373" t="s">
        <v>515</v>
      </c>
      <c r="E4" s="364"/>
      <c r="F4" s="305"/>
      <c r="G4" s="299"/>
      <c r="H4" s="365"/>
      <c r="I4" s="364"/>
      <c r="J4" s="366"/>
      <c r="K4" s="299"/>
      <c r="L4" s="367"/>
    </row>
    <row r="5" spans="1:12" s="306" customFormat="1" ht="15.75" thickBot="1" x14ac:dyDescent="0.25">
      <c r="A5" s="332"/>
      <c r="B5" s="328"/>
      <c r="C5" s="331"/>
      <c r="D5" s="330"/>
      <c r="E5" s="328"/>
      <c r="F5" s="329"/>
      <c r="G5" s="329"/>
      <c r="H5" s="329"/>
      <c r="I5" s="328"/>
      <c r="J5" s="327"/>
      <c r="K5" s="327"/>
      <c r="L5" s="326"/>
    </row>
    <row r="6" spans="1:12" ht="15.75" thickBot="1" x14ac:dyDescent="0.25">
      <c r="A6" s="325"/>
      <c r="B6" s="324"/>
      <c r="C6" s="323"/>
      <c r="D6" s="323"/>
      <c r="E6" s="323"/>
      <c r="F6" s="322"/>
      <c r="G6" s="322"/>
      <c r="H6" s="322"/>
      <c r="I6" s="485" t="s">
        <v>475</v>
      </c>
      <c r="J6" s="486"/>
      <c r="K6" s="487"/>
      <c r="L6" s="321"/>
    </row>
    <row r="7" spans="1:12" s="309" customFormat="1" ht="39" thickBot="1" x14ac:dyDescent="0.25">
      <c r="A7" s="320" t="s">
        <v>64</v>
      </c>
      <c r="B7" s="319" t="s">
        <v>141</v>
      </c>
      <c r="C7" s="319" t="s">
        <v>474</v>
      </c>
      <c r="D7" s="318" t="s">
        <v>280</v>
      </c>
      <c r="E7" s="317" t="s">
        <v>473</v>
      </c>
      <c r="F7" s="316" t="s">
        <v>472</v>
      </c>
      <c r="G7" s="315" t="s">
        <v>228</v>
      </c>
      <c r="H7" s="314" t="s">
        <v>225</v>
      </c>
      <c r="I7" s="313" t="s">
        <v>471</v>
      </c>
      <c r="J7" s="312" t="s">
        <v>277</v>
      </c>
      <c r="K7" s="311" t="s">
        <v>229</v>
      </c>
      <c r="L7" s="310" t="s">
        <v>230</v>
      </c>
    </row>
    <row r="8" spans="1:12" s="308" customFormat="1" x14ac:dyDescent="0.2">
      <c r="A8" s="380">
        <v>1</v>
      </c>
      <c r="B8" s="383">
        <v>2</v>
      </c>
      <c r="C8" s="379">
        <v>3</v>
      </c>
      <c r="D8" s="379">
        <v>4</v>
      </c>
      <c r="E8" s="379">
        <v>5</v>
      </c>
      <c r="F8" s="383">
        <v>6</v>
      </c>
      <c r="G8" s="379">
        <v>7</v>
      </c>
      <c r="H8" s="383">
        <v>8</v>
      </c>
      <c r="I8" s="380">
        <v>9</v>
      </c>
      <c r="J8" s="383">
        <v>10</v>
      </c>
      <c r="K8" s="387">
        <v>11</v>
      </c>
      <c r="L8" s="388">
        <v>12</v>
      </c>
    </row>
    <row r="9" spans="1:12" x14ac:dyDescent="0.2">
      <c r="A9" s="389">
        <v>1</v>
      </c>
      <c r="B9" s="390">
        <v>42993</v>
      </c>
      <c r="C9" s="381" t="s">
        <v>523</v>
      </c>
      <c r="D9" s="385">
        <v>9800</v>
      </c>
      <c r="E9" s="382" t="s">
        <v>539</v>
      </c>
      <c r="F9" s="450" t="s">
        <v>531</v>
      </c>
      <c r="G9" s="386" t="s">
        <v>540</v>
      </c>
      <c r="H9" s="382" t="s">
        <v>541</v>
      </c>
      <c r="I9" s="384"/>
      <c r="J9" s="384"/>
      <c r="K9" s="391"/>
      <c r="L9" s="381"/>
    </row>
    <row r="10" spans="1:12" x14ac:dyDescent="0.2">
      <c r="A10" s="389">
        <v>2</v>
      </c>
      <c r="B10" s="390">
        <v>42993</v>
      </c>
      <c r="C10" s="381" t="s">
        <v>523</v>
      </c>
      <c r="D10" s="385">
        <v>2400</v>
      </c>
      <c r="E10" s="382" t="s">
        <v>542</v>
      </c>
      <c r="F10" s="450" t="s">
        <v>535</v>
      </c>
      <c r="G10" s="386" t="s">
        <v>543</v>
      </c>
      <c r="H10" s="382" t="s">
        <v>541</v>
      </c>
      <c r="I10" s="384"/>
      <c r="J10" s="384"/>
      <c r="K10" s="391"/>
      <c r="L10" s="381"/>
    </row>
    <row r="11" spans="1:12" ht="105" x14ac:dyDescent="0.2">
      <c r="A11" s="389">
        <v>3</v>
      </c>
      <c r="B11" s="390">
        <v>42996</v>
      </c>
      <c r="C11" s="381" t="s">
        <v>523</v>
      </c>
      <c r="D11" s="385">
        <v>5000</v>
      </c>
      <c r="E11" s="382" t="s">
        <v>544</v>
      </c>
      <c r="F11" s="450" t="s">
        <v>527</v>
      </c>
      <c r="G11" s="386" t="s">
        <v>546</v>
      </c>
      <c r="H11" s="382" t="s">
        <v>541</v>
      </c>
      <c r="I11" s="384"/>
      <c r="J11" s="384"/>
      <c r="K11" s="391"/>
      <c r="L11" s="381" t="s">
        <v>548</v>
      </c>
    </row>
    <row r="12" spans="1:12" ht="105" x14ac:dyDescent="0.2">
      <c r="A12" s="458">
        <v>4</v>
      </c>
      <c r="B12" s="459">
        <v>42997</v>
      </c>
      <c r="C12" s="460" t="s">
        <v>523</v>
      </c>
      <c r="D12" s="461">
        <v>1000</v>
      </c>
      <c r="E12" s="462" t="s">
        <v>545</v>
      </c>
      <c r="F12" s="463" t="s">
        <v>525</v>
      </c>
      <c r="G12" s="464" t="s">
        <v>547</v>
      </c>
      <c r="H12" s="462" t="s">
        <v>541</v>
      </c>
      <c r="I12" s="384"/>
      <c r="J12" s="384"/>
      <c r="K12" s="391"/>
      <c r="L12" s="381" t="s">
        <v>548</v>
      </c>
    </row>
    <row r="13" spans="1:12" x14ac:dyDescent="0.25">
      <c r="A13" s="458">
        <v>5</v>
      </c>
      <c r="B13" s="459">
        <v>43003</v>
      </c>
      <c r="C13" s="460" t="s">
        <v>523</v>
      </c>
      <c r="D13" s="461">
        <v>5000</v>
      </c>
      <c r="E13" s="462" t="s">
        <v>549</v>
      </c>
      <c r="F13" s="465" t="s">
        <v>550</v>
      </c>
      <c r="G13" s="465" t="s">
        <v>551</v>
      </c>
      <c r="H13" s="466" t="s">
        <v>552</v>
      </c>
      <c r="I13" s="384"/>
      <c r="J13" s="384"/>
      <c r="K13" s="391"/>
      <c r="L13" s="381"/>
    </row>
    <row r="14" spans="1:12" x14ac:dyDescent="0.25">
      <c r="A14" s="458">
        <v>6</v>
      </c>
      <c r="B14" s="459">
        <v>43010</v>
      </c>
      <c r="C14" s="460" t="s">
        <v>523</v>
      </c>
      <c r="D14" s="461">
        <v>5000</v>
      </c>
      <c r="E14" s="466" t="s">
        <v>555</v>
      </c>
      <c r="F14" s="465" t="s">
        <v>553</v>
      </c>
      <c r="G14" s="464" t="s">
        <v>557</v>
      </c>
      <c r="H14" s="462" t="s">
        <v>541</v>
      </c>
      <c r="I14" s="384"/>
      <c r="J14" s="384"/>
      <c r="K14" s="391"/>
      <c r="L14" s="381"/>
    </row>
    <row r="15" spans="1:12" x14ac:dyDescent="0.25">
      <c r="A15" s="458"/>
      <c r="B15" s="459">
        <v>43010</v>
      </c>
      <c r="C15" s="460" t="s">
        <v>523</v>
      </c>
      <c r="D15" s="461">
        <v>300</v>
      </c>
      <c r="E15" s="466" t="s">
        <v>556</v>
      </c>
      <c r="F15" s="465" t="s">
        <v>554</v>
      </c>
      <c r="G15" s="464" t="s">
        <v>558</v>
      </c>
      <c r="H15" s="462" t="s">
        <v>541</v>
      </c>
      <c r="I15" s="384"/>
      <c r="J15" s="384"/>
      <c r="K15" s="391"/>
      <c r="L15" s="381"/>
    </row>
    <row r="16" spans="1:12" x14ac:dyDescent="0.2">
      <c r="A16" s="458"/>
      <c r="B16" s="459"/>
      <c r="C16" s="460"/>
      <c r="D16" s="461"/>
      <c r="E16" s="462"/>
      <c r="F16" s="464"/>
      <c r="G16" s="464"/>
      <c r="H16" s="462"/>
      <c r="I16" s="384"/>
      <c r="J16" s="384"/>
      <c r="K16" s="391"/>
      <c r="L16" s="381"/>
    </row>
    <row r="17" spans="1:12" x14ac:dyDescent="0.2">
      <c r="A17" s="458"/>
      <c r="B17" s="459"/>
      <c r="C17" s="460"/>
      <c r="D17" s="461"/>
      <c r="E17" s="462"/>
      <c r="F17" s="464"/>
      <c r="G17" s="464"/>
      <c r="H17" s="462"/>
      <c r="I17" s="384"/>
      <c r="J17" s="384"/>
      <c r="K17" s="391"/>
      <c r="L17" s="381"/>
    </row>
    <row r="18" spans="1:12" x14ac:dyDescent="0.2">
      <c r="A18" s="458"/>
      <c r="B18" s="459"/>
      <c r="C18" s="460"/>
      <c r="D18" s="461"/>
      <c r="E18" s="462"/>
      <c r="F18" s="464"/>
      <c r="G18" s="464"/>
      <c r="H18" s="462"/>
      <c r="I18" s="384"/>
      <c r="J18" s="384"/>
      <c r="K18" s="391"/>
      <c r="L18" s="381"/>
    </row>
    <row r="19" spans="1:12" x14ac:dyDescent="0.2">
      <c r="A19" s="458"/>
      <c r="B19" s="459"/>
      <c r="C19" s="460"/>
      <c r="D19" s="461"/>
      <c r="E19" s="462"/>
      <c r="F19" s="464"/>
      <c r="G19" s="464"/>
      <c r="H19" s="462"/>
      <c r="I19" s="384"/>
      <c r="J19" s="384"/>
      <c r="K19" s="391"/>
      <c r="L19" s="381"/>
    </row>
    <row r="20" spans="1:12" x14ac:dyDescent="0.2">
      <c r="A20" s="458"/>
      <c r="B20" s="459"/>
      <c r="C20" s="460"/>
      <c r="D20" s="461"/>
      <c r="E20" s="462"/>
      <c r="F20" s="464"/>
      <c r="G20" s="464"/>
      <c r="H20" s="462"/>
      <c r="I20" s="384"/>
      <c r="J20" s="384"/>
      <c r="K20" s="391"/>
      <c r="L20" s="381"/>
    </row>
    <row r="21" spans="1:12" x14ac:dyDescent="0.2">
      <c r="A21" s="389"/>
      <c r="B21" s="390"/>
      <c r="C21" s="381"/>
      <c r="D21" s="385"/>
      <c r="E21" s="382"/>
      <c r="F21" s="386"/>
      <c r="G21" s="386"/>
      <c r="H21" s="382"/>
      <c r="I21" s="384"/>
      <c r="J21" s="384"/>
      <c r="K21" s="391"/>
      <c r="L21" s="381"/>
    </row>
    <row r="22" spans="1:12" x14ac:dyDescent="0.2">
      <c r="A22" s="389"/>
      <c r="B22" s="390"/>
      <c r="C22" s="381"/>
      <c r="D22" s="385"/>
      <c r="E22" s="382"/>
      <c r="F22" s="386"/>
      <c r="G22" s="386"/>
      <c r="H22" s="382"/>
      <c r="I22" s="384"/>
      <c r="J22" s="384"/>
      <c r="K22" s="391"/>
      <c r="L22" s="381"/>
    </row>
    <row r="23" spans="1:12" x14ac:dyDescent="0.2">
      <c r="A23" s="389"/>
      <c r="B23" s="390"/>
      <c r="C23" s="381"/>
      <c r="D23" s="385"/>
      <c r="E23" s="382"/>
      <c r="F23" s="386"/>
      <c r="G23" s="386"/>
      <c r="H23" s="382"/>
      <c r="I23" s="384"/>
      <c r="J23" s="384"/>
      <c r="K23" s="391"/>
      <c r="L23" s="381"/>
    </row>
    <row r="24" spans="1:12" x14ac:dyDescent="0.2">
      <c r="A24" s="389"/>
      <c r="B24" s="390"/>
      <c r="C24" s="381"/>
      <c r="D24" s="385"/>
      <c r="E24" s="382"/>
      <c r="F24" s="386"/>
      <c r="G24" s="386"/>
      <c r="H24" s="382"/>
      <c r="I24" s="384"/>
      <c r="J24" s="384"/>
      <c r="K24" s="391"/>
      <c r="L24" s="381"/>
    </row>
    <row r="25" spans="1:12" x14ac:dyDescent="0.2">
      <c r="A25" s="389"/>
      <c r="B25" s="390"/>
      <c r="C25" s="381"/>
      <c r="D25" s="385"/>
      <c r="E25" s="382"/>
      <c r="F25" s="386"/>
      <c r="G25" s="386"/>
      <c r="H25" s="382"/>
      <c r="I25" s="384"/>
      <c r="J25" s="384"/>
      <c r="K25" s="391"/>
      <c r="L25" s="381"/>
    </row>
    <row r="26" spans="1:12" x14ac:dyDescent="0.2">
      <c r="A26" s="389"/>
      <c r="B26" s="390"/>
      <c r="C26" s="381"/>
      <c r="D26" s="385"/>
      <c r="E26" s="382"/>
      <c r="F26" s="386"/>
      <c r="G26" s="386"/>
      <c r="H26" s="382"/>
      <c r="I26" s="384"/>
      <c r="J26" s="384"/>
      <c r="K26" s="391"/>
      <c r="L26" s="381"/>
    </row>
    <row r="27" spans="1:12" x14ac:dyDescent="0.2">
      <c r="A27" s="389"/>
      <c r="B27" s="390"/>
      <c r="C27" s="381"/>
      <c r="D27" s="385"/>
      <c r="E27" s="382"/>
      <c r="F27" s="386"/>
      <c r="G27" s="386"/>
      <c r="H27" s="382"/>
      <c r="I27" s="384"/>
      <c r="J27" s="384"/>
      <c r="K27" s="391"/>
      <c r="L27" s="381"/>
    </row>
    <row r="28" spans="1:12" x14ac:dyDescent="0.2">
      <c r="A28" s="389"/>
      <c r="B28" s="390"/>
      <c r="C28" s="381"/>
      <c r="D28" s="385"/>
      <c r="E28" s="382"/>
      <c r="F28" s="386"/>
      <c r="G28" s="386"/>
      <c r="H28" s="382"/>
      <c r="I28" s="384"/>
      <c r="J28" s="384"/>
      <c r="K28" s="391"/>
      <c r="L28" s="381"/>
    </row>
    <row r="29" spans="1:12" x14ac:dyDescent="0.2">
      <c r="A29" s="389"/>
      <c r="B29" s="390"/>
      <c r="C29" s="381"/>
      <c r="D29" s="385"/>
      <c r="E29" s="382"/>
      <c r="F29" s="386"/>
      <c r="G29" s="386"/>
      <c r="H29" s="382"/>
      <c r="I29" s="384"/>
      <c r="J29" s="384"/>
      <c r="K29" s="391"/>
      <c r="L29" s="381"/>
    </row>
    <row r="30" spans="1:12" x14ac:dyDescent="0.2">
      <c r="A30" s="389"/>
      <c r="B30" s="390"/>
      <c r="C30" s="381"/>
      <c r="D30" s="385"/>
      <c r="E30" s="382"/>
      <c r="F30" s="386"/>
      <c r="G30" s="386"/>
      <c r="H30" s="382"/>
      <c r="I30" s="384"/>
      <c r="J30" s="384"/>
      <c r="K30" s="391"/>
      <c r="L30" s="381"/>
    </row>
    <row r="31" spans="1:12" s="417" customFormat="1" x14ac:dyDescent="0.2">
      <c r="A31" s="411"/>
      <c r="B31" s="412"/>
      <c r="C31" s="413"/>
      <c r="D31" s="414"/>
      <c r="E31" s="415"/>
      <c r="F31" s="415"/>
      <c r="G31" s="415"/>
      <c r="H31" s="415"/>
      <c r="I31" s="413"/>
      <c r="J31" s="413"/>
      <c r="K31" s="416"/>
      <c r="L31" s="413"/>
    </row>
    <row r="32" spans="1:12" s="417" customFormat="1" x14ac:dyDescent="0.2">
      <c r="A32" s="411"/>
      <c r="B32" s="412"/>
      <c r="C32" s="413"/>
      <c r="D32" s="414"/>
      <c r="E32" s="415"/>
      <c r="F32" s="415"/>
      <c r="G32" s="415"/>
      <c r="H32" s="415"/>
      <c r="I32" s="413"/>
      <c r="J32" s="413"/>
      <c r="K32" s="416"/>
      <c r="L32" s="413"/>
    </row>
    <row r="33" spans="1:12" s="417" customFormat="1" x14ac:dyDescent="0.2">
      <c r="A33" s="411"/>
      <c r="B33" s="412"/>
      <c r="C33" s="413"/>
      <c r="D33" s="414"/>
      <c r="E33" s="415"/>
      <c r="F33" s="415"/>
      <c r="G33" s="415"/>
      <c r="H33" s="415"/>
      <c r="I33" s="413"/>
      <c r="J33" s="413"/>
      <c r="K33" s="416"/>
      <c r="L33" s="413"/>
    </row>
    <row r="34" spans="1:12" x14ac:dyDescent="0.2">
      <c r="A34" s="299"/>
      <c r="B34" s="300"/>
      <c r="C34" s="299"/>
      <c r="D34" s="300"/>
      <c r="E34" s="299"/>
      <c r="F34" s="300"/>
      <c r="G34" s="299"/>
      <c r="H34" s="300"/>
      <c r="I34" s="299"/>
      <c r="J34" s="300"/>
      <c r="K34" s="299"/>
      <c r="L34" s="300"/>
    </row>
    <row r="35" spans="1:12" x14ac:dyDescent="0.2">
      <c r="A35" s="299"/>
      <c r="B35" s="305"/>
      <c r="C35" s="299"/>
      <c r="D35" s="305"/>
      <c r="E35" s="299"/>
      <c r="F35" s="305"/>
      <c r="G35" s="299"/>
      <c r="H35" s="305"/>
      <c r="I35" s="299"/>
      <c r="J35" s="305"/>
      <c r="K35" s="299"/>
      <c r="L35" s="305"/>
    </row>
    <row r="36" spans="1:12" s="306" customFormat="1" x14ac:dyDescent="0.2">
      <c r="A36" s="484" t="s">
        <v>433</v>
      </c>
      <c r="B36" s="484"/>
      <c r="C36" s="484"/>
      <c r="D36" s="484"/>
      <c r="E36" s="484"/>
      <c r="F36" s="484"/>
      <c r="G36" s="484"/>
      <c r="H36" s="484"/>
      <c r="I36" s="484"/>
      <c r="J36" s="484"/>
      <c r="K36" s="484"/>
      <c r="L36" s="484"/>
    </row>
    <row r="37" spans="1:12" s="307" customFormat="1" ht="12.75" x14ac:dyDescent="0.2">
      <c r="A37" s="484" t="s">
        <v>470</v>
      </c>
      <c r="B37" s="484"/>
      <c r="C37" s="484"/>
      <c r="D37" s="484"/>
      <c r="E37" s="484"/>
      <c r="F37" s="484"/>
      <c r="G37" s="484"/>
      <c r="H37" s="484"/>
      <c r="I37" s="484"/>
      <c r="J37" s="484"/>
      <c r="K37" s="484"/>
      <c r="L37" s="484"/>
    </row>
    <row r="38" spans="1:12" s="307" customFormat="1" ht="12.75" x14ac:dyDescent="0.2">
      <c r="A38" s="484"/>
      <c r="B38" s="484"/>
      <c r="C38" s="484"/>
      <c r="D38" s="484"/>
      <c r="E38" s="484"/>
      <c r="F38" s="484"/>
      <c r="G38" s="484"/>
      <c r="H38" s="484"/>
      <c r="I38" s="484"/>
      <c r="J38" s="484"/>
      <c r="K38" s="484"/>
      <c r="L38" s="484"/>
    </row>
    <row r="39" spans="1:12" s="306" customFormat="1" x14ac:dyDescent="0.2">
      <c r="A39" s="484" t="s">
        <v>469</v>
      </c>
      <c r="B39" s="484"/>
      <c r="C39" s="484"/>
      <c r="D39" s="484"/>
      <c r="E39" s="484"/>
      <c r="F39" s="484"/>
      <c r="G39" s="484"/>
      <c r="H39" s="484"/>
      <c r="I39" s="484"/>
      <c r="J39" s="484"/>
      <c r="K39" s="484"/>
      <c r="L39" s="484"/>
    </row>
    <row r="40" spans="1:12" s="306" customFormat="1" x14ac:dyDescent="0.2">
      <c r="A40" s="484"/>
      <c r="B40" s="484"/>
      <c r="C40" s="484"/>
      <c r="D40" s="484"/>
      <c r="E40" s="484"/>
      <c r="F40" s="484"/>
      <c r="G40" s="484"/>
      <c r="H40" s="484"/>
      <c r="I40" s="484"/>
      <c r="J40" s="484"/>
      <c r="K40" s="484"/>
      <c r="L40" s="484"/>
    </row>
    <row r="41" spans="1:12" s="306" customFormat="1" x14ac:dyDescent="0.2">
      <c r="A41" s="484" t="s">
        <v>468</v>
      </c>
      <c r="B41" s="484"/>
      <c r="C41" s="484"/>
      <c r="D41" s="484"/>
      <c r="E41" s="484"/>
      <c r="F41" s="484"/>
      <c r="G41" s="484"/>
      <c r="H41" s="484"/>
      <c r="I41" s="484"/>
      <c r="J41" s="484"/>
      <c r="K41" s="484"/>
      <c r="L41" s="484"/>
    </row>
    <row r="42" spans="1:12" s="306" customFormat="1" x14ac:dyDescent="0.2">
      <c r="A42" s="299"/>
      <c r="B42" s="300"/>
      <c r="C42" s="299"/>
      <c r="D42" s="300"/>
      <c r="E42" s="299"/>
      <c r="F42" s="300"/>
      <c r="G42" s="299"/>
      <c r="H42" s="300"/>
      <c r="I42" s="299"/>
      <c r="J42" s="300"/>
      <c r="K42" s="299"/>
      <c r="L42" s="300"/>
    </row>
    <row r="43" spans="1:12" s="306" customFormat="1" x14ac:dyDescent="0.2">
      <c r="A43" s="299"/>
      <c r="B43" s="305"/>
      <c r="C43" s="299"/>
      <c r="D43" s="305"/>
      <c r="E43" s="299"/>
      <c r="F43" s="305"/>
      <c r="G43" s="299"/>
      <c r="H43" s="305"/>
      <c r="I43" s="299"/>
      <c r="J43" s="305"/>
      <c r="K43" s="299"/>
      <c r="L43" s="305"/>
    </row>
    <row r="44" spans="1:12" s="306" customFormat="1" x14ac:dyDescent="0.2">
      <c r="A44" s="299"/>
      <c r="B44" s="300"/>
      <c r="C44" s="299"/>
      <c r="D44" s="300"/>
      <c r="E44" s="299"/>
      <c r="F44" s="300"/>
      <c r="G44" s="299"/>
      <c r="H44" s="300"/>
      <c r="I44" s="299"/>
      <c r="J44" s="300"/>
      <c r="K44" s="299"/>
      <c r="L44" s="300"/>
    </row>
    <row r="45" spans="1:12" x14ac:dyDescent="0.2">
      <c r="A45" s="299"/>
      <c r="B45" s="305"/>
      <c r="C45" s="299"/>
      <c r="D45" s="305"/>
      <c r="E45" s="299"/>
      <c r="F45" s="305"/>
      <c r="G45" s="299"/>
      <c r="H45" s="305"/>
      <c r="I45" s="299"/>
      <c r="J45" s="305"/>
      <c r="K45" s="299"/>
      <c r="L45" s="305"/>
    </row>
    <row r="46" spans="1:12" s="301" customFormat="1" x14ac:dyDescent="0.2">
      <c r="A46" s="490" t="s">
        <v>107</v>
      </c>
      <c r="B46" s="490"/>
      <c r="C46" s="300"/>
      <c r="D46" s="299"/>
      <c r="E46" s="300"/>
      <c r="F46" s="300"/>
      <c r="G46" s="299"/>
      <c r="H46" s="300"/>
      <c r="I46" s="300"/>
      <c r="J46" s="299"/>
      <c r="K46" s="300"/>
      <c r="L46" s="299"/>
    </row>
    <row r="47" spans="1:12" s="301" customFormat="1" x14ac:dyDescent="0.2">
      <c r="A47" s="300"/>
      <c r="B47" s="299"/>
      <c r="C47" s="303"/>
      <c r="D47" s="304"/>
      <c r="E47" s="303"/>
      <c r="F47" s="300"/>
      <c r="G47" s="299"/>
      <c r="H47" s="491"/>
      <c r="I47" s="491"/>
      <c r="J47" s="299"/>
      <c r="K47" s="300"/>
      <c r="L47" s="299"/>
    </row>
    <row r="48" spans="1:12" s="301" customFormat="1" ht="15" customHeight="1" x14ac:dyDescent="0.2">
      <c r="A48" s="300"/>
      <c r="B48" s="299"/>
      <c r="C48" s="483" t="s">
        <v>268</v>
      </c>
      <c r="D48" s="483"/>
      <c r="E48" s="483"/>
      <c r="F48" s="300"/>
      <c r="G48" s="299"/>
      <c r="H48" s="488" t="s">
        <v>467</v>
      </c>
      <c r="I48" s="302"/>
      <c r="J48" s="299"/>
      <c r="K48" s="300"/>
      <c r="L48" s="299"/>
    </row>
    <row r="49" spans="1:12" s="301" customFormat="1" x14ac:dyDescent="0.2">
      <c r="A49" s="300"/>
      <c r="B49" s="299"/>
      <c r="C49" s="300"/>
      <c r="D49" s="299"/>
      <c r="E49" s="300"/>
      <c r="F49" s="300"/>
      <c r="G49" s="299"/>
      <c r="H49" s="489"/>
      <c r="I49" s="302"/>
      <c r="J49" s="299"/>
      <c r="K49" s="300"/>
      <c r="L49" s="299"/>
    </row>
    <row r="50" spans="1:12" s="298" customFormat="1" x14ac:dyDescent="0.2">
      <c r="A50" s="300"/>
      <c r="B50" s="299"/>
      <c r="C50" s="483" t="s">
        <v>139</v>
      </c>
      <c r="D50" s="483"/>
      <c r="E50" s="483"/>
      <c r="F50" s="300"/>
      <c r="G50" s="299"/>
      <c r="H50" s="300"/>
      <c r="I50" s="300"/>
      <c r="J50" s="299"/>
      <c r="K50" s="300"/>
      <c r="L50" s="299"/>
    </row>
    <row r="51" spans="1:12" s="298" customFormat="1" x14ac:dyDescent="0.2">
      <c r="E51" s="296"/>
    </row>
    <row r="52" spans="1:12" s="298" customFormat="1" x14ac:dyDescent="0.2">
      <c r="E52" s="296"/>
    </row>
    <row r="53" spans="1:12" s="298" customFormat="1" x14ac:dyDescent="0.2">
      <c r="E53" s="296"/>
    </row>
    <row r="54" spans="1:12" s="298" customFormat="1" x14ac:dyDescent="0.2">
      <c r="E54" s="296"/>
    </row>
    <row r="55" spans="1:12" s="298" customFormat="1" x14ac:dyDescent="0.2"/>
  </sheetData>
  <mergeCells count="11">
    <mergeCell ref="A4:C4"/>
    <mergeCell ref="C50:E50"/>
    <mergeCell ref="A37:L38"/>
    <mergeCell ref="A39:L40"/>
    <mergeCell ref="A41:L41"/>
    <mergeCell ref="I6:K6"/>
    <mergeCell ref="H48:H49"/>
    <mergeCell ref="A46:B46"/>
    <mergeCell ref="A36:L36"/>
    <mergeCell ref="C48:E48"/>
    <mergeCell ref="H47:I4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3"/>
  </dataValidations>
  <printOptions gridLines="1"/>
  <pageMargins left="0.11810804899387577" right="0.11810804899387577" top="0.354329615048119" bottom="0.354329615048119" header="0.31496062992125984" footer="0.31496062992125984"/>
  <pageSetup scale="4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0" zoomScale="110" zoomScaleSheetLayoutView="110" workbookViewId="0">
      <selection activeCell="D21" sqref="D2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94" t="s">
        <v>109</v>
      </c>
      <c r="D1" s="494"/>
      <c r="E1" s="154"/>
    </row>
    <row r="2" spans="1:12" x14ac:dyDescent="0.3">
      <c r="A2" s="78" t="s">
        <v>140</v>
      </c>
      <c r="B2" s="116"/>
      <c r="C2" s="496" t="s">
        <v>538</v>
      </c>
      <c r="D2" s="496"/>
      <c r="E2" s="154"/>
    </row>
    <row r="3" spans="1:12" x14ac:dyDescent="0.3">
      <c r="A3" s="78"/>
      <c r="B3" s="116"/>
      <c r="C3" s="343"/>
      <c r="D3" s="343"/>
      <c r="E3" s="154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42"/>
      <c r="B7" s="342"/>
      <c r="C7" s="80"/>
      <c r="D7" s="80"/>
      <c r="E7" s="155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4">
        <f>C10+C13</f>
        <v>45285.775000000001</v>
      </c>
      <c r="D9" s="84">
        <f>D10+D13</f>
        <v>44705.75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6">
        <v>12850</v>
      </c>
      <c r="D10" s="86">
        <v>12850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6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4"/>
    </row>
    <row r="13" spans="1:12" x14ac:dyDescent="0.3">
      <c r="A13" s="14">
        <v>1.2</v>
      </c>
      <c r="B13" s="14" t="s">
        <v>60</v>
      </c>
      <c r="C13" s="86">
        <f>C14+C17+C23+C32+C36+C47+C53+C58+C64+C72</f>
        <v>32435.775000000001</v>
      </c>
      <c r="D13" s="86">
        <f>D14+D17+D23+D32+D36+D47+D53+D58+D64+D72</f>
        <v>31855.75</v>
      </c>
      <c r="E13" s="154"/>
    </row>
    <row r="14" spans="1:12" x14ac:dyDescent="0.3">
      <c r="A14" s="16" t="s">
        <v>32</v>
      </c>
      <c r="B14" s="16" t="s">
        <v>1</v>
      </c>
      <c r="C14" s="85">
        <v>0</v>
      </c>
      <c r="D14" s="85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4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4"/>
    </row>
    <row r="17" spans="1:5" x14ac:dyDescent="0.3">
      <c r="A17" s="16" t="s">
        <v>33</v>
      </c>
      <c r="B17" s="16" t="s">
        <v>2</v>
      </c>
      <c r="C17" s="85">
        <f>SUM(C18:C22)</f>
        <v>75</v>
      </c>
      <c r="D17" s="85">
        <f>SUM(D18:D22)</f>
        <v>0</v>
      </c>
      <c r="E17" s="154"/>
    </row>
    <row r="18" spans="1:5" ht="30" x14ac:dyDescent="0.3">
      <c r="A18" s="17" t="s">
        <v>12</v>
      </c>
      <c r="B18" s="17" t="s">
        <v>250</v>
      </c>
      <c r="C18" s="250"/>
      <c r="D18" s="250"/>
      <c r="E18" s="154"/>
    </row>
    <row r="19" spans="1:5" x14ac:dyDescent="0.3">
      <c r="A19" s="17" t="s">
        <v>13</v>
      </c>
      <c r="B19" s="17" t="s">
        <v>14</v>
      </c>
      <c r="C19" s="38"/>
      <c r="D19" s="39"/>
      <c r="E19" s="154"/>
    </row>
    <row r="20" spans="1:5" ht="30" x14ac:dyDescent="0.3">
      <c r="A20" s="17" t="s">
        <v>281</v>
      </c>
      <c r="B20" s="17" t="s">
        <v>22</v>
      </c>
      <c r="C20" s="38"/>
      <c r="D20" s="40"/>
      <c r="E20" s="154"/>
    </row>
    <row r="21" spans="1:5" x14ac:dyDescent="0.3">
      <c r="A21" s="17" t="s">
        <v>282</v>
      </c>
      <c r="B21" s="17" t="s">
        <v>15</v>
      </c>
      <c r="C21" s="38">
        <v>75</v>
      </c>
      <c r="D21" s="40"/>
      <c r="E21" s="154"/>
    </row>
    <row r="22" spans="1:5" x14ac:dyDescent="0.3">
      <c r="A22" s="17" t="s">
        <v>283</v>
      </c>
      <c r="B22" s="17" t="s">
        <v>16</v>
      </c>
      <c r="C22" s="38"/>
      <c r="D22" s="40"/>
      <c r="E22" s="154"/>
    </row>
    <row r="23" spans="1:5" x14ac:dyDescent="0.3">
      <c r="A23" s="17" t="s">
        <v>284</v>
      </c>
      <c r="B23" s="17" t="s">
        <v>17</v>
      </c>
      <c r="C23" s="457">
        <f>SUM(C24:C31)</f>
        <v>235.53</v>
      </c>
      <c r="D23" s="457">
        <f>SUM(D24:D31)</f>
        <v>235.53</v>
      </c>
      <c r="E23" s="154"/>
    </row>
    <row r="24" spans="1:5" ht="16.5" customHeight="1" x14ac:dyDescent="0.3">
      <c r="A24" s="18" t="s">
        <v>285</v>
      </c>
      <c r="B24" s="18" t="s">
        <v>18</v>
      </c>
      <c r="C24" s="38">
        <v>225.78</v>
      </c>
      <c r="D24" s="40">
        <v>225.78</v>
      </c>
      <c r="E24" s="154"/>
    </row>
    <row r="25" spans="1:5" ht="16.5" customHeight="1" x14ac:dyDescent="0.3">
      <c r="A25" s="18" t="s">
        <v>286</v>
      </c>
      <c r="B25" s="18" t="s">
        <v>19</v>
      </c>
      <c r="C25" s="38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8">
        <v>2.25</v>
      </c>
      <c r="D26" s="40">
        <v>2.25</v>
      </c>
      <c r="E26" s="154"/>
    </row>
    <row r="27" spans="1:5" ht="16.5" customHeight="1" x14ac:dyDescent="0.3">
      <c r="A27" s="18" t="s">
        <v>288</v>
      </c>
      <c r="B27" s="18" t="s">
        <v>23</v>
      </c>
      <c r="C27" s="38">
        <v>7.5</v>
      </c>
      <c r="D27" s="38">
        <v>7.5</v>
      </c>
      <c r="E27" s="154"/>
    </row>
    <row r="28" spans="1:5" x14ac:dyDescent="0.3">
      <c r="A28" s="17" t="s">
        <v>289</v>
      </c>
      <c r="B28" s="17" t="s">
        <v>21</v>
      </c>
      <c r="C28" s="38"/>
      <c r="D28" s="38"/>
      <c r="E28" s="154"/>
    </row>
    <row r="29" spans="1:5" x14ac:dyDescent="0.3">
      <c r="A29" s="16" t="s">
        <v>34</v>
      </c>
      <c r="B29" s="16" t="s">
        <v>3</v>
      </c>
      <c r="C29" s="34"/>
      <c r="D29" s="35"/>
      <c r="E29" s="154"/>
    </row>
    <row r="30" spans="1:5" x14ac:dyDescent="0.3">
      <c r="A30" s="16" t="s">
        <v>35</v>
      </c>
      <c r="B30" s="16" t="s">
        <v>4</v>
      </c>
      <c r="C30" s="34"/>
      <c r="D30" s="35"/>
      <c r="E30" s="154"/>
    </row>
    <row r="31" spans="1:5" x14ac:dyDescent="0.3">
      <c r="A31" s="16" t="s">
        <v>36</v>
      </c>
      <c r="B31" s="16" t="s">
        <v>5</v>
      </c>
      <c r="C31" s="34"/>
      <c r="D31" s="35"/>
      <c r="E31" s="154"/>
    </row>
    <row r="32" spans="1:5" x14ac:dyDescent="0.3">
      <c r="A32" s="16" t="s">
        <v>37</v>
      </c>
      <c r="B32" s="16" t="s">
        <v>63</v>
      </c>
      <c r="C32" s="85">
        <f>SUM(C33:C35)</f>
        <v>10.38</v>
      </c>
      <c r="D32" s="85">
        <f>SUM(D33:D35)</f>
        <v>10.38</v>
      </c>
      <c r="E32" s="154"/>
    </row>
    <row r="33" spans="1:5" x14ac:dyDescent="0.3">
      <c r="A33" s="17" t="s">
        <v>290</v>
      </c>
      <c r="B33" s="17" t="s">
        <v>56</v>
      </c>
      <c r="C33" s="34"/>
      <c r="D33" s="35"/>
      <c r="E33" s="154"/>
    </row>
    <row r="34" spans="1:5" x14ac:dyDescent="0.3">
      <c r="A34" s="17" t="s">
        <v>291</v>
      </c>
      <c r="B34" s="17" t="s">
        <v>55</v>
      </c>
      <c r="C34" s="34"/>
      <c r="D34" s="35"/>
      <c r="E34" s="154"/>
    </row>
    <row r="35" spans="1:5" x14ac:dyDescent="0.3">
      <c r="A35" s="16" t="s">
        <v>38</v>
      </c>
      <c r="B35" s="16" t="s">
        <v>49</v>
      </c>
      <c r="C35" s="34">
        <v>10.38</v>
      </c>
      <c r="D35" s="35">
        <v>10.38</v>
      </c>
      <c r="E35" s="154"/>
    </row>
    <row r="36" spans="1:5" x14ac:dyDescent="0.3">
      <c r="A36" s="16" t="s">
        <v>39</v>
      </c>
      <c r="B36" s="16" t="s">
        <v>358</v>
      </c>
      <c r="C36" s="85">
        <f>SUM(C37:C46)</f>
        <v>29251.84</v>
      </c>
      <c r="D36" s="85">
        <f>SUM(D37:D46)</f>
        <v>28746.84</v>
      </c>
      <c r="E36" s="154"/>
    </row>
    <row r="37" spans="1:5" x14ac:dyDescent="0.3">
      <c r="A37" s="17" t="s">
        <v>355</v>
      </c>
      <c r="B37" s="17" t="s">
        <v>359</v>
      </c>
      <c r="C37" s="34">
        <v>0</v>
      </c>
      <c r="D37" s="34">
        <v>0</v>
      </c>
      <c r="E37" s="154"/>
    </row>
    <row r="38" spans="1:5" x14ac:dyDescent="0.3">
      <c r="A38" s="17" t="s">
        <v>356</v>
      </c>
      <c r="B38" s="17" t="s">
        <v>360</v>
      </c>
      <c r="C38" s="34">
        <v>22720.400000000001</v>
      </c>
      <c r="D38" s="34">
        <v>22720.400000000001</v>
      </c>
      <c r="E38" s="154"/>
    </row>
    <row r="39" spans="1:5" x14ac:dyDescent="0.3">
      <c r="A39" s="17" t="s">
        <v>357</v>
      </c>
      <c r="B39" s="17" t="s">
        <v>363</v>
      </c>
      <c r="C39" s="34">
        <f>990+505</f>
        <v>1495</v>
      </c>
      <c r="D39" s="35">
        <v>990</v>
      </c>
      <c r="E39" s="154"/>
    </row>
    <row r="40" spans="1:5" x14ac:dyDescent="0.3">
      <c r="A40" s="17" t="s">
        <v>362</v>
      </c>
      <c r="B40" s="17" t="s">
        <v>364</v>
      </c>
      <c r="C40" s="34"/>
      <c r="D40" s="35"/>
      <c r="E40" s="154"/>
    </row>
    <row r="41" spans="1:5" x14ac:dyDescent="0.3">
      <c r="A41" s="17" t="s">
        <v>365</v>
      </c>
      <c r="B41" s="17" t="s">
        <v>499</v>
      </c>
      <c r="C41" s="34"/>
      <c r="D41" s="35"/>
      <c r="E41" s="154"/>
    </row>
    <row r="42" spans="1:5" x14ac:dyDescent="0.3">
      <c r="A42" s="17" t="s">
        <v>500</v>
      </c>
      <c r="B42" s="17" t="s">
        <v>361</v>
      </c>
      <c r="C42" s="34"/>
      <c r="D42" s="35"/>
      <c r="E42" s="154"/>
    </row>
    <row r="43" spans="1:5" ht="30" x14ac:dyDescent="0.3">
      <c r="A43" s="16" t="s">
        <v>40</v>
      </c>
      <c r="B43" s="16" t="s">
        <v>28</v>
      </c>
      <c r="C43" s="34">
        <v>5036.4399999999996</v>
      </c>
      <c r="D43" s="35">
        <v>5036.4399999999996</v>
      </c>
      <c r="E43" s="154"/>
    </row>
    <row r="44" spans="1:5" x14ac:dyDescent="0.3">
      <c r="A44" s="16" t="s">
        <v>41</v>
      </c>
      <c r="B44" s="16" t="s">
        <v>24</v>
      </c>
      <c r="C44" s="34"/>
      <c r="D44" s="35"/>
      <c r="E44" s="154"/>
    </row>
    <row r="45" spans="1:5" x14ac:dyDescent="0.3">
      <c r="A45" s="16" t="s">
        <v>42</v>
      </c>
      <c r="B45" s="16" t="s">
        <v>25</v>
      </c>
      <c r="C45" s="34"/>
      <c r="D45" s="35"/>
      <c r="E45" s="154"/>
    </row>
    <row r="46" spans="1:5" x14ac:dyDescent="0.3">
      <c r="A46" s="16" t="s">
        <v>43</v>
      </c>
      <c r="B46" s="16" t="s">
        <v>26</v>
      </c>
      <c r="C46" s="34"/>
      <c r="D46" s="35"/>
      <c r="E46" s="154"/>
    </row>
    <row r="47" spans="1:5" x14ac:dyDescent="0.3">
      <c r="A47" s="16" t="s">
        <v>44</v>
      </c>
      <c r="B47" s="16" t="s">
        <v>296</v>
      </c>
      <c r="C47" s="85">
        <f>SUM(C48:C52)</f>
        <v>2863.0250000000001</v>
      </c>
      <c r="D47" s="85">
        <f>SUM(D48:D52)</f>
        <v>2863</v>
      </c>
      <c r="E47" s="154"/>
    </row>
    <row r="48" spans="1:5" x14ac:dyDescent="0.3">
      <c r="A48" s="99" t="s">
        <v>371</v>
      </c>
      <c r="B48" s="99" t="s">
        <v>374</v>
      </c>
      <c r="C48" s="34">
        <f>2783.025+80</f>
        <v>2863.0250000000001</v>
      </c>
      <c r="D48" s="34">
        <f>2783+80</f>
        <v>2863</v>
      </c>
      <c r="E48" s="154"/>
    </row>
    <row r="49" spans="1:5" x14ac:dyDescent="0.3">
      <c r="A49" s="99" t="s">
        <v>372</v>
      </c>
      <c r="B49" s="99" t="s">
        <v>373</v>
      </c>
      <c r="C49" s="34"/>
      <c r="D49" s="35"/>
      <c r="E49" s="154"/>
    </row>
    <row r="50" spans="1:5" x14ac:dyDescent="0.3">
      <c r="A50" s="99" t="s">
        <v>375</v>
      </c>
      <c r="B50" s="99" t="s">
        <v>376</v>
      </c>
      <c r="C50" s="34"/>
      <c r="D50" s="35"/>
      <c r="E50" s="154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4"/>
    </row>
    <row r="52" spans="1:5" x14ac:dyDescent="0.3">
      <c r="A52" s="16" t="s">
        <v>46</v>
      </c>
      <c r="B52" s="16" t="s">
        <v>6</v>
      </c>
      <c r="C52" s="34"/>
      <c r="D52" s="35"/>
      <c r="E52" s="154"/>
    </row>
    <row r="53" spans="1:5" ht="30" x14ac:dyDescent="0.3">
      <c r="A53" s="14">
        <v>1.3</v>
      </c>
      <c r="B53" s="89" t="s">
        <v>415</v>
      </c>
      <c r="C53" s="86">
        <v>0</v>
      </c>
      <c r="D53" s="86">
        <v>0</v>
      </c>
      <c r="E53" s="154"/>
    </row>
    <row r="54" spans="1:5" ht="30" x14ac:dyDescent="0.3">
      <c r="A54" s="16" t="s">
        <v>50</v>
      </c>
      <c r="B54" s="16" t="s">
        <v>48</v>
      </c>
      <c r="C54" s="34"/>
      <c r="D54" s="35"/>
      <c r="E54" s="154"/>
    </row>
    <row r="55" spans="1:5" x14ac:dyDescent="0.3">
      <c r="A55" s="16" t="s">
        <v>51</v>
      </c>
      <c r="B55" s="16" t="s">
        <v>47</v>
      </c>
      <c r="C55" s="34"/>
      <c r="D55" s="35"/>
      <c r="E55" s="154"/>
    </row>
    <row r="56" spans="1:5" x14ac:dyDescent="0.3">
      <c r="A56" s="14">
        <v>1.4</v>
      </c>
      <c r="B56" s="14" t="s">
        <v>417</v>
      </c>
      <c r="C56" s="34"/>
      <c r="D56" s="35"/>
      <c r="E56" s="154"/>
    </row>
    <row r="57" spans="1:5" x14ac:dyDescent="0.3">
      <c r="A57" s="14">
        <v>1.5</v>
      </c>
      <c r="B57" s="14" t="s">
        <v>7</v>
      </c>
      <c r="C57" s="38"/>
      <c r="D57" s="40"/>
      <c r="E57" s="154"/>
    </row>
    <row r="58" spans="1:5" x14ac:dyDescent="0.3">
      <c r="A58" s="14">
        <v>1.6</v>
      </c>
      <c r="B58" s="45" t="s">
        <v>8</v>
      </c>
      <c r="C58" s="86">
        <v>0</v>
      </c>
      <c r="D58" s="86">
        <v>0</v>
      </c>
      <c r="E58" s="154"/>
    </row>
    <row r="59" spans="1:5" x14ac:dyDescent="0.3">
      <c r="A59" s="16" t="s">
        <v>297</v>
      </c>
      <c r="B59" s="46" t="s">
        <v>52</v>
      </c>
      <c r="C59" s="38"/>
      <c r="D59" s="40"/>
      <c r="E59" s="154"/>
    </row>
    <row r="60" spans="1:5" ht="30" x14ac:dyDescent="0.3">
      <c r="A60" s="16" t="s">
        <v>298</v>
      </c>
      <c r="B60" s="46" t="s">
        <v>54</v>
      </c>
      <c r="C60" s="38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8"/>
      <c r="D62" s="40"/>
      <c r="E62" s="154"/>
    </row>
    <row r="63" spans="1:5" x14ac:dyDescent="0.3">
      <c r="A63" s="16" t="s">
        <v>337</v>
      </c>
      <c r="B63" s="221" t="s">
        <v>338</v>
      </c>
      <c r="C63" s="38"/>
      <c r="D63" s="222"/>
      <c r="E63" s="154"/>
    </row>
    <row r="64" spans="1:5" x14ac:dyDescent="0.3">
      <c r="A64" s="13">
        <v>2</v>
      </c>
      <c r="B64" s="47" t="s">
        <v>106</v>
      </c>
      <c r="C64" s="287"/>
      <c r="D64" s="119">
        <v>0</v>
      </c>
      <c r="E64" s="154"/>
    </row>
    <row r="65" spans="1:5" x14ac:dyDescent="0.3">
      <c r="A65" s="15">
        <v>2.1</v>
      </c>
      <c r="B65" s="48" t="s">
        <v>100</v>
      </c>
      <c r="C65" s="287"/>
      <c r="D65" s="42"/>
      <c r="E65" s="154"/>
    </row>
    <row r="66" spans="1:5" x14ac:dyDescent="0.3">
      <c r="A66" s="15">
        <v>2.2000000000000002</v>
      </c>
      <c r="B66" s="48" t="s">
        <v>104</v>
      </c>
      <c r="C66" s="289"/>
      <c r="D66" s="43"/>
      <c r="E66" s="154"/>
    </row>
    <row r="67" spans="1:5" x14ac:dyDescent="0.3">
      <c r="A67" s="15">
        <v>2.2999999999999998</v>
      </c>
      <c r="B67" s="48" t="s">
        <v>103</v>
      </c>
      <c r="C67" s="289"/>
      <c r="D67" s="43"/>
      <c r="E67" s="154"/>
    </row>
    <row r="68" spans="1:5" x14ac:dyDescent="0.3">
      <c r="A68" s="15">
        <v>2.4</v>
      </c>
      <c r="B68" s="48" t="s">
        <v>105</v>
      </c>
      <c r="C68" s="289"/>
      <c r="D68" s="43"/>
      <c r="E68" s="154"/>
    </row>
    <row r="69" spans="1:5" x14ac:dyDescent="0.3">
      <c r="A69" s="15">
        <v>2.5</v>
      </c>
      <c r="B69" s="48" t="s">
        <v>101</v>
      </c>
      <c r="C69" s="289"/>
      <c r="D69" s="43"/>
      <c r="E69" s="154"/>
    </row>
    <row r="70" spans="1:5" x14ac:dyDescent="0.3">
      <c r="A70" s="15">
        <v>2.6</v>
      </c>
      <c r="B70" s="48" t="s">
        <v>102</v>
      </c>
      <c r="C70" s="289"/>
      <c r="D70" s="43"/>
      <c r="E70" s="154"/>
    </row>
    <row r="71" spans="1:5" s="2" customFormat="1" x14ac:dyDescent="0.3">
      <c r="A71" s="13">
        <v>3</v>
      </c>
      <c r="B71" s="285" t="s">
        <v>451</v>
      </c>
      <c r="C71" s="288"/>
      <c r="D71" s="286"/>
      <c r="E71" s="107"/>
    </row>
    <row r="72" spans="1:5" s="2" customFormat="1" x14ac:dyDescent="0.3">
      <c r="A72" s="13">
        <v>4</v>
      </c>
      <c r="B72" s="13" t="s">
        <v>252</v>
      </c>
      <c r="C72" s="288"/>
      <c r="D72" s="87"/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>
        <v>0</v>
      </c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83" t="s">
        <v>279</v>
      </c>
      <c r="C75" s="8"/>
      <c r="D75" s="87"/>
      <c r="E75" s="107"/>
    </row>
    <row r="76" spans="1:5" s="2" customFormat="1" x14ac:dyDescent="0.3">
      <c r="A76" s="352"/>
      <c r="B76" s="352"/>
      <c r="C76" s="12"/>
      <c r="D76" s="12"/>
      <c r="E76" s="107"/>
    </row>
    <row r="77" spans="1:5" s="2" customFormat="1" x14ac:dyDescent="0.3">
      <c r="A77" s="495" t="s">
        <v>501</v>
      </c>
      <c r="B77" s="495"/>
      <c r="C77" s="495"/>
      <c r="D77" s="495"/>
      <c r="E77" s="107"/>
    </row>
    <row r="78" spans="1:5" s="2" customFormat="1" x14ac:dyDescent="0.3">
      <c r="A78" s="352"/>
      <c r="B78" s="352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504" t="s">
        <v>503</v>
      </c>
      <c r="C84" s="504"/>
      <c r="D84" s="504"/>
      <c r="E84"/>
      <c r="F84"/>
      <c r="G84"/>
      <c r="H84"/>
      <c r="I84"/>
    </row>
    <row r="85" spans="1:9" customFormat="1" ht="12.75" x14ac:dyDescent="0.2">
      <c r="B85" s="67" t="s">
        <v>504</v>
      </c>
    </row>
    <row r="86" spans="1:9" s="2" customFormat="1" x14ac:dyDescent="0.3">
      <c r="A86" s="11"/>
      <c r="B86" s="504" t="s">
        <v>505</v>
      </c>
      <c r="C86" s="504"/>
      <c r="D86" s="504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94" t="s">
        <v>109</v>
      </c>
      <c r="D1" s="494"/>
      <c r="E1" s="93"/>
    </row>
    <row r="2" spans="1:5" s="6" customFormat="1" x14ac:dyDescent="0.3">
      <c r="A2" s="76" t="s">
        <v>328</v>
      </c>
      <c r="B2" s="79"/>
      <c r="C2" s="496" t="str">
        <f>'ფორმა N5'!C2:D2</f>
        <v>12/09/2017-02/10/2017</v>
      </c>
      <c r="D2" s="493"/>
      <c r="E2" s="93"/>
    </row>
    <row r="3" spans="1:5" s="6" customFormat="1" x14ac:dyDescent="0.3">
      <c r="A3" s="78" t="s">
        <v>140</v>
      </c>
      <c r="B3" s="76"/>
      <c r="C3" s="166"/>
      <c r="D3" s="166"/>
      <c r="E3" s="93"/>
    </row>
    <row r="4" spans="1:5" s="6" customFormat="1" x14ac:dyDescent="0.3">
      <c r="A4" s="78"/>
      <c r="B4" s="78"/>
      <c r="C4" s="166"/>
      <c r="D4" s="166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5"/>
      <c r="B8" s="165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0" t="s">
        <v>420</v>
      </c>
    </row>
    <row r="30" spans="1:5" x14ac:dyDescent="0.3">
      <c r="A30" s="220"/>
    </row>
    <row r="31" spans="1:5" x14ac:dyDescent="0.3">
      <c r="A31" s="220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35.140625" style="190" customWidth="1"/>
    <col min="6" max="6" width="14.7109375" style="190" customWidth="1"/>
    <col min="7" max="7" width="15.5703125" style="447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6" t="s">
        <v>476</v>
      </c>
      <c r="B1" s="76"/>
      <c r="C1" s="79"/>
      <c r="D1" s="79"/>
      <c r="E1" s="79"/>
      <c r="F1" s="79"/>
      <c r="G1" s="434"/>
      <c r="H1" s="294"/>
      <c r="I1" s="494" t="s">
        <v>109</v>
      </c>
      <c r="J1" s="494"/>
    </row>
    <row r="2" spans="1:10" ht="15" x14ac:dyDescent="0.3">
      <c r="A2" s="78" t="s">
        <v>140</v>
      </c>
      <c r="B2" s="76"/>
      <c r="C2" s="79"/>
      <c r="D2" s="79"/>
      <c r="E2" s="79"/>
      <c r="F2" s="79"/>
      <c r="G2" s="434"/>
      <c r="H2" s="294"/>
      <c r="I2" s="492" t="s">
        <v>538</v>
      </c>
      <c r="J2" s="493"/>
    </row>
    <row r="3" spans="1:10" ht="15" x14ac:dyDescent="0.3">
      <c r="A3" s="78"/>
      <c r="B3" s="78"/>
      <c r="C3" s="76"/>
      <c r="D3" s="76"/>
      <c r="E3" s="76"/>
      <c r="F3" s="76"/>
      <c r="G3" s="434"/>
      <c r="H3" s="294"/>
      <c r="I3" s="294"/>
    </row>
    <row r="4" spans="1:10" ht="15" x14ac:dyDescent="0.3">
      <c r="A4" s="79" t="s">
        <v>274</v>
      </c>
      <c r="B4" s="79"/>
      <c r="C4" s="79"/>
      <c r="D4" s="79"/>
      <c r="E4" s="79"/>
      <c r="F4" s="79"/>
      <c r="G4" s="435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436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435"/>
      <c r="H6" s="78"/>
      <c r="I6" s="78"/>
    </row>
    <row r="7" spans="1:10" ht="15" x14ac:dyDescent="0.2">
      <c r="A7" s="293"/>
      <c r="B7" s="293"/>
      <c r="C7" s="293"/>
      <c r="D7" s="293"/>
      <c r="E7" s="293"/>
      <c r="F7" s="293"/>
      <c r="G7" s="437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438" t="s">
        <v>10</v>
      </c>
      <c r="H8" s="81" t="s">
        <v>9</v>
      </c>
      <c r="I8" s="81" t="s">
        <v>396</v>
      </c>
      <c r="J8" s="235" t="s">
        <v>348</v>
      </c>
    </row>
    <row r="9" spans="1:10" ht="15" x14ac:dyDescent="0.3">
      <c r="A9" s="470">
        <v>1</v>
      </c>
      <c r="B9" s="468" t="s">
        <v>560</v>
      </c>
      <c r="C9" s="469" t="s">
        <v>559</v>
      </c>
      <c r="D9" s="432" t="s">
        <v>529</v>
      </c>
      <c r="E9" s="452"/>
      <c r="F9" s="471" t="s">
        <v>348</v>
      </c>
      <c r="G9" s="473">
        <v>1000</v>
      </c>
      <c r="H9" s="454"/>
      <c r="I9" s="454"/>
      <c r="J9" s="235" t="s">
        <v>0</v>
      </c>
    </row>
    <row r="10" spans="1:10" ht="15" x14ac:dyDescent="0.3">
      <c r="A10" s="470">
        <v>2</v>
      </c>
      <c r="B10" s="468" t="s">
        <v>562</v>
      </c>
      <c r="C10" s="469" t="s">
        <v>561</v>
      </c>
      <c r="D10" s="432" t="s">
        <v>534</v>
      </c>
      <c r="E10" s="452"/>
      <c r="F10" s="471" t="s">
        <v>348</v>
      </c>
      <c r="G10" s="473">
        <v>750</v>
      </c>
      <c r="H10" s="453"/>
      <c r="I10" s="454"/>
    </row>
    <row r="11" spans="1:10" ht="15" x14ac:dyDescent="0.3">
      <c r="A11" s="470">
        <v>3</v>
      </c>
      <c r="B11" s="468" t="s">
        <v>564</v>
      </c>
      <c r="C11" s="469" t="s">
        <v>563</v>
      </c>
      <c r="D11" s="432" t="s">
        <v>530</v>
      </c>
      <c r="E11" s="452"/>
      <c r="F11" s="471" t="s">
        <v>348</v>
      </c>
      <c r="G11" s="473">
        <v>750</v>
      </c>
      <c r="H11" s="453"/>
      <c r="I11" s="454"/>
    </row>
    <row r="12" spans="1:10" ht="15" x14ac:dyDescent="0.3">
      <c r="A12" s="470">
        <v>4</v>
      </c>
      <c r="B12" s="468" t="s">
        <v>566</v>
      </c>
      <c r="C12" s="469" t="s">
        <v>565</v>
      </c>
      <c r="D12" s="432" t="s">
        <v>531</v>
      </c>
      <c r="E12" s="452"/>
      <c r="F12" s="471" t="s">
        <v>348</v>
      </c>
      <c r="G12" s="473">
        <v>1250</v>
      </c>
      <c r="H12" s="453"/>
      <c r="I12" s="454"/>
    </row>
    <row r="13" spans="1:10" ht="15" x14ac:dyDescent="0.3">
      <c r="A13" s="470">
        <v>5</v>
      </c>
      <c r="B13" s="468" t="s">
        <v>568</v>
      </c>
      <c r="C13" s="469" t="s">
        <v>567</v>
      </c>
      <c r="D13" s="432" t="s">
        <v>532</v>
      </c>
      <c r="E13" s="452"/>
      <c r="F13" s="471" t="s">
        <v>348</v>
      </c>
      <c r="G13" s="473">
        <v>1125</v>
      </c>
      <c r="H13" s="453"/>
      <c r="I13" s="454"/>
    </row>
    <row r="14" spans="1:10" ht="15" x14ac:dyDescent="0.3">
      <c r="A14" s="470">
        <v>6</v>
      </c>
      <c r="B14" s="468" t="s">
        <v>570</v>
      </c>
      <c r="C14" s="469" t="s">
        <v>569</v>
      </c>
      <c r="D14" s="432" t="s">
        <v>527</v>
      </c>
      <c r="E14" s="452"/>
      <c r="F14" s="471" t="s">
        <v>348</v>
      </c>
      <c r="G14" s="473">
        <v>750</v>
      </c>
      <c r="H14" s="453"/>
      <c r="I14" s="454"/>
    </row>
    <row r="15" spans="1:10" ht="15" x14ac:dyDescent="0.3">
      <c r="A15" s="470">
        <v>7</v>
      </c>
      <c r="B15" s="468" t="s">
        <v>536</v>
      </c>
      <c r="C15" s="469" t="s">
        <v>571</v>
      </c>
      <c r="D15" s="432" t="s">
        <v>525</v>
      </c>
      <c r="E15" s="452"/>
      <c r="F15" s="471" t="s">
        <v>348</v>
      </c>
      <c r="G15" s="473">
        <v>750</v>
      </c>
      <c r="H15" s="453"/>
      <c r="I15" s="454"/>
    </row>
    <row r="16" spans="1:10" ht="15" x14ac:dyDescent="0.3">
      <c r="A16" s="470">
        <v>8</v>
      </c>
      <c r="B16" s="468" t="s">
        <v>573</v>
      </c>
      <c r="C16" s="469" t="s">
        <v>572</v>
      </c>
      <c r="D16" s="432" t="s">
        <v>528</v>
      </c>
      <c r="E16" s="452"/>
      <c r="F16" s="471" t="s">
        <v>348</v>
      </c>
      <c r="G16" s="473">
        <v>625</v>
      </c>
      <c r="H16" s="453"/>
      <c r="I16" s="454"/>
    </row>
    <row r="17" spans="1:9" ht="15" x14ac:dyDescent="0.3">
      <c r="A17" s="470">
        <v>9</v>
      </c>
      <c r="B17" s="468" t="s">
        <v>575</v>
      </c>
      <c r="C17" s="469" t="s">
        <v>574</v>
      </c>
      <c r="D17" s="449" t="s">
        <v>526</v>
      </c>
      <c r="E17" s="452"/>
      <c r="F17" s="471" t="s">
        <v>348</v>
      </c>
      <c r="G17" s="473">
        <v>375</v>
      </c>
      <c r="H17" s="453"/>
      <c r="I17" s="454"/>
    </row>
    <row r="18" spans="1:9" ht="15" x14ac:dyDescent="0.3">
      <c r="A18" s="470">
        <v>10</v>
      </c>
      <c r="B18" s="468" t="s">
        <v>577</v>
      </c>
      <c r="C18" s="469" t="s">
        <v>576</v>
      </c>
      <c r="D18" s="449" t="s">
        <v>524</v>
      </c>
      <c r="E18" s="452"/>
      <c r="F18" s="471" t="s">
        <v>348</v>
      </c>
      <c r="G18" s="473">
        <f>2250+625</f>
        <v>2875</v>
      </c>
      <c r="H18" s="453"/>
      <c r="I18" s="454"/>
    </row>
    <row r="19" spans="1:9" ht="15" x14ac:dyDescent="0.3">
      <c r="A19" s="470">
        <v>11</v>
      </c>
      <c r="B19" s="468" t="s">
        <v>570</v>
      </c>
      <c r="C19" s="469" t="s">
        <v>578</v>
      </c>
      <c r="D19" s="449" t="s">
        <v>533</v>
      </c>
      <c r="E19" s="452"/>
      <c r="F19" s="471" t="s">
        <v>348</v>
      </c>
      <c r="G19" s="473">
        <v>2600</v>
      </c>
      <c r="H19" s="453"/>
      <c r="I19" s="454"/>
    </row>
    <row r="20" spans="1:9" ht="15" x14ac:dyDescent="0.3">
      <c r="A20" s="470">
        <v>12</v>
      </c>
      <c r="B20" s="432"/>
      <c r="C20" s="422"/>
      <c r="D20" s="432"/>
      <c r="E20" s="452"/>
      <c r="F20" s="452"/>
      <c r="G20" s="472"/>
      <c r="H20" s="453"/>
      <c r="I20" s="454"/>
    </row>
    <row r="21" spans="1:9" ht="15" x14ac:dyDescent="0.3">
      <c r="A21" s="431">
        <v>13</v>
      </c>
      <c r="B21" s="432"/>
      <c r="C21" s="452"/>
      <c r="D21" s="432"/>
      <c r="E21" s="452"/>
      <c r="F21" s="452"/>
      <c r="G21" s="472"/>
      <c r="H21" s="453"/>
      <c r="I21" s="454"/>
    </row>
    <row r="22" spans="1:9" ht="15" x14ac:dyDescent="0.3">
      <c r="A22" s="431">
        <v>14</v>
      </c>
      <c r="B22" s="432"/>
      <c r="C22" s="432"/>
      <c r="D22" s="432"/>
      <c r="E22" s="433"/>
      <c r="F22" s="431"/>
      <c r="G22" s="439"/>
      <c r="H22" s="439"/>
      <c r="I22" s="439"/>
    </row>
    <row r="23" spans="1:9" ht="15" x14ac:dyDescent="0.3">
      <c r="A23" s="89"/>
      <c r="B23" s="101"/>
      <c r="C23" s="101"/>
      <c r="D23" s="101"/>
      <c r="E23" s="101"/>
      <c r="F23" s="89" t="s">
        <v>456</v>
      </c>
      <c r="G23" s="440">
        <f>SUM(G9:G22)</f>
        <v>12850</v>
      </c>
      <c r="H23" s="88">
        <f>SUM(H9:H22)</f>
        <v>0</v>
      </c>
      <c r="I23" s="88">
        <f>SUM(I9:I22)</f>
        <v>0</v>
      </c>
    </row>
    <row r="24" spans="1:9" ht="15" x14ac:dyDescent="0.3">
      <c r="A24" s="233"/>
      <c r="B24" s="233"/>
      <c r="C24" s="233"/>
      <c r="D24" s="233"/>
      <c r="E24" s="233"/>
      <c r="F24" s="233"/>
      <c r="G24" s="441"/>
      <c r="H24" s="189"/>
      <c r="I24" s="189"/>
    </row>
    <row r="25" spans="1:9" ht="15" x14ac:dyDescent="0.3">
      <c r="A25" s="234" t="s">
        <v>477</v>
      </c>
      <c r="B25" s="234"/>
      <c r="C25" s="233"/>
      <c r="D25" s="233"/>
      <c r="E25" s="233"/>
      <c r="F25" s="233"/>
      <c r="G25" s="441"/>
      <c r="H25" s="189"/>
      <c r="I25" s="189"/>
    </row>
    <row r="26" spans="1:9" ht="15" x14ac:dyDescent="0.3">
      <c r="A26" s="234"/>
      <c r="B26" s="234"/>
      <c r="C26" s="233"/>
      <c r="D26" s="233"/>
      <c r="E26" s="233"/>
      <c r="F26" s="233"/>
      <c r="G26" s="441"/>
      <c r="H26" s="189"/>
      <c r="I26" s="189"/>
    </row>
    <row r="27" spans="1:9" ht="15" x14ac:dyDescent="0.3">
      <c r="A27" s="234"/>
      <c r="B27" s="234"/>
      <c r="C27" s="189"/>
      <c r="D27" s="189"/>
      <c r="E27" s="189"/>
      <c r="F27" s="189"/>
      <c r="G27" s="442"/>
      <c r="H27" s="189"/>
      <c r="I27" s="189"/>
    </row>
    <row r="28" spans="1:9" ht="15" x14ac:dyDescent="0.3">
      <c r="A28" s="234"/>
      <c r="B28" s="234"/>
      <c r="C28" s="189"/>
      <c r="D28" s="189"/>
      <c r="E28" s="189"/>
      <c r="F28" s="189"/>
      <c r="G28" s="442"/>
      <c r="H28" s="189"/>
      <c r="I28" s="189"/>
    </row>
    <row r="29" spans="1:9" x14ac:dyDescent="0.2">
      <c r="A29" s="230"/>
      <c r="B29" s="230"/>
      <c r="C29" s="230"/>
      <c r="D29" s="230"/>
      <c r="E29" s="230"/>
      <c r="F29" s="230"/>
      <c r="G29" s="443"/>
      <c r="H29" s="230"/>
      <c r="I29" s="230"/>
    </row>
    <row r="30" spans="1:9" ht="15" x14ac:dyDescent="0.3">
      <c r="A30" s="195" t="s">
        <v>107</v>
      </c>
      <c r="B30" s="195"/>
      <c r="C30" s="189"/>
      <c r="D30" s="189"/>
      <c r="E30" s="189"/>
      <c r="F30" s="189"/>
      <c r="G30" s="442"/>
      <c r="H30" s="189"/>
      <c r="I30" s="189"/>
    </row>
    <row r="31" spans="1:9" ht="15" x14ac:dyDescent="0.3">
      <c r="A31" s="189"/>
      <c r="B31" s="189"/>
      <c r="C31" s="189"/>
      <c r="D31" s="189"/>
      <c r="E31" s="189"/>
      <c r="F31" s="189"/>
      <c r="G31" s="442"/>
      <c r="H31" s="189"/>
      <c r="I31" s="189"/>
    </row>
    <row r="32" spans="1:9" ht="15" x14ac:dyDescent="0.3">
      <c r="A32" s="189"/>
      <c r="B32" s="189"/>
      <c r="C32" s="189"/>
      <c r="D32" s="189"/>
      <c r="E32" s="193"/>
      <c r="F32" s="193"/>
      <c r="G32" s="444"/>
      <c r="H32" s="189"/>
      <c r="I32" s="189"/>
    </row>
    <row r="33" spans="1:9" ht="15" x14ac:dyDescent="0.3">
      <c r="A33" s="195"/>
      <c r="B33" s="195"/>
      <c r="C33" s="195" t="s">
        <v>395</v>
      </c>
      <c r="D33" s="195"/>
      <c r="E33" s="195"/>
      <c r="F33" s="195"/>
      <c r="G33" s="445"/>
      <c r="H33" s="189"/>
      <c r="I33" s="189"/>
    </row>
    <row r="34" spans="1:9" ht="15" x14ac:dyDescent="0.3">
      <c r="A34" s="189"/>
      <c r="B34" s="189"/>
      <c r="C34" s="189" t="s">
        <v>394</v>
      </c>
      <c r="D34" s="189"/>
      <c r="E34" s="189"/>
      <c r="F34" s="189"/>
      <c r="G34" s="442"/>
      <c r="H34" s="189"/>
      <c r="I34" s="189"/>
    </row>
    <row r="35" spans="1:9" x14ac:dyDescent="0.2">
      <c r="A35" s="197"/>
      <c r="B35" s="197"/>
      <c r="C35" s="197" t="s">
        <v>139</v>
      </c>
      <c r="D35" s="197"/>
      <c r="E35" s="197"/>
      <c r="F35" s="197"/>
      <c r="G35" s="446"/>
    </row>
  </sheetData>
  <mergeCells count="2">
    <mergeCell ref="I1:J1"/>
    <mergeCell ref="I2:J2"/>
  </mergeCells>
  <printOptions gridLines="1"/>
  <pageMargins left="0.25" right="0.25" top="0.75" bottom="0.75" header="0.3" footer="0.3"/>
  <pageSetup scale="76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Layout" topLeftCell="A7" zoomScaleNormal="100" zoomScaleSheetLayoutView="80" workbookViewId="0">
      <selection activeCell="F5" sqref="F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478</v>
      </c>
      <c r="B1" s="79"/>
      <c r="C1" s="79"/>
      <c r="D1" s="79"/>
      <c r="E1" s="79"/>
      <c r="F1" s="79"/>
      <c r="G1" s="494" t="s">
        <v>109</v>
      </c>
      <c r="H1" s="494"/>
      <c r="I1" s="357"/>
    </row>
    <row r="2" spans="1:9" ht="15" x14ac:dyDescent="0.3">
      <c r="A2" s="78" t="s">
        <v>140</v>
      </c>
      <c r="B2" s="79"/>
      <c r="C2" s="79"/>
      <c r="D2" s="79"/>
      <c r="E2" s="79"/>
      <c r="F2" s="79"/>
      <c r="G2" s="492" t="s">
        <v>538</v>
      </c>
      <c r="H2" s="492"/>
      <c r="I2" s="78"/>
    </row>
    <row r="3" spans="1:9" ht="15" x14ac:dyDescent="0.3">
      <c r="A3" s="78"/>
      <c r="B3" s="78"/>
      <c r="C3" s="78"/>
      <c r="D3" s="78"/>
      <c r="E3" s="78"/>
      <c r="F3" s="78"/>
      <c r="G3" s="294"/>
      <c r="H3" s="294"/>
      <c r="I3" s="357"/>
    </row>
    <row r="4" spans="1:9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93"/>
      <c r="B7" s="293"/>
      <c r="C7" s="293"/>
      <c r="D7" s="293"/>
      <c r="E7" s="293"/>
      <c r="F7" s="293"/>
      <c r="G7" s="80"/>
      <c r="H7" s="80"/>
      <c r="I7" s="357"/>
    </row>
    <row r="8" spans="1:9" ht="45" x14ac:dyDescent="0.2">
      <c r="A8" s="353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54"/>
      <c r="B9" s="355"/>
      <c r="C9" s="100"/>
      <c r="D9" s="100"/>
      <c r="E9" s="100"/>
      <c r="F9" s="100"/>
      <c r="G9" s="100"/>
      <c r="H9" s="4"/>
      <c r="I9" s="4"/>
    </row>
    <row r="10" spans="1:9" ht="15" x14ac:dyDescent="0.2">
      <c r="A10" s="354"/>
      <c r="B10" s="355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54"/>
      <c r="B11" s="355"/>
      <c r="C11" s="89"/>
      <c r="D11" s="89"/>
      <c r="E11" s="89"/>
      <c r="F11" s="89"/>
      <c r="G11" s="89"/>
      <c r="H11" s="4"/>
      <c r="I11" s="4"/>
    </row>
    <row r="12" spans="1:9" ht="15" x14ac:dyDescent="0.2">
      <c r="A12" s="354"/>
      <c r="B12" s="355"/>
      <c r="C12" s="89"/>
      <c r="D12" s="89"/>
      <c r="E12" s="89"/>
      <c r="F12" s="89"/>
      <c r="G12" s="89"/>
      <c r="H12" s="4"/>
      <c r="I12" s="4"/>
    </row>
    <row r="13" spans="1:9" ht="15" x14ac:dyDescent="0.2">
      <c r="A13" s="354"/>
      <c r="B13" s="355"/>
      <c r="C13" s="89"/>
      <c r="D13" s="89"/>
      <c r="E13" s="89"/>
      <c r="F13" s="89"/>
      <c r="G13" s="89"/>
      <c r="H13" s="4"/>
      <c r="I13" s="4"/>
    </row>
    <row r="14" spans="1:9" ht="15" x14ac:dyDescent="0.2">
      <c r="A14" s="354"/>
      <c r="B14" s="355"/>
      <c r="C14" s="89"/>
      <c r="D14" s="89"/>
      <c r="E14" s="89"/>
      <c r="F14" s="89"/>
      <c r="G14" s="89"/>
      <c r="H14" s="4"/>
      <c r="I14" s="4"/>
    </row>
    <row r="15" spans="1:9" ht="15" x14ac:dyDescent="0.2">
      <c r="A15" s="354"/>
      <c r="B15" s="355"/>
      <c r="C15" s="89"/>
      <c r="D15" s="89"/>
      <c r="E15" s="89"/>
      <c r="F15" s="89"/>
      <c r="G15" s="89"/>
      <c r="H15" s="4"/>
      <c r="I15" s="4"/>
    </row>
    <row r="16" spans="1:9" ht="15" x14ac:dyDescent="0.2">
      <c r="A16" s="354"/>
      <c r="B16" s="355"/>
      <c r="C16" s="89"/>
      <c r="D16" s="89"/>
      <c r="E16" s="89"/>
      <c r="F16" s="89"/>
      <c r="G16" s="89"/>
      <c r="H16" s="4"/>
      <c r="I16" s="4"/>
    </row>
    <row r="17" spans="1:9" ht="15" x14ac:dyDescent="0.2">
      <c r="A17" s="354"/>
      <c r="B17" s="355"/>
      <c r="C17" s="89"/>
      <c r="D17" s="89"/>
      <c r="E17" s="89"/>
      <c r="F17" s="89"/>
      <c r="G17" s="89"/>
      <c r="H17" s="4"/>
      <c r="I17" s="4"/>
    </row>
    <row r="18" spans="1:9" ht="15" x14ac:dyDescent="0.2">
      <c r="A18" s="354"/>
      <c r="B18" s="355"/>
      <c r="C18" s="89"/>
      <c r="D18" s="89"/>
      <c r="E18" s="89"/>
      <c r="F18" s="89"/>
      <c r="G18" s="89"/>
      <c r="H18" s="4"/>
      <c r="I18" s="4"/>
    </row>
    <row r="19" spans="1:9" ht="15" x14ac:dyDescent="0.2">
      <c r="A19" s="354"/>
      <c r="B19" s="355"/>
      <c r="C19" s="89"/>
      <c r="D19" s="89"/>
      <c r="E19" s="89"/>
      <c r="F19" s="89"/>
      <c r="G19" s="89"/>
      <c r="H19" s="4"/>
      <c r="I19" s="4"/>
    </row>
    <row r="20" spans="1:9" ht="15" x14ac:dyDescent="0.2">
      <c r="A20" s="354"/>
      <c r="B20" s="355"/>
      <c r="C20" s="89"/>
      <c r="D20" s="89"/>
      <c r="E20" s="89"/>
      <c r="F20" s="89"/>
      <c r="G20" s="89"/>
      <c r="H20" s="4"/>
      <c r="I20" s="4"/>
    </row>
    <row r="21" spans="1:9" ht="15" x14ac:dyDescent="0.2">
      <c r="A21" s="354"/>
      <c r="B21" s="355"/>
      <c r="C21" s="89"/>
      <c r="D21" s="89"/>
      <c r="E21" s="89"/>
      <c r="F21" s="89"/>
      <c r="G21" s="89"/>
      <c r="H21" s="4"/>
      <c r="I21" s="4"/>
    </row>
    <row r="22" spans="1:9" ht="15" x14ac:dyDescent="0.2">
      <c r="A22" s="354"/>
      <c r="B22" s="355"/>
      <c r="C22" s="89"/>
      <c r="D22" s="89"/>
      <c r="E22" s="89"/>
      <c r="F22" s="89"/>
      <c r="G22" s="89"/>
      <c r="H22" s="4"/>
      <c r="I22" s="4"/>
    </row>
    <row r="23" spans="1:9" ht="15" x14ac:dyDescent="0.2">
      <c r="A23" s="354"/>
      <c r="B23" s="355"/>
      <c r="C23" s="89"/>
      <c r="D23" s="89"/>
      <c r="E23" s="89"/>
      <c r="F23" s="89"/>
      <c r="G23" s="89"/>
      <c r="H23" s="4"/>
      <c r="I23" s="4"/>
    </row>
    <row r="24" spans="1:9" ht="15" x14ac:dyDescent="0.2">
      <c r="A24" s="354"/>
      <c r="B24" s="355"/>
      <c r="C24" s="89"/>
      <c r="D24" s="89"/>
      <c r="E24" s="89"/>
      <c r="F24" s="89"/>
      <c r="G24" s="89"/>
      <c r="H24" s="4"/>
      <c r="I24" s="4"/>
    </row>
    <row r="25" spans="1:9" ht="15" x14ac:dyDescent="0.2">
      <c r="A25" s="354"/>
      <c r="B25" s="355"/>
      <c r="C25" s="89"/>
      <c r="D25" s="89"/>
      <c r="E25" s="89"/>
      <c r="F25" s="89"/>
      <c r="G25" s="89"/>
      <c r="H25" s="4"/>
      <c r="I25" s="4"/>
    </row>
    <row r="26" spans="1:9" ht="15" x14ac:dyDescent="0.2">
      <c r="A26" s="354"/>
      <c r="B26" s="355"/>
      <c r="C26" s="89"/>
      <c r="D26" s="89"/>
      <c r="E26" s="89"/>
      <c r="F26" s="89"/>
      <c r="G26" s="89"/>
      <c r="H26" s="4"/>
      <c r="I26" s="4"/>
    </row>
    <row r="27" spans="1:9" ht="15" x14ac:dyDescent="0.2">
      <c r="A27" s="354"/>
      <c r="B27" s="355"/>
      <c r="C27" s="89"/>
      <c r="D27" s="89"/>
      <c r="E27" s="89"/>
      <c r="F27" s="89"/>
      <c r="G27" s="89"/>
      <c r="H27" s="4"/>
      <c r="I27" s="4"/>
    </row>
    <row r="28" spans="1:9" ht="15" x14ac:dyDescent="0.2">
      <c r="A28" s="354"/>
      <c r="B28" s="355"/>
      <c r="C28" s="89"/>
      <c r="D28" s="89"/>
      <c r="E28" s="89"/>
      <c r="F28" s="89"/>
      <c r="G28" s="89"/>
      <c r="H28" s="4"/>
      <c r="I28" s="4"/>
    </row>
    <row r="29" spans="1:9" ht="15" x14ac:dyDescent="0.2">
      <c r="A29" s="354"/>
      <c r="B29" s="355"/>
      <c r="C29" s="89"/>
      <c r="D29" s="89"/>
      <c r="E29" s="89"/>
      <c r="F29" s="89"/>
      <c r="G29" s="89"/>
      <c r="H29" s="4"/>
      <c r="I29" s="4"/>
    </row>
    <row r="30" spans="1:9" ht="15" x14ac:dyDescent="0.2">
      <c r="A30" s="354"/>
      <c r="B30" s="355"/>
      <c r="C30" s="89"/>
      <c r="D30" s="89"/>
      <c r="E30" s="89"/>
      <c r="F30" s="89"/>
      <c r="G30" s="89"/>
      <c r="H30" s="4"/>
      <c r="I30" s="4"/>
    </row>
    <row r="31" spans="1:9" ht="15" x14ac:dyDescent="0.2">
      <c r="A31" s="354"/>
      <c r="B31" s="355"/>
      <c r="C31" s="89"/>
      <c r="D31" s="89"/>
      <c r="E31" s="89"/>
      <c r="F31" s="89"/>
      <c r="G31" s="89"/>
      <c r="H31" s="4"/>
      <c r="I31" s="4"/>
    </row>
    <row r="32" spans="1:9" ht="15" x14ac:dyDescent="0.2">
      <c r="A32" s="354"/>
      <c r="B32" s="355"/>
      <c r="C32" s="89"/>
      <c r="D32" s="89"/>
      <c r="E32" s="89"/>
      <c r="F32" s="89"/>
      <c r="G32" s="89"/>
      <c r="H32" s="4"/>
      <c r="I32" s="4"/>
    </row>
    <row r="33" spans="1:9" ht="15" x14ac:dyDescent="0.2">
      <c r="A33" s="354"/>
      <c r="B33" s="355"/>
      <c r="C33" s="89"/>
      <c r="D33" s="89"/>
      <c r="E33" s="89"/>
      <c r="F33" s="89"/>
      <c r="G33" s="89"/>
      <c r="H33" s="4"/>
      <c r="I33" s="4"/>
    </row>
    <row r="34" spans="1:9" ht="15" x14ac:dyDescent="0.3">
      <c r="A34" s="354"/>
      <c r="B34" s="356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20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20"/>
      <c r="B37" s="44"/>
      <c r="C37" s="44"/>
      <c r="D37" s="44"/>
      <c r="E37" s="44"/>
      <c r="F37" s="44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6" t="s">
        <v>480</v>
      </c>
      <c r="B1" s="76"/>
      <c r="C1" s="79"/>
      <c r="D1" s="79"/>
      <c r="E1" s="79"/>
      <c r="F1" s="79"/>
      <c r="G1" s="494" t="s">
        <v>109</v>
      </c>
      <c r="H1" s="494"/>
    </row>
    <row r="2" spans="1:10" ht="15" x14ac:dyDescent="0.3">
      <c r="A2" s="78" t="s">
        <v>140</v>
      </c>
      <c r="B2" s="76"/>
      <c r="C2" s="79"/>
      <c r="D2" s="79"/>
      <c r="E2" s="79"/>
      <c r="F2" s="79"/>
      <c r="G2" s="492" t="s">
        <v>538</v>
      </c>
      <c r="H2" s="493"/>
    </row>
    <row r="3" spans="1:10" ht="15" x14ac:dyDescent="0.3">
      <c r="A3" s="78"/>
      <c r="B3" s="78"/>
      <c r="C3" s="78"/>
      <c r="D3" s="78"/>
      <c r="E3" s="78"/>
      <c r="F3" s="78"/>
      <c r="G3" s="294"/>
      <c r="H3" s="294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93"/>
      <c r="B7" s="293"/>
      <c r="C7" s="293"/>
      <c r="D7" s="293"/>
      <c r="E7" s="293"/>
      <c r="F7" s="293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5" t="s">
        <v>348</v>
      </c>
    </row>
    <row r="9" spans="1:10" ht="15" x14ac:dyDescent="0.2">
      <c r="A9" s="424">
        <v>1</v>
      </c>
      <c r="B9" s="474" t="s">
        <v>579</v>
      </c>
      <c r="C9" s="474" t="s">
        <v>580</v>
      </c>
      <c r="D9" s="449" t="s">
        <v>581</v>
      </c>
      <c r="E9" s="451" t="s">
        <v>537</v>
      </c>
      <c r="F9" s="451">
        <v>1</v>
      </c>
      <c r="G9" s="448">
        <v>2783.0250000000001</v>
      </c>
      <c r="H9" s="475" t="s">
        <v>582</v>
      </c>
      <c r="J9" s="235" t="s">
        <v>0</v>
      </c>
    </row>
    <row r="10" spans="1:10" ht="15" x14ac:dyDescent="0.2">
      <c r="A10" s="424">
        <v>2</v>
      </c>
      <c r="B10" s="476" t="s">
        <v>583</v>
      </c>
      <c r="C10" s="474" t="s">
        <v>584</v>
      </c>
      <c r="D10" s="449">
        <v>35001103468</v>
      </c>
      <c r="E10" s="451" t="s">
        <v>585</v>
      </c>
      <c r="F10" s="451">
        <v>1</v>
      </c>
      <c r="G10" s="448">
        <v>80</v>
      </c>
      <c r="H10" s="448" t="s">
        <v>586</v>
      </c>
    </row>
    <row r="11" spans="1:10" ht="15" x14ac:dyDescent="0.2">
      <c r="A11" s="423"/>
      <c r="B11" s="423"/>
      <c r="C11" s="423"/>
      <c r="D11" s="423"/>
      <c r="E11" s="423"/>
      <c r="F11" s="423"/>
      <c r="G11" s="425"/>
      <c r="H11" s="425"/>
    </row>
    <row r="12" spans="1:10" ht="15" x14ac:dyDescent="0.2">
      <c r="A12" s="423"/>
      <c r="B12" s="423"/>
      <c r="C12" s="423"/>
      <c r="D12" s="423"/>
      <c r="E12" s="423"/>
      <c r="F12" s="423"/>
      <c r="G12" s="425"/>
      <c r="H12" s="425"/>
    </row>
    <row r="13" spans="1:10" ht="15" x14ac:dyDescent="0.2">
      <c r="A13" s="423"/>
      <c r="B13" s="423"/>
      <c r="C13" s="423"/>
      <c r="D13" s="423"/>
      <c r="E13" s="423"/>
      <c r="F13" s="423"/>
      <c r="G13" s="425"/>
      <c r="H13" s="425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2863.0250000000001</v>
      </c>
      <c r="H34" s="88">
        <f>SUM(H9:H33)</f>
        <v>0</v>
      </c>
    </row>
    <row r="35" spans="1:9" ht="15" x14ac:dyDescent="0.3">
      <c r="A35" s="233"/>
      <c r="B35" s="233"/>
      <c r="C35" s="233"/>
      <c r="D35" s="233"/>
      <c r="E35" s="233"/>
      <c r="F35" s="233"/>
      <c r="G35" s="233"/>
      <c r="H35" s="189"/>
      <c r="I35" s="189"/>
    </row>
    <row r="36" spans="1:9" ht="15" x14ac:dyDescent="0.3">
      <c r="A36" s="234" t="s">
        <v>481</v>
      </c>
      <c r="B36" s="234"/>
      <c r="C36" s="233"/>
      <c r="D36" s="233"/>
      <c r="E36" s="233"/>
      <c r="F36" s="233"/>
      <c r="G36" s="233"/>
      <c r="H36" s="189"/>
      <c r="I36" s="189"/>
    </row>
    <row r="37" spans="1:9" ht="15" x14ac:dyDescent="0.3">
      <c r="A37" s="234"/>
      <c r="B37" s="234"/>
      <c r="C37" s="233"/>
      <c r="D37" s="233"/>
      <c r="E37" s="233"/>
      <c r="F37" s="233"/>
      <c r="G37" s="233"/>
      <c r="H37" s="189"/>
      <c r="I37" s="189"/>
    </row>
    <row r="38" spans="1:9" ht="15" x14ac:dyDescent="0.3">
      <c r="A38" s="234"/>
      <c r="B38" s="234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4"/>
      <c r="B39" s="234"/>
      <c r="C39" s="189"/>
      <c r="D39" s="189"/>
      <c r="E39" s="189"/>
      <c r="F39" s="189"/>
      <c r="G39" s="189"/>
      <c r="H39" s="189"/>
      <c r="I39" s="189"/>
    </row>
    <row r="40" spans="1:9" x14ac:dyDescent="0.2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 x14ac:dyDescent="0.3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434</v>
      </c>
      <c r="D44" s="195"/>
      <c r="E44" s="233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270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139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26.5703125" style="190" bestFit="1" customWidth="1"/>
    <col min="4" max="4" width="16.85546875" style="190" customWidth="1"/>
    <col min="5" max="5" width="35.710937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98" t="s">
        <v>482</v>
      </c>
      <c r="B2" s="498"/>
      <c r="C2" s="498"/>
      <c r="D2" s="498"/>
      <c r="E2" s="344"/>
      <c r="F2" s="79"/>
      <c r="G2" s="79"/>
      <c r="H2" s="79"/>
      <c r="I2" s="79"/>
      <c r="J2" s="294"/>
      <c r="K2" s="295"/>
      <c r="L2" s="295" t="s">
        <v>109</v>
      </c>
    </row>
    <row r="3" spans="1:12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4"/>
      <c r="K3" s="492" t="s">
        <v>538</v>
      </c>
      <c r="L3" s="493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294"/>
      <c r="K4" s="294"/>
      <c r="L4" s="294"/>
    </row>
    <row r="5" spans="1:12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293"/>
      <c r="B8" s="293"/>
      <c r="C8" s="293"/>
      <c r="D8" s="293"/>
      <c r="E8" s="293"/>
      <c r="F8" s="293"/>
      <c r="G8" s="293"/>
      <c r="H8" s="293"/>
      <c r="I8" s="293"/>
      <c r="J8" s="80"/>
      <c r="K8" s="80"/>
      <c r="L8" s="80"/>
    </row>
    <row r="9" spans="1:12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45" x14ac:dyDescent="0.2">
      <c r="A10" s="100">
        <v>1</v>
      </c>
      <c r="B10" s="427" t="s">
        <v>587</v>
      </c>
      <c r="C10" s="476" t="s">
        <v>589</v>
      </c>
      <c r="D10" s="424" t="s">
        <v>588</v>
      </c>
      <c r="E10" s="477" t="str">
        <f>A6</f>
        <v>მოქალაქეთა პოლიტიკური გაერთიანება "სამოქალაქო პლატფორმა - ახალი საქართველო"</v>
      </c>
      <c r="F10" s="424" t="s">
        <v>590</v>
      </c>
      <c r="G10" s="424"/>
      <c r="H10" s="424" t="s">
        <v>591</v>
      </c>
      <c r="I10" s="424"/>
      <c r="J10" s="425"/>
      <c r="K10" s="425">
        <v>990</v>
      </c>
      <c r="L10" s="424"/>
    </row>
    <row r="11" spans="1:12" ht="45" x14ac:dyDescent="0.2">
      <c r="A11" s="424">
        <v>2</v>
      </c>
      <c r="B11" s="427" t="s">
        <v>587</v>
      </c>
      <c r="C11" s="476" t="s">
        <v>589</v>
      </c>
      <c r="D11" s="424" t="s">
        <v>588</v>
      </c>
      <c r="E11" s="477" t="str">
        <f>E10</f>
        <v>მოქალაქეთა პოლიტიკური გაერთიანება "სამოქალაქო პლატფორმა - ახალი საქართველო"</v>
      </c>
      <c r="F11" s="424" t="s">
        <v>590</v>
      </c>
      <c r="G11" s="424"/>
      <c r="H11" s="424" t="s">
        <v>591</v>
      </c>
      <c r="I11" s="424"/>
      <c r="J11" s="425"/>
      <c r="K11" s="425">
        <v>505</v>
      </c>
      <c r="L11" s="424"/>
    </row>
    <row r="12" spans="1:12" ht="38.25" x14ac:dyDescent="0.2">
      <c r="A12" s="424">
        <v>3</v>
      </c>
      <c r="B12" s="427" t="s">
        <v>593</v>
      </c>
      <c r="C12" s="476" t="s">
        <v>592</v>
      </c>
      <c r="D12" s="424">
        <v>205270669</v>
      </c>
      <c r="E12" s="478" t="str">
        <f>E11</f>
        <v>მოქალაქეთა პოლიტიკური გაერთიანება "სამოქალაქო პლატფორმა - ახალი საქართველო"</v>
      </c>
      <c r="F12" s="422"/>
      <c r="G12" s="422"/>
      <c r="H12" s="424" t="s">
        <v>591</v>
      </c>
      <c r="I12" s="422"/>
      <c r="J12" s="422"/>
      <c r="K12" s="425">
        <v>6580</v>
      </c>
      <c r="L12" s="423"/>
    </row>
    <row r="13" spans="1:12" ht="38.25" x14ac:dyDescent="0.2">
      <c r="A13" s="424">
        <v>4</v>
      </c>
      <c r="B13" s="427" t="s">
        <v>593</v>
      </c>
      <c r="C13" s="476" t="s">
        <v>594</v>
      </c>
      <c r="D13" s="424" t="s">
        <v>595</v>
      </c>
      <c r="E13" s="478" t="str">
        <f t="shared" ref="E13:E16" si="0">E12</f>
        <v>მოქალაქეთა პოლიტიკური გაერთიანება "სამოქალაქო პლატფორმა - ახალი საქართველო"</v>
      </c>
      <c r="F13" s="423"/>
      <c r="G13" s="423"/>
      <c r="H13" s="424" t="s">
        <v>591</v>
      </c>
      <c r="I13" s="423"/>
      <c r="J13" s="425"/>
      <c r="K13" s="425">
        <v>5000</v>
      </c>
      <c r="L13" s="423"/>
    </row>
    <row r="14" spans="1:12" ht="38.25" x14ac:dyDescent="0.2">
      <c r="A14" s="424">
        <v>5</v>
      </c>
      <c r="B14" s="427" t="s">
        <v>593</v>
      </c>
      <c r="C14" s="476" t="s">
        <v>597</v>
      </c>
      <c r="D14" s="424" t="s">
        <v>596</v>
      </c>
      <c r="E14" s="478" t="str">
        <f t="shared" si="0"/>
        <v>მოქალაქეთა პოლიტიკური გაერთიანება "სამოქალაქო პლატფორმა - ახალი საქართველო"</v>
      </c>
      <c r="F14" s="423"/>
      <c r="G14" s="423"/>
      <c r="H14" s="424" t="s">
        <v>591</v>
      </c>
      <c r="I14" s="423"/>
      <c r="J14" s="425"/>
      <c r="K14" s="425">
        <v>150</v>
      </c>
      <c r="L14" s="423"/>
    </row>
    <row r="15" spans="1:12" ht="38.25" x14ac:dyDescent="0.2">
      <c r="A15" s="424">
        <v>6</v>
      </c>
      <c r="B15" s="427" t="s">
        <v>593</v>
      </c>
      <c r="C15" s="476" t="s">
        <v>598</v>
      </c>
      <c r="D15" s="424" t="s">
        <v>599</v>
      </c>
      <c r="E15" s="478" t="str">
        <f t="shared" si="0"/>
        <v>მოქალაქეთა პოლიტიკური გაერთიანება "სამოქალაქო პლატფორმა - ახალი საქართველო"</v>
      </c>
      <c r="F15" s="423"/>
      <c r="G15" s="423"/>
      <c r="H15" s="424" t="s">
        <v>591</v>
      </c>
      <c r="I15" s="423"/>
      <c r="J15" s="425"/>
      <c r="K15" s="425">
        <v>10490.4</v>
      </c>
      <c r="L15" s="423"/>
    </row>
    <row r="16" spans="1:12" ht="38.25" x14ac:dyDescent="0.2">
      <c r="A16" s="424">
        <v>7</v>
      </c>
      <c r="B16" s="427" t="s">
        <v>593</v>
      </c>
      <c r="C16" s="476" t="s">
        <v>600</v>
      </c>
      <c r="D16" s="424" t="s">
        <v>601</v>
      </c>
      <c r="E16" s="478" t="str">
        <f t="shared" si="0"/>
        <v>მოქალაქეთა პოლიტიკური გაერთიანება "სამოქალაქო პლატფორმა - ახალი საქართველო"</v>
      </c>
      <c r="F16" s="423"/>
      <c r="G16" s="423"/>
      <c r="H16" s="424" t="s">
        <v>591</v>
      </c>
      <c r="I16" s="423"/>
      <c r="J16" s="425"/>
      <c r="K16" s="425">
        <v>500</v>
      </c>
      <c r="L16" s="423"/>
    </row>
    <row r="17" spans="1:12" ht="15" x14ac:dyDescent="0.2">
      <c r="A17" s="424">
        <v>8</v>
      </c>
      <c r="B17" s="427"/>
      <c r="C17" s="476"/>
      <c r="D17" s="424"/>
      <c r="E17" s="478"/>
      <c r="F17" s="423"/>
      <c r="G17" s="423"/>
      <c r="H17" s="424"/>
      <c r="I17" s="423"/>
      <c r="J17" s="425"/>
      <c r="K17" s="425"/>
      <c r="L17" s="423"/>
    </row>
    <row r="18" spans="1:12" ht="15" x14ac:dyDescent="0.2">
      <c r="A18" s="424">
        <v>9</v>
      </c>
      <c r="B18" s="427"/>
      <c r="C18" s="476"/>
      <c r="D18" s="424"/>
      <c r="E18" s="478"/>
      <c r="F18" s="423"/>
      <c r="G18" s="423"/>
      <c r="H18" s="424"/>
      <c r="I18" s="423"/>
      <c r="J18" s="425"/>
      <c r="K18" s="425"/>
      <c r="L18" s="423"/>
    </row>
    <row r="19" spans="1:12" ht="15" x14ac:dyDescent="0.2">
      <c r="A19" s="100">
        <v>10</v>
      </c>
      <c r="B19" s="427"/>
      <c r="C19" s="423"/>
      <c r="D19" s="423"/>
      <c r="E19" s="423"/>
      <c r="F19" s="423"/>
      <c r="G19" s="423"/>
      <c r="H19" s="423"/>
      <c r="I19" s="423"/>
      <c r="J19" s="425"/>
      <c r="K19" s="425"/>
      <c r="L19" s="423"/>
    </row>
    <row r="20" spans="1:12" ht="15" x14ac:dyDescent="0.2">
      <c r="A20" s="100">
        <v>11</v>
      </c>
      <c r="B20" s="427"/>
      <c r="C20" s="423"/>
      <c r="D20" s="423"/>
      <c r="E20" s="423"/>
      <c r="F20" s="423"/>
      <c r="G20" s="423"/>
      <c r="H20" s="423"/>
      <c r="I20" s="423"/>
      <c r="J20" s="425"/>
      <c r="K20" s="425"/>
      <c r="L20" s="423"/>
    </row>
    <row r="21" spans="1:12" ht="15" x14ac:dyDescent="0.2">
      <c r="A21" s="100">
        <v>12</v>
      </c>
      <c r="B21" s="345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45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45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45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45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45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45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45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45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89" t="s">
        <v>276</v>
      </c>
      <c r="B30" s="345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3">
      <c r="A31" s="89"/>
      <c r="B31" s="345"/>
      <c r="C31" s="101"/>
      <c r="D31" s="101"/>
      <c r="E31" s="101"/>
      <c r="F31" s="101"/>
      <c r="G31" s="89"/>
      <c r="H31" s="89"/>
      <c r="I31" s="89"/>
      <c r="J31" s="89" t="s">
        <v>493</v>
      </c>
      <c r="K31" s="88">
        <f>SUM(K10:K30)</f>
        <v>24215.4</v>
      </c>
      <c r="L31" s="89"/>
    </row>
    <row r="32" spans="1:12" ht="15" x14ac:dyDescent="0.3">
      <c r="A32" s="233"/>
      <c r="B32" s="233"/>
      <c r="C32" s="233"/>
      <c r="D32" s="233"/>
      <c r="E32" s="233"/>
      <c r="F32" s="233"/>
      <c r="G32" s="233"/>
      <c r="H32" s="233"/>
      <c r="I32" s="233"/>
      <c r="J32" s="233"/>
      <c r="K32" s="189"/>
    </row>
    <row r="33" spans="1:11" ht="15" x14ac:dyDescent="0.3">
      <c r="A33" s="234" t="s">
        <v>494</v>
      </c>
      <c r="B33" s="234"/>
      <c r="C33" s="233"/>
      <c r="D33" s="233"/>
      <c r="E33" s="233"/>
      <c r="F33" s="233"/>
      <c r="G33" s="233"/>
      <c r="H33" s="233"/>
      <c r="I33" s="233"/>
      <c r="J33" s="233"/>
      <c r="K33" s="189"/>
    </row>
    <row r="34" spans="1:11" ht="15" x14ac:dyDescent="0.3">
      <c r="A34" s="234" t="s">
        <v>495</v>
      </c>
      <c r="B34" s="234"/>
      <c r="C34" s="233"/>
      <c r="D34" s="233"/>
      <c r="E34" s="233"/>
      <c r="F34" s="233"/>
      <c r="G34" s="233"/>
      <c r="H34" s="233"/>
      <c r="I34" s="233"/>
      <c r="J34" s="233"/>
      <c r="K34" s="189"/>
    </row>
    <row r="35" spans="1:11" ht="15" x14ac:dyDescent="0.3">
      <c r="A35" s="220" t="s">
        <v>496</v>
      </c>
      <c r="B35" s="234"/>
      <c r="C35" s="189"/>
      <c r="D35" s="189"/>
      <c r="E35" s="189"/>
      <c r="F35" s="189"/>
      <c r="G35" s="189"/>
      <c r="H35" s="189"/>
      <c r="I35" s="189"/>
      <c r="J35" s="189"/>
      <c r="K35" s="189"/>
    </row>
    <row r="36" spans="1:11" ht="15" x14ac:dyDescent="0.3">
      <c r="A36" s="220" t="s">
        <v>497</v>
      </c>
      <c r="B36" s="234"/>
      <c r="C36" s="189"/>
      <c r="D36" s="189"/>
      <c r="E36" s="189"/>
      <c r="F36" s="189"/>
      <c r="G36" s="189"/>
      <c r="H36" s="189"/>
      <c r="I36" s="189"/>
      <c r="J36" s="189"/>
      <c r="K36" s="189"/>
    </row>
    <row r="37" spans="1:11" ht="15" customHeight="1" x14ac:dyDescent="0.2">
      <c r="A37" s="503" t="s">
        <v>514</v>
      </c>
      <c r="B37" s="503"/>
      <c r="C37" s="503"/>
      <c r="D37" s="503"/>
      <c r="E37" s="503"/>
      <c r="F37" s="503"/>
      <c r="G37" s="503"/>
      <c r="H37" s="503"/>
      <c r="I37" s="503"/>
      <c r="J37" s="503"/>
      <c r="K37" s="503"/>
    </row>
    <row r="38" spans="1:11" ht="15" customHeight="1" x14ac:dyDescent="0.2">
      <c r="A38" s="503"/>
      <c r="B38" s="503"/>
      <c r="C38" s="503"/>
      <c r="D38" s="503"/>
      <c r="E38" s="503"/>
      <c r="F38" s="503"/>
      <c r="G38" s="503"/>
      <c r="H38" s="503"/>
      <c r="I38" s="503"/>
      <c r="J38" s="503"/>
      <c r="K38" s="503"/>
    </row>
    <row r="39" spans="1:11" ht="12.75" customHeight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</row>
    <row r="40" spans="1:11" ht="15" x14ac:dyDescent="0.3">
      <c r="A40" s="499" t="s">
        <v>107</v>
      </c>
      <c r="B40" s="499"/>
      <c r="C40" s="346"/>
      <c r="D40" s="347"/>
      <c r="E40" s="347"/>
      <c r="F40" s="346"/>
      <c r="G40" s="346"/>
      <c r="H40" s="346"/>
      <c r="I40" s="346"/>
      <c r="J40" s="346"/>
      <c r="K40" s="189"/>
    </row>
    <row r="41" spans="1:11" ht="15" x14ac:dyDescent="0.3">
      <c r="A41" s="346"/>
      <c r="B41" s="347"/>
      <c r="C41" s="346"/>
      <c r="D41" s="347"/>
      <c r="E41" s="347"/>
      <c r="F41" s="346"/>
      <c r="G41" s="346"/>
      <c r="H41" s="346"/>
      <c r="I41" s="346"/>
      <c r="J41" s="348"/>
      <c r="K41" s="189"/>
    </row>
    <row r="42" spans="1:11" ht="15" customHeight="1" x14ac:dyDescent="0.3">
      <c r="A42" s="346"/>
      <c r="B42" s="347"/>
      <c r="C42" s="500" t="s">
        <v>268</v>
      </c>
      <c r="D42" s="500"/>
      <c r="E42" s="349"/>
      <c r="F42" s="350"/>
      <c r="G42" s="501" t="s">
        <v>498</v>
      </c>
      <c r="H42" s="501"/>
      <c r="I42" s="501"/>
      <c r="J42" s="351"/>
      <c r="K42" s="189"/>
    </row>
    <row r="43" spans="1:11" ht="15" x14ac:dyDescent="0.3">
      <c r="A43" s="346"/>
      <c r="B43" s="347"/>
      <c r="C43" s="346"/>
      <c r="D43" s="347"/>
      <c r="E43" s="347"/>
      <c r="F43" s="346"/>
      <c r="G43" s="502"/>
      <c r="H43" s="502"/>
      <c r="I43" s="502"/>
      <c r="J43" s="351"/>
      <c r="K43" s="189"/>
    </row>
    <row r="44" spans="1:11" ht="15" x14ac:dyDescent="0.3">
      <c r="A44" s="346"/>
      <c r="B44" s="347"/>
      <c r="C44" s="497" t="s">
        <v>139</v>
      </c>
      <c r="D44" s="497"/>
      <c r="E44" s="349"/>
      <c r="F44" s="350"/>
      <c r="G44" s="346"/>
      <c r="H44" s="346"/>
      <c r="I44" s="346"/>
      <c r="J44" s="346"/>
      <c r="K44" s="189"/>
    </row>
  </sheetData>
  <mergeCells count="7">
    <mergeCell ref="C44:D44"/>
    <mergeCell ref="A2:D2"/>
    <mergeCell ref="K3:L3"/>
    <mergeCell ref="A40:B40"/>
    <mergeCell ref="C42:D42"/>
    <mergeCell ref="G42:I43"/>
    <mergeCell ref="A37:K38"/>
  </mergeCells>
  <dataValidations count="1">
    <dataValidation type="list" allowBlank="1" showInputMessage="1" showErrorMessage="1" sqref="B10:B3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110" zoomScaleNormal="100" zoomScaleSheetLayoutView="11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505" t="s">
        <v>109</v>
      </c>
      <c r="D1" s="505"/>
    </row>
    <row r="2" spans="1:5" x14ac:dyDescent="0.3">
      <c r="A2" s="76" t="s">
        <v>459</v>
      </c>
      <c r="B2" s="78"/>
      <c r="C2" s="492" t="s">
        <v>538</v>
      </c>
      <c r="D2" s="493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121"/>
      <c r="C6" s="121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94" t="s">
        <v>109</v>
      </c>
      <c r="D1" s="494"/>
      <c r="E1" s="93"/>
    </row>
    <row r="2" spans="1:5" s="6" customFormat="1" x14ac:dyDescent="0.3">
      <c r="A2" s="76" t="s">
        <v>457</v>
      </c>
      <c r="B2" s="79"/>
      <c r="C2" s="492" t="s">
        <v>538</v>
      </c>
      <c r="D2" s="493"/>
      <c r="E2" s="93"/>
    </row>
    <row r="3" spans="1:5" s="6" customFormat="1" x14ac:dyDescent="0.3">
      <c r="A3" s="78" t="s">
        <v>140</v>
      </c>
      <c r="B3" s="76"/>
      <c r="C3" s="166"/>
      <c r="D3" s="166"/>
      <c r="E3" s="93"/>
    </row>
    <row r="4" spans="1:5" s="6" customFormat="1" x14ac:dyDescent="0.3">
      <c r="A4" s="78"/>
      <c r="B4" s="78"/>
      <c r="C4" s="166"/>
      <c r="D4" s="166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5"/>
      <c r="B8" s="165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0"/>
    </row>
    <row r="22" spans="1:9" x14ac:dyDescent="0.3">
      <c r="A22" s="220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110" zoomScaleNormal="100" zoomScaleSheetLayoutView="110" workbookViewId="0">
      <selection activeCell="C2" sqref="C2:D2"/>
    </sheetView>
  </sheetViews>
  <sheetFormatPr defaultRowHeight="15" x14ac:dyDescent="0.3"/>
  <cols>
    <col min="1" max="1" width="12.85546875" style="30" customWidth="1"/>
    <col min="2" max="2" width="63.1406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224</v>
      </c>
      <c r="B1" s="122"/>
      <c r="C1" s="506" t="s">
        <v>198</v>
      </c>
      <c r="D1" s="506"/>
      <c r="E1" s="107"/>
    </row>
    <row r="2" spans="1:5" x14ac:dyDescent="0.3">
      <c r="A2" s="78" t="s">
        <v>140</v>
      </c>
      <c r="B2" s="122"/>
      <c r="C2" s="492" t="s">
        <v>538</v>
      </c>
      <c r="D2" s="493"/>
      <c r="E2" s="107"/>
    </row>
    <row r="3" spans="1:5" x14ac:dyDescent="0.3">
      <c r="A3" s="118"/>
      <c r="B3" s="122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1"/>
      <c r="C5" s="121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3"/>
      <c r="C7" s="124"/>
      <c r="D7" s="124"/>
      <c r="E7" s="107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7"/>
    </row>
    <row r="9" spans="1:5" x14ac:dyDescent="0.3">
      <c r="A9" s="49"/>
      <c r="B9" s="50"/>
      <c r="C9" s="159"/>
      <c r="D9" s="159"/>
      <c r="E9" s="107"/>
    </row>
    <row r="10" spans="1:5" x14ac:dyDescent="0.3">
      <c r="A10" s="51" t="s">
        <v>191</v>
      </c>
      <c r="B10" s="52"/>
      <c r="C10" s="126">
        <f>SUM(C11,C34)</f>
        <v>2841.94</v>
      </c>
      <c r="D10" s="126">
        <f>SUM(D11,D34)</f>
        <v>2615.77</v>
      </c>
      <c r="E10" s="107"/>
    </row>
    <row r="11" spans="1:5" x14ac:dyDescent="0.3">
      <c r="A11" s="53" t="s">
        <v>192</v>
      </c>
      <c r="B11" s="54"/>
      <c r="C11" s="87">
        <f>SUM(C12:C32)</f>
        <v>2841.94</v>
      </c>
      <c r="D11" s="87">
        <f>SUM(D12:D32)</f>
        <v>2615.77</v>
      </c>
      <c r="E11" s="107"/>
    </row>
    <row r="12" spans="1:5" x14ac:dyDescent="0.3">
      <c r="A12" s="57">
        <v>1110</v>
      </c>
      <c r="B12" s="56" t="s">
        <v>142</v>
      </c>
      <c r="C12" s="8">
        <v>0</v>
      </c>
      <c r="D12" s="8">
        <v>0</v>
      </c>
      <c r="E12" s="107"/>
    </row>
    <row r="13" spans="1:5" x14ac:dyDescent="0.3">
      <c r="A13" s="57">
        <v>1120</v>
      </c>
      <c r="B13" s="56" t="s">
        <v>143</v>
      </c>
      <c r="C13" s="8">
        <v>0</v>
      </c>
      <c r="D13" s="8">
        <v>0</v>
      </c>
      <c r="E13" s="107"/>
    </row>
    <row r="14" spans="1:5" x14ac:dyDescent="0.3">
      <c r="A14" s="57">
        <v>1211</v>
      </c>
      <c r="B14" s="56" t="s">
        <v>144</v>
      </c>
      <c r="C14" s="455">
        <v>1786.94</v>
      </c>
      <c r="D14" s="455">
        <v>1965.77</v>
      </c>
      <c r="E14" s="107"/>
    </row>
    <row r="15" spans="1:5" x14ac:dyDescent="0.3">
      <c r="A15" s="57">
        <v>1212</v>
      </c>
      <c r="B15" s="56" t="s">
        <v>145</v>
      </c>
      <c r="C15" s="8">
        <v>0</v>
      </c>
      <c r="D15" s="8">
        <v>0</v>
      </c>
      <c r="E15" s="107"/>
    </row>
    <row r="16" spans="1:5" x14ac:dyDescent="0.3">
      <c r="A16" s="57">
        <v>1213</v>
      </c>
      <c r="B16" s="56" t="s">
        <v>146</v>
      </c>
      <c r="C16" s="8">
        <v>0</v>
      </c>
      <c r="D16" s="8">
        <v>0</v>
      </c>
      <c r="E16" s="107"/>
    </row>
    <row r="17" spans="1:5" x14ac:dyDescent="0.3">
      <c r="A17" s="57">
        <v>1214</v>
      </c>
      <c r="B17" s="56" t="s">
        <v>147</v>
      </c>
      <c r="C17" s="8">
        <v>0</v>
      </c>
      <c r="D17" s="8">
        <v>0</v>
      </c>
      <c r="E17" s="107"/>
    </row>
    <row r="18" spans="1:5" x14ac:dyDescent="0.3">
      <c r="A18" s="57">
        <v>1215</v>
      </c>
      <c r="B18" s="56" t="s">
        <v>148</v>
      </c>
      <c r="C18" s="8">
        <v>0</v>
      </c>
      <c r="D18" s="8">
        <v>0</v>
      </c>
      <c r="E18" s="107"/>
    </row>
    <row r="19" spans="1:5" x14ac:dyDescent="0.3">
      <c r="A19" s="57">
        <v>1300</v>
      </c>
      <c r="B19" s="56" t="s">
        <v>149</v>
      </c>
      <c r="C19" s="8">
        <v>0</v>
      </c>
      <c r="D19" s="8">
        <v>0</v>
      </c>
      <c r="E19" s="107"/>
    </row>
    <row r="20" spans="1:5" x14ac:dyDescent="0.3">
      <c r="A20" s="57">
        <v>1410</v>
      </c>
      <c r="B20" s="56" t="s">
        <v>150</v>
      </c>
      <c r="C20" s="8">
        <v>0</v>
      </c>
      <c r="D20" s="8">
        <v>0</v>
      </c>
      <c r="E20" s="107"/>
    </row>
    <row r="21" spans="1:5" x14ac:dyDescent="0.3">
      <c r="A21" s="57">
        <v>1421</v>
      </c>
      <c r="B21" s="56" t="s">
        <v>151</v>
      </c>
      <c r="C21" s="8">
        <v>0</v>
      </c>
      <c r="D21" s="8">
        <v>0</v>
      </c>
      <c r="E21" s="107"/>
    </row>
    <row r="22" spans="1:5" x14ac:dyDescent="0.3">
      <c r="A22" s="57">
        <v>1422</v>
      </c>
      <c r="B22" s="56" t="s">
        <v>152</v>
      </c>
      <c r="C22" s="8">
        <v>0</v>
      </c>
      <c r="D22" s="8">
        <v>0</v>
      </c>
      <c r="E22" s="107"/>
    </row>
    <row r="23" spans="1:5" x14ac:dyDescent="0.3">
      <c r="A23" s="57">
        <v>1423</v>
      </c>
      <c r="B23" s="56" t="s">
        <v>153</v>
      </c>
      <c r="C23" s="8">
        <v>0</v>
      </c>
      <c r="D23" s="8">
        <v>0</v>
      </c>
      <c r="E23" s="107"/>
    </row>
    <row r="24" spans="1:5" x14ac:dyDescent="0.3">
      <c r="A24" s="57">
        <v>1431</v>
      </c>
      <c r="B24" s="56" t="s">
        <v>154</v>
      </c>
      <c r="C24" s="8">
        <v>0</v>
      </c>
      <c r="D24" s="8">
        <v>0</v>
      </c>
      <c r="E24" s="107"/>
    </row>
    <row r="25" spans="1:5" x14ac:dyDescent="0.3">
      <c r="A25" s="57">
        <v>1432</v>
      </c>
      <c r="B25" s="56" t="s">
        <v>155</v>
      </c>
      <c r="C25" s="8">
        <v>0</v>
      </c>
      <c r="D25" s="8">
        <v>0</v>
      </c>
      <c r="E25" s="107"/>
    </row>
    <row r="26" spans="1:5" x14ac:dyDescent="0.3">
      <c r="A26" s="57">
        <v>1433</v>
      </c>
      <c r="B26" s="56" t="s">
        <v>156</v>
      </c>
      <c r="C26" s="8">
        <v>80</v>
      </c>
      <c r="D26" s="8">
        <v>125</v>
      </c>
      <c r="E26" s="107"/>
    </row>
    <row r="27" spans="1:5" x14ac:dyDescent="0.3">
      <c r="A27" s="57">
        <v>1441</v>
      </c>
      <c r="B27" s="56" t="s">
        <v>157</v>
      </c>
      <c r="C27" s="8">
        <v>375</v>
      </c>
      <c r="D27" s="8">
        <v>0</v>
      </c>
      <c r="E27" s="107"/>
    </row>
    <row r="28" spans="1:5" x14ac:dyDescent="0.3">
      <c r="A28" s="57">
        <v>1442</v>
      </c>
      <c r="B28" s="56" t="s">
        <v>158</v>
      </c>
      <c r="C28" s="8">
        <v>600</v>
      </c>
      <c r="D28" s="8">
        <f>C28-75</f>
        <v>525</v>
      </c>
      <c r="E28" s="107"/>
    </row>
    <row r="29" spans="1:5" x14ac:dyDescent="0.3">
      <c r="A29" s="57">
        <v>1443</v>
      </c>
      <c r="B29" s="56" t="s">
        <v>159</v>
      </c>
      <c r="C29" s="8">
        <v>0</v>
      </c>
      <c r="D29" s="8">
        <v>0</v>
      </c>
      <c r="E29" s="107"/>
    </row>
    <row r="30" spans="1:5" x14ac:dyDescent="0.3">
      <c r="A30" s="57">
        <v>1444</v>
      </c>
      <c r="B30" s="56" t="s">
        <v>160</v>
      </c>
      <c r="C30" s="8">
        <v>0</v>
      </c>
      <c r="D30" s="8">
        <v>0</v>
      </c>
      <c r="E30" s="107"/>
    </row>
    <row r="31" spans="1:5" x14ac:dyDescent="0.3">
      <c r="A31" s="57">
        <v>1445</v>
      </c>
      <c r="B31" s="56" t="s">
        <v>161</v>
      </c>
      <c r="C31" s="8">
        <v>0</v>
      </c>
      <c r="D31" s="8">
        <v>0</v>
      </c>
      <c r="E31" s="107"/>
    </row>
    <row r="32" spans="1:5" x14ac:dyDescent="0.3">
      <c r="A32" s="57">
        <v>1446</v>
      </c>
      <c r="B32" s="56" t="s">
        <v>162</v>
      </c>
      <c r="C32" s="8">
        <v>0</v>
      </c>
      <c r="D32" s="8">
        <v>0</v>
      </c>
      <c r="E32" s="107"/>
    </row>
    <row r="33" spans="1:5" x14ac:dyDescent="0.3">
      <c r="A33" s="31"/>
      <c r="E33" s="107"/>
    </row>
    <row r="34" spans="1:5" x14ac:dyDescent="0.3">
      <c r="A34" s="58" t="s">
        <v>193</v>
      </c>
      <c r="B34" s="56"/>
      <c r="C34" s="87">
        <f>SUM(C35:C42)</f>
        <v>0</v>
      </c>
      <c r="D34" s="87">
        <f>SUM(D35:D42)</f>
        <v>0</v>
      </c>
      <c r="E34" s="107"/>
    </row>
    <row r="35" spans="1:5" x14ac:dyDescent="0.3">
      <c r="A35" s="57">
        <v>2110</v>
      </c>
      <c r="B35" s="56" t="s">
        <v>100</v>
      </c>
      <c r="C35" s="8">
        <v>0</v>
      </c>
      <c r="D35" s="8">
        <v>0</v>
      </c>
      <c r="E35" s="107"/>
    </row>
    <row r="36" spans="1:5" x14ac:dyDescent="0.3">
      <c r="A36" s="57">
        <v>2120</v>
      </c>
      <c r="B36" s="56" t="s">
        <v>163</v>
      </c>
      <c r="C36" s="8">
        <v>0</v>
      </c>
      <c r="D36" s="8">
        <v>0</v>
      </c>
      <c r="E36" s="107"/>
    </row>
    <row r="37" spans="1:5" x14ac:dyDescent="0.3">
      <c r="A37" s="57">
        <v>2130</v>
      </c>
      <c r="B37" s="56" t="s">
        <v>101</v>
      </c>
      <c r="C37" s="8">
        <v>0</v>
      </c>
      <c r="D37" s="8">
        <v>0</v>
      </c>
      <c r="E37" s="107"/>
    </row>
    <row r="38" spans="1:5" x14ac:dyDescent="0.3">
      <c r="A38" s="57">
        <v>2140</v>
      </c>
      <c r="B38" s="56" t="s">
        <v>412</v>
      </c>
      <c r="C38" s="8">
        <v>0</v>
      </c>
      <c r="D38" s="8">
        <v>0</v>
      </c>
      <c r="E38" s="107"/>
    </row>
    <row r="39" spans="1:5" x14ac:dyDescent="0.3">
      <c r="A39" s="57">
        <v>2150</v>
      </c>
      <c r="B39" s="56" t="s">
        <v>416</v>
      </c>
      <c r="C39" s="8">
        <v>0</v>
      </c>
      <c r="D39" s="8">
        <v>0</v>
      </c>
      <c r="E39" s="107"/>
    </row>
    <row r="40" spans="1:5" x14ac:dyDescent="0.3">
      <c r="A40" s="57">
        <v>2220</v>
      </c>
      <c r="B40" s="56" t="s">
        <v>102</v>
      </c>
      <c r="C40" s="8">
        <v>0</v>
      </c>
      <c r="D40" s="8">
        <v>0</v>
      </c>
      <c r="E40" s="107"/>
    </row>
    <row r="41" spans="1:5" x14ac:dyDescent="0.3">
      <c r="A41" s="57">
        <v>2300</v>
      </c>
      <c r="B41" s="56" t="s">
        <v>164</v>
      </c>
      <c r="C41" s="8">
        <v>0</v>
      </c>
      <c r="D41" s="8">
        <v>0</v>
      </c>
      <c r="E41" s="107"/>
    </row>
    <row r="42" spans="1:5" x14ac:dyDescent="0.3">
      <c r="A42" s="57">
        <v>2400</v>
      </c>
      <c r="B42" s="56" t="s">
        <v>165</v>
      </c>
      <c r="C42" s="8">
        <v>0</v>
      </c>
      <c r="D42" s="8">
        <v>0</v>
      </c>
      <c r="E42" s="107"/>
    </row>
    <row r="43" spans="1:5" x14ac:dyDescent="0.3">
      <c r="A43" s="32"/>
      <c r="E43" s="107"/>
    </row>
    <row r="44" spans="1:5" x14ac:dyDescent="0.3">
      <c r="A44" s="55" t="s">
        <v>197</v>
      </c>
      <c r="B44" s="56"/>
      <c r="C44" s="87">
        <f>SUM(C45,C64)</f>
        <v>1055.92</v>
      </c>
      <c r="D44" s="87">
        <f>SUM(D45,D64)</f>
        <v>1055.92</v>
      </c>
      <c r="E44" s="107"/>
    </row>
    <row r="45" spans="1:5" x14ac:dyDescent="0.3">
      <c r="A45" s="58" t="s">
        <v>194</v>
      </c>
      <c r="B45" s="56"/>
      <c r="C45" s="87">
        <f>SUM(C46:C61)</f>
        <v>1055.92</v>
      </c>
      <c r="D45" s="87">
        <f>SUM(D46:D61)</f>
        <v>1055.92</v>
      </c>
      <c r="E45" s="107"/>
    </row>
    <row r="46" spans="1:5" x14ac:dyDescent="0.3">
      <c r="A46" s="57">
        <v>3100</v>
      </c>
      <c r="B46" s="56" t="s">
        <v>166</v>
      </c>
      <c r="C46" s="8"/>
      <c r="D46" s="8"/>
      <c r="E46" s="107"/>
    </row>
    <row r="47" spans="1:5" x14ac:dyDescent="0.3">
      <c r="A47" s="57">
        <v>3210</v>
      </c>
      <c r="B47" s="56" t="s">
        <v>167</v>
      </c>
      <c r="C47" s="8">
        <f>550.92+505</f>
        <v>1055.92</v>
      </c>
      <c r="D47" s="8">
        <f>550.92+505</f>
        <v>1055.92</v>
      </c>
      <c r="E47" s="107"/>
    </row>
    <row r="48" spans="1:5" x14ac:dyDescent="0.3">
      <c r="A48" s="57">
        <v>3221</v>
      </c>
      <c r="B48" s="56" t="s">
        <v>168</v>
      </c>
      <c r="C48" s="8"/>
      <c r="D48" s="8"/>
      <c r="E48" s="107"/>
    </row>
    <row r="49" spans="1:5" x14ac:dyDescent="0.3">
      <c r="A49" s="57">
        <v>3222</v>
      </c>
      <c r="B49" s="56" t="s">
        <v>169</v>
      </c>
      <c r="C49" s="8"/>
      <c r="D49" s="8"/>
      <c r="E49" s="107"/>
    </row>
    <row r="50" spans="1:5" x14ac:dyDescent="0.3">
      <c r="A50" s="57">
        <v>3223</v>
      </c>
      <c r="B50" s="56" t="s">
        <v>170</v>
      </c>
      <c r="C50" s="8"/>
      <c r="D50" s="8"/>
      <c r="E50" s="107"/>
    </row>
    <row r="51" spans="1:5" x14ac:dyDescent="0.3">
      <c r="A51" s="57">
        <v>3224</v>
      </c>
      <c r="B51" s="56" t="s">
        <v>171</v>
      </c>
      <c r="C51" s="8"/>
      <c r="D51" s="8"/>
      <c r="E51" s="107"/>
    </row>
    <row r="52" spans="1:5" x14ac:dyDescent="0.3">
      <c r="A52" s="57">
        <v>3231</v>
      </c>
      <c r="B52" s="56" t="s">
        <v>172</v>
      </c>
      <c r="C52" s="8"/>
      <c r="D52" s="8"/>
      <c r="E52" s="107"/>
    </row>
    <row r="53" spans="1:5" x14ac:dyDescent="0.3">
      <c r="A53" s="57">
        <v>3232</v>
      </c>
      <c r="B53" s="56" t="s">
        <v>173</v>
      </c>
      <c r="C53" s="8"/>
      <c r="D53" s="8"/>
      <c r="E53" s="107"/>
    </row>
    <row r="54" spans="1:5" x14ac:dyDescent="0.3">
      <c r="A54" s="57">
        <v>3234</v>
      </c>
      <c r="B54" s="56" t="s">
        <v>174</v>
      </c>
      <c r="C54" s="8"/>
      <c r="D54" s="8"/>
      <c r="E54" s="107"/>
    </row>
    <row r="55" spans="1:5" ht="30" x14ac:dyDescent="0.3">
      <c r="A55" s="57">
        <v>3236</v>
      </c>
      <c r="B55" s="56" t="s">
        <v>189</v>
      </c>
      <c r="C55" s="8"/>
      <c r="D55" s="8"/>
      <c r="E55" s="107"/>
    </row>
    <row r="56" spans="1:5" ht="45" x14ac:dyDescent="0.3">
      <c r="A56" s="57">
        <v>3237</v>
      </c>
      <c r="B56" s="56" t="s">
        <v>175</v>
      </c>
      <c r="C56" s="8"/>
      <c r="D56" s="8"/>
      <c r="E56" s="107"/>
    </row>
    <row r="57" spans="1:5" x14ac:dyDescent="0.3">
      <c r="A57" s="57">
        <v>3241</v>
      </c>
      <c r="B57" s="56" t="s">
        <v>176</v>
      </c>
      <c r="C57" s="8"/>
      <c r="D57" s="8"/>
      <c r="E57" s="107"/>
    </row>
    <row r="58" spans="1:5" x14ac:dyDescent="0.3">
      <c r="A58" s="57">
        <v>3242</v>
      </c>
      <c r="B58" s="56" t="s">
        <v>177</v>
      </c>
      <c r="C58" s="8"/>
      <c r="D58" s="8"/>
      <c r="E58" s="107"/>
    </row>
    <row r="59" spans="1:5" x14ac:dyDescent="0.3">
      <c r="A59" s="57">
        <v>3243</v>
      </c>
      <c r="B59" s="56" t="s">
        <v>178</v>
      </c>
      <c r="C59" s="8"/>
      <c r="D59" s="8"/>
      <c r="E59" s="107"/>
    </row>
    <row r="60" spans="1:5" x14ac:dyDescent="0.3">
      <c r="A60" s="57">
        <v>3245</v>
      </c>
      <c r="B60" s="56" t="s">
        <v>179</v>
      </c>
      <c r="C60" s="8"/>
      <c r="D60" s="8"/>
      <c r="E60" s="107"/>
    </row>
    <row r="61" spans="1:5" x14ac:dyDescent="0.3">
      <c r="A61" s="57">
        <v>3246</v>
      </c>
      <c r="B61" s="56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8" t="s">
        <v>195</v>
      </c>
      <c r="B64" s="56"/>
      <c r="C64" s="87">
        <f>SUM(C65:C67)</f>
        <v>0</v>
      </c>
      <c r="D64" s="87">
        <f>SUM(D65:D67)</f>
        <v>0</v>
      </c>
      <c r="E64" s="107"/>
    </row>
    <row r="65" spans="1:5" x14ac:dyDescent="0.3">
      <c r="A65" s="57">
        <v>5100</v>
      </c>
      <c r="B65" s="56" t="s">
        <v>255</v>
      </c>
      <c r="C65" s="8"/>
      <c r="D65" s="8"/>
      <c r="E65" s="107"/>
    </row>
    <row r="66" spans="1:5" x14ac:dyDescent="0.3">
      <c r="A66" s="57">
        <v>5220</v>
      </c>
      <c r="B66" s="56" t="s">
        <v>436</v>
      </c>
      <c r="C66" s="8"/>
      <c r="D66" s="8"/>
      <c r="E66" s="107"/>
    </row>
    <row r="67" spans="1:5" x14ac:dyDescent="0.3">
      <c r="A67" s="57">
        <v>5230</v>
      </c>
      <c r="B67" s="56" t="s">
        <v>437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5" t="s">
        <v>196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181</v>
      </c>
      <c r="C71" s="8"/>
      <c r="D71" s="8"/>
      <c r="E71" s="107"/>
    </row>
    <row r="72" spans="1:5" x14ac:dyDescent="0.3">
      <c r="A72" s="57">
        <v>2</v>
      </c>
      <c r="B72" s="56" t="s">
        <v>182</v>
      </c>
      <c r="C72" s="8"/>
      <c r="D72" s="8"/>
      <c r="E72" s="107"/>
    </row>
    <row r="73" spans="1:5" x14ac:dyDescent="0.3">
      <c r="A73" s="57">
        <v>3</v>
      </c>
      <c r="B73" s="56" t="s">
        <v>183</v>
      </c>
      <c r="C73" s="8"/>
      <c r="D73" s="8"/>
      <c r="E73" s="107"/>
    </row>
    <row r="74" spans="1:5" x14ac:dyDescent="0.3">
      <c r="A74" s="57">
        <v>4</v>
      </c>
      <c r="B74" s="56" t="s">
        <v>367</v>
      </c>
      <c r="C74" s="8"/>
      <c r="D74" s="8"/>
      <c r="E74" s="107"/>
    </row>
    <row r="75" spans="1:5" x14ac:dyDescent="0.3">
      <c r="A75" s="57">
        <v>5</v>
      </c>
      <c r="B75" s="56" t="s">
        <v>184</v>
      </c>
      <c r="C75" s="8"/>
      <c r="D75" s="8"/>
      <c r="E75" s="107"/>
    </row>
    <row r="76" spans="1:5" x14ac:dyDescent="0.3">
      <c r="A76" s="57">
        <v>6</v>
      </c>
      <c r="B76" s="56" t="s">
        <v>185</v>
      </c>
      <c r="C76" s="8"/>
      <c r="D76" s="8"/>
      <c r="E76" s="107"/>
    </row>
    <row r="77" spans="1:5" x14ac:dyDescent="0.3">
      <c r="A77" s="57">
        <v>7</v>
      </c>
      <c r="B77" s="56" t="s">
        <v>186</v>
      </c>
      <c r="C77" s="8"/>
      <c r="D77" s="8"/>
      <c r="E77" s="107"/>
    </row>
    <row r="78" spans="1:5" x14ac:dyDescent="0.3">
      <c r="A78" s="57">
        <v>8</v>
      </c>
      <c r="B78" s="56" t="s">
        <v>187</v>
      </c>
      <c r="C78" s="8"/>
      <c r="D78" s="8"/>
      <c r="E78" s="107"/>
    </row>
    <row r="79" spans="1:5" x14ac:dyDescent="0.3">
      <c r="A79" s="57">
        <v>9</v>
      </c>
      <c r="B79" s="56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0" zoomScaleNormal="100" zoomScaleSheetLayoutView="11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94" t="s">
        <v>109</v>
      </c>
      <c r="J1" s="494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92" t="s">
        <v>538</v>
      </c>
      <c r="J2" s="493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7"/>
      <c r="G4" s="78"/>
      <c r="H4" s="78"/>
      <c r="I4" s="78"/>
      <c r="J4" s="78"/>
      <c r="K4" s="107"/>
    </row>
    <row r="5" spans="1:11" x14ac:dyDescent="0.3">
      <c r="A5" s="227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370"/>
      <c r="C5" s="370"/>
      <c r="D5" s="370"/>
      <c r="E5" s="370"/>
      <c r="F5" s="371"/>
      <c r="G5" s="370"/>
      <c r="H5" s="370"/>
      <c r="I5" s="370"/>
      <c r="J5" s="370"/>
      <c r="K5" s="107"/>
    </row>
    <row r="6" spans="1:11" x14ac:dyDescent="0.3">
      <c r="A6" s="79"/>
      <c r="B6" s="79"/>
      <c r="C6" s="78"/>
      <c r="D6" s="78"/>
      <c r="E6" s="78"/>
      <c r="F6" s="127"/>
      <c r="G6" s="78"/>
      <c r="H6" s="78"/>
      <c r="I6" s="78"/>
      <c r="J6" s="78"/>
      <c r="K6" s="107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7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7"/>
    </row>
    <row r="9" spans="1:11" s="27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7"/>
    </row>
    <row r="10" spans="1:11" s="27" customFormat="1" ht="30" x14ac:dyDescent="0.3">
      <c r="A10" s="160">
        <v>1</v>
      </c>
      <c r="B10" s="63" t="s">
        <v>517</v>
      </c>
      <c r="C10" s="161" t="s">
        <v>516</v>
      </c>
      <c r="D10" s="162" t="s">
        <v>518</v>
      </c>
      <c r="E10" s="158" t="s">
        <v>519</v>
      </c>
      <c r="F10" s="28">
        <v>1786.94</v>
      </c>
      <c r="G10" s="418">
        <v>50793</v>
      </c>
      <c r="H10" s="418">
        <v>50614.17</v>
      </c>
      <c r="I10" s="418">
        <v>1965.77</v>
      </c>
      <c r="J10" s="28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8" t="s">
        <v>107</v>
      </c>
      <c r="C15" s="106"/>
      <c r="D15" s="106"/>
      <c r="E15" s="106"/>
      <c r="F15" s="239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1"/>
      <c r="D17" s="106"/>
      <c r="E17" s="106"/>
      <c r="F17" s="291"/>
      <c r="G17" s="292"/>
      <c r="H17" s="292"/>
      <c r="I17" s="103"/>
      <c r="J17" s="103"/>
    </row>
    <row r="18" spans="1:10" x14ac:dyDescent="0.3">
      <c r="A18" s="103"/>
      <c r="B18" s="106"/>
      <c r="C18" s="240" t="s">
        <v>268</v>
      </c>
      <c r="D18" s="240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1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1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12" sqref="D1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94" t="s">
        <v>109</v>
      </c>
      <c r="D1" s="494"/>
      <c r="E1" s="110"/>
    </row>
    <row r="2" spans="1:7" x14ac:dyDescent="0.3">
      <c r="A2" s="78" t="s">
        <v>140</v>
      </c>
      <c r="B2" s="78"/>
      <c r="C2" s="492" t="str">
        <f>'ფორმა N1'!L2</f>
        <v>12/09/2017-02/10/2017</v>
      </c>
      <c r="D2" s="493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37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5">
        <v>1</v>
      </c>
      <c r="B9" s="245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SUM(C14:C15)</f>
        <v>0</v>
      </c>
      <c r="D12" s="109">
        <f>SUM(D13:D15)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 x14ac:dyDescent="0.3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 x14ac:dyDescent="0.3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/>
      <c r="D17" s="8"/>
      <c r="E17" s="110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2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3" t="s">
        <v>98</v>
      </c>
      <c r="B28" s="253" t="s">
        <v>309</v>
      </c>
      <c r="C28" s="8"/>
      <c r="D28" s="8"/>
      <c r="E28" s="110"/>
    </row>
    <row r="29" spans="1:5" x14ac:dyDescent="0.3">
      <c r="A29" s="253" t="s">
        <v>99</v>
      </c>
      <c r="B29" s="253" t="s">
        <v>312</v>
      </c>
      <c r="C29" s="8"/>
      <c r="D29" s="8"/>
      <c r="E29" s="110"/>
    </row>
    <row r="30" spans="1:5" x14ac:dyDescent="0.3">
      <c r="A30" s="253" t="s">
        <v>455</v>
      </c>
      <c r="B30" s="253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3" t="s">
        <v>12</v>
      </c>
      <c r="B32" s="253" t="s">
        <v>509</v>
      </c>
      <c r="C32" s="8"/>
      <c r="D32" s="8"/>
      <c r="E32" s="110"/>
    </row>
    <row r="33" spans="1:9" x14ac:dyDescent="0.3">
      <c r="A33" s="253" t="s">
        <v>13</v>
      </c>
      <c r="B33" s="253" t="s">
        <v>510</v>
      </c>
      <c r="C33" s="8"/>
      <c r="D33" s="8"/>
      <c r="E33" s="110"/>
    </row>
    <row r="34" spans="1:9" x14ac:dyDescent="0.3">
      <c r="A34" s="253" t="s">
        <v>281</v>
      </c>
      <c r="B34" s="253" t="s">
        <v>511</v>
      </c>
      <c r="C34" s="8"/>
      <c r="D34" s="8"/>
      <c r="E34" s="110"/>
    </row>
    <row r="35" spans="1:9" x14ac:dyDescent="0.3">
      <c r="A35" s="90" t="s">
        <v>34</v>
      </c>
      <c r="B35" s="267" t="s">
        <v>452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C1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69" t="s">
        <v>109</v>
      </c>
      <c r="H1" s="170"/>
    </row>
    <row r="2" spans="1:8" x14ac:dyDescent="0.3">
      <c r="A2" s="78" t="s">
        <v>140</v>
      </c>
      <c r="B2" s="78"/>
      <c r="C2" s="78"/>
      <c r="D2" s="78"/>
      <c r="E2" s="78"/>
      <c r="F2" s="78"/>
      <c r="G2" s="492" t="s">
        <v>538</v>
      </c>
      <c r="H2" s="493"/>
    </row>
    <row r="3" spans="1:8" x14ac:dyDescent="0.3">
      <c r="A3" s="78"/>
      <c r="B3" s="78"/>
      <c r="C3" s="78"/>
      <c r="D3" s="78"/>
      <c r="E3" s="78"/>
      <c r="F3" s="78"/>
      <c r="G3" s="104"/>
      <c r="H3" s="170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27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7"/>
      <c r="C5" s="227"/>
      <c r="D5" s="227"/>
      <c r="E5" s="227"/>
      <c r="F5" s="227"/>
      <c r="G5" s="227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1" t="s">
        <v>313</v>
      </c>
      <c r="B8" s="171" t="s">
        <v>141</v>
      </c>
      <c r="C8" s="172" t="s">
        <v>368</v>
      </c>
      <c r="D8" s="172" t="s">
        <v>369</v>
      </c>
      <c r="E8" s="172" t="s">
        <v>275</v>
      </c>
      <c r="F8" s="171" t="s">
        <v>320</v>
      </c>
      <c r="G8" s="172" t="s">
        <v>314</v>
      </c>
      <c r="H8" s="107"/>
    </row>
    <row r="9" spans="1:8" x14ac:dyDescent="0.3">
      <c r="A9" s="173" t="s">
        <v>315</v>
      </c>
      <c r="B9" s="174"/>
      <c r="C9" s="175"/>
      <c r="D9" s="176"/>
      <c r="E9" s="176"/>
      <c r="F9" s="176"/>
      <c r="G9" s="177"/>
      <c r="H9" s="107"/>
    </row>
    <row r="10" spans="1:8" ht="15.75" x14ac:dyDescent="0.3">
      <c r="A10" s="174">
        <v>1</v>
      </c>
      <c r="B10" s="158"/>
      <c r="C10" s="178"/>
      <c r="D10" s="179"/>
      <c r="E10" s="179"/>
      <c r="F10" s="179"/>
      <c r="G10" s="180" t="str">
        <f>IF(ISBLANK(B10),"",G9+C10-D10)</f>
        <v/>
      </c>
      <c r="H10" s="107"/>
    </row>
    <row r="11" spans="1:8" ht="15.75" x14ac:dyDescent="0.3">
      <c r="A11" s="174">
        <v>2</v>
      </c>
      <c r="B11" s="158"/>
      <c r="C11" s="178"/>
      <c r="D11" s="179"/>
      <c r="E11" s="179"/>
      <c r="F11" s="179"/>
      <c r="G11" s="180" t="str">
        <f t="shared" ref="G11:G38" si="0">IF(ISBLANK(B11),"",G10+C11-D11)</f>
        <v/>
      </c>
      <c r="H11" s="107"/>
    </row>
    <row r="12" spans="1:8" ht="15.75" x14ac:dyDescent="0.3">
      <c r="A12" s="174">
        <v>3</v>
      </c>
      <c r="B12" s="158"/>
      <c r="C12" s="178"/>
      <c r="D12" s="179"/>
      <c r="E12" s="179"/>
      <c r="F12" s="179"/>
      <c r="G12" s="180" t="str">
        <f t="shared" si="0"/>
        <v/>
      </c>
      <c r="H12" s="107"/>
    </row>
    <row r="13" spans="1:8" ht="15.75" x14ac:dyDescent="0.3">
      <c r="A13" s="174">
        <v>4</v>
      </c>
      <c r="B13" s="158"/>
      <c r="C13" s="178"/>
      <c r="D13" s="179"/>
      <c r="E13" s="179"/>
      <c r="F13" s="179"/>
      <c r="G13" s="180" t="str">
        <f t="shared" si="0"/>
        <v/>
      </c>
      <c r="H13" s="107"/>
    </row>
    <row r="14" spans="1:8" ht="15.75" x14ac:dyDescent="0.3">
      <c r="A14" s="174">
        <v>5</v>
      </c>
      <c r="B14" s="158"/>
      <c r="C14" s="178"/>
      <c r="D14" s="179"/>
      <c r="E14" s="179"/>
      <c r="F14" s="179"/>
      <c r="G14" s="180" t="str">
        <f t="shared" si="0"/>
        <v/>
      </c>
      <c r="H14" s="107"/>
    </row>
    <row r="15" spans="1:8" ht="15.75" x14ac:dyDescent="0.3">
      <c r="A15" s="174">
        <v>6</v>
      </c>
      <c r="B15" s="158"/>
      <c r="C15" s="178"/>
      <c r="D15" s="179"/>
      <c r="E15" s="179"/>
      <c r="F15" s="179"/>
      <c r="G15" s="180" t="str">
        <f t="shared" si="0"/>
        <v/>
      </c>
      <c r="H15" s="107"/>
    </row>
    <row r="16" spans="1:8" ht="15.75" x14ac:dyDescent="0.3">
      <c r="A16" s="174">
        <v>7</v>
      </c>
      <c r="B16" s="158"/>
      <c r="C16" s="178"/>
      <c r="D16" s="179"/>
      <c r="E16" s="179"/>
      <c r="F16" s="179"/>
      <c r="G16" s="180" t="str">
        <f t="shared" si="0"/>
        <v/>
      </c>
      <c r="H16" s="107"/>
    </row>
    <row r="17" spans="1:8" ht="15.75" x14ac:dyDescent="0.3">
      <c r="A17" s="174">
        <v>8</v>
      </c>
      <c r="B17" s="158"/>
      <c r="C17" s="178"/>
      <c r="D17" s="179"/>
      <c r="E17" s="179"/>
      <c r="F17" s="179"/>
      <c r="G17" s="180" t="str">
        <f t="shared" si="0"/>
        <v/>
      </c>
      <c r="H17" s="107"/>
    </row>
    <row r="18" spans="1:8" ht="15.75" x14ac:dyDescent="0.3">
      <c r="A18" s="174">
        <v>9</v>
      </c>
      <c r="B18" s="158"/>
      <c r="C18" s="178"/>
      <c r="D18" s="179"/>
      <c r="E18" s="179"/>
      <c r="F18" s="179"/>
      <c r="G18" s="180" t="str">
        <f t="shared" si="0"/>
        <v/>
      </c>
      <c r="H18" s="107"/>
    </row>
    <row r="19" spans="1:8" ht="15.75" x14ac:dyDescent="0.3">
      <c r="A19" s="174">
        <v>10</v>
      </c>
      <c r="B19" s="158"/>
      <c r="C19" s="178"/>
      <c r="D19" s="179"/>
      <c r="E19" s="179"/>
      <c r="F19" s="179"/>
      <c r="G19" s="180" t="str">
        <f t="shared" si="0"/>
        <v/>
      </c>
      <c r="H19" s="107"/>
    </row>
    <row r="20" spans="1:8" ht="15.75" x14ac:dyDescent="0.3">
      <c r="A20" s="174">
        <v>11</v>
      </c>
      <c r="B20" s="158"/>
      <c r="C20" s="178"/>
      <c r="D20" s="179"/>
      <c r="E20" s="179"/>
      <c r="F20" s="179"/>
      <c r="G20" s="180" t="str">
        <f t="shared" si="0"/>
        <v/>
      </c>
      <c r="H20" s="107"/>
    </row>
    <row r="21" spans="1:8" ht="15.75" x14ac:dyDescent="0.3">
      <c r="A21" s="174">
        <v>12</v>
      </c>
      <c r="B21" s="158"/>
      <c r="C21" s="178"/>
      <c r="D21" s="179"/>
      <c r="E21" s="179"/>
      <c r="F21" s="179"/>
      <c r="G21" s="180" t="str">
        <f t="shared" si="0"/>
        <v/>
      </c>
      <c r="H21" s="107"/>
    </row>
    <row r="22" spans="1:8" ht="15.75" x14ac:dyDescent="0.3">
      <c r="A22" s="174">
        <v>13</v>
      </c>
      <c r="B22" s="158"/>
      <c r="C22" s="178"/>
      <c r="D22" s="179"/>
      <c r="E22" s="179"/>
      <c r="F22" s="179"/>
      <c r="G22" s="180" t="str">
        <f t="shared" si="0"/>
        <v/>
      </c>
      <c r="H22" s="107"/>
    </row>
    <row r="23" spans="1:8" ht="15.75" x14ac:dyDescent="0.3">
      <c r="A23" s="174">
        <v>14</v>
      </c>
      <c r="B23" s="158"/>
      <c r="C23" s="178"/>
      <c r="D23" s="179"/>
      <c r="E23" s="179"/>
      <c r="F23" s="179"/>
      <c r="G23" s="180" t="str">
        <f t="shared" si="0"/>
        <v/>
      </c>
      <c r="H23" s="107"/>
    </row>
    <row r="24" spans="1:8" ht="15.75" x14ac:dyDescent="0.3">
      <c r="A24" s="174">
        <v>15</v>
      </c>
      <c r="B24" s="158"/>
      <c r="C24" s="178"/>
      <c r="D24" s="179"/>
      <c r="E24" s="179"/>
      <c r="F24" s="179"/>
      <c r="G24" s="180" t="str">
        <f t="shared" si="0"/>
        <v/>
      </c>
      <c r="H24" s="107"/>
    </row>
    <row r="25" spans="1:8" ht="15.75" x14ac:dyDescent="0.3">
      <c r="A25" s="174">
        <v>16</v>
      </c>
      <c r="B25" s="158"/>
      <c r="C25" s="178"/>
      <c r="D25" s="179"/>
      <c r="E25" s="179"/>
      <c r="F25" s="179"/>
      <c r="G25" s="180" t="str">
        <f t="shared" si="0"/>
        <v/>
      </c>
      <c r="H25" s="107"/>
    </row>
    <row r="26" spans="1:8" ht="15.75" x14ac:dyDescent="0.3">
      <c r="A26" s="174">
        <v>17</v>
      </c>
      <c r="B26" s="158"/>
      <c r="C26" s="178"/>
      <c r="D26" s="179"/>
      <c r="E26" s="179"/>
      <c r="F26" s="179"/>
      <c r="G26" s="180" t="str">
        <f t="shared" si="0"/>
        <v/>
      </c>
      <c r="H26" s="107"/>
    </row>
    <row r="27" spans="1:8" ht="15.75" x14ac:dyDescent="0.3">
      <c r="A27" s="174">
        <v>18</v>
      </c>
      <c r="B27" s="158"/>
      <c r="C27" s="178"/>
      <c r="D27" s="179"/>
      <c r="E27" s="179"/>
      <c r="F27" s="179"/>
      <c r="G27" s="180" t="str">
        <f t="shared" si="0"/>
        <v/>
      </c>
      <c r="H27" s="107"/>
    </row>
    <row r="28" spans="1:8" ht="15.75" x14ac:dyDescent="0.3">
      <c r="A28" s="174">
        <v>19</v>
      </c>
      <c r="B28" s="158"/>
      <c r="C28" s="178"/>
      <c r="D28" s="179"/>
      <c r="E28" s="179"/>
      <c r="F28" s="179"/>
      <c r="G28" s="180" t="str">
        <f t="shared" si="0"/>
        <v/>
      </c>
      <c r="H28" s="107"/>
    </row>
    <row r="29" spans="1:8" ht="15.75" x14ac:dyDescent="0.3">
      <c r="A29" s="174">
        <v>20</v>
      </c>
      <c r="B29" s="158"/>
      <c r="C29" s="178"/>
      <c r="D29" s="179"/>
      <c r="E29" s="179"/>
      <c r="F29" s="179"/>
      <c r="G29" s="180" t="str">
        <f t="shared" si="0"/>
        <v/>
      </c>
      <c r="H29" s="107"/>
    </row>
    <row r="30" spans="1:8" ht="15.75" x14ac:dyDescent="0.3">
      <c r="A30" s="174">
        <v>21</v>
      </c>
      <c r="B30" s="158"/>
      <c r="C30" s="181"/>
      <c r="D30" s="182"/>
      <c r="E30" s="182"/>
      <c r="F30" s="182"/>
      <c r="G30" s="180" t="str">
        <f t="shared" si="0"/>
        <v/>
      </c>
      <c r="H30" s="107"/>
    </row>
    <row r="31" spans="1:8" ht="15.75" x14ac:dyDescent="0.3">
      <c r="A31" s="174">
        <v>22</v>
      </c>
      <c r="B31" s="158"/>
      <c r="C31" s="181"/>
      <c r="D31" s="182"/>
      <c r="E31" s="182"/>
      <c r="F31" s="182"/>
      <c r="G31" s="180" t="str">
        <f t="shared" si="0"/>
        <v/>
      </c>
      <c r="H31" s="107"/>
    </row>
    <row r="32" spans="1:8" ht="15.75" x14ac:dyDescent="0.3">
      <c r="A32" s="174">
        <v>23</v>
      </c>
      <c r="B32" s="158"/>
      <c r="C32" s="181"/>
      <c r="D32" s="182"/>
      <c r="E32" s="182"/>
      <c r="F32" s="182"/>
      <c r="G32" s="180" t="str">
        <f t="shared" si="0"/>
        <v/>
      </c>
      <c r="H32" s="107"/>
    </row>
    <row r="33" spans="1:10" ht="15.75" x14ac:dyDescent="0.3">
      <c r="A33" s="174">
        <v>24</v>
      </c>
      <c r="B33" s="158"/>
      <c r="C33" s="181"/>
      <c r="D33" s="182"/>
      <c r="E33" s="182"/>
      <c r="F33" s="182"/>
      <c r="G33" s="180" t="str">
        <f t="shared" si="0"/>
        <v/>
      </c>
      <c r="H33" s="107"/>
    </row>
    <row r="34" spans="1:10" ht="15.75" x14ac:dyDescent="0.3">
      <c r="A34" s="174">
        <v>25</v>
      </c>
      <c r="B34" s="158"/>
      <c r="C34" s="181"/>
      <c r="D34" s="182"/>
      <c r="E34" s="182"/>
      <c r="F34" s="182"/>
      <c r="G34" s="180" t="str">
        <f t="shared" si="0"/>
        <v/>
      </c>
      <c r="H34" s="107"/>
    </row>
    <row r="35" spans="1:10" ht="15.75" x14ac:dyDescent="0.3">
      <c r="A35" s="174">
        <v>26</v>
      </c>
      <c r="B35" s="158"/>
      <c r="C35" s="181"/>
      <c r="D35" s="182"/>
      <c r="E35" s="182"/>
      <c r="F35" s="182"/>
      <c r="G35" s="180" t="str">
        <f t="shared" si="0"/>
        <v/>
      </c>
      <c r="H35" s="107"/>
    </row>
    <row r="36" spans="1:10" ht="15.75" x14ac:dyDescent="0.3">
      <c r="A36" s="174">
        <v>27</v>
      </c>
      <c r="B36" s="158"/>
      <c r="C36" s="181"/>
      <c r="D36" s="182"/>
      <c r="E36" s="182"/>
      <c r="F36" s="182"/>
      <c r="G36" s="180" t="str">
        <f t="shared" si="0"/>
        <v/>
      </c>
      <c r="H36" s="107"/>
    </row>
    <row r="37" spans="1:10" ht="15.75" x14ac:dyDescent="0.3">
      <c r="A37" s="174">
        <v>28</v>
      </c>
      <c r="B37" s="158"/>
      <c r="C37" s="181"/>
      <c r="D37" s="182"/>
      <c r="E37" s="182"/>
      <c r="F37" s="182"/>
      <c r="G37" s="180" t="str">
        <f t="shared" si="0"/>
        <v/>
      </c>
      <c r="H37" s="107"/>
    </row>
    <row r="38" spans="1:10" ht="15.75" x14ac:dyDescent="0.3">
      <c r="A38" s="174">
        <v>29</v>
      </c>
      <c r="B38" s="158"/>
      <c r="C38" s="181"/>
      <c r="D38" s="182"/>
      <c r="E38" s="182"/>
      <c r="F38" s="182"/>
      <c r="G38" s="180" t="str">
        <f t="shared" si="0"/>
        <v/>
      </c>
      <c r="H38" s="107"/>
    </row>
    <row r="39" spans="1:10" ht="15.75" x14ac:dyDescent="0.3">
      <c r="A39" s="174" t="s">
        <v>278</v>
      </c>
      <c r="B39" s="158"/>
      <c r="C39" s="181"/>
      <c r="D39" s="182"/>
      <c r="E39" s="182"/>
      <c r="F39" s="182"/>
      <c r="G39" s="180" t="str">
        <f>IF(ISBLANK(B39),"",#REF!+C39-D39)</f>
        <v/>
      </c>
      <c r="H39" s="107"/>
    </row>
    <row r="40" spans="1:10" x14ac:dyDescent="0.3">
      <c r="A40" s="183" t="s">
        <v>316</v>
      </c>
      <c r="B40" s="184"/>
      <c r="C40" s="185"/>
      <c r="D40" s="186"/>
      <c r="E40" s="186"/>
      <c r="F40" s="187"/>
      <c r="G40" s="188" t="str">
        <f>G39</f>
        <v/>
      </c>
      <c r="H40" s="107"/>
    </row>
    <row r="44" spans="1:10" x14ac:dyDescent="0.3">
      <c r="B44" s="191" t="s">
        <v>107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268</v>
      </c>
      <c r="F47" s="196" t="s">
        <v>273</v>
      </c>
      <c r="G47" s="194"/>
      <c r="H47" s="190"/>
      <c r="I47" s="190"/>
      <c r="J47" s="190"/>
    </row>
    <row r="48" spans="1:10" x14ac:dyDescent="0.3">
      <c r="A48" s="190"/>
      <c r="C48" s="197" t="s">
        <v>139</v>
      </c>
      <c r="F48" s="189" t="s">
        <v>269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80"/>
      <c r="G1" s="80"/>
      <c r="H1" s="80"/>
      <c r="I1" s="505" t="s">
        <v>109</v>
      </c>
      <c r="J1" s="505"/>
      <c r="K1" s="145"/>
    </row>
    <row r="2" spans="1:12" s="23" customFormat="1" ht="15" x14ac:dyDescent="0.3">
      <c r="A2" s="107" t="s">
        <v>140</v>
      </c>
      <c r="B2" s="139"/>
      <c r="C2" s="139"/>
      <c r="D2" s="139"/>
      <c r="E2" s="139"/>
      <c r="F2" s="140"/>
      <c r="G2" s="141"/>
      <c r="H2" s="141"/>
      <c r="I2" s="492" t="s">
        <v>538</v>
      </c>
      <c r="J2" s="493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7"/>
      <c r="K3" s="145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7"/>
      <c r="J4" s="78"/>
      <c r="K4" s="107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1"/>
      <c r="C5" s="121"/>
      <c r="D5" s="121"/>
      <c r="E5" s="121"/>
      <c r="F5" s="59"/>
      <c r="G5" s="59"/>
      <c r="H5" s="59"/>
      <c r="I5" s="133"/>
      <c r="J5" s="59"/>
      <c r="K5" s="107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507" t="s">
        <v>220</v>
      </c>
      <c r="C7" s="507"/>
      <c r="D7" s="507" t="s">
        <v>292</v>
      </c>
      <c r="E7" s="507"/>
      <c r="F7" s="507" t="s">
        <v>293</v>
      </c>
      <c r="G7" s="507"/>
      <c r="H7" s="157" t="s">
        <v>279</v>
      </c>
      <c r="I7" s="507" t="s">
        <v>223</v>
      </c>
      <c r="J7" s="507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 x14ac:dyDescent="0.2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2" t="s">
        <v>198</v>
      </c>
      <c r="I1" s="145"/>
      <c r="J1" s="68"/>
      <c r="K1" s="68"/>
      <c r="L1" s="68"/>
    </row>
    <row r="2" spans="1:12" s="23" customFormat="1" ht="15" x14ac:dyDescent="0.3">
      <c r="A2" s="107" t="s">
        <v>140</v>
      </c>
      <c r="B2" s="139"/>
      <c r="C2" s="139"/>
      <c r="D2" s="139"/>
      <c r="E2" s="139"/>
      <c r="F2" s="139"/>
      <c r="G2" s="147"/>
      <c r="H2" s="492" t="s">
        <v>538</v>
      </c>
      <c r="I2" s="493"/>
      <c r="J2" s="68"/>
      <c r="K2" s="68"/>
      <c r="L2" s="68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39"/>
      <c r="F4" s="139"/>
      <c r="G4" s="139"/>
      <c r="H4" s="139"/>
      <c r="I4" s="145"/>
      <c r="J4" s="65"/>
      <c r="K4" s="65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1"/>
      <c r="C5" s="121"/>
      <c r="D5" s="121"/>
      <c r="E5" s="149"/>
      <c r="F5" s="150"/>
      <c r="G5" s="150"/>
      <c r="H5" s="150"/>
      <c r="I5" s="145"/>
      <c r="J5" s="65"/>
      <c r="K5" s="65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5"/>
      <c r="K6" s="65"/>
      <c r="L6" s="65"/>
    </row>
    <row r="7" spans="1:12" ht="30" x14ac:dyDescent="0.2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9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58"/>
      <c r="H15" s="26"/>
      <c r="I15" s="145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58"/>
      <c r="H16" s="26"/>
      <c r="I16" s="145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58"/>
      <c r="H17" s="26"/>
      <c r="I17" s="145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58"/>
      <c r="H18" s="26"/>
      <c r="I18" s="145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58"/>
      <c r="H19" s="26"/>
      <c r="I19" s="145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58"/>
      <c r="H20" s="26"/>
      <c r="I20" s="145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58"/>
      <c r="H21" s="26"/>
      <c r="I21" s="145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58"/>
      <c r="H22" s="26"/>
      <c r="I22" s="145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58"/>
      <c r="H23" s="26"/>
      <c r="I23" s="145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58"/>
      <c r="H24" s="26"/>
      <c r="I24" s="145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58"/>
      <c r="H25" s="26"/>
      <c r="I25" s="145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58"/>
      <c r="H26" s="26"/>
      <c r="I26" s="145"/>
      <c r="J26" s="65"/>
      <c r="K26" s="65"/>
      <c r="L26" s="65"/>
    </row>
    <row r="27" spans="1:12" s="23" customFormat="1" ht="15" x14ac:dyDescent="0.25">
      <c r="A27" s="69" t="s">
        <v>278</v>
      </c>
      <c r="B27" s="26"/>
      <c r="C27" s="26"/>
      <c r="D27" s="26"/>
      <c r="E27" s="26"/>
      <c r="F27" s="26"/>
      <c r="G27" s="158"/>
      <c r="H27" s="26"/>
      <c r="I27" s="145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2" sqref="H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58" t="s">
        <v>198</v>
      </c>
      <c r="J1" s="152"/>
    </row>
    <row r="2" spans="1:12" s="23" customFormat="1" ht="15" x14ac:dyDescent="0.3">
      <c r="A2" s="107" t="s">
        <v>140</v>
      </c>
      <c r="B2" s="139"/>
      <c r="C2" s="139"/>
      <c r="D2" s="139"/>
      <c r="E2" s="139"/>
      <c r="F2" s="139"/>
      <c r="G2" s="139"/>
      <c r="H2" s="492" t="s">
        <v>538</v>
      </c>
      <c r="I2" s="492"/>
      <c r="J2" s="492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8"/>
      <c r="F4" s="139"/>
      <c r="G4" s="139"/>
      <c r="H4" s="139"/>
      <c r="I4" s="148"/>
      <c r="J4" s="106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1"/>
      <c r="C5" s="121"/>
      <c r="D5" s="121"/>
      <c r="E5" s="149"/>
      <c r="F5" s="150"/>
      <c r="G5" s="150"/>
      <c r="H5" s="150"/>
      <c r="I5" s="149"/>
      <c r="J5" s="106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mergeCells count="1">
    <mergeCell ref="H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I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9" s="201" customFormat="1" ht="15" x14ac:dyDescent="0.2">
      <c r="A1" s="198" t="s">
        <v>326</v>
      </c>
      <c r="B1" s="199"/>
      <c r="C1" s="199"/>
      <c r="D1" s="199"/>
      <c r="E1" s="199"/>
      <c r="F1" s="80"/>
      <c r="G1" s="80" t="s">
        <v>109</v>
      </c>
      <c r="H1" s="202"/>
    </row>
    <row r="2" spans="1:9" s="201" customFormat="1" ht="15" x14ac:dyDescent="0.2">
      <c r="A2" s="202" t="s">
        <v>317</v>
      </c>
      <c r="B2" s="199"/>
      <c r="C2" s="199"/>
      <c r="D2" s="199"/>
      <c r="E2" s="200"/>
      <c r="F2" s="200"/>
      <c r="G2" s="508" t="s">
        <v>538</v>
      </c>
      <c r="H2" s="508"/>
      <c r="I2" s="508"/>
    </row>
    <row r="3" spans="1:9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9" s="201" customFormat="1" ht="15" x14ac:dyDescent="0.3">
      <c r="A4" s="116" t="s">
        <v>274</v>
      </c>
      <c r="B4" s="199"/>
      <c r="C4" s="199"/>
      <c r="D4" s="199"/>
      <c r="E4" s="203"/>
      <c r="F4" s="203"/>
      <c r="G4" s="200"/>
      <c r="H4" s="202"/>
    </row>
    <row r="5" spans="1:9" s="201" customFormat="1" x14ac:dyDescent="0.2">
      <c r="A5" s="20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4"/>
      <c r="C5" s="204"/>
      <c r="D5" s="204"/>
      <c r="E5" s="204"/>
      <c r="F5" s="204"/>
      <c r="G5" s="205"/>
      <c r="H5" s="202"/>
    </row>
    <row r="6" spans="1:9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9" s="201" customFormat="1" ht="51" x14ac:dyDescent="0.2">
      <c r="A7" s="237" t="s">
        <v>64</v>
      </c>
      <c r="B7" s="209" t="s">
        <v>321</v>
      </c>
      <c r="C7" s="209" t="s">
        <v>322</v>
      </c>
      <c r="D7" s="209" t="s">
        <v>323</v>
      </c>
      <c r="E7" s="209" t="s">
        <v>324</v>
      </c>
      <c r="F7" s="209" t="s">
        <v>325</v>
      </c>
      <c r="G7" s="209" t="s">
        <v>318</v>
      </c>
      <c r="H7" s="202"/>
    </row>
    <row r="8" spans="1:9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9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9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9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9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9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9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9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9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276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107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268</v>
      </c>
      <c r="F27" s="212" t="s">
        <v>319</v>
      </c>
      <c r="J27" s="213"/>
      <c r="K27" s="213"/>
    </row>
    <row r="28" spans="1:11" s="21" customFormat="1" ht="15" x14ac:dyDescent="0.3">
      <c r="C28" s="215" t="s">
        <v>139</v>
      </c>
      <c r="F28" s="216" t="s">
        <v>269</v>
      </c>
      <c r="J28" s="213"/>
      <c r="K28" s="213"/>
    </row>
    <row r="29" spans="1:11" s="201" customFormat="1" ht="15" x14ac:dyDescent="0.3">
      <c r="C29" s="215"/>
      <c r="J29" s="218"/>
      <c r="K29" s="218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44.5703125" style="265" customWidth="1"/>
    <col min="3" max="3" width="11.5703125" customWidth="1"/>
    <col min="4" max="4" width="19.140625" customWidth="1"/>
    <col min="5" max="5" width="22.85546875" customWidth="1"/>
    <col min="6" max="6" width="20.42578125" customWidth="1"/>
    <col min="7" max="7" width="19.140625" customWidth="1"/>
    <col min="8" max="8" width="21.28515625" bestFit="1" customWidth="1"/>
    <col min="9" max="9" width="19.5703125" bestFit="1" customWidth="1"/>
    <col min="10" max="10" width="20.28515625" customWidth="1"/>
    <col min="11" max="11" width="24.5703125" customWidth="1"/>
  </cols>
  <sheetData>
    <row r="1" spans="1:11" ht="15" x14ac:dyDescent="0.2">
      <c r="A1" s="138" t="s">
        <v>461</v>
      </c>
      <c r="B1" s="399"/>
      <c r="C1" s="139"/>
      <c r="D1" s="139"/>
      <c r="E1" s="139"/>
      <c r="F1" s="139"/>
      <c r="G1" s="139"/>
      <c r="H1" s="139"/>
      <c r="I1" s="139"/>
      <c r="J1" s="139"/>
      <c r="K1" s="80" t="s">
        <v>109</v>
      </c>
    </row>
    <row r="2" spans="1:11" ht="15" x14ac:dyDescent="0.3">
      <c r="A2" s="107" t="s">
        <v>140</v>
      </c>
      <c r="B2" s="399"/>
      <c r="C2" s="139"/>
      <c r="D2" s="139"/>
      <c r="E2" s="139"/>
      <c r="F2" s="139"/>
      <c r="G2" s="139"/>
      <c r="H2" s="139"/>
      <c r="I2" s="139"/>
      <c r="J2" s="139"/>
      <c r="K2" s="479" t="s">
        <v>538</v>
      </c>
    </row>
    <row r="3" spans="1:11" ht="15" x14ac:dyDescent="0.2">
      <c r="A3" s="139"/>
      <c r="B3" s="39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400"/>
      <c r="C4" s="78"/>
      <c r="D4" s="79"/>
      <c r="E4" s="148"/>
      <c r="F4" s="139"/>
      <c r="G4" s="139"/>
      <c r="H4" s="139"/>
      <c r="I4" s="139"/>
      <c r="J4" s="139"/>
      <c r="K4" s="148"/>
    </row>
    <row r="5" spans="1:11" s="190" customFormat="1" ht="15" x14ac:dyDescent="0.3">
      <c r="A5" s="227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401"/>
      <c r="C5" s="82"/>
      <c r="D5" s="82"/>
      <c r="E5" s="228"/>
      <c r="F5" s="229"/>
      <c r="G5" s="229"/>
      <c r="H5" s="229"/>
      <c r="I5" s="229"/>
      <c r="J5" s="229"/>
      <c r="K5" s="228"/>
    </row>
    <row r="6" spans="1:11" ht="13.5" x14ac:dyDescent="0.2">
      <c r="A6" s="143"/>
      <c r="B6" s="402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 x14ac:dyDescent="0.2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s="410" customFormat="1" ht="29.25" customHeight="1" x14ac:dyDescent="0.2">
      <c r="A9" s="69">
        <v>1</v>
      </c>
      <c r="B9" s="405" t="s">
        <v>602</v>
      </c>
      <c r="C9" s="69" t="s">
        <v>520</v>
      </c>
      <c r="D9" s="405" t="s">
        <v>603</v>
      </c>
      <c r="E9" s="406">
        <v>200</v>
      </c>
      <c r="F9" s="480">
        <v>1125</v>
      </c>
      <c r="G9" s="456" t="s">
        <v>581</v>
      </c>
      <c r="H9" s="409" t="s">
        <v>579</v>
      </c>
      <c r="I9" s="409" t="s">
        <v>580</v>
      </c>
      <c r="J9" s="409"/>
      <c r="K9" s="69"/>
    </row>
    <row r="10" spans="1:11" s="410" customFormat="1" ht="15" x14ac:dyDescent="0.2">
      <c r="A10" s="69">
        <v>2</v>
      </c>
      <c r="B10" s="405"/>
      <c r="C10" s="69"/>
      <c r="D10" s="406"/>
      <c r="E10" s="406"/>
      <c r="F10" s="406"/>
      <c r="G10" s="408"/>
      <c r="H10" s="409"/>
      <c r="I10" s="409"/>
      <c r="J10" s="409"/>
      <c r="K10" s="69"/>
    </row>
    <row r="11" spans="1:11" s="410" customFormat="1" ht="15" x14ac:dyDescent="0.2">
      <c r="A11" s="69">
        <v>3</v>
      </c>
      <c r="B11" s="405"/>
      <c r="C11" s="69"/>
      <c r="D11" s="406"/>
      <c r="E11" s="406"/>
      <c r="F11" s="406"/>
      <c r="G11" s="408"/>
      <c r="H11" s="409"/>
      <c r="I11" s="409"/>
      <c r="J11" s="409"/>
      <c r="K11" s="69"/>
    </row>
    <row r="12" spans="1:11" s="410" customFormat="1" ht="24.75" customHeight="1" x14ac:dyDescent="0.2">
      <c r="A12" s="69">
        <v>4</v>
      </c>
      <c r="B12" s="405"/>
      <c r="C12" s="69"/>
      <c r="D12" s="406"/>
      <c r="E12" s="406"/>
      <c r="F12" s="406"/>
      <c r="G12" s="408"/>
      <c r="H12" s="409"/>
      <c r="I12" s="409"/>
      <c r="J12" s="409"/>
      <c r="K12" s="69"/>
    </row>
    <row r="13" spans="1:11" s="410" customFormat="1" ht="27" customHeight="1" x14ac:dyDescent="0.2">
      <c r="A13" s="69">
        <v>5</v>
      </c>
      <c r="B13" s="405"/>
      <c r="C13" s="69"/>
      <c r="D13" s="406"/>
      <c r="E13" s="406"/>
      <c r="F13" s="407"/>
      <c r="G13" s="408"/>
      <c r="H13" s="409"/>
      <c r="I13" s="409"/>
      <c r="J13" s="409"/>
      <c r="K13" s="69"/>
    </row>
    <row r="14" spans="1:11" s="410" customFormat="1" ht="15" x14ac:dyDescent="0.2">
      <c r="A14" s="69">
        <v>6</v>
      </c>
      <c r="B14" s="405"/>
      <c r="C14" s="69"/>
      <c r="D14" s="406"/>
      <c r="E14" s="406"/>
      <c r="F14" s="406"/>
      <c r="G14" s="408"/>
      <c r="H14" s="409"/>
      <c r="I14" s="409"/>
      <c r="J14" s="409"/>
      <c r="K14" s="69"/>
    </row>
    <row r="15" spans="1:11" s="410" customFormat="1" ht="15" x14ac:dyDescent="0.2">
      <c r="A15" s="69">
        <v>7</v>
      </c>
      <c r="B15" s="405"/>
      <c r="C15" s="69"/>
      <c r="D15" s="406"/>
      <c r="E15" s="406"/>
      <c r="F15" s="406"/>
      <c r="G15" s="408"/>
      <c r="H15" s="409"/>
      <c r="I15" s="409"/>
      <c r="J15" s="409"/>
      <c r="K15" s="69"/>
    </row>
    <row r="16" spans="1:11" s="410" customFormat="1" ht="15" x14ac:dyDescent="0.2">
      <c r="A16" s="69">
        <v>8</v>
      </c>
      <c r="B16" s="405"/>
      <c r="C16" s="69"/>
      <c r="D16" s="406"/>
      <c r="E16" s="406"/>
      <c r="F16" s="406"/>
      <c r="G16" s="408"/>
      <c r="H16" s="409"/>
      <c r="I16" s="409"/>
      <c r="J16" s="409"/>
      <c r="K16" s="69"/>
    </row>
    <row r="17" spans="1:11" s="410" customFormat="1" ht="15" x14ac:dyDescent="0.2">
      <c r="A17" s="69">
        <v>9</v>
      </c>
      <c r="B17" s="406"/>
      <c r="C17" s="69"/>
      <c r="D17" s="406"/>
      <c r="E17" s="406"/>
      <c r="F17" s="406"/>
      <c r="G17" s="408"/>
      <c r="H17" s="409"/>
      <c r="I17" s="409"/>
      <c r="J17" s="409"/>
      <c r="K17" s="69"/>
    </row>
    <row r="18" spans="1:11" s="410" customFormat="1" ht="15" x14ac:dyDescent="0.2">
      <c r="A18" s="69">
        <v>10</v>
      </c>
      <c r="B18" s="406"/>
      <c r="C18" s="69"/>
      <c r="D18" s="406"/>
      <c r="E18" s="406"/>
      <c r="F18" s="406"/>
      <c r="G18" s="408"/>
      <c r="H18" s="409"/>
      <c r="I18" s="409"/>
      <c r="J18" s="409"/>
      <c r="K18" s="69"/>
    </row>
    <row r="19" spans="1:11" s="410" customFormat="1" ht="15" x14ac:dyDescent="0.2">
      <c r="A19" s="69">
        <v>11</v>
      </c>
      <c r="B19" s="405"/>
      <c r="C19" s="69"/>
      <c r="D19" s="406"/>
      <c r="E19" s="406"/>
      <c r="F19" s="406"/>
      <c r="G19" s="408"/>
      <c r="H19" s="409"/>
      <c r="I19" s="409"/>
      <c r="J19" s="409"/>
      <c r="K19" s="69"/>
    </row>
    <row r="20" spans="1:11" s="410" customFormat="1" ht="15" x14ac:dyDescent="0.2">
      <c r="A20" s="69">
        <v>12</v>
      </c>
      <c r="B20" s="405"/>
      <c r="C20" s="69"/>
      <c r="D20" s="406"/>
      <c r="E20" s="406"/>
      <c r="F20" s="406"/>
      <c r="G20" s="408"/>
      <c r="H20" s="409"/>
      <c r="I20" s="409"/>
      <c r="J20" s="409"/>
      <c r="K20" s="69"/>
    </row>
    <row r="21" spans="1:11" s="410" customFormat="1" ht="15" x14ac:dyDescent="0.2">
      <c r="A21" s="69">
        <v>13</v>
      </c>
      <c r="B21" s="405"/>
      <c r="C21" s="69"/>
      <c r="D21" s="406"/>
      <c r="E21" s="406"/>
      <c r="F21" s="406"/>
      <c r="G21" s="408"/>
      <c r="H21" s="409"/>
      <c r="I21" s="409"/>
      <c r="J21" s="409"/>
      <c r="K21" s="69"/>
    </row>
    <row r="22" spans="1:11" s="410" customFormat="1" ht="15" x14ac:dyDescent="0.2">
      <c r="A22" s="69">
        <v>14</v>
      </c>
      <c r="B22" s="405"/>
      <c r="C22" s="69"/>
      <c r="D22" s="406"/>
      <c r="E22" s="406"/>
      <c r="F22" s="406"/>
      <c r="G22" s="408"/>
      <c r="H22" s="409"/>
      <c r="I22" s="409"/>
      <c r="J22" s="409"/>
      <c r="K22" s="69"/>
    </row>
    <row r="23" spans="1:11" s="410" customFormat="1" ht="15" x14ac:dyDescent="0.2">
      <c r="A23" s="69">
        <v>15</v>
      </c>
      <c r="B23" s="405"/>
      <c r="C23" s="69"/>
      <c r="D23" s="406"/>
      <c r="E23" s="406"/>
      <c r="F23" s="406"/>
      <c r="G23" s="408"/>
      <c r="H23" s="409"/>
      <c r="I23" s="409"/>
      <c r="J23" s="409"/>
      <c r="K23" s="69"/>
    </row>
    <row r="24" spans="1:11" s="410" customFormat="1" ht="15" x14ac:dyDescent="0.2">
      <c r="A24" s="69">
        <v>16</v>
      </c>
      <c r="B24" s="405"/>
      <c r="C24" s="69"/>
      <c r="D24" s="406"/>
      <c r="E24" s="406"/>
      <c r="F24" s="406"/>
      <c r="G24" s="408"/>
      <c r="H24" s="409"/>
      <c r="I24" s="409"/>
      <c r="J24" s="409"/>
      <c r="K24" s="69"/>
    </row>
    <row r="25" spans="1:11" s="410" customFormat="1" ht="15" x14ac:dyDescent="0.2">
      <c r="A25" s="69">
        <v>17</v>
      </c>
      <c r="B25" s="405"/>
      <c r="C25" s="69"/>
      <c r="D25" s="406"/>
      <c r="E25" s="406"/>
      <c r="F25" s="406"/>
      <c r="G25" s="408"/>
      <c r="H25" s="409"/>
      <c r="I25" s="409"/>
      <c r="J25" s="409"/>
      <c r="K25" s="69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 x14ac:dyDescent="0.2">
      <c r="A27" s="69" t="s">
        <v>278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 x14ac:dyDescent="0.2">
      <c r="A28" s="23"/>
      <c r="B28" s="40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40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40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40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61"/>
      <c r="C32" s="509"/>
      <c r="D32" s="509"/>
      <c r="F32" s="72"/>
      <c r="G32" s="75"/>
    </row>
    <row r="33" spans="2:6" ht="15" x14ac:dyDescent="0.3">
      <c r="B33" s="261"/>
      <c r="C33" s="71" t="s">
        <v>268</v>
      </c>
      <c r="D33" s="2"/>
      <c r="F33" s="12" t="s">
        <v>273</v>
      </c>
    </row>
    <row r="34" spans="2:6" ht="15" x14ac:dyDescent="0.3">
      <c r="B34" s="261"/>
      <c r="C34" s="2"/>
      <c r="D34" s="2"/>
      <c r="F34" s="2" t="s">
        <v>269</v>
      </c>
    </row>
    <row r="35" spans="2:6" ht="15" x14ac:dyDescent="0.3">
      <c r="B35" s="261"/>
      <c r="C35" s="67" t="s">
        <v>139</v>
      </c>
    </row>
  </sheetData>
  <mergeCells count="1">
    <mergeCell ref="C32:D32"/>
  </mergeCells>
  <pageMargins left="0.7" right="0.7" top="0.75" bottom="0.75" header="0.3" footer="0.3"/>
  <pageSetup scale="5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80" t="s">
        <v>109</v>
      </c>
    </row>
    <row r="2" spans="1:13" customFormat="1" ht="15" x14ac:dyDescent="0.3">
      <c r="A2" s="107" t="s">
        <v>140</v>
      </c>
      <c r="B2" s="107"/>
      <c r="C2" s="139"/>
      <c r="D2" s="139"/>
      <c r="E2" s="139"/>
      <c r="F2" s="139"/>
      <c r="G2" s="139"/>
      <c r="H2" s="139"/>
      <c r="I2" s="139"/>
      <c r="J2" s="139"/>
      <c r="K2" s="145"/>
      <c r="L2" s="479" t="s">
        <v>538</v>
      </c>
      <c r="M2" s="430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90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8"/>
      <c r="G4" s="139"/>
      <c r="H4" s="139"/>
      <c r="I4" s="139"/>
      <c r="J4" s="139"/>
      <c r="K4" s="139"/>
      <c r="L4" s="139"/>
    </row>
    <row r="5" spans="1:13" ht="15" x14ac:dyDescent="0.3">
      <c r="A5" s="227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7"/>
      <c r="C5" s="82"/>
      <c r="D5" s="82"/>
      <c r="E5" s="82"/>
      <c r="F5" s="228"/>
      <c r="G5" s="229"/>
      <c r="H5" s="229"/>
      <c r="I5" s="229"/>
      <c r="J5" s="229"/>
      <c r="K5" s="229"/>
      <c r="L5" s="228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9">
        <v>1</v>
      </c>
      <c r="B9" s="396"/>
      <c r="C9" s="397"/>
      <c r="D9" s="397"/>
      <c r="E9" s="397"/>
      <c r="F9" s="397"/>
      <c r="G9" s="397"/>
      <c r="H9" s="398"/>
      <c r="I9" s="397"/>
      <c r="J9" s="397"/>
      <c r="K9" s="225"/>
      <c r="L9" s="26"/>
    </row>
    <row r="10" spans="1:13" customFormat="1" ht="15" x14ac:dyDescent="0.2">
      <c r="A10" s="69">
        <v>2</v>
      </c>
      <c r="B10" s="396"/>
      <c r="C10" s="397"/>
      <c r="D10" s="397"/>
      <c r="E10" s="397"/>
      <c r="F10" s="397"/>
      <c r="G10" s="397"/>
      <c r="H10" s="398"/>
      <c r="I10" s="397"/>
      <c r="J10" s="397"/>
      <c r="K10" s="225"/>
      <c r="L10" s="26"/>
    </row>
    <row r="11" spans="1:13" customFormat="1" ht="15" x14ac:dyDescent="0.2">
      <c r="A11" s="69">
        <v>3</v>
      </c>
      <c r="B11" s="396"/>
      <c r="C11" s="397"/>
      <c r="D11" s="397"/>
      <c r="E11" s="397"/>
      <c r="F11" s="397"/>
      <c r="G11" s="397"/>
      <c r="H11" s="398"/>
      <c r="I11" s="397"/>
      <c r="J11" s="397"/>
      <c r="K11" s="225"/>
      <c r="L11" s="26"/>
    </row>
    <row r="12" spans="1:13" customFormat="1" ht="15" x14ac:dyDescent="0.2">
      <c r="A12" s="69">
        <v>4</v>
      </c>
      <c r="B12" s="396"/>
      <c r="C12" s="397"/>
      <c r="D12" s="397"/>
      <c r="E12" s="397"/>
      <c r="F12" s="397"/>
      <c r="G12" s="397"/>
      <c r="H12" s="398"/>
      <c r="I12" s="397"/>
      <c r="J12" s="397"/>
      <c r="K12" s="225"/>
      <c r="L12" s="26"/>
    </row>
    <row r="13" spans="1:13" customFormat="1" ht="15" x14ac:dyDescent="0.2">
      <c r="A13" s="69">
        <v>5</v>
      </c>
      <c r="B13" s="396"/>
      <c r="C13" s="397"/>
      <c r="D13" s="397"/>
      <c r="E13" s="397"/>
      <c r="F13" s="397"/>
      <c r="G13" s="397"/>
      <c r="H13" s="398"/>
      <c r="I13" s="397"/>
      <c r="J13" s="397"/>
      <c r="K13" s="225"/>
      <c r="L13" s="26"/>
    </row>
    <row r="14" spans="1:13" customFormat="1" ht="15" x14ac:dyDescent="0.2">
      <c r="A14" s="69">
        <v>6</v>
      </c>
      <c r="B14" s="396"/>
      <c r="C14" s="397"/>
      <c r="D14" s="397"/>
      <c r="E14" s="397"/>
      <c r="F14" s="397"/>
      <c r="G14" s="397"/>
      <c r="H14" s="398"/>
      <c r="I14" s="397"/>
      <c r="J14" s="397"/>
      <c r="K14" s="225"/>
      <c r="L14" s="26"/>
    </row>
    <row r="15" spans="1:13" customFormat="1" ht="15" x14ac:dyDescent="0.2">
      <c r="A15" s="69">
        <v>7</v>
      </c>
      <c r="B15" s="396"/>
      <c r="C15" s="397"/>
      <c r="D15" s="397"/>
      <c r="E15" s="397"/>
      <c r="F15" s="397"/>
      <c r="G15" s="397"/>
      <c r="H15" s="398"/>
      <c r="I15" s="397"/>
      <c r="J15" s="397"/>
      <c r="K15" s="225"/>
      <c r="L15" s="26"/>
    </row>
    <row r="16" spans="1:13" customFormat="1" ht="15" x14ac:dyDescent="0.2">
      <c r="A16" s="69">
        <v>8</v>
      </c>
      <c r="B16" s="396"/>
      <c r="C16" s="397"/>
      <c r="D16" s="397"/>
      <c r="E16" s="397"/>
      <c r="F16" s="397"/>
      <c r="G16" s="397"/>
      <c r="H16" s="398"/>
      <c r="I16" s="397"/>
      <c r="J16" s="397"/>
      <c r="K16" s="225"/>
      <c r="L16" s="26"/>
    </row>
    <row r="17" spans="1:12" customFormat="1" ht="15" x14ac:dyDescent="0.2">
      <c r="A17" s="69">
        <v>9</v>
      </c>
      <c r="B17" s="396"/>
      <c r="C17" s="397"/>
      <c r="D17" s="397"/>
      <c r="E17" s="397"/>
      <c r="F17" s="397"/>
      <c r="G17" s="397"/>
      <c r="H17" s="398"/>
      <c r="I17" s="397"/>
      <c r="J17" s="397"/>
      <c r="K17" s="225"/>
      <c r="L17" s="26"/>
    </row>
    <row r="18" spans="1:12" customFormat="1" ht="15" x14ac:dyDescent="0.2">
      <c r="A18" s="69">
        <v>10</v>
      </c>
      <c r="B18" s="396"/>
      <c r="C18" s="397"/>
      <c r="D18" s="397"/>
      <c r="E18" s="397"/>
      <c r="F18" s="397"/>
      <c r="G18" s="397"/>
      <c r="H18" s="398"/>
      <c r="I18" s="397"/>
      <c r="J18" s="397"/>
      <c r="K18" s="225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 x14ac:dyDescent="0.2">
      <c r="A27" s="69" t="s">
        <v>278</v>
      </c>
      <c r="B27" s="69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 x14ac:dyDescent="0.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 x14ac:dyDescent="0.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 x14ac:dyDescent="0.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 x14ac:dyDescent="0.3">
      <c r="A31" s="189"/>
      <c r="B31" s="189"/>
      <c r="C31" s="191" t="s">
        <v>107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6"/>
    </row>
    <row r="33" spans="3:7" ht="15" x14ac:dyDescent="0.3">
      <c r="C33" s="189"/>
      <c r="D33" s="195" t="s">
        <v>268</v>
      </c>
      <c r="E33" s="189"/>
      <c r="G33" s="196" t="s">
        <v>273</v>
      </c>
    </row>
    <row r="34" spans="3:7" ht="15" x14ac:dyDescent="0.3">
      <c r="C34" s="189"/>
      <c r="D34" s="197" t="s">
        <v>139</v>
      </c>
      <c r="E34" s="189"/>
      <c r="G34" s="189" t="s">
        <v>269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38" t="s">
        <v>463</v>
      </c>
      <c r="B1" s="139"/>
      <c r="C1" s="139"/>
      <c r="D1" s="139"/>
      <c r="E1" s="139"/>
      <c r="F1" s="139"/>
      <c r="G1" s="139"/>
      <c r="H1" s="145"/>
      <c r="I1" s="80" t="s">
        <v>109</v>
      </c>
    </row>
    <row r="2" spans="1:13" customFormat="1" ht="15" x14ac:dyDescent="0.3">
      <c r="A2" s="107" t="s">
        <v>140</v>
      </c>
      <c r="B2" s="139"/>
      <c r="C2" s="139"/>
      <c r="D2" s="139"/>
      <c r="E2" s="139"/>
      <c r="F2" s="139"/>
      <c r="G2" s="139"/>
      <c r="H2" s="145"/>
      <c r="I2" s="479" t="s">
        <v>538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90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39"/>
      <c r="E4" s="139"/>
      <c r="F4" s="139"/>
      <c r="G4" s="139"/>
      <c r="H4" s="139"/>
      <c r="I4" s="148"/>
    </row>
    <row r="5" spans="1:13" ht="15" x14ac:dyDescent="0.3">
      <c r="A5" s="227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229"/>
      <c r="E5" s="229"/>
      <c r="F5" s="229"/>
      <c r="G5" s="229"/>
      <c r="H5" s="229"/>
      <c r="I5" s="228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25"/>
      <c r="G27" s="225"/>
      <c r="H27" s="225"/>
      <c r="I27" s="26"/>
    </row>
    <row r="28" spans="1:9" x14ac:dyDescent="0.2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 x14ac:dyDescent="0.2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 x14ac:dyDescent="0.2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 x14ac:dyDescent="0.3">
      <c r="A31" s="189"/>
      <c r="B31" s="191" t="s">
        <v>107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6"/>
    </row>
    <row r="33" spans="2:6" ht="15" x14ac:dyDescent="0.3">
      <c r="B33" s="189"/>
      <c r="C33" s="195" t="s">
        <v>268</v>
      </c>
      <c r="D33" s="189"/>
      <c r="F33" s="196" t="s">
        <v>273</v>
      </c>
    </row>
    <row r="34" spans="2:6" ht="15" x14ac:dyDescent="0.3">
      <c r="B34" s="189"/>
      <c r="C34" s="197" t="s">
        <v>139</v>
      </c>
      <c r="D34" s="189"/>
      <c r="F34" s="189" t="s">
        <v>269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6" t="s">
        <v>405</v>
      </c>
      <c r="B1" s="78"/>
      <c r="C1" s="78"/>
      <c r="D1" s="78"/>
      <c r="E1" s="78"/>
      <c r="F1" s="78"/>
      <c r="G1" s="78"/>
      <c r="H1" s="78"/>
      <c r="I1" s="169" t="s">
        <v>198</v>
      </c>
      <c r="J1" s="170"/>
    </row>
    <row r="2" spans="1:10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79" t="s">
        <v>538</v>
      </c>
      <c r="J2" s="170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0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27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27"/>
      <c r="C5" s="227"/>
      <c r="D5" s="227"/>
      <c r="E5" s="227"/>
      <c r="F5" s="227"/>
      <c r="G5" s="227"/>
      <c r="H5" s="227"/>
      <c r="I5" s="227"/>
      <c r="J5" s="196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1" t="s">
        <v>64</v>
      </c>
      <c r="B8" s="368" t="s">
        <v>377</v>
      </c>
      <c r="C8" s="369" t="s">
        <v>439</v>
      </c>
      <c r="D8" s="369" t="s">
        <v>440</v>
      </c>
      <c r="E8" s="369" t="s">
        <v>378</v>
      </c>
      <c r="F8" s="369" t="s">
        <v>397</v>
      </c>
      <c r="G8" s="369" t="s">
        <v>398</v>
      </c>
      <c r="H8" s="369" t="s">
        <v>444</v>
      </c>
      <c r="I8" s="172" t="s">
        <v>399</v>
      </c>
      <c r="J8" s="107"/>
    </row>
    <row r="9" spans="1:10" x14ac:dyDescent="0.3">
      <c r="A9" s="174">
        <v>1</v>
      </c>
      <c r="B9" s="211"/>
      <c r="C9" s="179" t="s">
        <v>521</v>
      </c>
      <c r="D9" s="179">
        <v>206240352</v>
      </c>
      <c r="E9" s="178" t="s">
        <v>522</v>
      </c>
      <c r="F9" s="178"/>
      <c r="G9" s="178">
        <v>550.91999999999996</v>
      </c>
      <c r="H9" s="178">
        <v>0</v>
      </c>
      <c r="I9" s="178">
        <v>550.91999999999996</v>
      </c>
      <c r="J9" s="107"/>
    </row>
    <row r="10" spans="1:10" ht="30" x14ac:dyDescent="0.3">
      <c r="A10" s="174">
        <v>2</v>
      </c>
      <c r="B10" s="211"/>
      <c r="C10" s="179" t="s">
        <v>589</v>
      </c>
      <c r="D10" s="179">
        <v>205075014</v>
      </c>
      <c r="E10" s="178" t="s">
        <v>604</v>
      </c>
      <c r="F10" s="178"/>
      <c r="G10" s="178">
        <v>505</v>
      </c>
      <c r="H10" s="178">
        <v>0</v>
      </c>
      <c r="I10" s="178">
        <v>505</v>
      </c>
      <c r="J10" s="107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7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7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7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7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7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7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7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7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7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7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7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7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7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7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7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7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7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7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80"/>
      <c r="I29" s="178"/>
      <c r="J29" s="107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80"/>
      <c r="I30" s="178"/>
      <c r="J30" s="107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80"/>
      <c r="I31" s="178"/>
      <c r="J31" s="107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80"/>
      <c r="I32" s="178"/>
      <c r="J32" s="107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80"/>
      <c r="I33" s="178"/>
      <c r="J33" s="107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80"/>
      <c r="I34" s="178"/>
      <c r="J34" s="107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80"/>
      <c r="I35" s="178"/>
      <c r="J35" s="107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80"/>
      <c r="I36" s="178"/>
      <c r="J36" s="107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80"/>
      <c r="I37" s="178"/>
      <c r="J37" s="107"/>
    </row>
    <row r="38" spans="1:12" x14ac:dyDescent="0.3">
      <c r="A38" s="174" t="s">
        <v>278</v>
      </c>
      <c r="B38" s="211"/>
      <c r="C38" s="182"/>
      <c r="D38" s="182"/>
      <c r="E38" s="181"/>
      <c r="F38" s="181"/>
      <c r="G38" s="281"/>
      <c r="H38" s="290" t="s">
        <v>432</v>
      </c>
      <c r="I38" s="374">
        <f>SUM(I9:I37)</f>
        <v>1055.92</v>
      </c>
      <c r="J38" s="107"/>
    </row>
    <row r="40" spans="1:12" x14ac:dyDescent="0.3">
      <c r="A40" s="189" t="s">
        <v>464</v>
      </c>
    </row>
    <row r="42" spans="1:12" x14ac:dyDescent="0.3">
      <c r="B42" s="191" t="s">
        <v>107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268</v>
      </c>
      <c r="F45" s="196" t="s">
        <v>273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139</v>
      </c>
      <c r="F46" s="189" t="s">
        <v>269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Normal="100" zoomScaleSheetLayoutView="100" workbookViewId="0">
      <selection activeCell="L2" sqref="L2:M2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466</v>
      </c>
      <c r="B1" s="199"/>
      <c r="C1" s="199"/>
      <c r="D1" s="199"/>
      <c r="E1" s="199"/>
      <c r="F1" s="199"/>
      <c r="G1" s="199"/>
      <c r="H1" s="199"/>
      <c r="I1" s="202"/>
      <c r="J1" s="268"/>
      <c r="K1" s="268"/>
      <c r="L1" s="268"/>
      <c r="M1" s="268" t="s">
        <v>421</v>
      </c>
      <c r="N1" s="202"/>
    </row>
    <row r="2" spans="1:14" ht="12.75" customHeight="1" x14ac:dyDescent="0.2">
      <c r="A2" s="202" t="s">
        <v>317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510" t="s">
        <v>538</v>
      </c>
      <c r="M2" s="510"/>
      <c r="N2" s="20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6" t="s">
        <v>274</v>
      </c>
      <c r="B4" s="199"/>
      <c r="C4" s="199"/>
      <c r="D4" s="203"/>
      <c r="E4" s="269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2"/>
    </row>
    <row r="7" spans="1:14" ht="51" x14ac:dyDescent="0.2">
      <c r="A7" s="271" t="s">
        <v>64</v>
      </c>
      <c r="B7" s="272" t="s">
        <v>422</v>
      </c>
      <c r="C7" s="272" t="s">
        <v>423</v>
      </c>
      <c r="D7" s="273" t="s">
        <v>424</v>
      </c>
      <c r="E7" s="273" t="s">
        <v>275</v>
      </c>
      <c r="F7" s="273" t="s">
        <v>425</v>
      </c>
      <c r="G7" s="273" t="s">
        <v>426</v>
      </c>
      <c r="H7" s="272" t="s">
        <v>427</v>
      </c>
      <c r="I7" s="274" t="s">
        <v>428</v>
      </c>
      <c r="J7" s="274" t="s">
        <v>429</v>
      </c>
      <c r="K7" s="275" t="s">
        <v>430</v>
      </c>
      <c r="L7" s="275" t="s">
        <v>431</v>
      </c>
      <c r="M7" s="273" t="s">
        <v>421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6"/>
      <c r="D9" s="210"/>
      <c r="E9" s="210"/>
      <c r="F9" s="210"/>
      <c r="G9" s="210"/>
      <c r="H9" s="210"/>
      <c r="I9" s="210"/>
      <c r="J9" s="210"/>
      <c r="K9" s="210"/>
      <c r="L9" s="210"/>
      <c r="M9" s="277" t="str">
        <f t="shared" ref="M9:M33" si="0">IF(ISBLANK(B9),"",$L$2)</f>
        <v/>
      </c>
      <c r="N9" s="202"/>
    </row>
    <row r="10" spans="1:14" ht="15" x14ac:dyDescent="0.25">
      <c r="A10" s="210">
        <v>2</v>
      </c>
      <c r="B10" s="211"/>
      <c r="C10" s="276"/>
      <c r="D10" s="210"/>
      <c r="E10" s="210"/>
      <c r="F10" s="210"/>
      <c r="G10" s="210"/>
      <c r="H10" s="210"/>
      <c r="I10" s="210"/>
      <c r="J10" s="210"/>
      <c r="K10" s="210"/>
      <c r="L10" s="210"/>
      <c r="M10" s="277" t="str">
        <f t="shared" si="0"/>
        <v/>
      </c>
      <c r="N10" s="202"/>
    </row>
    <row r="11" spans="1:14" ht="15" x14ac:dyDescent="0.25">
      <c r="A11" s="210">
        <v>3</v>
      </c>
      <c r="B11" s="211"/>
      <c r="C11" s="276"/>
      <c r="D11" s="210"/>
      <c r="E11" s="210"/>
      <c r="F11" s="210"/>
      <c r="G11" s="210"/>
      <c r="H11" s="210"/>
      <c r="I11" s="210"/>
      <c r="J11" s="210"/>
      <c r="K11" s="210"/>
      <c r="L11" s="210"/>
      <c r="M11" s="277" t="str">
        <f t="shared" si="0"/>
        <v/>
      </c>
      <c r="N11" s="202"/>
    </row>
    <row r="12" spans="1:14" ht="15" x14ac:dyDescent="0.25">
      <c r="A12" s="210">
        <v>4</v>
      </c>
      <c r="B12" s="211"/>
      <c r="C12" s="276"/>
      <c r="D12" s="210"/>
      <c r="E12" s="210"/>
      <c r="F12" s="210"/>
      <c r="G12" s="210"/>
      <c r="H12" s="210"/>
      <c r="I12" s="210"/>
      <c r="J12" s="210"/>
      <c r="K12" s="210"/>
      <c r="L12" s="210"/>
      <c r="M12" s="277" t="str">
        <f t="shared" si="0"/>
        <v/>
      </c>
      <c r="N12" s="202"/>
    </row>
    <row r="13" spans="1:14" ht="15" x14ac:dyDescent="0.25">
      <c r="A13" s="210">
        <v>5</v>
      </c>
      <c r="B13" s="211"/>
      <c r="C13" s="276"/>
      <c r="D13" s="210"/>
      <c r="E13" s="210"/>
      <c r="F13" s="210"/>
      <c r="G13" s="210"/>
      <c r="H13" s="210"/>
      <c r="I13" s="210"/>
      <c r="J13" s="210"/>
      <c r="K13" s="210"/>
      <c r="L13" s="210"/>
      <c r="M13" s="277" t="str">
        <f t="shared" si="0"/>
        <v/>
      </c>
      <c r="N13" s="202"/>
    </row>
    <row r="14" spans="1:14" ht="15" x14ac:dyDescent="0.25">
      <c r="A14" s="210">
        <v>6</v>
      </c>
      <c r="B14" s="211"/>
      <c r="C14" s="276"/>
      <c r="D14" s="210"/>
      <c r="E14" s="210"/>
      <c r="F14" s="210"/>
      <c r="G14" s="210"/>
      <c r="H14" s="210"/>
      <c r="I14" s="210"/>
      <c r="J14" s="210"/>
      <c r="K14" s="210"/>
      <c r="L14" s="210"/>
      <c r="M14" s="277" t="str">
        <f t="shared" si="0"/>
        <v/>
      </c>
      <c r="N14" s="202"/>
    </row>
    <row r="15" spans="1:14" ht="15" x14ac:dyDescent="0.25">
      <c r="A15" s="210">
        <v>7</v>
      </c>
      <c r="B15" s="211"/>
      <c r="C15" s="276"/>
      <c r="D15" s="210"/>
      <c r="E15" s="210"/>
      <c r="F15" s="210"/>
      <c r="G15" s="210"/>
      <c r="H15" s="210"/>
      <c r="I15" s="210"/>
      <c r="J15" s="210"/>
      <c r="K15" s="210"/>
      <c r="L15" s="210"/>
      <c r="M15" s="277" t="str">
        <f t="shared" si="0"/>
        <v/>
      </c>
      <c r="N15" s="202"/>
    </row>
    <row r="16" spans="1:14" ht="15" x14ac:dyDescent="0.25">
      <c r="A16" s="210">
        <v>8</v>
      </c>
      <c r="B16" s="211"/>
      <c r="C16" s="276"/>
      <c r="D16" s="210"/>
      <c r="E16" s="210"/>
      <c r="F16" s="210"/>
      <c r="G16" s="210"/>
      <c r="H16" s="210"/>
      <c r="I16" s="210"/>
      <c r="J16" s="210"/>
      <c r="K16" s="210"/>
      <c r="L16" s="210"/>
      <c r="M16" s="277" t="str">
        <f t="shared" si="0"/>
        <v/>
      </c>
      <c r="N16" s="202"/>
    </row>
    <row r="17" spans="1:14" ht="15" x14ac:dyDescent="0.25">
      <c r="A17" s="210">
        <v>9</v>
      </c>
      <c r="B17" s="211"/>
      <c r="C17" s="276"/>
      <c r="D17" s="210"/>
      <c r="E17" s="210"/>
      <c r="F17" s="210"/>
      <c r="G17" s="210"/>
      <c r="H17" s="210"/>
      <c r="I17" s="210"/>
      <c r="J17" s="210"/>
      <c r="K17" s="210"/>
      <c r="L17" s="210"/>
      <c r="M17" s="277" t="str">
        <f t="shared" si="0"/>
        <v/>
      </c>
      <c r="N17" s="202"/>
    </row>
    <row r="18" spans="1:14" ht="15" x14ac:dyDescent="0.25">
      <c r="A18" s="210">
        <v>10</v>
      </c>
      <c r="B18" s="211"/>
      <c r="C18" s="276"/>
      <c r="D18" s="210"/>
      <c r="E18" s="210"/>
      <c r="F18" s="210"/>
      <c r="G18" s="210"/>
      <c r="H18" s="210"/>
      <c r="I18" s="210"/>
      <c r="J18" s="210"/>
      <c r="K18" s="210"/>
      <c r="L18" s="210"/>
      <c r="M18" s="277" t="str">
        <f t="shared" si="0"/>
        <v/>
      </c>
      <c r="N18" s="202"/>
    </row>
    <row r="19" spans="1:14" ht="15" x14ac:dyDescent="0.25">
      <c r="A19" s="210">
        <v>11</v>
      </c>
      <c r="B19" s="211"/>
      <c r="C19" s="276"/>
      <c r="D19" s="210"/>
      <c r="E19" s="210"/>
      <c r="F19" s="210"/>
      <c r="G19" s="210"/>
      <c r="H19" s="210"/>
      <c r="I19" s="210"/>
      <c r="J19" s="210"/>
      <c r="K19" s="210"/>
      <c r="L19" s="210"/>
      <c r="M19" s="277" t="str">
        <f t="shared" si="0"/>
        <v/>
      </c>
      <c r="N19" s="202"/>
    </row>
    <row r="20" spans="1:14" ht="15" x14ac:dyDescent="0.25">
      <c r="A20" s="210">
        <v>12</v>
      </c>
      <c r="B20" s="211"/>
      <c r="C20" s="276"/>
      <c r="D20" s="210"/>
      <c r="E20" s="210"/>
      <c r="F20" s="210"/>
      <c r="G20" s="210"/>
      <c r="H20" s="210"/>
      <c r="I20" s="210"/>
      <c r="J20" s="210"/>
      <c r="K20" s="210"/>
      <c r="L20" s="210"/>
      <c r="M20" s="277" t="str">
        <f t="shared" si="0"/>
        <v/>
      </c>
      <c r="N20" s="202"/>
    </row>
    <row r="21" spans="1:14" ht="15" x14ac:dyDescent="0.25">
      <c r="A21" s="210">
        <v>13</v>
      </c>
      <c r="B21" s="211"/>
      <c r="C21" s="276"/>
      <c r="D21" s="210"/>
      <c r="E21" s="210"/>
      <c r="F21" s="210"/>
      <c r="G21" s="210"/>
      <c r="H21" s="210"/>
      <c r="I21" s="210"/>
      <c r="J21" s="210"/>
      <c r="K21" s="210"/>
      <c r="L21" s="210"/>
      <c r="M21" s="277" t="str">
        <f t="shared" si="0"/>
        <v/>
      </c>
      <c r="N21" s="202"/>
    </row>
    <row r="22" spans="1:14" ht="15" x14ac:dyDescent="0.25">
      <c r="A22" s="210">
        <v>14</v>
      </c>
      <c r="B22" s="211"/>
      <c r="C22" s="276"/>
      <c r="D22" s="210"/>
      <c r="E22" s="210"/>
      <c r="F22" s="210"/>
      <c r="G22" s="210"/>
      <c r="H22" s="210"/>
      <c r="I22" s="210"/>
      <c r="J22" s="210"/>
      <c r="K22" s="210"/>
      <c r="L22" s="210"/>
      <c r="M22" s="277" t="str">
        <f t="shared" si="0"/>
        <v/>
      </c>
      <c r="N22" s="202"/>
    </row>
    <row r="23" spans="1:14" ht="15" x14ac:dyDescent="0.25">
      <c r="A23" s="210">
        <v>15</v>
      </c>
      <c r="B23" s="211"/>
      <c r="C23" s="276"/>
      <c r="D23" s="210"/>
      <c r="E23" s="210"/>
      <c r="F23" s="210"/>
      <c r="G23" s="210"/>
      <c r="H23" s="210"/>
      <c r="I23" s="210"/>
      <c r="J23" s="210"/>
      <c r="K23" s="210"/>
      <c r="L23" s="210"/>
      <c r="M23" s="277" t="str">
        <f t="shared" si="0"/>
        <v/>
      </c>
      <c r="N23" s="202"/>
    </row>
    <row r="24" spans="1:14" ht="15" x14ac:dyDescent="0.25">
      <c r="A24" s="210">
        <v>16</v>
      </c>
      <c r="B24" s="211"/>
      <c r="C24" s="276"/>
      <c r="D24" s="210"/>
      <c r="E24" s="210"/>
      <c r="F24" s="210"/>
      <c r="G24" s="210"/>
      <c r="H24" s="210"/>
      <c r="I24" s="210"/>
      <c r="J24" s="210"/>
      <c r="K24" s="210"/>
      <c r="L24" s="210"/>
      <c r="M24" s="277" t="str">
        <f t="shared" si="0"/>
        <v/>
      </c>
      <c r="N24" s="202"/>
    </row>
    <row r="25" spans="1:14" ht="15" x14ac:dyDescent="0.25">
      <c r="A25" s="210">
        <v>17</v>
      </c>
      <c r="B25" s="211"/>
      <c r="C25" s="276"/>
      <c r="D25" s="210"/>
      <c r="E25" s="210"/>
      <c r="F25" s="210"/>
      <c r="G25" s="210"/>
      <c r="H25" s="210"/>
      <c r="I25" s="210"/>
      <c r="J25" s="210"/>
      <c r="K25" s="210"/>
      <c r="L25" s="210"/>
      <c r="M25" s="277" t="str">
        <f t="shared" si="0"/>
        <v/>
      </c>
      <c r="N25" s="202"/>
    </row>
    <row r="26" spans="1:14" ht="15" x14ac:dyDescent="0.25">
      <c r="A26" s="210">
        <v>18</v>
      </c>
      <c r="B26" s="211"/>
      <c r="C26" s="276"/>
      <c r="D26" s="210"/>
      <c r="E26" s="210"/>
      <c r="F26" s="210"/>
      <c r="G26" s="210"/>
      <c r="H26" s="210"/>
      <c r="I26" s="210"/>
      <c r="J26" s="210"/>
      <c r="K26" s="210"/>
      <c r="L26" s="210"/>
      <c r="M26" s="277" t="str">
        <f t="shared" si="0"/>
        <v/>
      </c>
      <c r="N26" s="202"/>
    </row>
    <row r="27" spans="1:14" ht="15" x14ac:dyDescent="0.25">
      <c r="A27" s="210">
        <v>19</v>
      </c>
      <c r="B27" s="211"/>
      <c r="C27" s="276"/>
      <c r="D27" s="210"/>
      <c r="E27" s="210"/>
      <c r="F27" s="210"/>
      <c r="G27" s="210"/>
      <c r="H27" s="210"/>
      <c r="I27" s="210"/>
      <c r="J27" s="210"/>
      <c r="K27" s="210"/>
      <c r="L27" s="210"/>
      <c r="M27" s="277" t="str">
        <f t="shared" si="0"/>
        <v/>
      </c>
      <c r="N27" s="202"/>
    </row>
    <row r="28" spans="1:14" ht="15" x14ac:dyDescent="0.25">
      <c r="A28" s="210">
        <v>20</v>
      </c>
      <c r="B28" s="211"/>
      <c r="C28" s="276"/>
      <c r="D28" s="210"/>
      <c r="E28" s="210"/>
      <c r="F28" s="210"/>
      <c r="G28" s="210"/>
      <c r="H28" s="210"/>
      <c r="I28" s="210"/>
      <c r="J28" s="210"/>
      <c r="K28" s="210"/>
      <c r="L28" s="210"/>
      <c r="M28" s="277" t="str">
        <f t="shared" si="0"/>
        <v/>
      </c>
      <c r="N28" s="202"/>
    </row>
    <row r="29" spans="1:14" ht="15" x14ac:dyDescent="0.25">
      <c r="A29" s="210">
        <v>21</v>
      </c>
      <c r="B29" s="211"/>
      <c r="C29" s="276"/>
      <c r="D29" s="210"/>
      <c r="E29" s="210"/>
      <c r="F29" s="210"/>
      <c r="G29" s="210"/>
      <c r="H29" s="210"/>
      <c r="I29" s="210"/>
      <c r="J29" s="210"/>
      <c r="K29" s="210"/>
      <c r="L29" s="210"/>
      <c r="M29" s="277" t="str">
        <f t="shared" si="0"/>
        <v/>
      </c>
      <c r="N29" s="202"/>
    </row>
    <row r="30" spans="1:14" ht="15" x14ac:dyDescent="0.25">
      <c r="A30" s="210">
        <v>22</v>
      </c>
      <c r="B30" s="211"/>
      <c r="C30" s="276"/>
      <c r="D30" s="210"/>
      <c r="E30" s="210"/>
      <c r="F30" s="210"/>
      <c r="G30" s="210"/>
      <c r="H30" s="210"/>
      <c r="I30" s="210"/>
      <c r="J30" s="210"/>
      <c r="K30" s="210"/>
      <c r="L30" s="210"/>
      <c r="M30" s="277" t="str">
        <f t="shared" si="0"/>
        <v/>
      </c>
      <c r="N30" s="202"/>
    </row>
    <row r="31" spans="1:14" ht="15" x14ac:dyDescent="0.25">
      <c r="A31" s="210">
        <v>23</v>
      </c>
      <c r="B31" s="211"/>
      <c r="C31" s="276"/>
      <c r="D31" s="210"/>
      <c r="E31" s="210"/>
      <c r="F31" s="210"/>
      <c r="G31" s="210"/>
      <c r="H31" s="210"/>
      <c r="I31" s="210"/>
      <c r="J31" s="210"/>
      <c r="K31" s="210"/>
      <c r="L31" s="210"/>
      <c r="M31" s="277" t="str">
        <f t="shared" si="0"/>
        <v/>
      </c>
      <c r="N31" s="202"/>
    </row>
    <row r="32" spans="1:14" ht="15" x14ac:dyDescent="0.25">
      <c r="A32" s="210">
        <v>24</v>
      </c>
      <c r="B32" s="211"/>
      <c r="C32" s="276"/>
      <c r="D32" s="210"/>
      <c r="E32" s="210"/>
      <c r="F32" s="210"/>
      <c r="G32" s="210"/>
      <c r="H32" s="210"/>
      <c r="I32" s="210"/>
      <c r="J32" s="210"/>
      <c r="K32" s="210"/>
      <c r="L32" s="210"/>
      <c r="M32" s="277" t="str">
        <f t="shared" si="0"/>
        <v/>
      </c>
      <c r="N32" s="202"/>
    </row>
    <row r="33" spans="1:14" ht="15" x14ac:dyDescent="0.25">
      <c r="A33" s="278" t="s">
        <v>278</v>
      </c>
      <c r="B33" s="211"/>
      <c r="C33" s="276"/>
      <c r="D33" s="210"/>
      <c r="E33" s="210"/>
      <c r="F33" s="210"/>
      <c r="G33" s="210"/>
      <c r="H33" s="210"/>
      <c r="I33" s="210"/>
      <c r="J33" s="210"/>
      <c r="K33" s="210"/>
      <c r="L33" s="210"/>
      <c r="M33" s="277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107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268</v>
      </c>
      <c r="D40" s="213"/>
      <c r="E40" s="213"/>
      <c r="H40" s="212" t="s">
        <v>319</v>
      </c>
      <c r="M40" s="213"/>
    </row>
    <row r="41" spans="1:14" s="21" customFormat="1" ht="15" x14ac:dyDescent="0.3">
      <c r="C41" s="215" t="s">
        <v>139</v>
      </c>
      <c r="D41" s="213"/>
      <c r="E41" s="213"/>
      <c r="H41" s="216" t="s">
        <v>269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mergeCells count="1"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L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3" sqref="D3"/>
    </sheetView>
  </sheetViews>
  <sheetFormatPr defaultRowHeight="15" x14ac:dyDescent="0.3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58"/>
      <c r="C1" s="494" t="s">
        <v>109</v>
      </c>
      <c r="D1" s="494"/>
      <c r="E1" s="115"/>
    </row>
    <row r="2" spans="1:12" s="6" customFormat="1" x14ac:dyDescent="0.3">
      <c r="A2" s="78" t="s">
        <v>140</v>
      </c>
      <c r="B2" s="258"/>
      <c r="C2" s="492" t="str">
        <f>'ფორმა N2'!C2:D2</f>
        <v>12/09/2017-02/10/2017</v>
      </c>
      <c r="D2" s="493"/>
      <c r="E2" s="115"/>
    </row>
    <row r="3" spans="1:12" s="6" customFormat="1" x14ac:dyDescent="0.3">
      <c r="A3" s="78"/>
      <c r="B3" s="258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9"/>
      <c r="C4" s="78"/>
      <c r="D4" s="78"/>
      <c r="E4" s="110"/>
      <c r="L4" s="6"/>
    </row>
    <row r="5" spans="1:12" s="2" customFormat="1" x14ac:dyDescent="0.3">
      <c r="A5" s="120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60"/>
      <c r="C5" s="59"/>
      <c r="D5" s="59"/>
      <c r="E5" s="110"/>
    </row>
    <row r="6" spans="1:12" s="2" customFormat="1" x14ac:dyDescent="0.3">
      <c r="A6" s="79"/>
      <c r="B6" s="259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5">
        <v>1</v>
      </c>
      <c r="B9" s="245" t="s">
        <v>65</v>
      </c>
      <c r="C9" s="87">
        <f>SUM(C10,C26)</f>
        <v>44793</v>
      </c>
      <c r="D9" s="87">
        <f>SUM(D10,D26)</f>
        <v>44793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44793</v>
      </c>
      <c r="D10" s="87">
        <f>SUM(D11,D12,D16,D19,D24,D25)</f>
        <v>44793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SUM(C13:C15)</f>
        <v>28500</v>
      </c>
      <c r="D12" s="109">
        <f>SUM(D13:D15)</f>
        <v>28500</v>
      </c>
      <c r="E12" s="115"/>
    </row>
    <row r="13" spans="1:12" s="3" customFormat="1" x14ac:dyDescent="0.3">
      <c r="A13" s="99" t="s">
        <v>81</v>
      </c>
      <c r="B13" s="99" t="s">
        <v>311</v>
      </c>
      <c r="C13" s="8">
        <v>28500</v>
      </c>
      <c r="D13" s="8">
        <v>28500</v>
      </c>
      <c r="E13" s="115"/>
    </row>
    <row r="14" spans="1:12" s="3" customFormat="1" x14ac:dyDescent="0.3">
      <c r="A14" s="99" t="s">
        <v>507</v>
      </c>
      <c r="B14" s="99" t="s">
        <v>506</v>
      </c>
      <c r="C14" s="8"/>
      <c r="D14" s="8"/>
      <c r="E14" s="115"/>
    </row>
    <row r="15" spans="1:12" s="3" customFormat="1" x14ac:dyDescent="0.3">
      <c r="A15" s="99" t="s">
        <v>508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16293</v>
      </c>
      <c r="D16" s="109">
        <f>SUM(D17:D18)</f>
        <v>16293</v>
      </c>
      <c r="E16" s="115"/>
    </row>
    <row r="17" spans="1:5" s="3" customFormat="1" x14ac:dyDescent="0.3">
      <c r="A17" s="99" t="s">
        <v>84</v>
      </c>
      <c r="B17" s="99" t="s">
        <v>86</v>
      </c>
      <c r="C17" s="8">
        <v>16293</v>
      </c>
      <c r="D17" s="8">
        <v>16293</v>
      </c>
      <c r="E17" s="115"/>
    </row>
    <row r="18" spans="1:5" s="3" customFormat="1" ht="30" x14ac:dyDescent="0.2">
      <c r="A18" s="99" t="s">
        <v>85</v>
      </c>
      <c r="B18" s="99" t="s">
        <v>110</v>
      </c>
      <c r="C18" s="420"/>
      <c r="D18" s="420"/>
      <c r="E18" s="115"/>
    </row>
    <row r="19" spans="1:5" s="3" customFormat="1" x14ac:dyDescent="0.3">
      <c r="A19" s="90" t="s">
        <v>87</v>
      </c>
      <c r="B19" s="90" t="s">
        <v>418</v>
      </c>
      <c r="C19" s="421">
        <f>SUM(C20:C23)</f>
        <v>0</v>
      </c>
      <c r="D19" s="421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2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3" t="s">
        <v>98</v>
      </c>
      <c r="B28" s="253" t="s">
        <v>309</v>
      </c>
      <c r="C28" s="8"/>
      <c r="D28" s="8"/>
      <c r="E28" s="115"/>
    </row>
    <row r="29" spans="1:5" x14ac:dyDescent="0.3">
      <c r="A29" s="253" t="s">
        <v>99</v>
      </c>
      <c r="B29" s="253" t="s">
        <v>312</v>
      </c>
      <c r="C29" s="8"/>
      <c r="D29" s="8"/>
      <c r="E29" s="115"/>
    </row>
    <row r="30" spans="1:5" x14ac:dyDescent="0.3">
      <c r="A30" s="253" t="s">
        <v>455</v>
      </c>
      <c r="B30" s="253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3" t="s">
        <v>12</v>
      </c>
      <c r="B32" s="253" t="s">
        <v>509</v>
      </c>
      <c r="C32" s="8"/>
      <c r="D32" s="8"/>
      <c r="E32" s="115"/>
    </row>
    <row r="33" spans="1:9" x14ac:dyDescent="0.3">
      <c r="A33" s="253" t="s">
        <v>13</v>
      </c>
      <c r="B33" s="253" t="s">
        <v>510</v>
      </c>
      <c r="C33" s="8"/>
      <c r="D33" s="8"/>
      <c r="E33" s="115"/>
    </row>
    <row r="34" spans="1:9" x14ac:dyDescent="0.3">
      <c r="A34" s="253" t="s">
        <v>281</v>
      </c>
      <c r="B34" s="253" t="s">
        <v>511</v>
      </c>
      <c r="C34" s="8"/>
      <c r="D34" s="8"/>
      <c r="E34" s="115"/>
    </row>
    <row r="35" spans="1:9" s="23" customFormat="1" x14ac:dyDescent="0.3">
      <c r="A35" s="90" t="s">
        <v>34</v>
      </c>
      <c r="B35" s="267" t="s">
        <v>452</v>
      </c>
      <c r="C35" s="8"/>
      <c r="D35" s="8"/>
    </row>
    <row r="36" spans="1:9" s="2" customFormat="1" x14ac:dyDescent="0.3">
      <c r="A36" s="1"/>
      <c r="B36" s="261"/>
      <c r="E36" s="5"/>
    </row>
    <row r="37" spans="1:9" s="2" customFormat="1" x14ac:dyDescent="0.3">
      <c r="B37" s="261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1"/>
      <c r="E40" s="5"/>
    </row>
    <row r="41" spans="1:9" s="2" customFormat="1" x14ac:dyDescent="0.3">
      <c r="B41" s="261"/>
      <c r="E41"/>
      <c r="F41"/>
      <c r="G41"/>
      <c r="H41"/>
      <c r="I41"/>
    </row>
    <row r="42" spans="1:9" s="2" customFormat="1" x14ac:dyDescent="0.3">
      <c r="B42" s="261"/>
      <c r="D42" s="12"/>
      <c r="E42"/>
      <c r="F42"/>
      <c r="G42"/>
      <c r="H42"/>
      <c r="I42"/>
    </row>
    <row r="43" spans="1:9" s="2" customFormat="1" x14ac:dyDescent="0.3">
      <c r="A43"/>
      <c r="B43" s="263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1" t="s">
        <v>270</v>
      </c>
      <c r="D44" s="12"/>
      <c r="E44"/>
      <c r="F44"/>
      <c r="G44"/>
      <c r="H44"/>
      <c r="I44"/>
    </row>
    <row r="45" spans="1:9" customFormat="1" ht="12.75" x14ac:dyDescent="0.2">
      <c r="B45" s="264" t="s">
        <v>139</v>
      </c>
    </row>
    <row r="46" spans="1:9" customFormat="1" ht="12.75" x14ac:dyDescent="0.2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120" zoomScaleNormal="100" zoomScaleSheetLayoutView="120" workbookViewId="0">
      <selection activeCell="C3" sqref="C3"/>
    </sheetView>
  </sheetViews>
  <sheetFormatPr defaultRowHeight="15" x14ac:dyDescent="0.3"/>
  <cols>
    <col min="1" max="1" width="15.85546875" style="2" customWidth="1"/>
    <col min="2" max="2" width="74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406</v>
      </c>
      <c r="B1" s="242"/>
      <c r="C1" s="494" t="s">
        <v>109</v>
      </c>
      <c r="D1" s="494"/>
      <c r="E1" s="93"/>
    </row>
    <row r="2" spans="1:5" s="6" customFormat="1" x14ac:dyDescent="0.3">
      <c r="A2" s="76" t="s">
        <v>407</v>
      </c>
      <c r="B2" s="242"/>
      <c r="C2" s="492" t="str">
        <f>'ფორმა N3'!C2:D2</f>
        <v>12/09/2017-02/10/2017</v>
      </c>
      <c r="D2" s="493"/>
      <c r="E2" s="93"/>
    </row>
    <row r="3" spans="1:5" s="6" customFormat="1" x14ac:dyDescent="0.3">
      <c r="A3" s="76" t="s">
        <v>408</v>
      </c>
      <c r="B3" s="242"/>
      <c r="C3" s="243"/>
      <c r="D3" s="243"/>
      <c r="E3" s="93"/>
    </row>
    <row r="4" spans="1:5" s="6" customFormat="1" x14ac:dyDescent="0.3">
      <c r="A4" s="78" t="s">
        <v>140</v>
      </c>
      <c r="B4" s="242"/>
      <c r="C4" s="243"/>
      <c r="D4" s="243"/>
      <c r="E4" s="93"/>
    </row>
    <row r="5" spans="1:5" s="6" customFormat="1" x14ac:dyDescent="0.3">
      <c r="A5" s="78"/>
      <c r="B5" s="242"/>
      <c r="C5" s="243"/>
      <c r="D5" s="243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44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2"/>
      <c r="B9" s="242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45">
        <v>1</v>
      </c>
      <c r="B11" s="245" t="s">
        <v>57</v>
      </c>
      <c r="C11" s="84"/>
      <c r="D11" s="84"/>
      <c r="E11" s="246"/>
    </row>
    <row r="12" spans="1:5" s="9" customFormat="1" ht="18" x14ac:dyDescent="0.2">
      <c r="A12" s="89">
        <v>1.1000000000000001</v>
      </c>
      <c r="B12" s="89" t="s">
        <v>58</v>
      </c>
      <c r="C12" s="85"/>
      <c r="D12" s="85"/>
      <c r="E12" s="95"/>
    </row>
    <row r="13" spans="1:5" s="10" customFormat="1" x14ac:dyDescent="0.2">
      <c r="A13" s="90" t="s">
        <v>30</v>
      </c>
      <c r="B13" s="90" t="s">
        <v>59</v>
      </c>
      <c r="C13" s="4"/>
      <c r="D13" s="4"/>
      <c r="E13" s="96"/>
    </row>
    <row r="14" spans="1:5" s="3" customFormat="1" x14ac:dyDescent="0.2">
      <c r="A14" s="90" t="s">
        <v>31</v>
      </c>
      <c r="B14" s="90" t="s">
        <v>0</v>
      </c>
      <c r="C14" s="4"/>
      <c r="D14" s="4"/>
      <c r="E14" s="97"/>
    </row>
    <row r="15" spans="1:5" s="7" customFormat="1" x14ac:dyDescent="0.2">
      <c r="A15" s="89">
        <v>1.2</v>
      </c>
      <c r="B15" s="89" t="s">
        <v>60</v>
      </c>
      <c r="C15" s="86"/>
      <c r="D15" s="86"/>
      <c r="E15" s="246"/>
    </row>
    <row r="16" spans="1:5" s="3" customFormat="1" x14ac:dyDescent="0.2">
      <c r="A16" s="90" t="s">
        <v>32</v>
      </c>
      <c r="B16" s="90" t="s">
        <v>1</v>
      </c>
      <c r="C16" s="85"/>
      <c r="D16" s="85"/>
      <c r="E16" s="97"/>
    </row>
    <row r="17" spans="1:6" s="3" customFormat="1" x14ac:dyDescent="0.2">
      <c r="A17" s="99" t="s">
        <v>98</v>
      </c>
      <c r="B17" s="99" t="s">
        <v>61</v>
      </c>
      <c r="C17" s="4"/>
      <c r="D17" s="247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247"/>
      <c r="E18" s="97"/>
    </row>
    <row r="19" spans="1:6" s="3" customFormat="1" x14ac:dyDescent="0.2">
      <c r="A19" s="90" t="s">
        <v>33</v>
      </c>
      <c r="B19" s="90" t="s">
        <v>2</v>
      </c>
      <c r="C19" s="85"/>
      <c r="D19" s="85"/>
      <c r="E19" s="248"/>
      <c r="F19" s="249"/>
    </row>
    <row r="20" spans="1:6" s="252" customFormat="1" ht="30" x14ac:dyDescent="0.2">
      <c r="A20" s="99" t="s">
        <v>12</v>
      </c>
      <c r="B20" s="99" t="s">
        <v>250</v>
      </c>
      <c r="C20" s="395"/>
      <c r="D20" s="395"/>
      <c r="E20" s="251"/>
    </row>
    <row r="21" spans="1:6" s="252" customFormat="1" x14ac:dyDescent="0.2">
      <c r="A21" s="99" t="s">
        <v>13</v>
      </c>
      <c r="B21" s="99" t="s">
        <v>14</v>
      </c>
      <c r="C21" s="250"/>
      <c r="D21" s="250"/>
      <c r="E21" s="251"/>
    </row>
    <row r="22" spans="1:6" s="252" customFormat="1" ht="30" x14ac:dyDescent="0.2">
      <c r="A22" s="99" t="s">
        <v>281</v>
      </c>
      <c r="B22" s="99" t="s">
        <v>22</v>
      </c>
      <c r="C22" s="250"/>
      <c r="D22" s="40"/>
      <c r="E22" s="251"/>
    </row>
    <row r="23" spans="1:6" s="252" customFormat="1" ht="16.5" customHeight="1" x14ac:dyDescent="0.2">
      <c r="A23" s="99" t="s">
        <v>282</v>
      </c>
      <c r="B23" s="99" t="s">
        <v>15</v>
      </c>
      <c r="C23" s="250"/>
      <c r="D23" s="40"/>
      <c r="E23" s="251"/>
    </row>
    <row r="24" spans="1:6" s="252" customFormat="1" ht="16.5" customHeight="1" x14ac:dyDescent="0.2">
      <c r="A24" s="99" t="s">
        <v>283</v>
      </c>
      <c r="B24" s="99" t="s">
        <v>16</v>
      </c>
      <c r="C24" s="250"/>
      <c r="D24" s="40"/>
      <c r="E24" s="251"/>
    </row>
    <row r="25" spans="1:6" s="252" customFormat="1" ht="16.5" customHeight="1" x14ac:dyDescent="0.2">
      <c r="A25" s="99" t="s">
        <v>284</v>
      </c>
      <c r="B25" s="99" t="s">
        <v>17</v>
      </c>
      <c r="C25" s="85"/>
      <c r="D25" s="85"/>
      <c r="E25" s="251"/>
    </row>
    <row r="26" spans="1:6" s="252" customFormat="1" ht="16.5" customHeight="1" x14ac:dyDescent="0.2">
      <c r="A26" s="253" t="s">
        <v>285</v>
      </c>
      <c r="B26" s="253" t="s">
        <v>18</v>
      </c>
      <c r="C26" s="250"/>
      <c r="D26" s="40"/>
      <c r="E26" s="251"/>
    </row>
    <row r="27" spans="1:6" s="252" customFormat="1" ht="16.5" customHeight="1" x14ac:dyDescent="0.2">
      <c r="A27" s="253" t="s">
        <v>286</v>
      </c>
      <c r="B27" s="253" t="s">
        <v>19</v>
      </c>
      <c r="C27" s="250"/>
      <c r="D27" s="40"/>
      <c r="E27" s="251"/>
    </row>
    <row r="28" spans="1:6" s="252" customFormat="1" ht="16.5" customHeight="1" x14ac:dyDescent="0.2">
      <c r="A28" s="253" t="s">
        <v>287</v>
      </c>
      <c r="B28" s="253" t="s">
        <v>20</v>
      </c>
      <c r="C28" s="250"/>
      <c r="D28" s="40"/>
      <c r="E28" s="251"/>
    </row>
    <row r="29" spans="1:6" s="252" customFormat="1" ht="16.5" customHeight="1" x14ac:dyDescent="0.2">
      <c r="A29" s="253" t="s">
        <v>288</v>
      </c>
      <c r="B29" s="253" t="s">
        <v>23</v>
      </c>
      <c r="C29" s="250"/>
      <c r="D29" s="250"/>
      <c r="E29" s="251"/>
    </row>
    <row r="30" spans="1:6" s="252" customFormat="1" ht="16.5" customHeight="1" x14ac:dyDescent="0.2">
      <c r="A30" s="99" t="s">
        <v>289</v>
      </c>
      <c r="B30" s="99" t="s">
        <v>21</v>
      </c>
      <c r="C30" s="250"/>
      <c r="D30" s="41"/>
      <c r="E30" s="251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47"/>
      <c r="E31" s="248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7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247"/>
      <c r="E33" s="97"/>
    </row>
    <row r="34" spans="1:5" s="3" customFormat="1" x14ac:dyDescent="0.2">
      <c r="A34" s="90" t="s">
        <v>37</v>
      </c>
      <c r="B34" s="90" t="s">
        <v>63</v>
      </c>
      <c r="C34" s="85"/>
      <c r="D34" s="85"/>
      <c r="E34" s="97"/>
    </row>
    <row r="35" spans="1:5" s="3" customFormat="1" ht="16.5" customHeight="1" x14ac:dyDescent="0.2">
      <c r="A35" s="99" t="s">
        <v>290</v>
      </c>
      <c r="B35" s="99" t="s">
        <v>56</v>
      </c>
      <c r="C35" s="4"/>
      <c r="D35" s="247"/>
      <c r="E35" s="97"/>
    </row>
    <row r="36" spans="1:5" s="3" customFormat="1" ht="16.5" customHeight="1" x14ac:dyDescent="0.2">
      <c r="A36" s="99" t="s">
        <v>291</v>
      </c>
      <c r="B36" s="99" t="s">
        <v>55</v>
      </c>
      <c r="C36" s="4"/>
      <c r="D36" s="247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"/>
      <c r="D37" s="247"/>
      <c r="E37" s="97"/>
    </row>
    <row r="38" spans="1:5" s="3" customFormat="1" ht="16.5" customHeight="1" x14ac:dyDescent="0.2">
      <c r="A38" s="90" t="s">
        <v>39</v>
      </c>
      <c r="B38" s="90" t="s">
        <v>409</v>
      </c>
      <c r="C38" s="85"/>
      <c r="D38" s="85"/>
      <c r="E38" s="97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7"/>
      <c r="E39" s="97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7"/>
      <c r="E40" s="97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7"/>
      <c r="E41" s="97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7"/>
      <c r="E42" s="97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7"/>
      <c r="E43" s="97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7"/>
      <c r="E44" s="97"/>
    </row>
    <row r="45" spans="1:5" s="3" customFormat="1" ht="30" x14ac:dyDescent="0.2">
      <c r="A45" s="90" t="s">
        <v>40</v>
      </c>
      <c r="B45" s="90" t="s">
        <v>28</v>
      </c>
      <c r="C45" s="4"/>
      <c r="D45" s="247"/>
      <c r="E45" s="97"/>
    </row>
    <row r="46" spans="1:5" s="3" customFormat="1" ht="16.5" customHeight="1" x14ac:dyDescent="0.2">
      <c r="A46" s="90" t="s">
        <v>41</v>
      </c>
      <c r="B46" s="90" t="s">
        <v>24</v>
      </c>
      <c r="C46" s="4"/>
      <c r="D46" s="247"/>
      <c r="E46" s="97"/>
    </row>
    <row r="47" spans="1:5" s="3" customFormat="1" ht="16.5" customHeight="1" x14ac:dyDescent="0.2">
      <c r="A47" s="90" t="s">
        <v>42</v>
      </c>
      <c r="B47" s="90" t="s">
        <v>25</v>
      </c>
      <c r="C47" s="4"/>
      <c r="D47" s="247"/>
      <c r="E47" s="97"/>
    </row>
    <row r="48" spans="1:5" s="3" customFormat="1" ht="16.5" customHeight="1" x14ac:dyDescent="0.2">
      <c r="A48" s="90" t="s">
        <v>43</v>
      </c>
      <c r="B48" s="90" t="s">
        <v>26</v>
      </c>
      <c r="C48" s="4"/>
      <c r="D48" s="247"/>
      <c r="E48" s="97"/>
    </row>
    <row r="49" spans="1:6" s="3" customFormat="1" ht="16.5" customHeight="1" x14ac:dyDescent="0.2">
      <c r="A49" s="90" t="s">
        <v>44</v>
      </c>
      <c r="B49" s="90" t="s">
        <v>410</v>
      </c>
      <c r="C49" s="85"/>
      <c r="D49" s="85"/>
      <c r="E49" s="97"/>
    </row>
    <row r="50" spans="1:6" s="3" customFormat="1" ht="16.5" customHeight="1" x14ac:dyDescent="0.2">
      <c r="A50" s="99" t="s">
        <v>371</v>
      </c>
      <c r="B50" s="99" t="s">
        <v>374</v>
      </c>
      <c r="C50" s="4"/>
      <c r="D50" s="247"/>
      <c r="E50" s="97"/>
    </row>
    <row r="51" spans="1:6" s="3" customFormat="1" ht="16.5" customHeight="1" x14ac:dyDescent="0.2">
      <c r="A51" s="99" t="s">
        <v>372</v>
      </c>
      <c r="B51" s="99" t="s">
        <v>373</v>
      </c>
      <c r="C51" s="4"/>
      <c r="D51" s="247"/>
      <c r="E51" s="97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47"/>
      <c r="E52" s="97"/>
    </row>
    <row r="53" spans="1:6" s="3" customFormat="1" x14ac:dyDescent="0.2">
      <c r="A53" s="90" t="s">
        <v>45</v>
      </c>
      <c r="B53" s="90" t="s">
        <v>29</v>
      </c>
      <c r="C53" s="4"/>
      <c r="D53" s="247"/>
      <c r="E53" s="97"/>
    </row>
    <row r="54" spans="1:6" s="3" customFormat="1" ht="16.5" customHeight="1" x14ac:dyDescent="0.2">
      <c r="A54" s="90" t="s">
        <v>46</v>
      </c>
      <c r="B54" s="90" t="s">
        <v>6</v>
      </c>
      <c r="C54" s="4"/>
      <c r="D54" s="247"/>
      <c r="E54" s="248"/>
      <c r="F54" s="249"/>
    </row>
    <row r="55" spans="1:6" s="3" customFormat="1" ht="30" x14ac:dyDescent="0.2">
      <c r="A55" s="89">
        <v>1.3</v>
      </c>
      <c r="B55" s="89" t="s">
        <v>415</v>
      </c>
      <c r="C55" s="86"/>
      <c r="D55" s="86"/>
      <c r="E55" s="248"/>
      <c r="F55" s="249"/>
    </row>
    <row r="56" spans="1:6" s="3" customFormat="1" ht="30" x14ac:dyDescent="0.2">
      <c r="A56" s="90" t="s">
        <v>50</v>
      </c>
      <c r="B56" s="90" t="s">
        <v>48</v>
      </c>
      <c r="C56" s="4"/>
      <c r="D56" s="247"/>
      <c r="E56" s="248"/>
      <c r="F56" s="249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47"/>
      <c r="E57" s="248"/>
      <c r="F57" s="249"/>
    </row>
    <row r="58" spans="1:6" s="3" customFormat="1" x14ac:dyDescent="0.2">
      <c r="A58" s="89">
        <v>1.4</v>
      </c>
      <c r="B58" s="89" t="s">
        <v>417</v>
      </c>
      <c r="C58" s="4"/>
      <c r="D58" s="247"/>
      <c r="E58" s="248"/>
      <c r="F58" s="249"/>
    </row>
    <row r="59" spans="1:6" s="252" customFormat="1" x14ac:dyDescent="0.2">
      <c r="A59" s="89">
        <v>1.5</v>
      </c>
      <c r="B59" s="89" t="s">
        <v>7</v>
      </c>
      <c r="C59" s="250"/>
      <c r="D59" s="40"/>
      <c r="E59" s="251"/>
    </row>
    <row r="60" spans="1:6" s="252" customFormat="1" x14ac:dyDescent="0.3">
      <c r="A60" s="89">
        <v>1.6</v>
      </c>
      <c r="B60" s="45" t="s">
        <v>8</v>
      </c>
      <c r="C60" s="87"/>
      <c r="D60" s="88"/>
      <c r="E60" s="251"/>
    </row>
    <row r="61" spans="1:6" s="252" customFormat="1" x14ac:dyDescent="0.2">
      <c r="A61" s="90" t="s">
        <v>297</v>
      </c>
      <c r="B61" s="46" t="s">
        <v>52</v>
      </c>
      <c r="C61" s="250"/>
      <c r="D61" s="40"/>
      <c r="E61" s="251"/>
    </row>
    <row r="62" spans="1:6" s="252" customFormat="1" ht="30" x14ac:dyDescent="0.2">
      <c r="A62" s="90" t="s">
        <v>298</v>
      </c>
      <c r="B62" s="46" t="s">
        <v>54</v>
      </c>
      <c r="C62" s="250"/>
      <c r="D62" s="40"/>
      <c r="E62" s="251"/>
    </row>
    <row r="63" spans="1:6" s="252" customFormat="1" x14ac:dyDescent="0.2">
      <c r="A63" s="90" t="s">
        <v>299</v>
      </c>
      <c r="B63" s="46" t="s">
        <v>53</v>
      </c>
      <c r="C63" s="40"/>
      <c r="D63" s="40"/>
      <c r="E63" s="251"/>
    </row>
    <row r="64" spans="1:6" s="252" customFormat="1" x14ac:dyDescent="0.2">
      <c r="A64" s="90" t="s">
        <v>300</v>
      </c>
      <c r="B64" s="46" t="s">
        <v>27</v>
      </c>
      <c r="C64" s="250"/>
      <c r="D64" s="40"/>
      <c r="E64" s="251"/>
    </row>
    <row r="65" spans="1:5" s="252" customFormat="1" x14ac:dyDescent="0.2">
      <c r="A65" s="90" t="s">
        <v>337</v>
      </c>
      <c r="B65" s="46" t="s">
        <v>338</v>
      </c>
      <c r="C65" s="250"/>
      <c r="D65" s="40"/>
      <c r="E65" s="251"/>
    </row>
    <row r="66" spans="1:5" x14ac:dyDescent="0.3">
      <c r="A66" s="245">
        <v>2</v>
      </c>
      <c r="B66" s="245" t="s">
        <v>411</v>
      </c>
      <c r="C66" s="254"/>
      <c r="D66" s="87"/>
      <c r="E66" s="98"/>
    </row>
    <row r="67" spans="1:5" x14ac:dyDescent="0.3">
      <c r="A67" s="100">
        <v>2.1</v>
      </c>
      <c r="B67" s="255" t="s">
        <v>100</v>
      </c>
      <c r="C67" s="256"/>
      <c r="D67" s="22"/>
      <c r="E67" s="98"/>
    </row>
    <row r="68" spans="1:5" x14ac:dyDescent="0.3">
      <c r="A68" s="100">
        <v>2.2000000000000002</v>
      </c>
      <c r="B68" s="255" t="s">
        <v>412</v>
      </c>
      <c r="C68" s="256"/>
      <c r="D68" s="22"/>
      <c r="E68" s="98"/>
    </row>
    <row r="69" spans="1:5" x14ac:dyDescent="0.3">
      <c r="A69" s="100">
        <v>2.2999999999999998</v>
      </c>
      <c r="B69" s="255" t="s">
        <v>104</v>
      </c>
      <c r="C69" s="256"/>
      <c r="D69" s="22"/>
      <c r="E69" s="98"/>
    </row>
    <row r="70" spans="1:5" x14ac:dyDescent="0.3">
      <c r="A70" s="100">
        <v>2.4</v>
      </c>
      <c r="B70" s="255" t="s">
        <v>103</v>
      </c>
      <c r="C70" s="256"/>
      <c r="D70" s="22"/>
      <c r="E70" s="98"/>
    </row>
    <row r="71" spans="1:5" x14ac:dyDescent="0.3">
      <c r="A71" s="100">
        <v>2.5</v>
      </c>
      <c r="B71" s="255" t="s">
        <v>413</v>
      </c>
      <c r="C71" s="256"/>
      <c r="D71" s="22"/>
      <c r="E71" s="98"/>
    </row>
    <row r="72" spans="1:5" x14ac:dyDescent="0.3">
      <c r="A72" s="100">
        <v>2.6</v>
      </c>
      <c r="B72" s="255" t="s">
        <v>101</v>
      </c>
      <c r="C72" s="256"/>
      <c r="D72" s="22"/>
      <c r="E72" s="98"/>
    </row>
    <row r="73" spans="1:5" x14ac:dyDescent="0.3">
      <c r="A73" s="100">
        <v>2.7</v>
      </c>
      <c r="B73" s="255" t="s">
        <v>102</v>
      </c>
      <c r="C73" s="257"/>
      <c r="D73" s="22"/>
      <c r="E73" s="98"/>
    </row>
    <row r="74" spans="1:5" x14ac:dyDescent="0.3">
      <c r="A74" s="245">
        <v>3</v>
      </c>
      <c r="B74" s="245" t="s">
        <v>451</v>
      </c>
      <c r="C74" s="87"/>
      <c r="D74" s="22"/>
      <c r="E74" s="98"/>
    </row>
    <row r="75" spans="1:5" x14ac:dyDescent="0.3">
      <c r="A75" s="245">
        <v>4</v>
      </c>
      <c r="B75" s="245" t="s">
        <v>252</v>
      </c>
      <c r="C75" s="87"/>
      <c r="D75" s="87"/>
      <c r="E75" s="98"/>
    </row>
    <row r="76" spans="1:5" x14ac:dyDescent="0.3">
      <c r="A76" s="100">
        <v>4.0999999999999996</v>
      </c>
      <c r="B76" s="100" t="s">
        <v>253</v>
      </c>
      <c r="C76" s="256"/>
      <c r="D76" s="8"/>
      <c r="E76" s="98"/>
    </row>
    <row r="77" spans="1:5" x14ac:dyDescent="0.3">
      <c r="A77" s="100">
        <v>4.2</v>
      </c>
      <c r="B77" s="100" t="s">
        <v>254</v>
      </c>
      <c r="C77" s="257"/>
      <c r="D77" s="8"/>
      <c r="E77" s="98"/>
    </row>
    <row r="78" spans="1:5" x14ac:dyDescent="0.3">
      <c r="A78" s="245">
        <v>5</v>
      </c>
      <c r="B78" s="245" t="s">
        <v>279</v>
      </c>
      <c r="C78" s="284"/>
      <c r="D78" s="257"/>
      <c r="E78" s="98"/>
    </row>
    <row r="79" spans="1:5" x14ac:dyDescent="0.3">
      <c r="B79" s="44"/>
    </row>
    <row r="80" spans="1:5" x14ac:dyDescent="0.3">
      <c r="A80" s="495" t="s">
        <v>501</v>
      </c>
      <c r="B80" s="495"/>
      <c r="C80" s="495"/>
      <c r="D80" s="495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110" zoomScaleNormal="100" zoomScaleSheetLayoutView="110" workbookViewId="0">
      <selection activeCell="C3" sqref="C3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94" t="s">
        <v>109</v>
      </c>
      <c r="D1" s="494"/>
      <c r="E1" s="93"/>
    </row>
    <row r="2" spans="1:5" s="6" customFormat="1" x14ac:dyDescent="0.3">
      <c r="A2" s="76" t="s">
        <v>328</v>
      </c>
      <c r="B2" s="79"/>
      <c r="C2" s="492" t="str">
        <f>'ფორმა N4'!C2:D2</f>
        <v>12/09/2017-02/10/2017</v>
      </c>
      <c r="D2" s="493"/>
      <c r="E2" s="93"/>
    </row>
    <row r="3" spans="1:5" s="6" customFormat="1" x14ac:dyDescent="0.3">
      <c r="A3" s="78" t="s">
        <v>140</v>
      </c>
      <c r="B3" s="76"/>
      <c r="C3" s="166"/>
      <c r="D3" s="166"/>
      <c r="E3" s="93"/>
    </row>
    <row r="4" spans="1:5" s="6" customFormat="1" x14ac:dyDescent="0.3">
      <c r="A4" s="78"/>
      <c r="B4" s="78"/>
      <c r="C4" s="166"/>
      <c r="D4" s="166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5"/>
      <c r="B8" s="165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x14ac:dyDescent="0.3">
      <c r="A24" s="101"/>
      <c r="B24" s="101" t="s">
        <v>336</v>
      </c>
      <c r="C24" s="88">
        <f>SUM(C10:C23)</f>
        <v>0</v>
      </c>
      <c r="D24" s="88">
        <f>SUM(D10:D23)</f>
        <v>0</v>
      </c>
      <c r="E24" s="98"/>
    </row>
    <row r="25" spans="1:5" x14ac:dyDescent="0.3">
      <c r="A25" s="44"/>
      <c r="B25" s="44"/>
    </row>
    <row r="26" spans="1:5" x14ac:dyDescent="0.3">
      <c r="A26" s="266" t="s">
        <v>441</v>
      </c>
      <c r="E26" s="5"/>
    </row>
    <row r="27" spans="1:5" x14ac:dyDescent="0.3">
      <c r="A27" s="2" t="s">
        <v>442</v>
      </c>
    </row>
    <row r="28" spans="1:5" x14ac:dyDescent="0.3">
      <c r="A28" s="220" t="s">
        <v>443</v>
      </c>
    </row>
    <row r="29" spans="1:5" x14ac:dyDescent="0.3">
      <c r="A29" s="220"/>
    </row>
    <row r="30" spans="1:5" x14ac:dyDescent="0.3">
      <c r="A30" s="220" t="s">
        <v>351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25.85546875" style="190" bestFit="1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6" t="s">
        <v>414</v>
      </c>
      <c r="B1" s="76"/>
      <c r="C1" s="79"/>
      <c r="D1" s="79"/>
      <c r="E1" s="79"/>
      <c r="F1" s="79"/>
      <c r="G1" s="232"/>
      <c r="H1" s="232"/>
      <c r="I1" s="494" t="s">
        <v>109</v>
      </c>
      <c r="J1" s="494"/>
    </row>
    <row r="2" spans="1:10" ht="15" x14ac:dyDescent="0.3">
      <c r="A2" s="78" t="s">
        <v>140</v>
      </c>
      <c r="B2" s="76"/>
      <c r="C2" s="79"/>
      <c r="D2" s="79"/>
      <c r="E2" s="79"/>
      <c r="F2" s="79"/>
      <c r="G2" s="232"/>
      <c r="H2" s="232"/>
      <c r="I2" s="496" t="s">
        <v>538</v>
      </c>
      <c r="J2" s="496"/>
    </row>
    <row r="3" spans="1:10" ht="15" x14ac:dyDescent="0.3">
      <c r="A3" s="78"/>
      <c r="B3" s="78"/>
      <c r="C3" s="76"/>
      <c r="D3" s="76"/>
      <c r="E3" s="76"/>
      <c r="F3" s="76"/>
      <c r="G3" s="168"/>
      <c r="H3" s="168"/>
      <c r="I3" s="232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7"/>
      <c r="B7" s="167"/>
      <c r="C7" s="167"/>
      <c r="D7" s="226"/>
      <c r="E7" s="167"/>
      <c r="F7" s="167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5" t="s">
        <v>348</v>
      </c>
    </row>
    <row r="9" spans="1:10" ht="15" x14ac:dyDescent="0.2">
      <c r="A9" s="100">
        <v>1</v>
      </c>
      <c r="B9" s="451"/>
      <c r="C9" s="451"/>
      <c r="D9" s="451"/>
      <c r="E9" s="422"/>
      <c r="F9" s="451"/>
      <c r="G9" s="422"/>
      <c r="H9" s="422"/>
      <c r="I9" s="422"/>
      <c r="J9" s="235" t="s">
        <v>0</v>
      </c>
    </row>
    <row r="10" spans="1:10" ht="15" x14ac:dyDescent="0.2">
      <c r="A10" s="100">
        <v>2</v>
      </c>
      <c r="B10" s="451"/>
      <c r="C10" s="451"/>
      <c r="D10" s="451"/>
      <c r="E10" s="422"/>
      <c r="F10" s="451"/>
      <c r="G10" s="422"/>
      <c r="H10" s="422"/>
      <c r="I10" s="422"/>
    </row>
    <row r="11" spans="1:10" ht="15" x14ac:dyDescent="0.2">
      <c r="A11" s="100">
        <v>3</v>
      </c>
      <c r="B11" s="451"/>
      <c r="C11" s="451"/>
      <c r="D11" s="451"/>
      <c r="E11" s="422"/>
      <c r="F11" s="451"/>
      <c r="G11" s="422"/>
      <c r="H11" s="422"/>
      <c r="I11" s="422"/>
    </row>
    <row r="12" spans="1:10" ht="15" x14ac:dyDescent="0.2">
      <c r="A12" s="100">
        <v>4</v>
      </c>
      <c r="B12" s="451"/>
      <c r="C12" s="451"/>
      <c r="D12" s="451"/>
      <c r="E12" s="422"/>
      <c r="F12" s="451"/>
      <c r="G12" s="422"/>
      <c r="H12" s="422"/>
      <c r="I12" s="422"/>
    </row>
    <row r="13" spans="1:10" ht="15" x14ac:dyDescent="0.2">
      <c r="A13" s="100">
        <v>5</v>
      </c>
      <c r="B13" s="451"/>
      <c r="C13" s="451"/>
      <c r="D13" s="451"/>
      <c r="E13" s="422"/>
      <c r="F13" s="451"/>
      <c r="G13" s="422"/>
      <c r="H13" s="422"/>
      <c r="I13" s="422"/>
    </row>
    <row r="14" spans="1:10" ht="15" x14ac:dyDescent="0.2">
      <c r="A14" s="100">
        <v>6</v>
      </c>
      <c r="B14" s="451"/>
      <c r="C14" s="451"/>
      <c r="D14" s="451"/>
      <c r="E14" s="422"/>
      <c r="F14" s="451"/>
      <c r="G14" s="422"/>
      <c r="H14" s="422"/>
      <c r="I14" s="422"/>
    </row>
    <row r="15" spans="1:10" ht="15" x14ac:dyDescent="0.2">
      <c r="A15" s="100">
        <v>7</v>
      </c>
      <c r="B15" s="451"/>
      <c r="C15" s="451"/>
      <c r="D15" s="451"/>
      <c r="E15" s="422"/>
      <c r="F15" s="451"/>
      <c r="G15" s="422"/>
      <c r="H15" s="422"/>
      <c r="I15" s="422"/>
    </row>
    <row r="16" spans="1:10" ht="15" x14ac:dyDescent="0.2">
      <c r="A16" s="100">
        <v>8</v>
      </c>
      <c r="B16" s="451"/>
      <c r="C16" s="451"/>
      <c r="D16" s="451"/>
      <c r="E16" s="422"/>
      <c r="F16" s="451"/>
      <c r="G16" s="422"/>
      <c r="H16" s="422"/>
      <c r="I16" s="422"/>
    </row>
    <row r="17" spans="1:9" ht="15" x14ac:dyDescent="0.2">
      <c r="A17" s="100">
        <v>9</v>
      </c>
      <c r="B17" s="451"/>
      <c r="C17" s="451"/>
      <c r="D17" s="451"/>
      <c r="E17" s="422"/>
      <c r="F17" s="451"/>
      <c r="G17" s="422"/>
      <c r="H17" s="422"/>
      <c r="I17" s="422"/>
    </row>
    <row r="18" spans="1:9" ht="15" x14ac:dyDescent="0.2">
      <c r="A18" s="100">
        <v>10</v>
      </c>
      <c r="B18" s="451"/>
      <c r="C18" s="451"/>
      <c r="D18" s="451"/>
      <c r="E18" s="422"/>
      <c r="F18" s="451"/>
      <c r="G18" s="422"/>
      <c r="H18" s="422"/>
      <c r="I18" s="422"/>
    </row>
    <row r="19" spans="1:9" ht="15" x14ac:dyDescent="0.2">
      <c r="A19" s="100">
        <v>11</v>
      </c>
      <c r="B19" s="451"/>
      <c r="C19" s="451"/>
      <c r="D19" s="451"/>
      <c r="E19" s="422"/>
      <c r="F19" s="451"/>
      <c r="G19" s="422"/>
      <c r="H19" s="422"/>
      <c r="I19" s="422"/>
    </row>
    <row r="20" spans="1:9" ht="15" x14ac:dyDescent="0.2">
      <c r="A20" s="419">
        <v>12</v>
      </c>
      <c r="B20" s="451"/>
      <c r="C20" s="451"/>
      <c r="D20" s="451"/>
      <c r="E20" s="422"/>
      <c r="F20" s="451"/>
      <c r="G20" s="422"/>
      <c r="H20" s="422"/>
      <c r="I20" s="422"/>
    </row>
    <row r="21" spans="1:9" ht="15" x14ac:dyDescent="0.2">
      <c r="A21" s="100">
        <v>13</v>
      </c>
      <c r="B21" s="451"/>
      <c r="C21" s="451"/>
      <c r="D21" s="451"/>
      <c r="E21" s="422"/>
      <c r="F21" s="451"/>
      <c r="G21" s="422"/>
      <c r="H21" s="422"/>
      <c r="I21" s="422"/>
    </row>
    <row r="22" spans="1:9" ht="15" x14ac:dyDescent="0.2">
      <c r="A22" s="100">
        <v>14</v>
      </c>
      <c r="B22" s="451"/>
      <c r="C22" s="451"/>
      <c r="D22" s="451"/>
      <c r="E22" s="423"/>
      <c r="F22" s="424"/>
      <c r="G22" s="422"/>
      <c r="H22" s="422"/>
      <c r="I22" s="422"/>
    </row>
    <row r="23" spans="1:9" ht="15" x14ac:dyDescent="0.2">
      <c r="A23" s="89" t="s">
        <v>276</v>
      </c>
      <c r="B23" s="423"/>
      <c r="C23" s="423"/>
      <c r="D23" s="451"/>
      <c r="E23" s="423"/>
      <c r="F23" s="424"/>
      <c r="G23" s="425"/>
      <c r="H23" s="426"/>
      <c r="I23" s="422"/>
    </row>
    <row r="24" spans="1:9" ht="15" x14ac:dyDescent="0.3">
      <c r="A24" s="89"/>
      <c r="B24" s="101"/>
      <c r="C24" s="101"/>
      <c r="D24" s="101"/>
      <c r="E24" s="101"/>
      <c r="F24" s="89" t="s">
        <v>456</v>
      </c>
      <c r="G24" s="88">
        <f>SUM(G9:G23)</f>
        <v>0</v>
      </c>
      <c r="H24" s="88">
        <f>SUM(H9:H23)</f>
        <v>0</v>
      </c>
      <c r="I24" s="88">
        <f>SUM(I9:I23)</f>
        <v>0</v>
      </c>
    </row>
    <row r="25" spans="1:9" ht="15" x14ac:dyDescent="0.3">
      <c r="A25" s="233"/>
      <c r="B25" s="233"/>
      <c r="C25" s="233"/>
      <c r="D25" s="233"/>
      <c r="E25" s="233"/>
      <c r="F25" s="233"/>
      <c r="G25" s="233"/>
      <c r="H25" s="189"/>
      <c r="I25" s="189"/>
    </row>
    <row r="26" spans="1:9" ht="15" x14ac:dyDescent="0.3">
      <c r="A26" s="234" t="s">
        <v>445</v>
      </c>
      <c r="B26" s="234"/>
      <c r="C26" s="233"/>
      <c r="D26" s="233"/>
      <c r="E26" s="233"/>
      <c r="F26" s="233"/>
      <c r="G26" s="233"/>
      <c r="H26" s="189"/>
      <c r="I26" s="189"/>
    </row>
    <row r="27" spans="1:9" ht="15" x14ac:dyDescent="0.3">
      <c r="A27" s="234"/>
      <c r="B27" s="234"/>
      <c r="C27" s="233"/>
      <c r="D27" s="233"/>
      <c r="E27" s="233"/>
      <c r="F27" s="233"/>
      <c r="G27" s="233"/>
      <c r="H27" s="189"/>
      <c r="I27" s="189"/>
    </row>
    <row r="28" spans="1:9" x14ac:dyDescent="0.2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 ht="15" x14ac:dyDescent="0.3">
      <c r="A29" s="195" t="s">
        <v>107</v>
      </c>
      <c r="B29" s="195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189"/>
      <c r="B30" s="189"/>
      <c r="C30" s="189"/>
      <c r="D30" s="189"/>
      <c r="E30" s="189"/>
      <c r="F30" s="189"/>
      <c r="G30" s="189"/>
      <c r="H30" s="189"/>
      <c r="I30" s="189"/>
    </row>
    <row r="31" spans="1:9" ht="15" x14ac:dyDescent="0.3">
      <c r="A31" s="189"/>
      <c r="B31" s="189"/>
      <c r="C31" s="189"/>
      <c r="D31" s="189"/>
      <c r="E31" s="193"/>
      <c r="F31" s="193"/>
      <c r="G31" s="193"/>
      <c r="H31" s="189"/>
      <c r="I31" s="189"/>
    </row>
    <row r="32" spans="1:9" ht="15" x14ac:dyDescent="0.3">
      <c r="A32" s="195"/>
      <c r="B32" s="195"/>
      <c r="C32" s="195" t="s">
        <v>395</v>
      </c>
      <c r="D32" s="195"/>
      <c r="E32" s="195"/>
      <c r="F32" s="195"/>
      <c r="G32" s="195"/>
      <c r="H32" s="189"/>
      <c r="I32" s="189"/>
    </row>
    <row r="33" spans="1:9" ht="15" x14ac:dyDescent="0.3">
      <c r="A33" s="189"/>
      <c r="B33" s="189"/>
      <c r="C33" s="189" t="s">
        <v>394</v>
      </c>
      <c r="D33" s="189"/>
      <c r="E33" s="189"/>
      <c r="F33" s="189"/>
      <c r="G33" s="189"/>
      <c r="H33" s="189"/>
      <c r="I33" s="189"/>
    </row>
    <row r="34" spans="1:9" x14ac:dyDescent="0.2">
      <c r="A34" s="197"/>
      <c r="B34" s="197"/>
      <c r="C34" s="197" t="s">
        <v>139</v>
      </c>
      <c r="D34" s="197"/>
      <c r="E34" s="197"/>
      <c r="F34" s="197"/>
      <c r="G34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7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94" t="s">
        <v>109</v>
      </c>
      <c r="H1" s="494"/>
      <c r="I1" s="357"/>
    </row>
    <row r="2" spans="1:9" ht="15" x14ac:dyDescent="0.3">
      <c r="A2" s="78" t="s">
        <v>140</v>
      </c>
      <c r="B2" s="79"/>
      <c r="C2" s="79"/>
      <c r="D2" s="79"/>
      <c r="E2" s="79"/>
      <c r="F2" s="79"/>
      <c r="G2" s="496" t="s">
        <v>538</v>
      </c>
      <c r="H2" s="496"/>
      <c r="I2" s="467"/>
    </row>
    <row r="3" spans="1:9" ht="15" x14ac:dyDescent="0.3">
      <c r="A3" s="78"/>
      <c r="B3" s="78"/>
      <c r="C3" s="78"/>
      <c r="D3" s="78"/>
      <c r="E3" s="78"/>
      <c r="F3" s="78"/>
      <c r="G3" s="168"/>
      <c r="H3" s="168"/>
      <c r="I3" s="357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357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7"/>
      <c r="B7" s="167"/>
      <c r="C7" s="279"/>
      <c r="D7" s="167"/>
      <c r="E7" s="167"/>
      <c r="F7" s="167"/>
      <c r="G7" s="80"/>
      <c r="H7" s="80"/>
      <c r="I7" s="78"/>
    </row>
    <row r="8" spans="1:9" ht="45" x14ac:dyDescent="0.2">
      <c r="A8" s="353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54"/>
      <c r="B9" s="355"/>
      <c r="C9" s="100"/>
      <c r="D9" s="100"/>
      <c r="E9" s="100"/>
      <c r="F9" s="100"/>
      <c r="G9" s="100"/>
      <c r="H9" s="4"/>
      <c r="I9" s="4"/>
    </row>
    <row r="10" spans="1:9" ht="15" x14ac:dyDescent="0.2">
      <c r="A10" s="354"/>
      <c r="B10" s="355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54"/>
      <c r="B11" s="355"/>
      <c r="C11" s="89"/>
      <c r="D11" s="89"/>
      <c r="E11" s="89"/>
      <c r="F11" s="89"/>
      <c r="G11" s="89"/>
      <c r="H11" s="4"/>
      <c r="I11" s="4"/>
    </row>
    <row r="12" spans="1:9" ht="15" x14ac:dyDescent="0.2">
      <c r="A12" s="354"/>
      <c r="B12" s="355"/>
      <c r="C12" s="89"/>
      <c r="D12" s="89"/>
      <c r="E12" s="89"/>
      <c r="F12" s="89"/>
      <c r="G12" s="89"/>
      <c r="H12" s="4"/>
      <c r="I12" s="4"/>
    </row>
    <row r="13" spans="1:9" ht="15" x14ac:dyDescent="0.2">
      <c r="A13" s="354"/>
      <c r="B13" s="355"/>
      <c r="C13" s="89"/>
      <c r="D13" s="89"/>
      <c r="E13" s="89"/>
      <c r="F13" s="89"/>
      <c r="G13" s="89"/>
      <c r="H13" s="4"/>
      <c r="I13" s="4"/>
    </row>
    <row r="14" spans="1:9" ht="15" x14ac:dyDescent="0.2">
      <c r="A14" s="354"/>
      <c r="B14" s="355"/>
      <c r="C14" s="89"/>
      <c r="D14" s="89"/>
      <c r="E14" s="89"/>
      <c r="F14" s="89"/>
      <c r="G14" s="89"/>
      <c r="H14" s="4"/>
      <c r="I14" s="4"/>
    </row>
    <row r="15" spans="1:9" ht="15" x14ac:dyDescent="0.2">
      <c r="A15" s="354"/>
      <c r="B15" s="355"/>
      <c r="C15" s="89"/>
      <c r="D15" s="89"/>
      <c r="E15" s="89"/>
      <c r="F15" s="89"/>
      <c r="G15" s="89"/>
      <c r="H15" s="4"/>
      <c r="I15" s="4"/>
    </row>
    <row r="16" spans="1:9" ht="15" x14ac:dyDescent="0.2">
      <c r="A16" s="354"/>
      <c r="B16" s="355"/>
      <c r="C16" s="89"/>
      <c r="D16" s="89"/>
      <c r="E16" s="89"/>
      <c r="F16" s="89"/>
      <c r="G16" s="89"/>
      <c r="H16" s="4"/>
      <c r="I16" s="4"/>
    </row>
    <row r="17" spans="1:9" ht="15" x14ac:dyDescent="0.2">
      <c r="A17" s="354"/>
      <c r="B17" s="355"/>
      <c r="C17" s="89"/>
      <c r="D17" s="89"/>
      <c r="E17" s="89"/>
      <c r="F17" s="89"/>
      <c r="G17" s="89"/>
      <c r="H17" s="4"/>
      <c r="I17" s="4"/>
    </row>
    <row r="18" spans="1:9" ht="15" x14ac:dyDescent="0.2">
      <c r="A18" s="354"/>
      <c r="B18" s="355"/>
      <c r="C18" s="89"/>
      <c r="D18" s="89"/>
      <c r="E18" s="89"/>
      <c r="F18" s="89"/>
      <c r="G18" s="89"/>
      <c r="H18" s="4"/>
      <c r="I18" s="4"/>
    </row>
    <row r="19" spans="1:9" ht="15" x14ac:dyDescent="0.2">
      <c r="A19" s="354"/>
      <c r="B19" s="355"/>
      <c r="C19" s="89"/>
      <c r="D19" s="89"/>
      <c r="E19" s="89"/>
      <c r="F19" s="89"/>
      <c r="G19" s="89"/>
      <c r="H19" s="4"/>
      <c r="I19" s="4"/>
    </row>
    <row r="20" spans="1:9" ht="15" x14ac:dyDescent="0.2">
      <c r="A20" s="354"/>
      <c r="B20" s="355"/>
      <c r="C20" s="89"/>
      <c r="D20" s="89"/>
      <c r="E20" s="89"/>
      <c r="F20" s="89"/>
      <c r="G20" s="89"/>
      <c r="H20" s="4"/>
      <c r="I20" s="4"/>
    </row>
    <row r="21" spans="1:9" ht="15" x14ac:dyDescent="0.2">
      <c r="A21" s="354"/>
      <c r="B21" s="355"/>
      <c r="C21" s="89"/>
      <c r="D21" s="89"/>
      <c r="E21" s="89"/>
      <c r="F21" s="89"/>
      <c r="G21" s="89"/>
      <c r="H21" s="4"/>
      <c r="I21" s="4"/>
    </row>
    <row r="22" spans="1:9" ht="15" x14ac:dyDescent="0.2">
      <c r="A22" s="354"/>
      <c r="B22" s="355"/>
      <c r="C22" s="89"/>
      <c r="D22" s="89"/>
      <c r="E22" s="89"/>
      <c r="F22" s="89"/>
      <c r="G22" s="89"/>
      <c r="H22" s="4"/>
      <c r="I22" s="4"/>
    </row>
    <row r="23" spans="1:9" ht="15" x14ac:dyDescent="0.2">
      <c r="A23" s="354"/>
      <c r="B23" s="355"/>
      <c r="C23" s="89"/>
      <c r="D23" s="89"/>
      <c r="E23" s="89"/>
      <c r="F23" s="89"/>
      <c r="G23" s="89"/>
      <c r="H23" s="4"/>
      <c r="I23" s="4"/>
    </row>
    <row r="24" spans="1:9" ht="15" x14ac:dyDescent="0.2">
      <c r="A24" s="354"/>
      <c r="B24" s="355"/>
      <c r="C24" s="89"/>
      <c r="D24" s="89"/>
      <c r="E24" s="89"/>
      <c r="F24" s="89"/>
      <c r="G24" s="89"/>
      <c r="H24" s="4"/>
      <c r="I24" s="4"/>
    </row>
    <row r="25" spans="1:9" ht="15" x14ac:dyDescent="0.2">
      <c r="A25" s="354"/>
      <c r="B25" s="355"/>
      <c r="C25" s="89"/>
      <c r="D25" s="89"/>
      <c r="E25" s="89"/>
      <c r="F25" s="89"/>
      <c r="G25" s="89"/>
      <c r="H25" s="4"/>
      <c r="I25" s="4"/>
    </row>
    <row r="26" spans="1:9" ht="15" x14ac:dyDescent="0.2">
      <c r="A26" s="354"/>
      <c r="B26" s="355"/>
      <c r="C26" s="89"/>
      <c r="D26" s="89"/>
      <c r="E26" s="89"/>
      <c r="F26" s="89"/>
      <c r="G26" s="89"/>
      <c r="H26" s="4"/>
      <c r="I26" s="4"/>
    </row>
    <row r="27" spans="1:9" ht="15" x14ac:dyDescent="0.2">
      <c r="A27" s="354"/>
      <c r="B27" s="355"/>
      <c r="C27" s="89"/>
      <c r="D27" s="89"/>
      <c r="E27" s="89"/>
      <c r="F27" s="89"/>
      <c r="G27" s="89"/>
      <c r="H27" s="4"/>
      <c r="I27" s="4"/>
    </row>
    <row r="28" spans="1:9" ht="15" x14ac:dyDescent="0.2">
      <c r="A28" s="354"/>
      <c r="B28" s="355"/>
      <c r="C28" s="89"/>
      <c r="D28" s="89"/>
      <c r="E28" s="89"/>
      <c r="F28" s="89"/>
      <c r="G28" s="89"/>
      <c r="H28" s="4"/>
      <c r="I28" s="4"/>
    </row>
    <row r="29" spans="1:9" ht="15" x14ac:dyDescent="0.2">
      <c r="A29" s="354"/>
      <c r="B29" s="355"/>
      <c r="C29" s="89"/>
      <c r="D29" s="89"/>
      <c r="E29" s="89"/>
      <c r="F29" s="89"/>
      <c r="G29" s="89"/>
      <c r="H29" s="4"/>
      <c r="I29" s="4"/>
    </row>
    <row r="30" spans="1:9" ht="15" x14ac:dyDescent="0.2">
      <c r="A30" s="354"/>
      <c r="B30" s="355"/>
      <c r="C30" s="89"/>
      <c r="D30" s="89"/>
      <c r="E30" s="89"/>
      <c r="F30" s="89"/>
      <c r="G30" s="89"/>
      <c r="H30" s="4"/>
      <c r="I30" s="4"/>
    </row>
    <row r="31" spans="1:9" ht="15" x14ac:dyDescent="0.2">
      <c r="A31" s="354"/>
      <c r="B31" s="355"/>
      <c r="C31" s="89"/>
      <c r="D31" s="89"/>
      <c r="E31" s="89"/>
      <c r="F31" s="89"/>
      <c r="G31" s="89"/>
      <c r="H31" s="4"/>
      <c r="I31" s="4"/>
    </row>
    <row r="32" spans="1:9" ht="15" x14ac:dyDescent="0.2">
      <c r="A32" s="354"/>
      <c r="B32" s="355"/>
      <c r="C32" s="89"/>
      <c r="D32" s="89"/>
      <c r="E32" s="89"/>
      <c r="F32" s="89"/>
      <c r="G32" s="89"/>
      <c r="H32" s="4"/>
      <c r="I32" s="4"/>
    </row>
    <row r="33" spans="1:9" ht="15" x14ac:dyDescent="0.2">
      <c r="A33" s="354"/>
      <c r="B33" s="355"/>
      <c r="C33" s="89"/>
      <c r="D33" s="89"/>
      <c r="E33" s="89"/>
      <c r="F33" s="89"/>
      <c r="G33" s="89"/>
      <c r="H33" s="4"/>
      <c r="I33" s="4"/>
    </row>
    <row r="34" spans="1:9" ht="15" x14ac:dyDescent="0.3">
      <c r="A34" s="354"/>
      <c r="B34" s="356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233"/>
      <c r="B35" s="233"/>
      <c r="C35" s="233"/>
      <c r="D35" s="233"/>
      <c r="E35" s="233"/>
      <c r="F35" s="233"/>
      <c r="G35" s="189"/>
      <c r="H35" s="189"/>
      <c r="I35" s="194"/>
    </row>
    <row r="36" spans="1:9" ht="15" x14ac:dyDescent="0.3">
      <c r="A36" s="234" t="s">
        <v>350</v>
      </c>
      <c r="B36" s="233"/>
      <c r="C36" s="233"/>
      <c r="D36" s="233"/>
      <c r="E36" s="233"/>
      <c r="F36" s="233"/>
      <c r="G36" s="189"/>
      <c r="H36" s="189"/>
      <c r="I36" s="194"/>
    </row>
    <row r="37" spans="1:9" ht="15" x14ac:dyDescent="0.3">
      <c r="A37" s="234" t="s">
        <v>353</v>
      </c>
      <c r="B37" s="233"/>
      <c r="C37" s="233"/>
      <c r="D37" s="233"/>
      <c r="E37" s="233"/>
      <c r="F37" s="233"/>
      <c r="G37" s="189"/>
      <c r="H37" s="189"/>
      <c r="I37" s="194"/>
    </row>
    <row r="38" spans="1:9" ht="15" x14ac:dyDescent="0.3">
      <c r="A38" s="234"/>
      <c r="B38" s="189"/>
      <c r="C38" s="189"/>
      <c r="D38" s="189"/>
      <c r="E38" s="189"/>
      <c r="F38" s="189"/>
      <c r="G38" s="189"/>
      <c r="H38" s="189"/>
      <c r="I38" s="194"/>
    </row>
    <row r="39" spans="1:9" ht="15" x14ac:dyDescent="0.3">
      <c r="A39" s="234"/>
      <c r="B39" s="189"/>
      <c r="C39" s="189"/>
      <c r="D39" s="189"/>
      <c r="E39" s="189"/>
      <c r="G39" s="189"/>
      <c r="H39" s="189"/>
      <c r="I39" s="194"/>
    </row>
    <row r="40" spans="1:9" x14ac:dyDescent="0.2">
      <c r="A40" s="230"/>
      <c r="B40" s="230"/>
      <c r="C40" s="230"/>
      <c r="D40" s="230"/>
      <c r="E40" s="230"/>
      <c r="F40" s="230"/>
      <c r="G40" s="230"/>
      <c r="H40" s="230"/>
      <c r="I40" s="194"/>
    </row>
    <row r="41" spans="1:9" ht="15" x14ac:dyDescent="0.3">
      <c r="A41" s="195" t="s">
        <v>107</v>
      </c>
      <c r="B41" s="189"/>
      <c r="C41" s="189"/>
      <c r="D41" s="189"/>
      <c r="E41" s="189"/>
      <c r="F41" s="189"/>
      <c r="G41" s="189"/>
      <c r="H41" s="189"/>
      <c r="I41" s="194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94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96"/>
      <c r="I43" s="194"/>
    </row>
    <row r="44" spans="1:9" ht="15" x14ac:dyDescent="0.3">
      <c r="A44" s="195"/>
      <c r="B44" s="195" t="s">
        <v>271</v>
      </c>
      <c r="C44" s="195"/>
      <c r="D44" s="195"/>
      <c r="E44" s="195"/>
      <c r="F44" s="195"/>
      <c r="G44" s="189"/>
      <c r="H44" s="196"/>
      <c r="I44" s="194"/>
    </row>
    <row r="45" spans="1:9" ht="15" x14ac:dyDescent="0.3">
      <c r="A45" s="189"/>
      <c r="B45" s="189" t="s">
        <v>270</v>
      </c>
      <c r="C45" s="189"/>
      <c r="D45" s="189"/>
      <c r="E45" s="189"/>
      <c r="F45" s="189"/>
      <c r="G45" s="189"/>
      <c r="H45" s="196"/>
      <c r="I45" s="194"/>
    </row>
    <row r="46" spans="1:9" x14ac:dyDescent="0.2">
      <c r="A46" s="197"/>
      <c r="B46" s="197" t="s">
        <v>139</v>
      </c>
      <c r="C46" s="197"/>
      <c r="D46" s="197"/>
      <c r="E46" s="197"/>
      <c r="F46" s="197"/>
      <c r="G46" s="190"/>
      <c r="H46" s="190"/>
      <c r="I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0" style="190" hidden="1" customWidth="1"/>
    <col min="10" max="16384" width="9.140625" style="190"/>
  </cols>
  <sheetData>
    <row r="1" spans="1:9" ht="15" x14ac:dyDescent="0.3">
      <c r="A1" s="76" t="s">
        <v>465</v>
      </c>
      <c r="B1" s="76"/>
      <c r="C1" s="79"/>
      <c r="D1" s="79"/>
      <c r="E1" s="79"/>
      <c r="F1" s="79"/>
      <c r="G1" s="494" t="s">
        <v>109</v>
      </c>
      <c r="H1" s="494"/>
    </row>
    <row r="2" spans="1:9" ht="15" x14ac:dyDescent="0.3">
      <c r="A2" s="78" t="s">
        <v>140</v>
      </c>
      <c r="B2" s="76"/>
      <c r="C2" s="79"/>
      <c r="D2" s="79"/>
      <c r="E2" s="79"/>
      <c r="F2" s="79"/>
      <c r="G2" s="496" t="s">
        <v>538</v>
      </c>
      <c r="H2" s="496"/>
    </row>
    <row r="3" spans="1:9" ht="15" x14ac:dyDescent="0.3">
      <c r="A3" s="78"/>
      <c r="B3" s="78"/>
      <c r="C3" s="78"/>
      <c r="D3" s="78"/>
      <c r="E3" s="78"/>
      <c r="F3" s="78"/>
      <c r="G3" s="224"/>
      <c r="H3" s="224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</row>
    <row r="7" spans="1:9" ht="15" x14ac:dyDescent="0.2">
      <c r="A7" s="223"/>
      <c r="B7" s="223"/>
      <c r="C7" s="223"/>
      <c r="D7" s="226"/>
      <c r="E7" s="223"/>
      <c r="F7" s="223"/>
      <c r="G7" s="80"/>
      <c r="H7" s="80"/>
    </row>
    <row r="8" spans="1:9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I8" s="235" t="s">
        <v>348</v>
      </c>
    </row>
    <row r="9" spans="1:9" ht="15" x14ac:dyDescent="0.2">
      <c r="A9" s="424"/>
      <c r="B9" s="422"/>
      <c r="C9" s="422"/>
      <c r="D9" s="422"/>
      <c r="E9" s="422"/>
      <c r="F9" s="422"/>
      <c r="G9" s="422"/>
      <c r="H9" s="422"/>
      <c r="I9" s="235" t="s">
        <v>0</v>
      </c>
    </row>
    <row r="10" spans="1:9" ht="15" x14ac:dyDescent="0.2">
      <c r="A10" s="424"/>
      <c r="B10" s="424"/>
      <c r="C10" s="424"/>
      <c r="D10" s="424"/>
      <c r="E10" s="424"/>
      <c r="F10" s="424"/>
      <c r="G10" s="425"/>
      <c r="H10" s="425"/>
    </row>
    <row r="11" spans="1:9" ht="15" x14ac:dyDescent="0.2">
      <c r="A11" s="423"/>
      <c r="B11" s="423"/>
      <c r="C11" s="423"/>
      <c r="D11" s="423"/>
      <c r="E11" s="423"/>
      <c r="F11" s="423"/>
      <c r="G11" s="425"/>
      <c r="H11" s="425"/>
    </row>
    <row r="12" spans="1:9" ht="15" x14ac:dyDescent="0.2">
      <c r="A12" s="423"/>
      <c r="B12" s="423"/>
      <c r="C12" s="423"/>
      <c r="D12" s="423"/>
      <c r="E12" s="423"/>
      <c r="F12" s="423"/>
      <c r="G12" s="425"/>
      <c r="H12" s="425"/>
    </row>
    <row r="13" spans="1:9" ht="15" x14ac:dyDescent="0.2">
      <c r="A13" s="423"/>
      <c r="B13" s="423"/>
      <c r="C13" s="423"/>
      <c r="D13" s="423"/>
      <c r="E13" s="423"/>
      <c r="F13" s="423"/>
      <c r="G13" s="425"/>
      <c r="H13" s="425"/>
    </row>
    <row r="14" spans="1:9" ht="15" x14ac:dyDescent="0.2">
      <c r="A14" s="423"/>
      <c r="B14" s="423"/>
      <c r="C14" s="423"/>
      <c r="D14" s="423"/>
      <c r="E14" s="423"/>
      <c r="F14" s="423"/>
      <c r="G14" s="425"/>
      <c r="H14" s="425"/>
    </row>
    <row r="15" spans="1:9" ht="15" x14ac:dyDescent="0.2">
      <c r="A15" s="423"/>
      <c r="B15" s="423"/>
      <c r="C15" s="423"/>
      <c r="D15" s="423"/>
      <c r="E15" s="423"/>
      <c r="F15" s="423"/>
      <c r="G15" s="425"/>
      <c r="H15" s="425"/>
    </row>
    <row r="16" spans="1:9" ht="15" x14ac:dyDescent="0.2">
      <c r="A16" s="423"/>
      <c r="B16" s="423"/>
      <c r="C16" s="423"/>
      <c r="D16" s="423"/>
      <c r="E16" s="423"/>
      <c r="F16" s="423"/>
      <c r="G16" s="425"/>
      <c r="H16" s="425"/>
    </row>
    <row r="17" spans="1:8" ht="15" x14ac:dyDescent="0.2">
      <c r="A17" s="423"/>
      <c r="B17" s="423"/>
      <c r="C17" s="423"/>
      <c r="D17" s="423"/>
      <c r="E17" s="423"/>
      <c r="F17" s="423"/>
      <c r="G17" s="425"/>
      <c r="H17" s="425"/>
    </row>
    <row r="18" spans="1:8" ht="15" x14ac:dyDescent="0.2">
      <c r="A18" s="423"/>
      <c r="B18" s="423"/>
      <c r="C18" s="423"/>
      <c r="D18" s="423"/>
      <c r="E18" s="423"/>
      <c r="F18" s="423"/>
      <c r="G18" s="425"/>
      <c r="H18" s="425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8" ht="15" x14ac:dyDescent="0.2">
      <c r="A33" s="89"/>
      <c r="B33" s="89"/>
      <c r="C33" s="89"/>
      <c r="D33" s="89"/>
      <c r="E33" s="89"/>
      <c r="F33" s="89"/>
      <c r="G33" s="4"/>
      <c r="H33" s="4"/>
    </row>
    <row r="34" spans="1:8" ht="15" x14ac:dyDescent="0.3">
      <c r="A34" s="89"/>
      <c r="B34" s="101"/>
      <c r="C34" s="101"/>
      <c r="D34" s="101"/>
      <c r="E34" s="101"/>
      <c r="F34" s="101" t="s">
        <v>347</v>
      </c>
      <c r="G34" s="88">
        <f>SUM(G10:G33)</f>
        <v>0</v>
      </c>
      <c r="H34" s="88">
        <f>SUM(H10:H33)</f>
        <v>0</v>
      </c>
    </row>
    <row r="35" spans="1:8" ht="15" x14ac:dyDescent="0.3">
      <c r="A35" s="233"/>
      <c r="B35" s="233"/>
      <c r="C35" s="233"/>
      <c r="D35" s="233"/>
      <c r="E35" s="233"/>
      <c r="F35" s="233"/>
      <c r="G35" s="233"/>
      <c r="H35" s="189"/>
    </row>
    <row r="36" spans="1:8" ht="15" x14ac:dyDescent="0.3">
      <c r="A36" s="234" t="s">
        <v>401</v>
      </c>
      <c r="B36" s="234"/>
      <c r="C36" s="233"/>
      <c r="D36" s="233"/>
      <c r="E36" s="233"/>
      <c r="F36" s="233"/>
      <c r="G36" s="233"/>
      <c r="H36" s="189"/>
    </row>
    <row r="37" spans="1:8" ht="15" x14ac:dyDescent="0.3">
      <c r="A37" s="234" t="s">
        <v>346</v>
      </c>
      <c r="B37" s="234"/>
      <c r="C37" s="233"/>
      <c r="D37" s="233"/>
      <c r="E37" s="233"/>
      <c r="F37" s="233"/>
      <c r="G37" s="233"/>
      <c r="H37" s="189"/>
    </row>
    <row r="38" spans="1:8" ht="15" x14ac:dyDescent="0.3">
      <c r="A38" s="234"/>
      <c r="B38" s="234"/>
      <c r="C38" s="189"/>
      <c r="D38" s="189"/>
      <c r="E38" s="189"/>
      <c r="F38" s="189"/>
      <c r="G38" s="189"/>
      <c r="H38" s="189"/>
    </row>
    <row r="39" spans="1:8" ht="15" x14ac:dyDescent="0.3">
      <c r="A39" s="234"/>
      <c r="B39" s="234"/>
      <c r="C39" s="189"/>
      <c r="D39" s="189"/>
      <c r="E39" s="189"/>
      <c r="F39" s="189"/>
      <c r="G39" s="189"/>
      <c r="H39" s="189"/>
    </row>
    <row r="40" spans="1:8" x14ac:dyDescent="0.2">
      <c r="A40" s="230"/>
      <c r="B40" s="230"/>
      <c r="C40" s="230"/>
      <c r="D40" s="230"/>
      <c r="E40" s="230"/>
      <c r="F40" s="230"/>
      <c r="G40" s="230"/>
      <c r="H40" s="230"/>
    </row>
    <row r="41" spans="1:8" ht="15" x14ac:dyDescent="0.3">
      <c r="A41" s="195" t="s">
        <v>107</v>
      </c>
      <c r="B41" s="195"/>
      <c r="C41" s="189"/>
      <c r="D41" s="189"/>
      <c r="E41" s="189"/>
      <c r="F41" s="189"/>
      <c r="G41" s="189"/>
      <c r="H41" s="189"/>
    </row>
    <row r="42" spans="1:8" ht="15" x14ac:dyDescent="0.3">
      <c r="A42" s="189"/>
      <c r="B42" s="189"/>
      <c r="C42" s="189"/>
      <c r="D42" s="189"/>
      <c r="E42" s="189"/>
      <c r="F42" s="189"/>
      <c r="G42" s="189"/>
      <c r="H42" s="189"/>
    </row>
    <row r="43" spans="1:8" ht="15" x14ac:dyDescent="0.3">
      <c r="A43" s="189"/>
      <c r="B43" s="189"/>
      <c r="C43" s="189"/>
      <c r="D43" s="189"/>
      <c r="E43" s="189"/>
      <c r="F43" s="189"/>
      <c r="G43" s="189"/>
      <c r="H43" s="189"/>
    </row>
    <row r="44" spans="1:8" ht="15" x14ac:dyDescent="0.3">
      <c r="A44" s="195"/>
      <c r="B44" s="195"/>
      <c r="C44" s="195" t="s">
        <v>434</v>
      </c>
      <c r="D44" s="195"/>
      <c r="E44" s="233"/>
      <c r="F44" s="195"/>
      <c r="G44" s="195"/>
      <c r="H44" s="189"/>
    </row>
    <row r="45" spans="1:8" ht="15" x14ac:dyDescent="0.3">
      <c r="A45" s="189"/>
      <c r="B45" s="189"/>
      <c r="C45" s="189" t="s">
        <v>270</v>
      </c>
      <c r="D45" s="189"/>
      <c r="E45" s="189"/>
      <c r="F45" s="189"/>
      <c r="G45" s="189"/>
      <c r="H45" s="189"/>
    </row>
    <row r="46" spans="1:8" x14ac:dyDescent="0.2">
      <c r="A46" s="197"/>
      <c r="B46" s="197"/>
      <c r="C46" s="197" t="s">
        <v>139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44.8554687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3" width="12.85546875" style="190" customWidth="1"/>
    <col min="14" max="16384" width="9.140625" style="190"/>
  </cols>
  <sheetData>
    <row r="2" spans="1:13" ht="15" x14ac:dyDescent="0.3">
      <c r="A2" s="498" t="s">
        <v>512</v>
      </c>
      <c r="B2" s="498"/>
      <c r="C2" s="498"/>
      <c r="D2" s="498"/>
      <c r="E2" s="361"/>
      <c r="F2" s="79"/>
      <c r="G2" s="79"/>
      <c r="H2" s="79"/>
      <c r="I2" s="79"/>
      <c r="J2" s="362"/>
      <c r="K2" s="363"/>
      <c r="L2" s="363" t="s">
        <v>109</v>
      </c>
      <c r="M2" s="378"/>
    </row>
    <row r="3" spans="1:13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62"/>
      <c r="K3" s="496" t="s">
        <v>538</v>
      </c>
      <c r="L3" s="496"/>
      <c r="M3" s="376"/>
    </row>
    <row r="4" spans="1:13" ht="15" x14ac:dyDescent="0.3">
      <c r="A4" s="78"/>
      <c r="B4" s="78"/>
      <c r="C4" s="76"/>
      <c r="D4" s="76"/>
      <c r="E4" s="76"/>
      <c r="F4" s="76"/>
      <c r="G4" s="76"/>
      <c r="H4" s="76"/>
      <c r="I4" s="76"/>
      <c r="J4" s="362"/>
      <c r="K4" s="362"/>
      <c r="L4" s="362"/>
      <c r="M4" s="377"/>
    </row>
    <row r="5" spans="1:13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  <c r="M5" s="78"/>
    </row>
    <row r="6" spans="1:13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3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  <c r="M7" s="78"/>
    </row>
    <row r="8" spans="1:13" ht="15" x14ac:dyDescent="0.2">
      <c r="A8" s="359"/>
      <c r="B8" s="359"/>
      <c r="C8" s="359"/>
      <c r="D8" s="359"/>
      <c r="E8" s="359"/>
      <c r="F8" s="359"/>
      <c r="G8" s="359"/>
      <c r="H8" s="359"/>
      <c r="I8" s="359"/>
      <c r="J8" s="80"/>
      <c r="K8" s="80"/>
      <c r="L8" s="80"/>
      <c r="M8" s="80"/>
    </row>
    <row r="9" spans="1:13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  <c r="M9" s="392"/>
    </row>
    <row r="10" spans="1:13" ht="15" x14ac:dyDescent="0.2">
      <c r="A10" s="429">
        <v>1</v>
      </c>
      <c r="B10" s="422"/>
      <c r="C10" s="422"/>
      <c r="D10" s="422"/>
      <c r="E10" s="422"/>
      <c r="F10" s="422"/>
      <c r="G10" s="422"/>
      <c r="H10" s="422"/>
      <c r="I10" s="422"/>
      <c r="J10" s="422"/>
      <c r="K10" s="422"/>
      <c r="L10" s="422"/>
      <c r="M10" s="393"/>
    </row>
    <row r="11" spans="1:13" ht="15" x14ac:dyDescent="0.2">
      <c r="A11" s="429">
        <v>2</v>
      </c>
      <c r="B11" s="422"/>
      <c r="C11" s="422"/>
      <c r="D11" s="422"/>
      <c r="E11" s="422"/>
      <c r="F11" s="422"/>
      <c r="G11" s="422"/>
      <c r="H11" s="422"/>
      <c r="I11" s="422"/>
      <c r="J11" s="422"/>
      <c r="K11" s="422"/>
      <c r="L11" s="422"/>
      <c r="M11" s="393"/>
    </row>
    <row r="12" spans="1:13" ht="15" x14ac:dyDescent="0.2">
      <c r="A12" s="428">
        <v>3</v>
      </c>
      <c r="B12" s="427"/>
      <c r="C12" s="424"/>
      <c r="D12" s="424"/>
      <c r="E12" s="424"/>
      <c r="F12" s="423"/>
      <c r="G12" s="423"/>
      <c r="H12" s="424"/>
      <c r="I12" s="423"/>
      <c r="J12" s="425"/>
      <c r="K12" s="425"/>
      <c r="L12" s="423"/>
      <c r="M12" s="394"/>
    </row>
    <row r="13" spans="1:13" ht="15" x14ac:dyDescent="0.2">
      <c r="A13" s="424">
        <v>4</v>
      </c>
      <c r="B13" s="427"/>
      <c r="C13" s="423"/>
      <c r="D13" s="423"/>
      <c r="E13" s="423"/>
      <c r="F13" s="423"/>
      <c r="G13" s="423"/>
      <c r="H13" s="423"/>
      <c r="I13" s="423"/>
      <c r="J13" s="425"/>
      <c r="K13" s="425"/>
      <c r="L13" s="423"/>
      <c r="M13" s="394"/>
    </row>
    <row r="14" spans="1:13" ht="15" x14ac:dyDescent="0.2">
      <c r="A14" s="424">
        <v>5</v>
      </c>
      <c r="B14" s="427"/>
      <c r="C14" s="423"/>
      <c r="D14" s="423"/>
      <c r="E14" s="423"/>
      <c r="F14" s="423"/>
      <c r="G14" s="423"/>
      <c r="H14" s="423"/>
      <c r="I14" s="423"/>
      <c r="J14" s="425"/>
      <c r="K14" s="425"/>
      <c r="L14" s="423"/>
      <c r="M14" s="394"/>
    </row>
    <row r="15" spans="1:13" ht="15" x14ac:dyDescent="0.2">
      <c r="A15" s="424">
        <v>6</v>
      </c>
      <c r="B15" s="427"/>
      <c r="C15" s="423"/>
      <c r="D15" s="423"/>
      <c r="E15" s="423"/>
      <c r="F15" s="423"/>
      <c r="G15" s="423"/>
      <c r="H15" s="423"/>
      <c r="I15" s="423"/>
      <c r="J15" s="425"/>
      <c r="K15" s="425"/>
      <c r="L15" s="423"/>
      <c r="M15" s="394"/>
    </row>
    <row r="16" spans="1:13" ht="15" x14ac:dyDescent="0.2">
      <c r="A16" s="424">
        <v>7</v>
      </c>
      <c r="B16" s="427"/>
      <c r="C16" s="423"/>
      <c r="D16" s="423"/>
      <c r="E16" s="423"/>
      <c r="F16" s="423"/>
      <c r="G16" s="423"/>
      <c r="H16" s="423"/>
      <c r="I16" s="423"/>
      <c r="J16" s="425"/>
      <c r="K16" s="425"/>
      <c r="L16" s="423"/>
      <c r="M16" s="394"/>
    </row>
    <row r="17" spans="1:13" ht="15" x14ac:dyDescent="0.2">
      <c r="A17" s="424">
        <v>8</v>
      </c>
      <c r="B17" s="427"/>
      <c r="C17" s="423"/>
      <c r="D17" s="423"/>
      <c r="E17" s="423"/>
      <c r="F17" s="423"/>
      <c r="G17" s="423"/>
      <c r="H17" s="423"/>
      <c r="I17" s="423"/>
      <c r="J17" s="425"/>
      <c r="K17" s="425"/>
      <c r="L17" s="423"/>
      <c r="M17" s="394"/>
    </row>
    <row r="18" spans="1:13" ht="15" x14ac:dyDescent="0.2">
      <c r="A18" s="100">
        <v>9</v>
      </c>
      <c r="B18" s="345"/>
      <c r="C18" s="89"/>
      <c r="D18" s="89"/>
      <c r="E18" s="89"/>
      <c r="F18" s="89"/>
      <c r="G18" s="89"/>
      <c r="H18" s="89"/>
      <c r="I18" s="89"/>
      <c r="J18" s="4"/>
      <c r="K18" s="4"/>
      <c r="L18" s="89"/>
      <c r="M18" s="394"/>
    </row>
    <row r="19" spans="1:13" ht="15" x14ac:dyDescent="0.2">
      <c r="A19" s="100">
        <v>10</v>
      </c>
      <c r="B19" s="345"/>
      <c r="C19" s="89"/>
      <c r="D19" s="89"/>
      <c r="E19" s="89"/>
      <c r="F19" s="89"/>
      <c r="G19" s="89"/>
      <c r="H19" s="89"/>
      <c r="I19" s="89"/>
      <c r="J19" s="4"/>
      <c r="K19" s="4"/>
      <c r="L19" s="89"/>
      <c r="M19" s="394"/>
    </row>
    <row r="20" spans="1:13" ht="15" x14ac:dyDescent="0.2">
      <c r="A20" s="100">
        <v>11</v>
      </c>
      <c r="B20" s="345"/>
      <c r="C20" s="89"/>
      <c r="D20" s="89"/>
      <c r="E20" s="89"/>
      <c r="F20" s="89"/>
      <c r="G20" s="89"/>
      <c r="H20" s="89"/>
      <c r="I20" s="89"/>
      <c r="J20" s="4"/>
      <c r="K20" s="4"/>
      <c r="L20" s="89"/>
      <c r="M20" s="394"/>
    </row>
    <row r="21" spans="1:13" ht="15" x14ac:dyDescent="0.2">
      <c r="A21" s="100">
        <v>12</v>
      </c>
      <c r="B21" s="345"/>
      <c r="C21" s="89"/>
      <c r="D21" s="89"/>
      <c r="E21" s="89"/>
      <c r="F21" s="89"/>
      <c r="G21" s="89"/>
      <c r="H21" s="89"/>
      <c r="I21" s="89"/>
      <c r="J21" s="4"/>
      <c r="K21" s="4"/>
      <c r="L21" s="89"/>
      <c r="M21" s="394"/>
    </row>
    <row r="22" spans="1:13" ht="15" x14ac:dyDescent="0.2">
      <c r="A22" s="100">
        <v>13</v>
      </c>
      <c r="B22" s="345"/>
      <c r="C22" s="89"/>
      <c r="D22" s="89"/>
      <c r="E22" s="89"/>
      <c r="F22" s="89"/>
      <c r="G22" s="89"/>
      <c r="H22" s="89"/>
      <c r="I22" s="89"/>
      <c r="J22" s="4"/>
      <c r="K22" s="4"/>
      <c r="L22" s="89"/>
      <c r="M22" s="394"/>
    </row>
    <row r="23" spans="1:13" ht="15" x14ac:dyDescent="0.2">
      <c r="A23" s="100">
        <v>14</v>
      </c>
      <c r="B23" s="345"/>
      <c r="C23" s="89"/>
      <c r="D23" s="89"/>
      <c r="E23" s="89"/>
      <c r="F23" s="89"/>
      <c r="G23" s="89"/>
      <c r="H23" s="89"/>
      <c r="I23" s="89"/>
      <c r="J23" s="4"/>
      <c r="K23" s="4"/>
      <c r="L23" s="89"/>
      <c r="M23" s="394"/>
    </row>
    <row r="24" spans="1:13" ht="15" x14ac:dyDescent="0.2">
      <c r="A24" s="100">
        <v>15</v>
      </c>
      <c r="B24" s="345"/>
      <c r="C24" s="89"/>
      <c r="D24" s="89"/>
      <c r="E24" s="89"/>
      <c r="F24" s="89"/>
      <c r="G24" s="89"/>
      <c r="H24" s="89"/>
      <c r="I24" s="89"/>
      <c r="J24" s="4"/>
      <c r="K24" s="4"/>
      <c r="L24" s="89"/>
      <c r="M24" s="394"/>
    </row>
    <row r="25" spans="1:13" ht="15" x14ac:dyDescent="0.2">
      <c r="A25" s="100">
        <v>16</v>
      </c>
      <c r="B25" s="345"/>
      <c r="C25" s="89"/>
      <c r="D25" s="89"/>
      <c r="E25" s="89"/>
      <c r="F25" s="89"/>
      <c r="G25" s="89"/>
      <c r="H25" s="89"/>
      <c r="I25" s="89"/>
      <c r="J25" s="4"/>
      <c r="K25" s="4"/>
      <c r="L25" s="89"/>
      <c r="M25" s="394"/>
    </row>
    <row r="26" spans="1:13" ht="15" x14ac:dyDescent="0.2">
      <c r="A26" s="100">
        <v>17</v>
      </c>
      <c r="B26" s="345"/>
      <c r="C26" s="89"/>
      <c r="D26" s="89"/>
      <c r="E26" s="89"/>
      <c r="F26" s="89"/>
      <c r="G26" s="89"/>
      <c r="H26" s="89"/>
      <c r="I26" s="89"/>
      <c r="J26" s="4"/>
      <c r="K26" s="4"/>
      <c r="L26" s="89"/>
      <c r="M26" s="394"/>
    </row>
    <row r="27" spans="1:13" ht="15" x14ac:dyDescent="0.2">
      <c r="A27" s="100">
        <v>18</v>
      </c>
      <c r="B27" s="345"/>
      <c r="C27" s="89"/>
      <c r="D27" s="89"/>
      <c r="E27" s="89"/>
      <c r="F27" s="89"/>
      <c r="G27" s="89"/>
      <c r="H27" s="89"/>
      <c r="I27" s="89"/>
      <c r="J27" s="4"/>
      <c r="K27" s="4"/>
      <c r="L27" s="89"/>
      <c r="M27" s="394"/>
    </row>
    <row r="28" spans="1:13" ht="15" x14ac:dyDescent="0.2">
      <c r="A28" s="100">
        <v>19</v>
      </c>
      <c r="B28" s="345"/>
      <c r="C28" s="89"/>
      <c r="D28" s="89"/>
      <c r="E28" s="89"/>
      <c r="F28" s="89"/>
      <c r="G28" s="89"/>
      <c r="H28" s="89"/>
      <c r="I28" s="89"/>
      <c r="J28" s="4"/>
      <c r="K28" s="4"/>
      <c r="L28" s="89"/>
      <c r="M28" s="394"/>
    </row>
    <row r="29" spans="1:13" ht="15" x14ac:dyDescent="0.2">
      <c r="A29" s="100">
        <v>20</v>
      </c>
      <c r="B29" s="345"/>
      <c r="C29" s="89"/>
      <c r="D29" s="89"/>
      <c r="E29" s="89"/>
      <c r="F29" s="89"/>
      <c r="G29" s="89"/>
      <c r="H29" s="89"/>
      <c r="I29" s="89"/>
      <c r="J29" s="4"/>
      <c r="K29" s="4"/>
      <c r="L29" s="89"/>
      <c r="M29" s="394"/>
    </row>
    <row r="30" spans="1:13" ht="15" x14ac:dyDescent="0.2">
      <c r="A30" s="100">
        <v>21</v>
      </c>
      <c r="B30" s="345"/>
      <c r="C30" s="89"/>
      <c r="D30" s="89"/>
      <c r="E30" s="89"/>
      <c r="F30" s="89"/>
      <c r="G30" s="89"/>
      <c r="H30" s="89"/>
      <c r="I30" s="89"/>
      <c r="J30" s="4"/>
      <c r="K30" s="4"/>
      <c r="L30" s="89"/>
      <c r="M30" s="394"/>
    </row>
    <row r="31" spans="1:13" ht="15" x14ac:dyDescent="0.2">
      <c r="A31" s="100">
        <v>22</v>
      </c>
      <c r="B31" s="345"/>
      <c r="C31" s="89"/>
      <c r="D31" s="89"/>
      <c r="E31" s="89"/>
      <c r="F31" s="89"/>
      <c r="G31" s="89"/>
      <c r="H31" s="89"/>
      <c r="I31" s="89"/>
      <c r="J31" s="4"/>
      <c r="K31" s="4"/>
      <c r="L31" s="89"/>
      <c r="M31" s="394"/>
    </row>
    <row r="32" spans="1:13" ht="15" x14ac:dyDescent="0.2">
      <c r="A32" s="100">
        <v>23</v>
      </c>
      <c r="B32" s="345"/>
      <c r="C32" s="89"/>
      <c r="D32" s="89"/>
      <c r="E32" s="89"/>
      <c r="F32" s="89"/>
      <c r="G32" s="89"/>
      <c r="H32" s="89"/>
      <c r="I32" s="89"/>
      <c r="J32" s="4"/>
      <c r="K32" s="4"/>
      <c r="L32" s="89"/>
      <c r="M32" s="394"/>
    </row>
    <row r="33" spans="1:13" ht="15" x14ac:dyDescent="0.2">
      <c r="A33" s="100">
        <v>24</v>
      </c>
      <c r="B33" s="345"/>
      <c r="C33" s="89"/>
      <c r="D33" s="89"/>
      <c r="E33" s="89"/>
      <c r="F33" s="89"/>
      <c r="G33" s="89"/>
      <c r="H33" s="89"/>
      <c r="I33" s="89"/>
      <c r="J33" s="4"/>
      <c r="K33" s="4"/>
      <c r="L33" s="89"/>
      <c r="M33" s="394"/>
    </row>
    <row r="34" spans="1:13" ht="15" x14ac:dyDescent="0.2">
      <c r="A34" s="89" t="s">
        <v>276</v>
      </c>
      <c r="B34" s="345"/>
      <c r="C34" s="89"/>
      <c r="D34" s="89"/>
      <c r="E34" s="89"/>
      <c r="F34" s="89"/>
      <c r="G34" s="89"/>
      <c r="H34" s="89"/>
      <c r="I34" s="89"/>
      <c r="J34" s="4"/>
      <c r="K34" s="4"/>
      <c r="L34" s="89"/>
      <c r="M34" s="394"/>
    </row>
    <row r="35" spans="1:13" ht="15" x14ac:dyDescent="0.3">
      <c r="A35" s="89"/>
      <c r="B35" s="345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SUM(K12:K34)</f>
        <v>0</v>
      </c>
      <c r="L35" s="89"/>
      <c r="M35" s="394"/>
    </row>
    <row r="36" spans="1:13" ht="15" x14ac:dyDescent="0.3">
      <c r="A36" s="233"/>
      <c r="B36" s="233"/>
      <c r="C36" s="233"/>
      <c r="D36" s="233"/>
      <c r="E36" s="233"/>
      <c r="F36" s="233"/>
      <c r="G36" s="233"/>
      <c r="H36" s="233"/>
      <c r="I36" s="233"/>
      <c r="J36" s="233"/>
      <c r="K36" s="189"/>
    </row>
    <row r="37" spans="1:13" ht="15" x14ac:dyDescent="0.3">
      <c r="A37" s="234" t="s">
        <v>494</v>
      </c>
      <c r="B37" s="234"/>
      <c r="C37" s="233"/>
      <c r="D37" s="233"/>
      <c r="E37" s="233"/>
      <c r="F37" s="233"/>
      <c r="G37" s="233"/>
      <c r="H37" s="233"/>
      <c r="I37" s="233"/>
      <c r="J37" s="233"/>
      <c r="K37" s="189"/>
    </row>
    <row r="38" spans="1:13" ht="15" x14ac:dyDescent="0.3">
      <c r="A38" s="234" t="s">
        <v>495</v>
      </c>
      <c r="B38" s="234"/>
      <c r="C38" s="233"/>
      <c r="D38" s="233"/>
      <c r="E38" s="233"/>
      <c r="F38" s="233"/>
      <c r="G38" s="233"/>
      <c r="H38" s="233"/>
      <c r="I38" s="233"/>
      <c r="J38" s="233"/>
      <c r="K38" s="189"/>
    </row>
    <row r="39" spans="1:13" ht="15" x14ac:dyDescent="0.3">
      <c r="A39" s="220" t="s">
        <v>496</v>
      </c>
      <c r="B39" s="234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3" ht="15" x14ac:dyDescent="0.3">
      <c r="A40" s="220" t="s">
        <v>513</v>
      </c>
      <c r="B40" s="234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3" ht="15.75" customHeight="1" x14ac:dyDescent="0.2">
      <c r="A41" s="503" t="s">
        <v>514</v>
      </c>
      <c r="B41" s="503"/>
      <c r="C41" s="503"/>
      <c r="D41" s="503"/>
      <c r="E41" s="503"/>
      <c r="F41" s="503"/>
      <c r="G41" s="503"/>
      <c r="H41" s="503"/>
      <c r="I41" s="503"/>
      <c r="J41" s="503"/>
      <c r="K41" s="503"/>
    </row>
    <row r="42" spans="1:13" ht="15.75" customHeight="1" x14ac:dyDescent="0.2">
      <c r="A42" s="503"/>
      <c r="B42" s="503"/>
      <c r="C42" s="503"/>
      <c r="D42" s="503"/>
      <c r="E42" s="503"/>
      <c r="F42" s="503"/>
      <c r="G42" s="503"/>
      <c r="H42" s="503"/>
      <c r="I42" s="503"/>
      <c r="J42" s="503"/>
      <c r="K42" s="503"/>
    </row>
    <row r="43" spans="1:13" x14ac:dyDescent="0.2">
      <c r="A43" s="230"/>
      <c r="B43" s="230"/>
      <c r="C43" s="230"/>
      <c r="D43" s="230"/>
      <c r="E43" s="230"/>
      <c r="F43" s="230"/>
      <c r="G43" s="230"/>
      <c r="H43" s="230"/>
      <c r="I43" s="230"/>
      <c r="J43" s="230"/>
      <c r="K43" s="230"/>
    </row>
    <row r="44" spans="1:13" ht="15" x14ac:dyDescent="0.3">
      <c r="A44" s="499" t="s">
        <v>107</v>
      </c>
      <c r="B44" s="499"/>
      <c r="C44" s="346"/>
      <c r="D44" s="347"/>
      <c r="E44" s="347"/>
      <c r="F44" s="346"/>
      <c r="G44" s="346"/>
      <c r="H44" s="346"/>
      <c r="I44" s="346"/>
      <c r="J44" s="346"/>
      <c r="K44" s="189"/>
    </row>
    <row r="45" spans="1:13" ht="15" x14ac:dyDescent="0.3">
      <c r="A45" s="346"/>
      <c r="B45" s="347"/>
      <c r="C45" s="346"/>
      <c r="D45" s="347"/>
      <c r="E45" s="347"/>
      <c r="F45" s="346"/>
      <c r="G45" s="346"/>
      <c r="H45" s="346"/>
      <c r="I45" s="346"/>
      <c r="J45" s="348"/>
      <c r="K45" s="189"/>
    </row>
    <row r="46" spans="1:13" ht="15" customHeight="1" x14ac:dyDescent="0.3">
      <c r="A46" s="346"/>
      <c r="B46" s="347"/>
      <c r="C46" s="500" t="s">
        <v>268</v>
      </c>
      <c r="D46" s="500"/>
      <c r="E46" s="360"/>
      <c r="F46" s="350"/>
      <c r="G46" s="501" t="s">
        <v>498</v>
      </c>
      <c r="H46" s="501"/>
      <c r="I46" s="501"/>
      <c r="J46" s="351"/>
      <c r="K46" s="189"/>
    </row>
    <row r="47" spans="1:13" ht="15" x14ac:dyDescent="0.3">
      <c r="A47" s="346"/>
      <c r="B47" s="347"/>
      <c r="C47" s="346"/>
      <c r="D47" s="347"/>
      <c r="E47" s="347"/>
      <c r="F47" s="346"/>
      <c r="G47" s="502"/>
      <c r="H47" s="502"/>
      <c r="I47" s="502"/>
      <c r="J47" s="351"/>
      <c r="K47" s="189"/>
    </row>
    <row r="48" spans="1:13" ht="15" x14ac:dyDescent="0.3">
      <c r="A48" s="346"/>
      <c r="B48" s="347"/>
      <c r="C48" s="497" t="s">
        <v>139</v>
      </c>
      <c r="D48" s="497"/>
      <c r="E48" s="360"/>
      <c r="F48" s="350"/>
      <c r="G48" s="346"/>
      <c r="H48" s="346"/>
      <c r="I48" s="346"/>
      <c r="J48" s="346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2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2017-07-19T13:07:12Z</cp:lastPrinted>
  <dcterms:created xsi:type="dcterms:W3CDTF">2011-12-27T13:20:18Z</dcterms:created>
  <dcterms:modified xsi:type="dcterms:W3CDTF">2017-10-05T08:21:00Z</dcterms:modified>
</cp:coreProperties>
</file>