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D28" i="42"/>
  <c r="G10" i="9" s="1"/>
  <c r="C13" i="7" l="1"/>
  <c r="C12" i="7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<sst xmlns="http://schemas.openxmlformats.org/spreadsheetml/2006/main" count="917" uniqueCount="494">
  <si>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</si>
  <si>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</si>
  <si>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</si>
  <si>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</si>
  <si>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</si>
  <si>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</si>
  <si>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</si>
  <si>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</si>
  <si>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</si>
  <si>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</si>
  <si>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</si>
  <si>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</si>
  <si>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</si>
  <si>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</si>
  <si>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</si>
  <si>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</si>
  <si>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</si>
  <si>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</si>
  <si>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</si>
  <si>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</si>
  <si>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</si>
  <si>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</si>
  <si>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</si>
  <si>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</si>
  <si>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</si>
  <si>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</si>
  <si>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</si>
  <si>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</si>
  <si>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</si>
  <si>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</si>
  <si>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</si>
  <si>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</si>
  <si>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</si>
  <si>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</si>
  <si>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</si>
  <si>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</si>
  <si>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</si>
  <si>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</si>
  <si>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</si>
  <si>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</si>
  <si>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</si>
  <si>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</si>
  <si>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</si>
  <si>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</si>
  <si>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</si>
  <si>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</si>
  <si>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</si>
  <si>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</si>
  <si>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</si>
  <si>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</si>
  <si>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</si>
  <si>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</si>
  <si>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</si>
  <si>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</si>
  <si>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</si>
  <si>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</si>
  <si>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</si>
  <si>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</si>
  <si>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</si>
  <si>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</si>
  <si>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</si>
  <si>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</si>
  <si>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</si>
  <si>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</si>
  <si>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</si>
  <si>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</si>
  <si>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</si>
  <si>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</si>
  <si>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</si>
  <si>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</si>
  <si>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</si>
  <si>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</si>
  <si>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</si>
  <si>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</si>
  <si>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</si>
  <si>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</si>
  <si>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</si>
  <si>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</si>
  <si>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</si>
  <si>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</si>
  <si>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</si>
  <si>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</si>
  <si>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</si>
  <si>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</si>
  <si>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</si>
  <si>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</si>
  <si>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</si>
  <si>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</si>
  <si>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</si>
  <si>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</si>
  <si>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</si>
  <si>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</si>
  <si>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</si>
  <si>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</si>
  <si>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</si>
  <si>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</si>
  <si>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</si>
  <si>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</si>
  <si>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</si>
  <si>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</si>
  <si>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</si>
  <si>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</si>
  <si>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</si>
  <si>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</si>
  <si>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</si>
  <si>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</si>
  <si>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</si>
  <si>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</si>
  <si>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</si>
  <si>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</si>
  <si>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</si>
  <si>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</si>
  <si>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</si>
  <si>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</si>
  <si>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</si>
  <si>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</si>
  <si>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</si>
  <si>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</si>
  <si>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</si>
  <si>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</si>
  <si>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</si>
  <si>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</si>
  <si>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</si>
  <si>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</si>
  <si>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</si>
  <si>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</si>
  <si>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</si>
  <si>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</si>
  <si>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</si>
  <si>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</si>
  <si>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</si>
  <si>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</si>
  <si>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</si>
  <si>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</si>
  <si>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</si>
  <si>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</si>
  <si>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</si>
  <si>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</si>
  <si>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</si>
  <si>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</si>
  <si>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</si>
  <si>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</si>
  <si>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</si>
  <si>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</si>
  <si>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</si>
  <si>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</si>
  <si>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</si>
  <si>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</si>
  <si>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</si>
  <si>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</si>
  <si>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</si>
  <si>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</si>
  <si>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</si>
  <si>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</si>
  <si>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</si>
  <si>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</si>
  <si>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</si>
  <si>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</si>
  <si>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</si>
  <si>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</si>
  <si>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</si>
  <si>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</si>
  <si>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</si>
  <si>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</si>
  <si>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</si>
  <si>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</si>
  <si>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</si>
  <si>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</si>
  <si>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</si>
  <si>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</si>
  <si>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</si>
  <si>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</si>
  <si>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</si>
  <si>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</si>
  <si>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</si>
  <si>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</si>
  <si>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</si>
  <si>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</si>
  <si>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</si>
  <si>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</si>
  <si>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</si>
  <si>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</si>
  <si>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</si>
  <si>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</si>
  <si>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</si>
  <si>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</si>
  <si>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</si>
  <si>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</si>
  <si>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</si>
  <si>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</si>
  <si>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</si>
  <si>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</si>
  <si>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</si>
  <si>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</si>
  <si>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</si>
  <si>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</si>
  <si>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</si>
  <si>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</si>
  <si>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</si>
  <si>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</si>
  <si>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</si>
  <si>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</si>
  <si>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</si>
  <si>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</si>
  <si>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</si>
  <si>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</si>
  <si>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</si>
  <si>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</si>
  <si>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</si>
  <si>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</si>
  <si>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</si>
  <si>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</si>
  <si>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</si>
  <si>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</si>
  <si>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</si>
  <si>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</si>
  <si>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</si>
  <si>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</si>
  <si>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</si>
  <si>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</si>
  <si>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</si>
  <si>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</si>
  <si>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</si>
  <si>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</si>
  <si>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</si>
  <si>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</si>
  <si>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</si>
  <si>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</si>
  <si>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</si>
  <si>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</si>
  <si>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</si>
  <si>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</si>
  <si>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</si>
  <si>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</si>
  <si>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</si>
  <si>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</si>
  <si>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</si>
  <si>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</si>
  <si>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</si>
  <si>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</si>
  <si>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</si>
  <si>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</si>
  <si>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</si>
  <si>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</si>
  <si>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</si>
  <si>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</si>
  <si>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</si>
  <si>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</si>
  <si>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</si>
  <si>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</si>
  <si>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</si>
  <si>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</si>
  <si>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</si>
  <si>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</si>
  <si>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</si>
  <si>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</si>
  <si>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</si>
  <si>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</si>
  <si>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</si>
  <si>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</si>
  <si>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</si>
  <si>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</si>
  <si>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</si>
  <si>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</si>
  <si>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</si>
  <si>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</si>
  <si>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</si>
  <si>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</si>
  <si>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</si>
  <si>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</si>
  <si>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</si>
  <si>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</si>
  <si>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</si>
  <si>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</si>
  <si>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</si>
  <si>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</si>
  <si>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</si>
  <si>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</si>
  <si>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</si>
  <si>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</si>
  <si>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</si>
  <si>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</si>
  <si>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</si>
  <si>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</si>
  <si>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</si>
  <si>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</si>
  <si>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</si>
  <si>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</si>
  <si>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</si>
  <si>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</si>
  <si>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</si>
  <si>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</si>
  <si>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</si>
  <si>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</si>
  <si>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</si>
  <si>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</si>
  <si>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</si>
  <si>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</si>
  <si>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</si>
  <si>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</si>
  <si>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</si>
  <si>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</si>
  <si>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</si>
  <si>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</si>
  <si>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</si>
  <si>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</si>
  <si>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</si>
  <si>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</si>
  <si>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</si>
  <si>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</si>
  <si>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</si>
  <si>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</si>
  <si>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</si>
  <si>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</si>
  <si>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</si>
  <si>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</si>
  <si>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</si>
  <si>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</si>
  <si>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</si>
  <si>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</si>
  <si>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</si>
  <si>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</si>
  <si>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</si>
  <si>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</si>
  <si>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</si>
  <si>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</si>
  <si>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</si>
  <si>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</si>
  <si>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</si>
  <si>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</si>
  <si>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</si>
  <si>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</si>
  <si>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</si>
  <si>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</si>
  <si>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</si>
  <si>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</si>
  <si>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</si>
  <si>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</si>
  <si>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</si>
  <si>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</si>
  <si>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</si>
  <si>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</si>
  <si>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</si>
  <si>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</si>
  <si>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</si>
  <si>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</si>
  <si>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</si>
  <si>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</si>
  <si>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</si>
  <si>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</si>
  <si>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</si>
  <si>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</si>
  <si>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</si>
  <si>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</si>
  <si>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</si>
  <si>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</si>
  <si>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</si>
  <si>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</si>
  <si>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</si>
  <si>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</si>
  <si>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</si>
  <si>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</si>
  <si>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</si>
  <si>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</si>
  <si>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</si>
  <si>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</si>
  <si>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</si>
  <si>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</si>
  <si>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</si>
  <si>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</si>
  <si>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</si>
  <si>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</si>
  <si>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</si>
  <si>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</si>
  <si>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</si>
  <si>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</si>
  <si>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</si>
  <si>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</si>
  <si>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</si>
  <si>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</si>
  <si>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</si>
  <si>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</si>
  <si>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</si>
  <si>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</si>
  <si>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</si>
  <si>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</si>
  <si>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</si>
  <si>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</si>
  <si>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</si>
  <si>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</si>
  <si>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</si>
  <si>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</si>
  <si>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</si>
  <si>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</si>
  <si>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</si>
  <si>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</si>
  <si>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</si>
  <si>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</si>
  <si>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</si>
  <si>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</si>
  <si>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</si>
  <si>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</si>
  <si>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</si>
  <si>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</si>
  <si>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</si>
  <si>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</si>
  <si>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</si>
  <si>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</si>
  <si>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</si>
  <si>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</si>
  <si>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</si>
  <si>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</si>
  <si>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</si>
  <si>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</si>
  <si>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</si>
  <si>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</si>
  <si>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</si>
  <si>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</si>
  <si>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</si>
  <si>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</si>
  <si>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</si>
  <si>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</si>
  <si>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</si>
  <si>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</si>
  <si>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</si>
  <si>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</si>
  <si>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</si>
  <si>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</si>
  <si>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</si>
  <si>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</si>
  <si>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</si>
  <si>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</si>
  <si>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</si>
  <si>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</si>
  <si>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</si>
  <si>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</si>
  <si>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</si>
  <si>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</si>
  <si>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</si>
  <si>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</si>
  <si>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</si>
  <si>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</si>
  <si>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</si>
  <si>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</si>
  <si>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</si>
  <si>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</si>
  <si>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</si>
  <si>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</si>
  <si>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</si>
  <si>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</si>
  <si>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</si>
  <si>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</si>
  <si>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</si>
  <si>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</si>
  <si>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</si>
  <si>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</si>
  <si>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</si>
  <si>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</si>
  <si>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</si>
  <si>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</si>
  <si>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</si>
  <si>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</si>
  <si>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</si>
  <si>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</si>
  <si>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</si>
  <si>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</si>
  <si>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</si>
  <si>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</si>
  <si>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</si>
  <si>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</si>
  <si>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</si>
  <si>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</si>
  <si>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</si>
  <si>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</si>
  <si>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</si>
  <si>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</si>
  <si>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</si>
  <si>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</si>
  <si>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</si>
  <si>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</si>
  <si>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</si>
  <si>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ფულადი შემოწირულობა</t>
  </si>
  <si>
    <t>კახა კუკავა</t>
  </si>
  <si>
    <t>01010008849</t>
  </si>
  <si>
    <t>GE89TB06000</t>
  </si>
  <si>
    <t>00053179109</t>
  </si>
  <si>
    <t>სხვა ფულადი შემოსავლები                                         (დაბრუნებული თანხა)</t>
  </si>
  <si>
    <t>კახა</t>
  </si>
  <si>
    <t>კუკავა</t>
  </si>
  <si>
    <t>კონფერენცია</t>
  </si>
  <si>
    <t>ბრიუსელი</t>
  </si>
  <si>
    <t>თიბისი</t>
  </si>
  <si>
    <t>GE63Tb7029536080100007</t>
  </si>
  <si>
    <t>23/03/2016-12/04/2016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</si>
</sst>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Normal="100" zoomScaleSheetLayoutView="80" workbookViewId="0">
      <selection activeCell="F18" sqref="F18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 x14ac:dyDescent="0.2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3" s="301" customFormat="1" x14ac:dyDescent="0.2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400" t="s">
        <v>493</v>
      </c>
      <c r="M2" s="401"/>
    </row>
    <row r="3" spans="1:13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3" s="301" customFormat="1" x14ac:dyDescent="0.3">
      <c r="A4" s="395" t="s">
        <v>262</v>
      </c>
      <c r="B4" s="350"/>
      <c r="C4" s="350"/>
      <c r="D4" s="399" t="s">
        <v>480</v>
      </c>
      <c r="E4" s="387"/>
      <c r="F4" s="300"/>
      <c r="G4" s="293"/>
      <c r="H4" s="388"/>
      <c r="I4" s="387"/>
      <c r="J4" s="389"/>
      <c r="K4" s="293"/>
      <c r="L4" s="390"/>
    </row>
    <row r="5" spans="1:13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3" ht="15.75" thickBot="1" x14ac:dyDescent="0.25">
      <c r="A6" s="353"/>
      <c r="B6" s="352"/>
      <c r="C6" s="351"/>
      <c r="D6" s="351"/>
      <c r="E6" s="351"/>
      <c r="F6" s="350"/>
      <c r="G6" s="350"/>
      <c r="H6" s="350"/>
      <c r="I6" s="412" t="s">
        <v>442</v>
      </c>
      <c r="J6" s="413"/>
      <c r="K6" s="414"/>
      <c r="L6" s="349"/>
    </row>
    <row r="7" spans="1:13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3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3" ht="25.5" x14ac:dyDescent="0.2">
      <c r="A9" s="330">
        <v>1</v>
      </c>
      <c r="B9" s="321">
        <v>42433</v>
      </c>
      <c r="C9" s="320" t="s">
        <v>481</v>
      </c>
      <c r="D9" s="329">
        <v>1164</v>
      </c>
      <c r="E9" s="328" t="s">
        <v>482</v>
      </c>
      <c r="F9" s="317" t="s">
        <v>483</v>
      </c>
      <c r="G9" s="327" t="s">
        <v>485</v>
      </c>
      <c r="H9" s="327" t="s">
        <v>484</v>
      </c>
      <c r="I9" s="326"/>
      <c r="J9" s="325"/>
      <c r="K9" s="324"/>
      <c r="L9" s="323"/>
    </row>
    <row r="10" spans="1:13" x14ac:dyDescent="0.2">
      <c r="A10" s="322">
        <v>2</v>
      </c>
      <c r="B10" s="321"/>
      <c r="C10" s="320"/>
      <c r="D10" s="319"/>
      <c r="E10" s="318"/>
      <c r="F10" s="317"/>
      <c r="G10" s="317"/>
      <c r="H10" s="317"/>
      <c r="I10" s="316"/>
      <c r="J10" s="315"/>
      <c r="K10" s="314"/>
      <c r="L10" s="313"/>
    </row>
    <row r="11" spans="1:13" x14ac:dyDescent="0.2">
      <c r="A11" s="322">
        <v>3</v>
      </c>
      <c r="B11" s="321"/>
      <c r="C11" s="320"/>
      <c r="D11" s="319"/>
      <c r="E11" s="318"/>
      <c r="F11" s="357"/>
      <c r="G11" s="317"/>
      <c r="H11" s="317"/>
      <c r="I11" s="316"/>
      <c r="J11" s="315"/>
      <c r="K11" s="314"/>
      <c r="L11" s="313"/>
    </row>
    <row r="12" spans="1:13" x14ac:dyDescent="0.2">
      <c r="A12" s="322">
        <v>4</v>
      </c>
      <c r="B12" s="321"/>
      <c r="C12" s="320"/>
      <c r="D12" s="319"/>
      <c r="E12" s="318"/>
      <c r="F12" s="317"/>
      <c r="G12" s="317"/>
      <c r="H12" s="317"/>
      <c r="I12" s="316"/>
      <c r="J12" s="315"/>
      <c r="K12" s="314"/>
      <c r="L12" s="313"/>
    </row>
    <row r="13" spans="1:13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>
        <f>SUM(D9:D26)</f>
        <v>1164</v>
      </c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11" t="s">
        <v>409</v>
      </c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</row>
    <row r="32" spans="1:12" s="302" customFormat="1" ht="12.75" x14ac:dyDescent="0.2">
      <c r="A32" s="411" t="s">
        <v>437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</row>
    <row r="33" spans="1:12" s="302" customFormat="1" ht="12.75" x14ac:dyDescent="0.2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</row>
    <row r="34" spans="1:12" s="301" customFormat="1" x14ac:dyDescent="0.2">
      <c r="A34" s="411" t="s">
        <v>436</v>
      </c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</row>
    <row r="35" spans="1:12" s="301" customFormat="1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</row>
    <row r="36" spans="1:12" s="301" customFormat="1" x14ac:dyDescent="0.2">
      <c r="A36" s="411" t="s">
        <v>435</v>
      </c>
      <c r="B36" s="411"/>
      <c r="C36" s="411"/>
      <c r="D36" s="411"/>
      <c r="E36" s="411"/>
      <c r="F36" s="411"/>
      <c r="G36" s="411"/>
      <c r="H36" s="411"/>
      <c r="I36" s="411"/>
      <c r="J36" s="411"/>
      <c r="K36" s="411"/>
      <c r="L36" s="411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17" t="s">
        <v>96</v>
      </c>
      <c r="B41" s="417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10" t="s">
        <v>256</v>
      </c>
      <c r="D43" s="410"/>
      <c r="E43" s="410"/>
      <c r="F43" s="294"/>
      <c r="G43" s="293"/>
      <c r="H43" s="415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16"/>
      <c r="I44" s="296"/>
      <c r="J44" s="293"/>
      <c r="K44" s="294"/>
      <c r="L44" s="293"/>
    </row>
    <row r="45" spans="1:12" s="292" customFormat="1" x14ac:dyDescent="0.2">
      <c r="A45" s="294"/>
      <c r="B45" s="293"/>
      <c r="C45" s="410" t="s">
        <v>127</v>
      </c>
      <c r="D45" s="410"/>
      <c r="E45" s="410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6" t="s">
        <v>449</v>
      </c>
      <c r="B2" s="426"/>
      <c r="C2" s="426"/>
      <c r="D2" s="426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8" t="s">
        <v>493</v>
      </c>
      <c r="L3" s="418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1" t="s">
        <v>479</v>
      </c>
      <c r="B41" s="431"/>
      <c r="C41" s="431"/>
      <c r="D41" s="431"/>
      <c r="E41" s="431"/>
      <c r="F41" s="431"/>
      <c r="G41" s="431"/>
      <c r="H41" s="431"/>
      <c r="I41" s="431"/>
      <c r="J41" s="431"/>
      <c r="K41" s="431"/>
    </row>
    <row r="42" spans="1:12" ht="15" customHeight="1" x14ac:dyDescent="0.2">
      <c r="A42" s="431"/>
      <c r="B42" s="431"/>
      <c r="C42" s="431"/>
      <c r="D42" s="431"/>
      <c r="E42" s="431"/>
      <c r="F42" s="431"/>
      <c r="G42" s="431"/>
      <c r="H42" s="431"/>
      <c r="I42" s="431"/>
      <c r="J42" s="431"/>
      <c r="K42" s="431"/>
    </row>
    <row r="43" spans="1:12" ht="12.75" customHeight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 x14ac:dyDescent="0.3">
      <c r="A44" s="427" t="s">
        <v>96</v>
      </c>
      <c r="B44" s="427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 x14ac:dyDescent="0.3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 x14ac:dyDescent="0.3">
      <c r="A46" s="374"/>
      <c r="B46" s="375"/>
      <c r="C46" s="428" t="s">
        <v>256</v>
      </c>
      <c r="D46" s="428"/>
      <c r="E46" s="377"/>
      <c r="F46" s="378"/>
      <c r="G46" s="429" t="s">
        <v>465</v>
      </c>
      <c r="H46" s="429"/>
      <c r="I46" s="429"/>
      <c r="J46" s="379"/>
      <c r="K46" s="189"/>
    </row>
    <row r="47" spans="1:12" ht="15" x14ac:dyDescent="0.3">
      <c r="A47" s="374"/>
      <c r="B47" s="375"/>
      <c r="C47" s="374"/>
      <c r="D47" s="375"/>
      <c r="E47" s="375"/>
      <c r="F47" s="374"/>
      <c r="G47" s="430"/>
      <c r="H47" s="430"/>
      <c r="I47" s="430"/>
      <c r="J47" s="379"/>
      <c r="K47" s="189"/>
    </row>
    <row r="48" spans="1:12" ht="15" x14ac:dyDescent="0.3">
      <c r="A48" s="374"/>
      <c r="B48" s="375"/>
      <c r="C48" s="425" t="s">
        <v>127</v>
      </c>
      <c r="D48" s="425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2" t="s">
        <v>186</v>
      </c>
      <c r="D1" s="432"/>
      <c r="E1" s="108"/>
    </row>
    <row r="2" spans="1:5" x14ac:dyDescent="0.3">
      <c r="A2" s="79" t="s">
        <v>128</v>
      </c>
      <c r="B2" s="124"/>
      <c r="C2" s="400" t="s">
        <v>493</v>
      </c>
      <c r="D2" s="400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G12" sqref="G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20" t="s">
        <v>97</v>
      </c>
      <c r="J1" s="420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8" t="s">
        <v>493</v>
      </c>
      <c r="J2" s="419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პ/გ 'თავისუფალი საქართველო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491</v>
      </c>
      <c r="C10" s="163" t="s">
        <v>492</v>
      </c>
      <c r="D10" s="164" t="s">
        <v>209</v>
      </c>
      <c r="E10" s="160"/>
      <c r="F10" s="28">
        <v>83.77</v>
      </c>
      <c r="G10" s="28">
        <f>'ფორმა N1'!D28</f>
        <v>1164</v>
      </c>
      <c r="H10" s="405">
        <f>'ფორმა N5'!C9</f>
        <v>1077.55</v>
      </c>
      <c r="I10" s="405">
        <f>F10+G10-H10</f>
        <v>170.22000000000003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00" t="s">
        <v>493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4" t="s">
        <v>97</v>
      </c>
      <c r="J1" s="434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8" t="s">
        <v>493</v>
      </c>
      <c r="J2" s="419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3" t="s">
        <v>208</v>
      </c>
      <c r="C7" s="433"/>
      <c r="D7" s="433" t="s">
        <v>280</v>
      </c>
      <c r="E7" s="433"/>
      <c r="F7" s="433" t="s">
        <v>281</v>
      </c>
      <c r="G7" s="433"/>
      <c r="H7" s="159" t="s">
        <v>267</v>
      </c>
      <c r="I7" s="433" t="s">
        <v>211</v>
      </c>
      <c r="J7" s="433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00" t="s">
        <v>493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493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400" t="s">
        <v>493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0" t="s">
        <v>493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5"/>
      <c r="D32" s="435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0" t="s">
        <v>493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20" t="s">
        <v>97</v>
      </c>
      <c r="D1" s="420"/>
      <c r="E1" s="111"/>
    </row>
    <row r="2" spans="1:7" x14ac:dyDescent="0.3">
      <c r="A2" s="79" t="s">
        <v>128</v>
      </c>
      <c r="B2" s="79"/>
      <c r="C2" s="418" t="s">
        <v>493</v>
      </c>
      <c r="D2" s="419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6" t="str">
        <f>'ფორმა N1'!D4</f>
        <v>პ/გ 'თავისუფალი საქართველო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141.44999999999999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141.44999999999999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486</v>
      </c>
      <c r="C25" s="8">
        <v>141.44999999999999</v>
      </c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493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00" t="s">
        <v>493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7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0" t="s">
        <v>493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20" t="s">
        <v>97</v>
      </c>
      <c r="D1" s="420"/>
      <c r="E1" s="116"/>
    </row>
    <row r="2" spans="1:12" s="6" customFormat="1" x14ac:dyDescent="0.3">
      <c r="A2" s="79" t="s">
        <v>128</v>
      </c>
      <c r="B2" s="254"/>
      <c r="C2" s="421" t="s">
        <v>493</v>
      </c>
      <c r="D2" s="422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1164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1164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1164</v>
      </c>
      <c r="D12" s="110">
        <f>SUM(D13:D15)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f>'ფორმა N1'!D28</f>
        <v>1164</v>
      </c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x14ac:dyDescent="0.3">
      <c r="A18" s="100" t="s">
        <v>74</v>
      </c>
      <c r="B18" s="100" t="s">
        <v>492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37" sqref="C37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20" t="s">
        <v>97</v>
      </c>
      <c r="D1" s="420"/>
      <c r="E1" s="94"/>
    </row>
    <row r="2" spans="1:5" s="6" customFormat="1" x14ac:dyDescent="0.3">
      <c r="A2" s="77" t="s">
        <v>384</v>
      </c>
      <c r="B2" s="238"/>
      <c r="C2" s="418" t="s">
        <v>493</v>
      </c>
      <c r="D2" s="419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406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408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0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402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0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23" t="s">
        <v>468</v>
      </c>
      <c r="B80" s="423"/>
      <c r="C80" s="423"/>
      <c r="D80" s="423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24" sqref="B2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20" t="s">
        <v>97</v>
      </c>
      <c r="D1" s="420"/>
      <c r="E1" s="156"/>
    </row>
    <row r="2" spans="1:12" x14ac:dyDescent="0.3">
      <c r="A2" s="79" t="s">
        <v>128</v>
      </c>
      <c r="B2" s="117"/>
      <c r="C2" s="418" t="s">
        <v>493</v>
      </c>
      <c r="D2" s="419"/>
      <c r="E2" s="156"/>
    </row>
    <row r="3" spans="1:12" x14ac:dyDescent="0.3">
      <c r="A3" s="79"/>
      <c r="B3" s="117"/>
      <c r="C3" s="371"/>
      <c r="D3" s="371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0"/>
      <c r="B7" s="370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406">
        <f>SUM(C10,C13,C53,C56,C57,C58,C75)</f>
        <v>1077.55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408">
        <f>SUM(C14,C17,C29:C32,C35,C36,C43,C44,C45,C46,C47,C51,C52)</f>
        <v>1077.55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402">
        <f>SUM(C15:C16)</f>
        <v>1022.55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403">
        <v>1022.55</v>
      </c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55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38">
        <v>55</v>
      </c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407"/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34"/>
      <c r="D37" s="34"/>
      <c r="E37" s="156"/>
    </row>
    <row r="38" spans="1:5" x14ac:dyDescent="0.3">
      <c r="A38" s="17" t="s">
        <v>338</v>
      </c>
      <c r="B38" s="17" t="s">
        <v>342</v>
      </c>
      <c r="C38" s="34"/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0"/>
      <c r="B76" s="380"/>
      <c r="C76" s="12"/>
      <c r="D76" s="12"/>
      <c r="E76" s="108"/>
    </row>
    <row r="77" spans="1:5" s="2" customFormat="1" x14ac:dyDescent="0.3">
      <c r="A77" s="423" t="s">
        <v>468</v>
      </c>
      <c r="B77" s="423"/>
      <c r="C77" s="423"/>
      <c r="D77" s="423"/>
      <c r="E77" s="108"/>
    </row>
    <row r="78" spans="1:5" s="2" customFormat="1" x14ac:dyDescent="0.3">
      <c r="A78" s="380"/>
      <c r="B78" s="380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4" t="s">
        <v>470</v>
      </c>
      <c r="C84" s="424"/>
      <c r="D84" s="424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4" t="s">
        <v>472</v>
      </c>
      <c r="C86" s="424"/>
      <c r="D86" s="424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20" t="s">
        <v>97</v>
      </c>
      <c r="D1" s="420"/>
      <c r="E1" s="94"/>
    </row>
    <row r="2" spans="1:5" s="6" customFormat="1" x14ac:dyDescent="0.3">
      <c r="A2" s="77" t="s">
        <v>315</v>
      </c>
      <c r="B2" s="80"/>
      <c r="C2" s="418" t="s">
        <v>493</v>
      </c>
      <c r="D2" s="418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20" t="s">
        <v>97</v>
      </c>
      <c r="J1" s="420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8" t="s">
        <v>493</v>
      </c>
      <c r="J2" s="418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20" t="s">
        <v>97</v>
      </c>
      <c r="H1" s="420"/>
      <c r="I1" s="385"/>
    </row>
    <row r="2" spans="1:9" ht="15" x14ac:dyDescent="0.3">
      <c r="A2" s="79" t="s">
        <v>128</v>
      </c>
      <c r="B2" s="80"/>
      <c r="C2" s="80"/>
      <c r="D2" s="80"/>
      <c r="E2" s="80"/>
      <c r="F2" s="80"/>
      <c r="G2" s="418" t="s">
        <v>493</v>
      </c>
      <c r="H2" s="418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5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5"/>
    </row>
    <row r="8" spans="1:9" ht="45" x14ac:dyDescent="0.2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2">
        <v>1</v>
      </c>
      <c r="B9" s="383" t="s">
        <v>487</v>
      </c>
      <c r="C9" s="101" t="s">
        <v>488</v>
      </c>
      <c r="D9" s="317" t="s">
        <v>483</v>
      </c>
      <c r="E9" s="101" t="s">
        <v>489</v>
      </c>
      <c r="F9" s="101" t="s">
        <v>490</v>
      </c>
      <c r="G9" s="101"/>
      <c r="H9" s="404">
        <v>1022.55</v>
      </c>
      <c r="I9" s="4"/>
    </row>
    <row r="10" spans="1:9" ht="15" x14ac:dyDescent="0.2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 x14ac:dyDescent="0.2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 x14ac:dyDescent="0.2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 x14ac:dyDescent="0.2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 x14ac:dyDescent="0.2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 x14ac:dyDescent="0.2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 x14ac:dyDescent="0.2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 x14ac:dyDescent="0.2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 x14ac:dyDescent="0.2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 x14ac:dyDescent="0.2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 x14ac:dyDescent="0.2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 x14ac:dyDescent="0.2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 x14ac:dyDescent="0.2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 x14ac:dyDescent="0.2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 x14ac:dyDescent="0.2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 x14ac:dyDescent="0.2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 x14ac:dyDescent="0.2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 x14ac:dyDescent="0.2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 x14ac:dyDescent="0.2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 x14ac:dyDescent="0.2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 x14ac:dyDescent="0.2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 x14ac:dyDescent="0.2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 x14ac:dyDescent="0.2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 x14ac:dyDescent="0.3">
      <c r="A34" s="382"/>
      <c r="B34" s="384"/>
      <c r="C34" s="102"/>
      <c r="D34" s="102"/>
      <c r="E34" s="102"/>
      <c r="F34" s="102"/>
      <c r="G34" s="102" t="s">
        <v>325</v>
      </c>
      <c r="H34" s="409">
        <f>SUM(H9:H33)</f>
        <v>1022.55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20" t="s">
        <v>97</v>
      </c>
      <c r="H1" s="420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8" t="s">
        <v>493</v>
      </c>
      <c r="H2" s="418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2016-05-11T13:41:24Z</cp:lastPrinted>
  <dcterms:created xsi:type="dcterms:W3CDTF">2011-12-27T13:20:18Z</dcterms:created>
  <dcterms:modified xsi:type="dcterms:W3CDTF">2016-07-11T07:28:12Z</dcterms:modified>
</cp:coreProperties>
</file>