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Лист1" sheetId="48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N5'!$A$1:$D$92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45621"/>
</workbook>
</file>

<file path=xl/calcChain.xml><?xml version="1.0" encoding="utf-8"?>
<calcChain xmlns="http://schemas.openxmlformats.org/spreadsheetml/2006/main">
  <c r="A5" i="10" l="1"/>
  <c r="G112" i="30"/>
  <c r="H112" i="30"/>
  <c r="G60" i="29"/>
  <c r="D71" i="47" l="1"/>
  <c r="C71" i="47"/>
  <c r="D63" i="47"/>
  <c r="D57" i="47"/>
  <c r="C57" i="47"/>
  <c r="D52" i="47"/>
  <c r="C52" i="47"/>
  <c r="D46" i="47"/>
  <c r="C46" i="47"/>
  <c r="D36" i="47"/>
  <c r="C36" i="47"/>
  <c r="D32" i="47"/>
  <c r="C32" i="47"/>
  <c r="D23" i="47"/>
  <c r="C23" i="47"/>
  <c r="A5" i="47"/>
  <c r="A4" i="47"/>
  <c r="K35" i="46" l="1"/>
  <c r="H34" i="45"/>
  <c r="G34" i="45"/>
  <c r="H34" i="44"/>
  <c r="G34" i="44"/>
  <c r="I34" i="43"/>
  <c r="H34" i="43"/>
  <c r="G34" i="43"/>
  <c r="I38" i="35" l="1"/>
  <c r="D26" i="7" l="1"/>
  <c r="C26" i="7"/>
  <c r="D26" i="3"/>
  <c r="C26" i="3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7" i="40"/>
  <c r="A6" i="40"/>
  <c r="C15" i="40" l="1"/>
  <c r="C11" i="40" s="1"/>
  <c r="D15" i="40"/>
  <c r="D11" i="40" s="1"/>
  <c r="H39" i="10" l="1"/>
  <c r="H36" i="10" s="1"/>
  <c r="H32" i="10"/>
  <c r="H24" i="10"/>
  <c r="H19" i="10"/>
  <c r="H17" i="10"/>
  <c r="H14" i="10"/>
  <c r="A5" i="39" l="1"/>
  <c r="A4" i="39"/>
  <c r="A4" i="35" l="1"/>
  <c r="H34" i="34" l="1"/>
  <c r="G34" i="34"/>
  <c r="A4" i="34"/>
  <c r="A5" i="33" l="1"/>
  <c r="A4" i="33"/>
  <c r="A5" i="32"/>
  <c r="A4" i="32"/>
  <c r="A4" i="30" l="1"/>
  <c r="A4" i="29"/>
  <c r="A5" i="28" l="1"/>
  <c r="D25" i="27"/>
  <c r="C25" i="27"/>
  <c r="A5" i="27"/>
  <c r="A5" i="26"/>
  <c r="G39" i="18" l="1"/>
  <c r="G40" i="18" s="1"/>
  <c r="G38" i="18"/>
  <c r="G37" i="18"/>
  <c r="G11" i="18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10" i="18"/>
  <c r="A4" i="18"/>
  <c r="A5" i="3" l="1"/>
  <c r="H10" i="10" l="1"/>
  <c r="H9" i="10" s="1"/>
  <c r="A5" i="17" l="1"/>
  <c r="A5" i="9"/>
  <c r="A5" i="12"/>
  <c r="A6" i="5"/>
  <c r="A5" i="7"/>
  <c r="A5" i="16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C10" i="3" s="1"/>
  <c r="D12" i="3"/>
  <c r="C10" i="5" l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<sst xmlns="http://schemas.openxmlformats.org/spreadsheetml/2006/main" count="1304" uniqueCount="616">
  <si>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</si>
  <si>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</si>
  <si>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</si>
  <si>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</si>
  <si>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</si>
  <si>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</si>
  <si>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</si>
  <si>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</si>
  <si>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</si>
  <si>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</si>
  <si>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</si>
  <si>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</si>
  <si>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</si>
  <si>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</si>
  <si>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</si>
  <si>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</si>
  <si>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</si>
  <si>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</si>
  <si>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</si>
  <si>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</si>
  <si>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</si>
  <si>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</si>
  <si>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</si>
  <si>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</si>
  <si>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</si>
  <si>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</si>
  <si>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</si>
  <si>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</si>
  <si>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</si>
  <si>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</si>
  <si>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</si>
  <si>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</si>
  <si>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</si>
  <si>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</si>
  <si>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</si>
  <si>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</si>
  <si>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</si>
  <si>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</si>
  <si>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</si>
  <si>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</si>
  <si>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</si>
  <si>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</si>
  <si>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</si>
  <si>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</si>
  <si>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</si>
  <si>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</si>
  <si>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</si>
  <si>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</si>
  <si>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</si>
  <si>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</si>
  <si>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</si>
  <si>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</si>
  <si>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</si>
  <si>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</si>
  <si>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</si>
  <si>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</si>
  <si>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</si>
  <si>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</si>
  <si>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</si>
  <si>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</si>
  <si>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</si>
  <si>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</si>
  <si>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</si>
  <si>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</si>
  <si>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</si>
  <si>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</si>
  <si>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</si>
  <si>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</si>
  <si>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</si>
  <si>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</si>
  <si>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</si>
  <si>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</si>
  <si>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</si>
  <si>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</si>
  <si>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</si>
  <si>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</si>
  <si>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</si>
  <si>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</si>
  <si>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</si>
  <si>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</si>
  <si>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</si>
  <si>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</si>
  <si>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</si>
  <si>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</si>
  <si>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</si>
  <si>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</si>
  <si>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</si>
  <si>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</si>
  <si>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</si>
  <si>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</si>
  <si>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</si>
  <si>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</si>
  <si>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</si>
  <si>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</si>
  <si>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</si>
  <si>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</si>
  <si>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</si>
  <si>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</si>
  <si>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</si>
  <si>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</si>
  <si>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</si>
  <si>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</si>
  <si>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</si>
  <si>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</si>
  <si>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</si>
  <si>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</si>
  <si>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</si>
  <si>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</si>
  <si>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</si>
  <si>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</si>
  <si>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</si>
  <si>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</si>
  <si>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</si>
  <si>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</si>
  <si>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</si>
  <si>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</si>
  <si>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</si>
  <si>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</si>
  <si>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</si>
  <si>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</si>
  <si>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</si>
  <si>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</si>
  <si>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</si>
  <si>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</si>
  <si>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</si>
  <si>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</si>
  <si>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</si>
  <si>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</si>
  <si>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</si>
  <si>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</si>
  <si>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</si>
  <si>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</si>
  <si>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</si>
  <si>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</si>
  <si>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</si>
  <si>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</si>
  <si>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</si>
  <si>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</si>
  <si>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</si>
  <si>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</si>
  <si>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</si>
  <si>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</si>
  <si>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</si>
  <si>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</si>
  <si>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</si>
  <si>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</si>
  <si>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</si>
  <si>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</si>
  <si>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</si>
  <si>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</si>
  <si>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</si>
  <si>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</si>
  <si>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</si>
  <si>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</si>
  <si>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</si>
  <si>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</si>
  <si>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</si>
  <si>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</si>
  <si>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</si>
  <si>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</si>
  <si>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</si>
  <si>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</si>
  <si>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</si>
  <si>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</si>
  <si>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</si>
  <si>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</si>
  <si>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</si>
  <si>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</si>
  <si>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</si>
  <si>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</si>
  <si>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</si>
  <si>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</si>
  <si>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</si>
  <si>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</si>
  <si>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</si>
  <si>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</si>
  <si>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</si>
  <si>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</si>
  <si>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</si>
  <si>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</si>
  <si>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</si>
  <si>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</si>
  <si>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</si>
  <si>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</si>
  <si>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</si>
  <si>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</si>
  <si>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</si>
  <si>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</si>
  <si>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</si>
  <si>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</si>
  <si>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</si>
  <si>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</si>
  <si>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</si>
  <si>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</si>
  <si>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</si>
  <si>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</si>
  <si>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</si>
  <si>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</si>
  <si>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</si>
  <si>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</si>
  <si>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</si>
  <si>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</si>
  <si>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</si>
  <si>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</si>
  <si>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</si>
  <si>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</si>
  <si>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</si>
  <si>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</si>
  <si>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</si>
  <si>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</si>
  <si>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</si>
  <si>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</si>
  <si>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</si>
  <si>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</si>
  <si>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</si>
  <si>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</si>
  <si>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</si>
  <si>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</si>
  <si>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</si>
  <si>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</si>
  <si>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</si>
  <si>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</si>
  <si>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</si>
  <si>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</si>
  <si>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</si>
  <si>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</si>
  <si>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</si>
  <si>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</si>
  <si>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</si>
  <si>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</si>
  <si>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</si>
  <si>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</si>
  <si>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</si>
  <si>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</si>
  <si>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</si>
  <si>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</si>
  <si>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</si>
  <si>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</si>
  <si>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</si>
  <si>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</si>
  <si>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</si>
  <si>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</si>
  <si>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</si>
  <si>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</si>
  <si>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</si>
  <si>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</si>
  <si>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</si>
  <si>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</si>
  <si>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</si>
  <si>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</si>
  <si>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</si>
  <si>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</si>
  <si>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</si>
  <si>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</si>
  <si>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</si>
  <si>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</si>
  <si>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</si>
  <si>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</si>
  <si>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</si>
  <si>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</si>
  <si>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</si>
  <si>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</si>
  <si>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</si>
  <si>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</si>
  <si>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</si>
  <si>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</si>
  <si>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</si>
  <si>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</si>
  <si>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</si>
  <si>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</si>
  <si>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</si>
  <si>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</si>
  <si>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</si>
  <si>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</si>
  <si>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</si>
  <si>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</si>
  <si>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</si>
  <si>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</si>
  <si>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</si>
  <si>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</si>
  <si>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</si>
  <si>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</si>
  <si>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</si>
  <si>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</si>
  <si>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</si>
  <si>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</si>
  <si>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</si>
  <si>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</si>
  <si>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</si>
  <si>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</si>
  <si>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</si>
  <si>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</si>
  <si>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</si>
  <si>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</si>
  <si>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</si>
  <si>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</si>
  <si>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</si>
  <si>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</si>
  <si>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</si>
  <si>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</si>
  <si>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</si>
  <si>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</si>
  <si>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</si>
  <si>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</si>
  <si>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</si>
  <si>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</si>
  <si>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</si>
  <si>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</si>
  <si>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</si>
  <si>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</si>
  <si>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</si>
  <si>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</si>
  <si>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</si>
  <si>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</si>
  <si>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</si>
  <si>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</si>
  <si>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</si>
  <si>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</si>
  <si>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</si>
  <si>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</si>
  <si>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</si>
  <si>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</si>
  <si>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</si>
  <si>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</si>
  <si>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</si>
  <si>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</si>
  <si>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</si>
  <si>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</si>
  <si>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</si>
  <si>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</si>
  <si>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</si>
  <si>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</si>
  <si>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</si>
  <si>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</si>
  <si>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</si>
  <si>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</si>
  <si>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</si>
  <si>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</si>
  <si>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</si>
  <si>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</si>
  <si>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</si>
  <si>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</si>
  <si>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</si>
  <si>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</si>
  <si>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</si>
  <si>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</si>
  <si>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</si>
  <si>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</si>
  <si>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</si>
  <si>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</si>
  <si>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</si>
  <si>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</si>
  <si>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</si>
  <si>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</si>
  <si>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</si>
  <si>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</si>
  <si>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</si>
  <si>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</si>
  <si>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</si>
  <si>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</si>
  <si>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</si>
  <si>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</si>
  <si>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</si>
  <si>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</si>
  <si>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</si>
  <si>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</si>
  <si>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</si>
  <si>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</si>
  <si>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</si>
  <si>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</si>
  <si>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</si>
  <si>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</si>
  <si>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</si>
  <si>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</si>
  <si>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</si>
  <si>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</si>
  <si>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</si>
  <si>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</si>
  <si>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</si>
  <si>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</si>
  <si>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</si>
  <si>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</si>
  <si>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</si>
  <si>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</si>
  <si>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</si>
  <si>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</si>
  <si>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</si>
  <si>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</si>
  <si>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</si>
  <si>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</si>
  <si>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</si>
  <si>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</si>
  <si>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</si>
  <si>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</si>
  <si>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</si>
  <si>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</si>
  <si>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</si>
  <si>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</si>
  <si>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</si>
  <si>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</si>
  <si>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</si>
  <si>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</si>
  <si>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</si>
  <si>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</si>
  <si>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</si>
  <si>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</si>
  <si>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</si>
  <si>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</si>
  <si>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</si>
  <si>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</si>
  <si>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</si>
  <si>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</si>
  <si>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</si>
  <si>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</si>
  <si>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</si>
  <si>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</si>
  <si>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</si>
  <si>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</si>
  <si>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</si>
  <si>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</si>
  <si>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</si>
  <si>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</si>
  <si>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</si>
  <si>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</si>
  <si>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</si>
  <si>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</si>
  <si>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</si>
  <si>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</si>
  <si>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</si>
  <si>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</si>
  <si>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</si>
  <si>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</si>
  <si>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</si>
  <si>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</si>
  <si>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</si>
  <si>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</si>
  <si>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</si>
  <si>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</si>
  <si>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</si>
  <si>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</si>
  <si>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</si>
  <si>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</si>
  <si>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</si>
  <si>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</si>
  <si>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</si>
  <si>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</si>
  <si>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</si>
  <si>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</si>
  <si>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</si>
  <si>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</si>
  <si>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</si>
  <si>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</si>
  <si>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</si>
  <si>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</si>
  <si>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</si>
  <si>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</si>
  <si>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</si>
  <si>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</si>
  <si>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</si>
  <si>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</si>
  <si>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</si>
  <si>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</si>
  <si>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</si>
  <si>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</si>
  <si>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</si>
  <si>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</si>
  <si>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</si>
  <si>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</si>
  <si>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</si>
  <si>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</si>
  <si>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</si>
  <si>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</si>
  <si>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</si>
  <si>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</si>
  <si>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</si>
  <si>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</si>
  <si>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</si>
  <si>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</si>
  <si>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</si>
  <si>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</si>
  <si>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</si>
  <si>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</si>
  <si>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</si>
  <si>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</si>
  <si>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</si>
  <si>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</si>
  <si>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</si>
  <si>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</si>
  <si>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</si>
  <si>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</si>
  <si>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</si>
  <si>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</si>
  <si>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</si>
  <si>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</si>
  <si>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</si>
  <si>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</si>
  <si>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</si>
  <si>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</si>
  <si>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</si>
  <si>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</si>
  <si>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</si>
  <si>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</si>
  <si>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</si>
  <si>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</si>
  <si>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</si>
  <si>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ნათელაშვილი</t>
  </si>
  <si>
    <t>ქოქიაშვილი</t>
  </si>
  <si>
    <t>ალანია</t>
  </si>
  <si>
    <t>სამხარაძე</t>
  </si>
  <si>
    <t>შალვა</t>
  </si>
  <si>
    <t>ზაზა</t>
  </si>
  <si>
    <t>ირაკლი</t>
  </si>
  <si>
    <t>იოსებ</t>
  </si>
  <si>
    <t>თემურ</t>
  </si>
  <si>
    <t>წიკლაური</t>
  </si>
  <si>
    <t>ცენტერაძე</t>
  </si>
  <si>
    <t>ლომია</t>
  </si>
  <si>
    <t>გუგავა</t>
  </si>
  <si>
    <t>ქუმსიშვილი</t>
  </si>
  <si>
    <t>ნატბელაძე</t>
  </si>
  <si>
    <t>ჩოხელი</t>
  </si>
  <si>
    <t>ვასილ</t>
  </si>
  <si>
    <t>ზურაბ</t>
  </si>
  <si>
    <t>გიორგი</t>
  </si>
  <si>
    <t>მიხეილ</t>
  </si>
  <si>
    <t>პაატა</t>
  </si>
  <si>
    <t>გოგიტა</t>
  </si>
  <si>
    <t>ლეილა</t>
  </si>
  <si>
    <t>გაფრინდაშვილი</t>
  </si>
  <si>
    <t>ვეფხვაძე</t>
  </si>
  <si>
    <t>მაკხაზ</t>
  </si>
  <si>
    <t>ნინო</t>
  </si>
  <si>
    <t>მეტრეველი</t>
  </si>
  <si>
    <t>არაბული</t>
  </si>
  <si>
    <t>ალუდა</t>
  </si>
  <si>
    <t>ლელა</t>
  </si>
  <si>
    <t>ჯმუხაძე</t>
  </si>
  <si>
    <t>რამაზ</t>
  </si>
  <si>
    <t>ევგენია</t>
  </si>
  <si>
    <t>ავდოიანი</t>
  </si>
  <si>
    <t>მარინა</t>
  </si>
  <si>
    <t>ცუცქირიძე</t>
  </si>
  <si>
    <t>ლევერაშვილი</t>
  </si>
  <si>
    <t>ანა</t>
  </si>
  <si>
    <t>სირბილაძე</t>
  </si>
  <si>
    <t>ირინა</t>
  </si>
  <si>
    <t>გრიგალაშვილი</t>
  </si>
  <si>
    <t>ლევან</t>
  </si>
  <si>
    <t>გელენიძე</t>
  </si>
  <si>
    <t>ყულოშვილი</t>
  </si>
  <si>
    <t>სიდამონიძე</t>
  </si>
  <si>
    <t xml:space="preserve">ხელმძღვანელი                                            ბუღალტერი (ან საამისოდ უფლებამოსილი </t>
  </si>
  <si>
    <t>მარიამ</t>
  </si>
  <si>
    <t>ჭავჭავძე</t>
  </si>
  <si>
    <t xml:space="preserve">დავით </t>
  </si>
  <si>
    <t>რობაქიძე</t>
  </si>
  <si>
    <t>ნარგიზა</t>
  </si>
  <si>
    <t>ჭავჭავაძე</t>
  </si>
  <si>
    <t>ჯულიეტა</t>
  </si>
  <si>
    <t>უბერი</t>
  </si>
  <si>
    <t>ნინა</t>
  </si>
  <si>
    <t>ბუაძე</t>
  </si>
  <si>
    <t>კობა</t>
  </si>
  <si>
    <t xml:space="preserve">სტეფანე </t>
  </si>
  <si>
    <t>კვირკვაია</t>
  </si>
  <si>
    <t>ბექა</t>
  </si>
  <si>
    <t>იმნაძე</t>
  </si>
  <si>
    <t>ქეთევან</t>
  </si>
  <si>
    <t>დოლიძე</t>
  </si>
  <si>
    <t>ბირთველიშვილი</t>
  </si>
  <si>
    <t>გელაშვილი</t>
  </si>
  <si>
    <t>მჭედლიშვილი</t>
  </si>
  <si>
    <t>საქართველოს ლეიბორისტული პარტია</t>
  </si>
  <si>
    <t>2015 წელი</t>
  </si>
  <si>
    <t xml:space="preserve">                                                        საქართველოს ლეიბორისტული პარტია</t>
  </si>
  <si>
    <t>2015   წელი</t>
  </si>
  <si>
    <t xml:space="preserve">                                                               საქართველოს ლეიბორისტული პარტია</t>
  </si>
  <si>
    <t>2015  წელი</t>
  </si>
  <si>
    <t>სხვა კომუნალური ხარჯი.........(დასუფთავება)</t>
  </si>
  <si>
    <t xml:space="preserve">                                                                            საქართელოს ლეიბორისტული პარტია</t>
  </si>
  <si>
    <t>საქართველოს ბანკი</t>
  </si>
  <si>
    <t>GE61BG0000000331054601</t>
  </si>
  <si>
    <t>GE88BG0000000331054600</t>
  </si>
  <si>
    <t>2015   წლის</t>
  </si>
  <si>
    <t xml:space="preserve">                საქართველოს ლეიბორისტული პარტია</t>
  </si>
  <si>
    <t>2015   წლის.  ––––––</t>
  </si>
  <si>
    <t xml:space="preserve">                        საქართველოს ლეიბორისტული პარტია</t>
  </si>
  <si>
    <t>გამოტანილია ბანკიდან ნაღდი ფული</t>
  </si>
  <si>
    <t>გაცემულია შალვა ნათელაშვილზე</t>
  </si>
  <si>
    <t>გაცემულია ბექა ნათელაშვილზე</t>
  </si>
  <si>
    <t>გაცემულია მამაო ზოსიმე–ზე</t>
  </si>
  <si>
    <t>გაცემულია კობა სამხარაძეზე</t>
  </si>
  <si>
    <t>შემოიტანა კობა სამხარაძემ დაუხარჯავი ნაშტი</t>
  </si>
  <si>
    <t xml:space="preserve">                                                          საქართველოს ლეიბორისტული პარტია</t>
  </si>
  <si>
    <t xml:space="preserve">                                                                          საქართველოს ლეიბორისტული პარტია</t>
  </si>
  <si>
    <t xml:space="preserve">                          საქართველოს ლეიბორისტული პარტია</t>
  </si>
  <si>
    <t xml:space="preserve">                              საქართველოს ლეიბორისტული პარტია</t>
  </si>
  <si>
    <t xml:space="preserve">                               საქართველოს ლეიბორისტული პარტია</t>
  </si>
  <si>
    <t>სხვა ანგარიშები ბანკში.........სსპ  ფონდის ანგარიში</t>
  </si>
  <si>
    <t>ოფისი</t>
  </si>
  <si>
    <t>4 თვე</t>
  </si>
  <si>
    <t>15 კვ/მეტრი</t>
  </si>
  <si>
    <t>187 ლარი</t>
  </si>
  <si>
    <t xml:space="preserve">ნესტან </t>
  </si>
  <si>
    <t>იოსელიანი</t>
  </si>
  <si>
    <t>წყალტუბო. ალ. ყაზბეგის N.3ა</t>
  </si>
  <si>
    <t xml:space="preserve">2015 წელი      </t>
  </si>
  <si>
    <t>საქარტველოს ლეიბორისტული პარტია</t>
  </si>
  <si>
    <t xml:space="preserve"> 2015 წელი</t>
  </si>
  <si>
    <t xml:space="preserve">                                                                         საქარტველოს ლეიბორისტული პარტია</t>
  </si>
  <si>
    <t>თბილისი ჯავახიშვილის ქ. N.88</t>
  </si>
  <si>
    <t>უვადო</t>
  </si>
  <si>
    <t>300 კვ. მეტრი</t>
  </si>
  <si>
    <t xml:space="preserve">უსასყიდლო                          </t>
  </si>
  <si>
    <t>სსიპ "საარჩევნო სისტემების განვითარების, რეფორმებისა და სწავლების ცენტრიდან" მიღებული სახსრებით გაწეული ხარჯები</t>
  </si>
  <si>
    <t>რეგიონალური პროექტების დაფინანსების ხარჯები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</si>
</sst>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name val="Sylfaen"/>
      <family val="1"/>
      <charset val="204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1"/>
      <color theme="1"/>
      <name val="Sylfaen"/>
      <family val="1"/>
      <charset val="204"/>
    </font>
    <font>
      <b/>
      <sz val="10"/>
      <color indexed="18"/>
      <name val="Sylfaen"/>
      <family val="1"/>
      <charset val="204"/>
    </font>
    <font>
      <b/>
      <sz val="10"/>
      <name val="Merriweather"/>
    </font>
    <font>
      <sz val="10"/>
      <name val="Merriweathe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78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3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4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2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3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0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1" xfId="9" applyFont="1" applyFill="1" applyBorder="1" applyAlignment="1" applyProtection="1">
      <alignment vertical="center"/>
    </xf>
    <xf numFmtId="0" fontId="16" fillId="5" borderId="40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1" xfId="1" applyFont="1" applyFill="1" applyBorder="1" applyAlignment="1" applyProtection="1">
      <alignment horizontal="left" vertical="center"/>
    </xf>
    <xf numFmtId="0" fontId="14" fillId="5" borderId="41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1" xfId="9" applyFont="1" applyFill="1" applyBorder="1" applyAlignment="1" applyProtection="1">
      <alignment vertical="center"/>
    </xf>
    <xf numFmtId="14" fontId="16" fillId="0" borderId="40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1" xfId="0" applyFont="1" applyFill="1" applyBorder="1" applyAlignment="1" applyProtection="1">
      <alignment vertical="center"/>
    </xf>
    <xf numFmtId="0" fontId="16" fillId="5" borderId="40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1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0" fontId="33" fillId="0" borderId="1" xfId="1" applyFont="1" applyFill="1" applyBorder="1" applyAlignment="1" applyProtection="1">
      <alignment horizontal="center" vertical="center" wrapText="1"/>
    </xf>
    <xf numFmtId="0" fontId="34" fillId="0" borderId="1" xfId="1" applyFont="1" applyFill="1" applyBorder="1" applyAlignment="1" applyProtection="1">
      <alignment horizontal="left" vertical="center" wrapText="1" indent="1"/>
    </xf>
    <xf numFmtId="3" fontId="3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4" fillId="0" borderId="1" xfId="0" applyFont="1" applyFill="1" applyBorder="1" applyProtection="1">
      <protection locked="0"/>
    </xf>
    <xf numFmtId="0" fontId="34" fillId="0" borderId="1" xfId="1" applyFont="1" applyFill="1" applyBorder="1" applyAlignment="1" applyProtection="1">
      <alignment vertical="center" wrapText="1"/>
    </xf>
    <xf numFmtId="0" fontId="34" fillId="0" borderId="1" xfId="0" applyFont="1" applyFill="1" applyBorder="1" applyAlignment="1" applyProtection="1">
      <protection locked="0"/>
    </xf>
    <xf numFmtId="0" fontId="0" fillId="2" borderId="1" xfId="0" applyFill="1" applyBorder="1" applyAlignment="1"/>
    <xf numFmtId="0" fontId="34" fillId="0" borderId="1" xfId="1" applyFont="1" applyFill="1" applyBorder="1" applyAlignment="1" applyProtection="1">
      <alignment horizontal="left" vertical="center" wrapText="1"/>
    </xf>
    <xf numFmtId="0" fontId="34" fillId="0" borderId="1" xfId="0" applyFont="1" applyFill="1" applyBorder="1" applyAlignment="1" applyProtection="1">
      <alignment horizontal="left"/>
      <protection locked="0"/>
    </xf>
    <xf numFmtId="0" fontId="14" fillId="2" borderId="0" xfId="0" applyFont="1" applyFill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Protection="1">
      <protection locked="0"/>
    </xf>
    <xf numFmtId="3" fontId="14" fillId="2" borderId="1" xfId="0" applyNumberFormat="1" applyFont="1" applyFill="1" applyBorder="1" applyProtection="1"/>
    <xf numFmtId="0" fontId="10" fillId="2" borderId="0" xfId="0" applyFont="1" applyFill="1" applyProtection="1">
      <protection locked="0"/>
    </xf>
    <xf numFmtId="0" fontId="10" fillId="2" borderId="0" xfId="0" applyFont="1" applyFill="1"/>
    <xf numFmtId="0" fontId="0" fillId="2" borderId="36" xfId="0" applyFill="1" applyBorder="1" applyAlignment="1"/>
    <xf numFmtId="0" fontId="0" fillId="2" borderId="0" xfId="0" applyFill="1" applyBorder="1" applyAlignment="1"/>
    <xf numFmtId="0" fontId="0" fillId="0" borderId="0" xfId="0" applyAlignment="1"/>
    <xf numFmtId="3" fontId="34" fillId="2" borderId="1" xfId="0" applyNumberFormat="1" applyFont="1" applyFill="1" applyBorder="1" applyAlignment="1" applyProtection="1">
      <alignment horizontal="center"/>
    </xf>
    <xf numFmtId="3" fontId="19" fillId="5" borderId="1" xfId="0" applyNumberFormat="1" applyFont="1" applyFill="1" applyBorder="1" applyAlignment="1" applyProtection="1">
      <alignment horizont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3" fontId="19" fillId="5" borderId="1" xfId="1" applyNumberFormat="1" applyFont="1" applyFill="1" applyBorder="1" applyAlignment="1" applyProtection="1">
      <alignment horizontal="center" vertical="center"/>
    </xf>
    <xf numFmtId="3" fontId="14" fillId="5" borderId="1" xfId="1" applyNumberFormat="1" applyFont="1" applyFill="1" applyBorder="1" applyAlignment="1" applyProtection="1">
      <alignment horizontal="center" vertical="center" wrapText="1"/>
    </xf>
    <xf numFmtId="0" fontId="14" fillId="0" borderId="1" xfId="2" applyFont="1" applyFill="1" applyBorder="1" applyAlignment="1" applyProtection="1">
      <alignment horizontal="center" vertical="top"/>
      <protection locked="0"/>
    </xf>
    <xf numFmtId="165" fontId="14" fillId="0" borderId="1" xfId="2" applyNumberFormat="1" applyFont="1" applyFill="1" applyBorder="1" applyAlignment="1" applyProtection="1">
      <alignment horizontal="center" vertical="center"/>
      <protection locked="0"/>
    </xf>
    <xf numFmtId="166" fontId="14" fillId="0" borderId="1" xfId="2" applyNumberFormat="1" applyFont="1" applyFill="1" applyBorder="1" applyAlignment="1" applyProtection="1">
      <alignment horizontal="center" vertical="center"/>
      <protection locked="0"/>
    </xf>
    <xf numFmtId="4" fontId="14" fillId="0" borderId="1" xfId="2" applyNumberFormat="1" applyFont="1" applyFill="1" applyBorder="1" applyAlignment="1" applyProtection="1">
      <alignment horizontal="center" vertical="center"/>
      <protection locked="0"/>
    </xf>
    <xf numFmtId="164" fontId="1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/>
    </xf>
    <xf numFmtId="0" fontId="14" fillId="0" borderId="4" xfId="0" applyFont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3" fontId="3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Protection="1">
      <protection locked="0"/>
    </xf>
    <xf numFmtId="3" fontId="35" fillId="5" borderId="1" xfId="0" applyNumberFormat="1" applyFont="1" applyFill="1" applyBorder="1" applyProtection="1"/>
    <xf numFmtId="0" fontId="14" fillId="5" borderId="0" xfId="0" applyFont="1" applyFill="1" applyBorder="1" applyAlignment="1" applyProtection="1">
      <alignment horizontal="center"/>
      <protection locked="0"/>
    </xf>
    <xf numFmtId="0" fontId="36" fillId="0" borderId="42" xfId="2" applyFont="1" applyFill="1" applyBorder="1" applyAlignment="1" applyProtection="1">
      <alignment horizontal="center" vertical="top" wrapText="1"/>
      <protection locked="0"/>
    </xf>
    <xf numFmtId="0" fontId="37" fillId="0" borderId="33" xfId="5" applyFont="1" applyBorder="1" applyAlignment="1" applyProtection="1">
      <alignment wrapText="1"/>
      <protection locked="0"/>
    </xf>
    <xf numFmtId="1" fontId="36" fillId="0" borderId="33" xfId="2" applyNumberFormat="1" applyFont="1" applyFill="1" applyBorder="1" applyAlignment="1" applyProtection="1">
      <alignment horizontal="left" vertical="top" wrapText="1"/>
      <protection locked="0"/>
    </xf>
    <xf numFmtId="1" fontId="36" fillId="0" borderId="43" xfId="2" applyNumberFormat="1" applyFont="1" applyFill="1" applyBorder="1" applyAlignment="1" applyProtection="1">
      <alignment horizontal="left" vertical="top" wrapText="1"/>
      <protection locked="0"/>
    </xf>
    <xf numFmtId="14" fontId="37" fillId="0" borderId="33" xfId="5" applyNumberFormat="1" applyFont="1" applyBorder="1" applyAlignment="1" applyProtection="1">
      <alignment wrapText="1"/>
      <protection locked="0"/>
    </xf>
    <xf numFmtId="0" fontId="36" fillId="0" borderId="1" xfId="2" applyFont="1" applyFill="1" applyBorder="1" applyAlignment="1" applyProtection="1">
      <alignment horizontal="center" vertical="top" wrapText="1"/>
      <protection locked="0"/>
    </xf>
    <xf numFmtId="0" fontId="35" fillId="5" borderId="1" xfId="0" applyFont="1" applyFill="1" applyBorder="1" applyProtection="1">
      <protection locked="0"/>
    </xf>
    <xf numFmtId="0" fontId="35" fillId="5" borderId="1" xfId="0" applyFont="1" applyFill="1" applyBorder="1" applyAlignment="1" applyProtection="1">
      <alignment horizontal="center" vertical="center"/>
      <protection locked="0"/>
    </xf>
    <xf numFmtId="0" fontId="35" fillId="5" borderId="1" xfId="0" applyFont="1" applyFill="1" applyBorder="1" applyAlignment="1" applyProtection="1">
      <alignment horizontal="left" vertical="top" wrapText="1"/>
      <protection locked="0"/>
    </xf>
    <xf numFmtId="0" fontId="38" fillId="0" borderId="9" xfId="2" applyFont="1" applyFill="1" applyBorder="1" applyAlignment="1" applyProtection="1">
      <alignment horizontal="center" vertical="center" wrapText="1"/>
      <protection locked="0"/>
    </xf>
    <xf numFmtId="0" fontId="38" fillId="0" borderId="1" xfId="2" applyFont="1" applyFill="1" applyBorder="1" applyAlignment="1" applyProtection="1">
      <alignment horizontal="center" vertical="center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6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6" xfId="10" applyNumberFormat="1" applyFont="1" applyFill="1" applyBorder="1" applyAlignment="1" applyProtection="1">
      <alignment horizontal="center" vertical="center"/>
    </xf>
    <xf numFmtId="14" fontId="18" fillId="2" borderId="36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6" borderId="0" xfId="1" applyFont="1" applyFill="1" applyAlignment="1" applyProtection="1">
      <alignment horizontal="center"/>
      <protection locked="0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  <xf numFmtId="0" fontId="19" fillId="5" borderId="0" xfId="0" applyFont="1" applyFill="1" applyBorder="1" applyProtection="1"/>
    <xf numFmtId="0" fontId="39" fillId="7" borderId="44" xfId="0" applyFont="1" applyFill="1" applyBorder="1" applyAlignment="1">
      <alignment horizontal="left" vertical="center" wrapText="1"/>
    </xf>
    <xf numFmtId="0" fontId="39" fillId="7" borderId="45" xfId="0" applyFont="1" applyFill="1" applyBorder="1" applyAlignment="1">
      <alignment vertical="center" wrapText="1"/>
    </xf>
    <xf numFmtId="0" fontId="40" fillId="7" borderId="46" xfId="0" applyFont="1" applyFill="1" applyBorder="1" applyAlignment="1">
      <alignment horizontal="left" vertical="center" wrapText="1"/>
    </xf>
    <xf numFmtId="0" fontId="40" fillId="7" borderId="47" xfId="0" applyFont="1" applyFill="1" applyBorder="1" applyAlignment="1">
      <alignment horizontal="left" vertical="center" wrapText="1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4" name="Straight Connector 1"/>
        <xdr:cNvCxnSpPr/>
      </xdr:nvCxnSpPr>
      <xdr:spPr>
        <a:xfrm>
          <a:off x="585107" y="5138057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5" name="Straight Connector 2"/>
        <xdr:cNvCxnSpPr/>
      </xdr:nvCxnSpPr>
      <xdr:spPr>
        <a:xfrm>
          <a:off x="3338351" y="5147582"/>
          <a:ext cx="346188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557893</xdr:colOff>
      <xdr:row>33</xdr:row>
      <xdr:rowOff>149680</xdr:rowOff>
    </xdr:from>
    <xdr:to>
      <xdr:col>1</xdr:col>
      <xdr:colOff>0</xdr:colOff>
      <xdr:row>33</xdr:row>
      <xdr:rowOff>171451</xdr:rowOff>
    </xdr:to>
    <xdr:cxnSp macro="">
      <xdr:nvCxnSpPr>
        <xdr:cNvPr id="2" name="Straight Connector 1"/>
        <xdr:cNvCxnSpPr/>
      </xdr:nvCxnSpPr>
      <xdr:spPr>
        <a:xfrm rot="10800000">
          <a:off x="557893" y="6735537"/>
          <a:ext cx="27214" cy="217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554557</xdr:colOff>
      <xdr:row>33</xdr:row>
      <xdr:rowOff>182563</xdr:rowOff>
    </xdr:from>
    <xdr:to>
      <xdr:col>2</xdr:col>
      <xdr:colOff>557894</xdr:colOff>
      <xdr:row>34</xdr:row>
      <xdr:rowOff>0</xdr:rowOff>
    </xdr:to>
    <xdr:cxnSp macro="">
      <xdr:nvCxnSpPr>
        <xdr:cNvPr id="3" name="Straight Connector 2"/>
        <xdr:cNvCxnSpPr/>
      </xdr:nvCxnSpPr>
      <xdr:spPr>
        <a:xfrm rot="16200000" flipV="1">
          <a:off x="7002043" y="6770720"/>
          <a:ext cx="7937" cy="33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52</xdr:row>
      <xdr:rowOff>136072</xdr:rowOff>
    </xdr:from>
    <xdr:to>
      <xdr:col>1</xdr:col>
      <xdr:colOff>0</xdr:colOff>
      <xdr:row>52</xdr:row>
      <xdr:rowOff>171450</xdr:rowOff>
    </xdr:to>
    <xdr:cxnSp macro="">
      <xdr:nvCxnSpPr>
        <xdr:cNvPr id="4" name="Straight Connector 1"/>
        <xdr:cNvCxnSpPr/>
      </xdr:nvCxnSpPr>
      <xdr:spPr>
        <a:xfrm rot="16200000" flipV="1">
          <a:off x="560615" y="10352314"/>
          <a:ext cx="35378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5863886</xdr:colOff>
      <xdr:row>52</xdr:row>
      <xdr:rowOff>164079</xdr:rowOff>
    </xdr:from>
    <xdr:to>
      <xdr:col>2</xdr:col>
      <xdr:colOff>795</xdr:colOff>
      <xdr:row>52</xdr:row>
      <xdr:rowOff>177686</xdr:rowOff>
    </xdr:to>
    <xdr:cxnSp macro="">
      <xdr:nvCxnSpPr>
        <xdr:cNvPr id="5" name="Straight Connector 2"/>
        <xdr:cNvCxnSpPr/>
      </xdr:nvCxnSpPr>
      <xdr:spPr>
        <a:xfrm rot="5400000">
          <a:off x="6442983" y="10375446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39</xdr:row>
      <xdr:rowOff>163286</xdr:rowOff>
    </xdr:from>
    <xdr:to>
      <xdr:col>1</xdr:col>
      <xdr:colOff>1</xdr:colOff>
      <xdr:row>39</xdr:row>
      <xdr:rowOff>171450</xdr:rowOff>
    </xdr:to>
    <xdr:cxnSp macro="">
      <xdr:nvCxnSpPr>
        <xdr:cNvPr id="6" name="Straight Connector 1"/>
        <xdr:cNvCxnSpPr/>
      </xdr:nvCxnSpPr>
      <xdr:spPr>
        <a:xfrm rot="10800000">
          <a:off x="571501" y="7892143"/>
          <a:ext cx="13607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13608</xdr:colOff>
      <xdr:row>39</xdr:row>
      <xdr:rowOff>163286</xdr:rowOff>
    </xdr:from>
    <xdr:to>
      <xdr:col>2</xdr:col>
      <xdr:colOff>27215</xdr:colOff>
      <xdr:row>39</xdr:row>
      <xdr:rowOff>176893</xdr:rowOff>
    </xdr:to>
    <xdr:cxnSp macro="">
      <xdr:nvCxnSpPr>
        <xdr:cNvPr id="7" name="Straight Connector 2"/>
        <xdr:cNvCxnSpPr/>
      </xdr:nvCxnSpPr>
      <xdr:spPr>
        <a:xfrm rot="5400000">
          <a:off x="6463394" y="78921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584313</xdr:colOff>
      <xdr:row>58</xdr:row>
      <xdr:rowOff>164080</xdr:rowOff>
    </xdr:from>
    <xdr:to>
      <xdr:col>1</xdr:col>
      <xdr:colOff>794</xdr:colOff>
      <xdr:row>58</xdr:row>
      <xdr:rowOff>172244</xdr:rowOff>
    </xdr:to>
    <xdr:cxnSp macro="">
      <xdr:nvCxnSpPr>
        <xdr:cNvPr id="8" name="Straight Connector 1"/>
        <xdr:cNvCxnSpPr/>
      </xdr:nvCxnSpPr>
      <xdr:spPr>
        <a:xfrm rot="5400000" flipH="1" flipV="1">
          <a:off x="581025" y="11515725"/>
          <a:ext cx="81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5851073</xdr:colOff>
      <xdr:row>58</xdr:row>
      <xdr:rowOff>163286</xdr:rowOff>
    </xdr:from>
    <xdr:to>
      <xdr:col>2</xdr:col>
      <xdr:colOff>1</xdr:colOff>
      <xdr:row>58</xdr:row>
      <xdr:rowOff>176893</xdr:rowOff>
    </xdr:to>
    <xdr:cxnSp macro="">
      <xdr:nvCxnSpPr>
        <xdr:cNvPr id="9" name="Straight Connector 2"/>
        <xdr:cNvCxnSpPr/>
      </xdr:nvCxnSpPr>
      <xdr:spPr>
        <a:xfrm rot="16200000" flipV="1">
          <a:off x="6436180" y="115116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584313</xdr:colOff>
      <xdr:row>64</xdr:row>
      <xdr:rowOff>172244</xdr:rowOff>
    </xdr:from>
    <xdr:to>
      <xdr:col>1</xdr:col>
      <xdr:colOff>794</xdr:colOff>
      <xdr:row>65</xdr:row>
      <xdr:rowOff>794</xdr:rowOff>
    </xdr:to>
    <xdr:cxnSp macro="">
      <xdr:nvCxnSpPr>
        <xdr:cNvPr id="10" name="Straight Connector 1"/>
        <xdr:cNvCxnSpPr/>
      </xdr:nvCxnSpPr>
      <xdr:spPr>
        <a:xfrm rot="5400000">
          <a:off x="575582" y="12672332"/>
          <a:ext cx="190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1</xdr:rowOff>
    </xdr:from>
    <xdr:to>
      <xdr:col>2</xdr:col>
      <xdr:colOff>27214</xdr:colOff>
      <xdr:row>65</xdr:row>
      <xdr:rowOff>13608</xdr:rowOff>
    </xdr:to>
    <xdr:cxnSp macro="">
      <xdr:nvCxnSpPr>
        <xdr:cNvPr id="11" name="Straight Connector 2"/>
        <xdr:cNvCxnSpPr/>
      </xdr:nvCxnSpPr>
      <xdr:spPr>
        <a:xfrm rot="10800000">
          <a:off x="6449786" y="12681858"/>
          <a:ext cx="27214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557893</xdr:colOff>
      <xdr:row>45</xdr:row>
      <xdr:rowOff>163286</xdr:rowOff>
    </xdr:from>
    <xdr:to>
      <xdr:col>1</xdr:col>
      <xdr:colOff>0</xdr:colOff>
      <xdr:row>45</xdr:row>
      <xdr:rowOff>171450</xdr:rowOff>
    </xdr:to>
    <xdr:cxnSp macro="">
      <xdr:nvCxnSpPr>
        <xdr:cNvPr id="12" name="Straight Connector 1"/>
        <xdr:cNvCxnSpPr/>
      </xdr:nvCxnSpPr>
      <xdr:spPr>
        <a:xfrm rot="10800000">
          <a:off x="557893" y="9035143"/>
          <a:ext cx="27214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5851072</xdr:colOff>
      <xdr:row>45</xdr:row>
      <xdr:rowOff>176893</xdr:rowOff>
    </xdr:from>
    <xdr:to>
      <xdr:col>2</xdr:col>
      <xdr:colOff>27214</xdr:colOff>
      <xdr:row>46</xdr:row>
      <xdr:rowOff>13607</xdr:rowOff>
    </xdr:to>
    <xdr:cxnSp macro="">
      <xdr:nvCxnSpPr>
        <xdr:cNvPr id="13" name="Straight Connector 2"/>
        <xdr:cNvCxnSpPr/>
      </xdr:nvCxnSpPr>
      <xdr:spPr>
        <a:xfrm flipV="1">
          <a:off x="6436179" y="9048750"/>
          <a:ext cx="40821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51</xdr:row>
      <xdr:rowOff>149679</xdr:rowOff>
    </xdr:from>
    <xdr:to>
      <xdr:col>1</xdr:col>
      <xdr:colOff>1</xdr:colOff>
      <xdr:row>51</xdr:row>
      <xdr:rowOff>171450</xdr:rowOff>
    </xdr:to>
    <xdr:cxnSp macro="">
      <xdr:nvCxnSpPr>
        <xdr:cNvPr id="14" name="Straight Connector 1"/>
        <xdr:cNvCxnSpPr/>
      </xdr:nvCxnSpPr>
      <xdr:spPr>
        <a:xfrm rot="16200000" flipV="1">
          <a:off x="567419" y="10168618"/>
          <a:ext cx="21771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13608</xdr:colOff>
      <xdr:row>51</xdr:row>
      <xdr:rowOff>176893</xdr:rowOff>
    </xdr:from>
    <xdr:to>
      <xdr:col>2</xdr:col>
      <xdr:colOff>27215</xdr:colOff>
      <xdr:row>51</xdr:row>
      <xdr:rowOff>178481</xdr:rowOff>
    </xdr:to>
    <xdr:cxnSp macro="">
      <xdr:nvCxnSpPr>
        <xdr:cNvPr id="15" name="Straight Connector 2"/>
        <xdr:cNvCxnSpPr/>
      </xdr:nvCxnSpPr>
      <xdr:spPr>
        <a:xfrm rot="10800000">
          <a:off x="6463394" y="10191750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57</xdr:row>
      <xdr:rowOff>171451</xdr:rowOff>
    </xdr:from>
    <xdr:to>
      <xdr:col>1</xdr:col>
      <xdr:colOff>2</xdr:colOff>
      <xdr:row>57</xdr:row>
      <xdr:rowOff>176893</xdr:rowOff>
    </xdr:to>
    <xdr:cxnSp macro="">
      <xdr:nvCxnSpPr>
        <xdr:cNvPr id="16" name="Straight Connector 1"/>
        <xdr:cNvCxnSpPr/>
      </xdr:nvCxnSpPr>
      <xdr:spPr>
        <a:xfrm rot="5400000">
          <a:off x="582387" y="11332028"/>
          <a:ext cx="5442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12814</xdr:colOff>
      <xdr:row>57</xdr:row>
      <xdr:rowOff>164080</xdr:rowOff>
    </xdr:from>
    <xdr:to>
      <xdr:col>2</xdr:col>
      <xdr:colOff>14402</xdr:colOff>
      <xdr:row>57</xdr:row>
      <xdr:rowOff>177687</xdr:rowOff>
    </xdr:to>
    <xdr:cxnSp macro="">
      <xdr:nvCxnSpPr>
        <xdr:cNvPr id="17" name="Straight Connector 2"/>
        <xdr:cNvCxnSpPr/>
      </xdr:nvCxnSpPr>
      <xdr:spPr>
        <a:xfrm rot="5400000" flipH="1" flipV="1">
          <a:off x="6456590" y="11327947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76</xdr:row>
      <xdr:rowOff>149679</xdr:rowOff>
    </xdr:from>
    <xdr:to>
      <xdr:col>1</xdr:col>
      <xdr:colOff>1</xdr:colOff>
      <xdr:row>76</xdr:row>
      <xdr:rowOff>171450</xdr:rowOff>
    </xdr:to>
    <xdr:cxnSp macro="">
      <xdr:nvCxnSpPr>
        <xdr:cNvPr id="18" name="Straight Connector 1"/>
        <xdr:cNvCxnSpPr/>
      </xdr:nvCxnSpPr>
      <xdr:spPr>
        <a:xfrm rot="16200000" flipV="1">
          <a:off x="567419" y="14931118"/>
          <a:ext cx="21771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5851073</xdr:colOff>
      <xdr:row>77</xdr:row>
      <xdr:rowOff>13607</xdr:rowOff>
    </xdr:from>
    <xdr:to>
      <xdr:col>2</xdr:col>
      <xdr:colOff>1</xdr:colOff>
      <xdr:row>77</xdr:row>
      <xdr:rowOff>27214</xdr:rowOff>
    </xdr:to>
    <xdr:cxnSp macro="">
      <xdr:nvCxnSpPr>
        <xdr:cNvPr id="19" name="Straight Connector 2"/>
        <xdr:cNvCxnSpPr/>
      </xdr:nvCxnSpPr>
      <xdr:spPr>
        <a:xfrm rot="5400000">
          <a:off x="6436180" y="14981464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63</xdr:row>
      <xdr:rowOff>171449</xdr:rowOff>
    </xdr:from>
    <xdr:to>
      <xdr:col>1</xdr:col>
      <xdr:colOff>1</xdr:colOff>
      <xdr:row>63</xdr:row>
      <xdr:rowOff>176892</xdr:rowOff>
    </xdr:to>
    <xdr:cxnSp macro="">
      <xdr:nvCxnSpPr>
        <xdr:cNvPr id="20" name="Straight Connector 1"/>
        <xdr:cNvCxnSpPr/>
      </xdr:nvCxnSpPr>
      <xdr:spPr>
        <a:xfrm rot="10800000" flipV="1">
          <a:off x="571501" y="12472306"/>
          <a:ext cx="13607" cy="54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</xdr:row>
      <xdr:rowOff>163287</xdr:rowOff>
    </xdr:from>
    <xdr:to>
      <xdr:col>2</xdr:col>
      <xdr:colOff>27214</xdr:colOff>
      <xdr:row>63</xdr:row>
      <xdr:rowOff>176894</xdr:rowOff>
    </xdr:to>
    <xdr:cxnSp macro="">
      <xdr:nvCxnSpPr>
        <xdr:cNvPr id="21" name="Straight Connector 2"/>
        <xdr:cNvCxnSpPr/>
      </xdr:nvCxnSpPr>
      <xdr:spPr>
        <a:xfrm rot="10800000">
          <a:off x="6449786" y="12464144"/>
          <a:ext cx="27214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69</xdr:row>
      <xdr:rowOff>163286</xdr:rowOff>
    </xdr:from>
    <xdr:to>
      <xdr:col>1</xdr:col>
      <xdr:colOff>1</xdr:colOff>
      <xdr:row>69</xdr:row>
      <xdr:rowOff>171450</xdr:rowOff>
    </xdr:to>
    <xdr:cxnSp macro="">
      <xdr:nvCxnSpPr>
        <xdr:cNvPr id="22" name="Straight Connector 1"/>
        <xdr:cNvCxnSpPr/>
      </xdr:nvCxnSpPr>
      <xdr:spPr>
        <a:xfrm rot="10800000">
          <a:off x="571501" y="13607143"/>
          <a:ext cx="13607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5851073</xdr:colOff>
      <xdr:row>69</xdr:row>
      <xdr:rowOff>163286</xdr:rowOff>
    </xdr:from>
    <xdr:to>
      <xdr:col>2</xdr:col>
      <xdr:colOff>1</xdr:colOff>
      <xdr:row>69</xdr:row>
      <xdr:rowOff>176893</xdr:rowOff>
    </xdr:to>
    <xdr:cxnSp macro="">
      <xdr:nvCxnSpPr>
        <xdr:cNvPr id="23" name="Straight Connector 2"/>
        <xdr:cNvCxnSpPr/>
      </xdr:nvCxnSpPr>
      <xdr:spPr>
        <a:xfrm rot="5400000">
          <a:off x="6436180" y="136071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75</xdr:row>
      <xdr:rowOff>149679</xdr:rowOff>
    </xdr:from>
    <xdr:to>
      <xdr:col>1</xdr:col>
      <xdr:colOff>1</xdr:colOff>
      <xdr:row>75</xdr:row>
      <xdr:rowOff>171450</xdr:rowOff>
    </xdr:to>
    <xdr:cxnSp macro="">
      <xdr:nvCxnSpPr>
        <xdr:cNvPr id="24" name="Straight Connector 1"/>
        <xdr:cNvCxnSpPr/>
      </xdr:nvCxnSpPr>
      <xdr:spPr>
        <a:xfrm rot="16200000" flipV="1">
          <a:off x="567419" y="14740618"/>
          <a:ext cx="21771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75</xdr:row>
      <xdr:rowOff>176893</xdr:rowOff>
    </xdr:from>
    <xdr:to>
      <xdr:col>2</xdr:col>
      <xdr:colOff>13608</xdr:colOff>
      <xdr:row>75</xdr:row>
      <xdr:rowOff>178481</xdr:rowOff>
    </xdr:to>
    <xdr:cxnSp macro="">
      <xdr:nvCxnSpPr>
        <xdr:cNvPr id="25" name="Straight Connector 2"/>
        <xdr:cNvCxnSpPr/>
      </xdr:nvCxnSpPr>
      <xdr:spPr>
        <a:xfrm rot="10800000">
          <a:off x="6449787" y="14763750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5851072</xdr:colOff>
      <xdr:row>60</xdr:row>
      <xdr:rowOff>176893</xdr:rowOff>
    </xdr:from>
    <xdr:to>
      <xdr:col>2</xdr:col>
      <xdr:colOff>27214</xdr:colOff>
      <xdr:row>61</xdr:row>
      <xdr:rowOff>13607</xdr:rowOff>
    </xdr:to>
    <xdr:cxnSp macro="">
      <xdr:nvCxnSpPr>
        <xdr:cNvPr id="47" name="Straight Connector 2"/>
        <xdr:cNvCxnSpPr/>
      </xdr:nvCxnSpPr>
      <xdr:spPr>
        <a:xfrm flipV="1">
          <a:off x="6436179" y="9048750"/>
          <a:ext cx="40821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80</xdr:row>
      <xdr:rowOff>136072</xdr:rowOff>
    </xdr:from>
    <xdr:to>
      <xdr:col>1</xdr:col>
      <xdr:colOff>0</xdr:colOff>
      <xdr:row>80</xdr:row>
      <xdr:rowOff>171450</xdr:rowOff>
    </xdr:to>
    <xdr:cxnSp macro="">
      <xdr:nvCxnSpPr>
        <xdr:cNvPr id="77" name="Straight Connector 1"/>
        <xdr:cNvCxnSpPr/>
      </xdr:nvCxnSpPr>
      <xdr:spPr>
        <a:xfrm rot="16200000" flipV="1">
          <a:off x="560615" y="10352314"/>
          <a:ext cx="35378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5863886</xdr:colOff>
      <xdr:row>80</xdr:row>
      <xdr:rowOff>164079</xdr:rowOff>
    </xdr:from>
    <xdr:to>
      <xdr:col>2</xdr:col>
      <xdr:colOff>795</xdr:colOff>
      <xdr:row>80</xdr:row>
      <xdr:rowOff>177686</xdr:rowOff>
    </xdr:to>
    <xdr:cxnSp macro="">
      <xdr:nvCxnSpPr>
        <xdr:cNvPr id="78" name="Straight Connector 2"/>
        <xdr:cNvCxnSpPr/>
      </xdr:nvCxnSpPr>
      <xdr:spPr>
        <a:xfrm rot="5400000">
          <a:off x="6442983" y="10375446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67</xdr:row>
      <xdr:rowOff>163286</xdr:rowOff>
    </xdr:from>
    <xdr:to>
      <xdr:col>1</xdr:col>
      <xdr:colOff>1</xdr:colOff>
      <xdr:row>67</xdr:row>
      <xdr:rowOff>171450</xdr:rowOff>
    </xdr:to>
    <xdr:cxnSp macro="">
      <xdr:nvCxnSpPr>
        <xdr:cNvPr id="79" name="Straight Connector 1"/>
        <xdr:cNvCxnSpPr/>
      </xdr:nvCxnSpPr>
      <xdr:spPr>
        <a:xfrm rot="10800000">
          <a:off x="571501" y="7892143"/>
          <a:ext cx="13607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13608</xdr:colOff>
      <xdr:row>67</xdr:row>
      <xdr:rowOff>163286</xdr:rowOff>
    </xdr:from>
    <xdr:to>
      <xdr:col>2</xdr:col>
      <xdr:colOff>27215</xdr:colOff>
      <xdr:row>67</xdr:row>
      <xdr:rowOff>176893</xdr:rowOff>
    </xdr:to>
    <xdr:cxnSp macro="">
      <xdr:nvCxnSpPr>
        <xdr:cNvPr id="80" name="Straight Connector 2"/>
        <xdr:cNvCxnSpPr/>
      </xdr:nvCxnSpPr>
      <xdr:spPr>
        <a:xfrm rot="5400000">
          <a:off x="6463394" y="78921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584313</xdr:colOff>
      <xdr:row>86</xdr:row>
      <xdr:rowOff>164080</xdr:rowOff>
    </xdr:from>
    <xdr:to>
      <xdr:col>1</xdr:col>
      <xdr:colOff>794</xdr:colOff>
      <xdr:row>86</xdr:row>
      <xdr:rowOff>172244</xdr:rowOff>
    </xdr:to>
    <xdr:cxnSp macro="">
      <xdr:nvCxnSpPr>
        <xdr:cNvPr id="81" name="Straight Connector 1"/>
        <xdr:cNvCxnSpPr/>
      </xdr:nvCxnSpPr>
      <xdr:spPr>
        <a:xfrm rot="5400000" flipH="1" flipV="1">
          <a:off x="581025" y="11515725"/>
          <a:ext cx="81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5851073</xdr:colOff>
      <xdr:row>86</xdr:row>
      <xdr:rowOff>163286</xdr:rowOff>
    </xdr:from>
    <xdr:to>
      <xdr:col>2</xdr:col>
      <xdr:colOff>1</xdr:colOff>
      <xdr:row>86</xdr:row>
      <xdr:rowOff>176893</xdr:rowOff>
    </xdr:to>
    <xdr:cxnSp macro="">
      <xdr:nvCxnSpPr>
        <xdr:cNvPr id="82" name="Straight Connector 2"/>
        <xdr:cNvCxnSpPr/>
      </xdr:nvCxnSpPr>
      <xdr:spPr>
        <a:xfrm rot="16200000" flipV="1">
          <a:off x="6436180" y="115116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584313</xdr:colOff>
      <xdr:row>92</xdr:row>
      <xdr:rowOff>172244</xdr:rowOff>
    </xdr:from>
    <xdr:to>
      <xdr:col>1</xdr:col>
      <xdr:colOff>794</xdr:colOff>
      <xdr:row>93</xdr:row>
      <xdr:rowOff>794</xdr:rowOff>
    </xdr:to>
    <xdr:cxnSp macro="">
      <xdr:nvCxnSpPr>
        <xdr:cNvPr id="83" name="Straight Connector 1"/>
        <xdr:cNvCxnSpPr/>
      </xdr:nvCxnSpPr>
      <xdr:spPr>
        <a:xfrm rot="5400000">
          <a:off x="575582" y="12672332"/>
          <a:ext cx="190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93</xdr:row>
      <xdr:rowOff>1</xdr:rowOff>
    </xdr:from>
    <xdr:to>
      <xdr:col>2</xdr:col>
      <xdr:colOff>27214</xdr:colOff>
      <xdr:row>93</xdr:row>
      <xdr:rowOff>13608</xdr:rowOff>
    </xdr:to>
    <xdr:cxnSp macro="">
      <xdr:nvCxnSpPr>
        <xdr:cNvPr id="84" name="Straight Connector 2"/>
        <xdr:cNvCxnSpPr/>
      </xdr:nvCxnSpPr>
      <xdr:spPr>
        <a:xfrm rot="10800000">
          <a:off x="6449786" y="12681858"/>
          <a:ext cx="27214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557893</xdr:colOff>
      <xdr:row>73</xdr:row>
      <xdr:rowOff>163286</xdr:rowOff>
    </xdr:from>
    <xdr:to>
      <xdr:col>1</xdr:col>
      <xdr:colOff>0</xdr:colOff>
      <xdr:row>73</xdr:row>
      <xdr:rowOff>171450</xdr:rowOff>
    </xdr:to>
    <xdr:cxnSp macro="">
      <xdr:nvCxnSpPr>
        <xdr:cNvPr id="85" name="Straight Connector 1"/>
        <xdr:cNvCxnSpPr/>
      </xdr:nvCxnSpPr>
      <xdr:spPr>
        <a:xfrm rot="10800000">
          <a:off x="557893" y="9035143"/>
          <a:ext cx="27214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5851072</xdr:colOff>
      <xdr:row>73</xdr:row>
      <xdr:rowOff>176893</xdr:rowOff>
    </xdr:from>
    <xdr:to>
      <xdr:col>2</xdr:col>
      <xdr:colOff>27214</xdr:colOff>
      <xdr:row>74</xdr:row>
      <xdr:rowOff>13607</xdr:rowOff>
    </xdr:to>
    <xdr:cxnSp macro="">
      <xdr:nvCxnSpPr>
        <xdr:cNvPr id="86" name="Straight Connector 2"/>
        <xdr:cNvCxnSpPr/>
      </xdr:nvCxnSpPr>
      <xdr:spPr>
        <a:xfrm flipV="1">
          <a:off x="6436179" y="9048750"/>
          <a:ext cx="40821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79</xdr:row>
      <xdr:rowOff>149679</xdr:rowOff>
    </xdr:from>
    <xdr:to>
      <xdr:col>1</xdr:col>
      <xdr:colOff>1</xdr:colOff>
      <xdr:row>79</xdr:row>
      <xdr:rowOff>171450</xdr:rowOff>
    </xdr:to>
    <xdr:cxnSp macro="">
      <xdr:nvCxnSpPr>
        <xdr:cNvPr id="87" name="Straight Connector 1"/>
        <xdr:cNvCxnSpPr/>
      </xdr:nvCxnSpPr>
      <xdr:spPr>
        <a:xfrm rot="16200000" flipV="1">
          <a:off x="567419" y="10168618"/>
          <a:ext cx="21771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13608</xdr:colOff>
      <xdr:row>79</xdr:row>
      <xdr:rowOff>176893</xdr:rowOff>
    </xdr:from>
    <xdr:to>
      <xdr:col>2</xdr:col>
      <xdr:colOff>27215</xdr:colOff>
      <xdr:row>79</xdr:row>
      <xdr:rowOff>178481</xdr:rowOff>
    </xdr:to>
    <xdr:cxnSp macro="">
      <xdr:nvCxnSpPr>
        <xdr:cNvPr id="88" name="Straight Connector 2"/>
        <xdr:cNvCxnSpPr/>
      </xdr:nvCxnSpPr>
      <xdr:spPr>
        <a:xfrm rot="10800000">
          <a:off x="6463394" y="10191750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171451</xdr:rowOff>
    </xdr:from>
    <xdr:to>
      <xdr:col>1</xdr:col>
      <xdr:colOff>2</xdr:colOff>
      <xdr:row>85</xdr:row>
      <xdr:rowOff>176893</xdr:rowOff>
    </xdr:to>
    <xdr:cxnSp macro="">
      <xdr:nvCxnSpPr>
        <xdr:cNvPr id="89" name="Straight Connector 1"/>
        <xdr:cNvCxnSpPr/>
      </xdr:nvCxnSpPr>
      <xdr:spPr>
        <a:xfrm rot="5400000">
          <a:off x="582387" y="11332028"/>
          <a:ext cx="5442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12814</xdr:colOff>
      <xdr:row>85</xdr:row>
      <xdr:rowOff>164080</xdr:rowOff>
    </xdr:from>
    <xdr:to>
      <xdr:col>2</xdr:col>
      <xdr:colOff>14402</xdr:colOff>
      <xdr:row>85</xdr:row>
      <xdr:rowOff>177687</xdr:rowOff>
    </xdr:to>
    <xdr:cxnSp macro="">
      <xdr:nvCxnSpPr>
        <xdr:cNvPr id="90" name="Straight Connector 2"/>
        <xdr:cNvCxnSpPr/>
      </xdr:nvCxnSpPr>
      <xdr:spPr>
        <a:xfrm rot="5400000" flipH="1" flipV="1">
          <a:off x="6456590" y="11327947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104</xdr:row>
      <xdr:rowOff>171450</xdr:rowOff>
    </xdr:from>
    <xdr:to>
      <xdr:col>1</xdr:col>
      <xdr:colOff>1495425</xdr:colOff>
      <xdr:row>104</xdr:row>
      <xdr:rowOff>171450</xdr:rowOff>
    </xdr:to>
    <xdr:cxnSp macro="">
      <xdr:nvCxnSpPr>
        <xdr:cNvPr id="91" name="Straight Connector 1"/>
        <xdr:cNvCxnSpPr/>
      </xdr:nvCxnSpPr>
      <xdr:spPr>
        <a:xfrm>
          <a:off x="585107" y="14948807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104</xdr:row>
      <xdr:rowOff>180975</xdr:rowOff>
    </xdr:from>
    <xdr:to>
      <xdr:col>2</xdr:col>
      <xdr:colOff>554556</xdr:colOff>
      <xdr:row>104</xdr:row>
      <xdr:rowOff>182563</xdr:rowOff>
    </xdr:to>
    <xdr:cxnSp macro="">
      <xdr:nvCxnSpPr>
        <xdr:cNvPr id="92" name="Straight Connector 2"/>
        <xdr:cNvCxnSpPr/>
      </xdr:nvCxnSpPr>
      <xdr:spPr>
        <a:xfrm>
          <a:off x="3338351" y="14958332"/>
          <a:ext cx="3665991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91</xdr:row>
      <xdr:rowOff>171449</xdr:rowOff>
    </xdr:from>
    <xdr:to>
      <xdr:col>1</xdr:col>
      <xdr:colOff>1</xdr:colOff>
      <xdr:row>91</xdr:row>
      <xdr:rowOff>176892</xdr:rowOff>
    </xdr:to>
    <xdr:cxnSp macro="">
      <xdr:nvCxnSpPr>
        <xdr:cNvPr id="93" name="Straight Connector 1"/>
        <xdr:cNvCxnSpPr/>
      </xdr:nvCxnSpPr>
      <xdr:spPr>
        <a:xfrm rot="10800000" flipV="1">
          <a:off x="571501" y="12472306"/>
          <a:ext cx="13607" cy="54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91</xdr:row>
      <xdr:rowOff>163287</xdr:rowOff>
    </xdr:from>
    <xdr:to>
      <xdr:col>2</xdr:col>
      <xdr:colOff>27214</xdr:colOff>
      <xdr:row>91</xdr:row>
      <xdr:rowOff>176894</xdr:rowOff>
    </xdr:to>
    <xdr:cxnSp macro="">
      <xdr:nvCxnSpPr>
        <xdr:cNvPr id="94" name="Straight Connector 2"/>
        <xdr:cNvCxnSpPr/>
      </xdr:nvCxnSpPr>
      <xdr:spPr>
        <a:xfrm rot="10800000">
          <a:off x="6449786" y="12464144"/>
          <a:ext cx="27214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97</xdr:row>
      <xdr:rowOff>171450</xdr:rowOff>
    </xdr:from>
    <xdr:to>
      <xdr:col>1</xdr:col>
      <xdr:colOff>1495425</xdr:colOff>
      <xdr:row>97</xdr:row>
      <xdr:rowOff>171450</xdr:rowOff>
    </xdr:to>
    <xdr:cxnSp macro="">
      <xdr:nvCxnSpPr>
        <xdr:cNvPr id="95" name="Straight Connector 1"/>
        <xdr:cNvCxnSpPr/>
      </xdr:nvCxnSpPr>
      <xdr:spPr>
        <a:xfrm>
          <a:off x="585107" y="13615307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97</xdr:row>
      <xdr:rowOff>180975</xdr:rowOff>
    </xdr:from>
    <xdr:to>
      <xdr:col>2</xdr:col>
      <xdr:colOff>554556</xdr:colOff>
      <xdr:row>97</xdr:row>
      <xdr:rowOff>182563</xdr:rowOff>
    </xdr:to>
    <xdr:cxnSp macro="">
      <xdr:nvCxnSpPr>
        <xdr:cNvPr id="96" name="Straight Connector 2"/>
        <xdr:cNvCxnSpPr/>
      </xdr:nvCxnSpPr>
      <xdr:spPr>
        <a:xfrm>
          <a:off x="3338351" y="13624832"/>
          <a:ext cx="3665991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103</xdr:row>
      <xdr:rowOff>171450</xdr:rowOff>
    </xdr:from>
    <xdr:to>
      <xdr:col>1</xdr:col>
      <xdr:colOff>1495425</xdr:colOff>
      <xdr:row>103</xdr:row>
      <xdr:rowOff>171450</xdr:rowOff>
    </xdr:to>
    <xdr:cxnSp macro="">
      <xdr:nvCxnSpPr>
        <xdr:cNvPr id="97" name="Straight Connector 1"/>
        <xdr:cNvCxnSpPr/>
      </xdr:nvCxnSpPr>
      <xdr:spPr>
        <a:xfrm>
          <a:off x="585107" y="14758307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103</xdr:row>
      <xdr:rowOff>180975</xdr:rowOff>
    </xdr:from>
    <xdr:to>
      <xdr:col>2</xdr:col>
      <xdr:colOff>554556</xdr:colOff>
      <xdr:row>103</xdr:row>
      <xdr:rowOff>182563</xdr:rowOff>
    </xdr:to>
    <xdr:cxnSp macro="">
      <xdr:nvCxnSpPr>
        <xdr:cNvPr id="98" name="Straight Connector 2"/>
        <xdr:cNvCxnSpPr/>
      </xdr:nvCxnSpPr>
      <xdr:spPr>
        <a:xfrm>
          <a:off x="3338351" y="14767832"/>
          <a:ext cx="3665991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5851072</xdr:colOff>
      <xdr:row>88</xdr:row>
      <xdr:rowOff>176893</xdr:rowOff>
    </xdr:from>
    <xdr:to>
      <xdr:col>2</xdr:col>
      <xdr:colOff>27214</xdr:colOff>
      <xdr:row>89</xdr:row>
      <xdr:rowOff>13607</xdr:rowOff>
    </xdr:to>
    <xdr:cxnSp macro="">
      <xdr:nvCxnSpPr>
        <xdr:cNvPr id="99" name="Straight Connector 2"/>
        <xdr:cNvCxnSpPr/>
      </xdr:nvCxnSpPr>
      <xdr:spPr>
        <a:xfrm flipV="1">
          <a:off x="6436179" y="11906250"/>
          <a:ext cx="40821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1360714</xdr:colOff>
      <xdr:row>42</xdr:row>
      <xdr:rowOff>149680</xdr:rowOff>
    </xdr:from>
    <xdr:to>
      <xdr:col>2</xdr:col>
      <xdr:colOff>0</xdr:colOff>
      <xdr:row>42</xdr:row>
      <xdr:rowOff>171451</xdr:rowOff>
    </xdr:to>
    <xdr:cxnSp macro="">
      <xdr:nvCxnSpPr>
        <xdr:cNvPr id="2" name="Straight Connector 1"/>
        <xdr:cNvCxnSpPr/>
      </xdr:nvCxnSpPr>
      <xdr:spPr>
        <a:xfrm rot="10800000">
          <a:off x="1728107" y="8531680"/>
          <a:ext cx="27214" cy="217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69</xdr:row>
      <xdr:rowOff>4082</xdr:rowOff>
    </xdr:from>
    <xdr:to>
      <xdr:col>5</xdr:col>
      <xdr:colOff>110219</xdr:colOff>
      <xdr:row>69</xdr:row>
      <xdr:rowOff>4082</xdr:rowOff>
    </xdr:to>
    <xdr:cxnSp macro="">
      <xdr:nvCxnSpPr>
        <xdr:cNvPr id="5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95</xdr:row>
      <xdr:rowOff>4082</xdr:rowOff>
    </xdr:from>
    <xdr:to>
      <xdr:col>5</xdr:col>
      <xdr:colOff>110219</xdr:colOff>
      <xdr:row>95</xdr:row>
      <xdr:rowOff>4082</xdr:rowOff>
    </xdr:to>
    <xdr:cxnSp macro="">
      <xdr:nvCxnSpPr>
        <xdr:cNvPr id="7" name="Straight Connector 2"/>
        <xdr:cNvCxnSpPr/>
      </xdr:nvCxnSpPr>
      <xdr:spPr>
        <a:xfrm>
          <a:off x="4457701" y="8576582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120</xdr:row>
      <xdr:rowOff>171450</xdr:rowOff>
    </xdr:from>
    <xdr:to>
      <xdr:col>1</xdr:col>
      <xdr:colOff>1495425</xdr:colOff>
      <xdr:row>120</xdr:row>
      <xdr:rowOff>171450</xdr:rowOff>
    </xdr:to>
    <xdr:cxnSp macro="">
      <xdr:nvCxnSpPr>
        <xdr:cNvPr id="8" name="Straight Connector 1"/>
        <xdr:cNvCxnSpPr/>
      </xdr:nvCxnSpPr>
      <xdr:spPr>
        <a:xfrm>
          <a:off x="1510393" y="13479236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121</xdr:row>
      <xdr:rowOff>4082</xdr:rowOff>
    </xdr:from>
    <xdr:to>
      <xdr:col>5</xdr:col>
      <xdr:colOff>110219</xdr:colOff>
      <xdr:row>121</xdr:row>
      <xdr:rowOff>4082</xdr:rowOff>
    </xdr:to>
    <xdr:cxnSp macro="">
      <xdr:nvCxnSpPr>
        <xdr:cNvPr id="9" name="Straight Connector 2"/>
        <xdr:cNvCxnSpPr/>
      </xdr:nvCxnSpPr>
      <xdr:spPr>
        <a:xfrm>
          <a:off x="4457701" y="13502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87</xdr:row>
      <xdr:rowOff>171450</xdr:rowOff>
    </xdr:from>
    <xdr:to>
      <xdr:col>1</xdr:col>
      <xdr:colOff>1318532</xdr:colOff>
      <xdr:row>87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87</xdr:row>
      <xdr:rowOff>180975</xdr:rowOff>
    </xdr:from>
    <xdr:to>
      <xdr:col>1</xdr:col>
      <xdr:colOff>4827200</xdr:colOff>
      <xdr:row>87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view="pageBreakPreview" topLeftCell="A3" zoomScale="70" zoomScaleSheetLayoutView="70" workbookViewId="0">
      <selection activeCell="N18" sqref="N18"/>
    </sheetView>
  </sheetViews>
  <sheetFormatPr defaultRowHeight="15"/>
  <cols>
    <col min="1" max="1" width="6.28515625" style="301" bestFit="1" customWidth="1"/>
    <col min="2" max="2" width="13.140625" style="301" customWidth="1"/>
    <col min="3" max="3" width="12.85546875" style="301" customWidth="1"/>
    <col min="4" max="4" width="15.140625" style="301" customWidth="1"/>
    <col min="5" max="5" width="24.5703125" style="301" customWidth="1"/>
    <col min="6" max="8" width="19.140625" style="302" customWidth="1"/>
    <col min="9" max="9" width="16.42578125" style="301" bestFit="1" customWidth="1"/>
    <col min="10" max="10" width="17.42578125" style="301" customWidth="1"/>
    <col min="11" max="11" width="13.140625" style="301" bestFit="1" customWidth="1"/>
    <col min="12" max="12" width="15.28515625" style="301" customWidth="1"/>
    <col min="13" max="16384" width="9.140625" style="301"/>
  </cols>
  <sheetData>
    <row r="1" spans="1:12">
      <c r="A1" s="305"/>
      <c r="B1" s="304"/>
      <c r="C1" s="305"/>
      <c r="D1" s="304"/>
      <c r="E1" s="305"/>
      <c r="F1" s="305"/>
      <c r="G1" s="304"/>
      <c r="H1" s="305"/>
      <c r="I1" s="305"/>
      <c r="J1" s="304"/>
      <c r="K1" s="305"/>
      <c r="L1" s="304"/>
    </row>
    <row r="2" spans="1:12">
      <c r="A2" s="311"/>
      <c r="B2" s="311"/>
      <c r="C2" s="311"/>
      <c r="D2" s="311"/>
      <c r="E2" s="311"/>
      <c r="F2" s="311"/>
      <c r="G2" s="311"/>
      <c r="H2" s="311"/>
      <c r="I2" s="386"/>
      <c r="J2" s="386"/>
      <c r="K2" s="385"/>
      <c r="L2" s="304"/>
    </row>
    <row r="3" spans="1:12" s="312" customFormat="1">
      <c r="A3" s="384" t="s">
        <v>308</v>
      </c>
      <c r="B3" s="366"/>
      <c r="C3" s="366"/>
      <c r="D3" s="366"/>
      <c r="E3" s="367"/>
      <c r="F3" s="361"/>
      <c r="G3" s="367"/>
      <c r="H3" s="383"/>
      <c r="I3" s="366"/>
      <c r="J3" s="367"/>
      <c r="K3" s="367"/>
      <c r="L3" s="382" t="s">
        <v>110</v>
      </c>
    </row>
    <row r="4" spans="1:12" s="312" customFormat="1">
      <c r="A4" s="381" t="s">
        <v>141</v>
      </c>
      <c r="B4" s="366"/>
      <c r="C4" s="366"/>
      <c r="D4" s="366"/>
      <c r="E4" s="367"/>
      <c r="F4" s="361"/>
      <c r="G4" s="367"/>
      <c r="H4" s="380"/>
      <c r="I4" s="366"/>
      <c r="J4" s="367"/>
      <c r="K4" s="367"/>
      <c r="L4" s="379" t="s">
        <v>573</v>
      </c>
    </row>
    <row r="5" spans="1:12" s="312" customFormat="1">
      <c r="A5" s="378"/>
      <c r="B5" s="366"/>
      <c r="C5" s="377"/>
      <c r="D5" s="376"/>
      <c r="E5" s="367"/>
      <c r="F5" s="375"/>
      <c r="G5" s="367"/>
      <c r="H5" s="367"/>
      <c r="I5" s="361"/>
      <c r="J5" s="366"/>
      <c r="K5" s="366"/>
      <c r="L5" s="365"/>
    </row>
    <row r="6" spans="1:12" s="312" customFormat="1">
      <c r="A6" s="372" t="s">
        <v>274</v>
      </c>
      <c r="B6" s="361"/>
      <c r="C6" s="361"/>
      <c r="D6" s="361" t="s">
        <v>276</v>
      </c>
      <c r="E6" s="373" t="s">
        <v>572</v>
      </c>
      <c r="F6" s="368"/>
      <c r="G6" s="367"/>
      <c r="H6" s="374"/>
      <c r="I6" s="373"/>
      <c r="J6" s="366"/>
      <c r="K6" s="367"/>
      <c r="L6" s="365"/>
    </row>
    <row r="7" spans="1:12" s="312" customFormat="1">
      <c r="A7" s="372"/>
      <c r="B7" s="361"/>
      <c r="C7" s="361"/>
      <c r="D7" s="361"/>
      <c r="E7" s="367"/>
      <c r="F7" s="368"/>
      <c r="G7" s="368"/>
      <c r="H7" s="368"/>
      <c r="I7" s="370"/>
      <c r="J7" s="367"/>
      <c r="K7" s="366"/>
      <c r="L7" s="365"/>
    </row>
    <row r="8" spans="1:12" s="312" customFormat="1" ht="15.75" thickBot="1">
      <c r="A8" s="371"/>
      <c r="B8" s="367"/>
      <c r="C8" s="370"/>
      <c r="D8" s="369"/>
      <c r="E8" s="367"/>
      <c r="F8" s="368"/>
      <c r="G8" s="368"/>
      <c r="H8" s="368"/>
      <c r="I8" s="367"/>
      <c r="J8" s="366"/>
      <c r="K8" s="366"/>
      <c r="L8" s="365"/>
    </row>
    <row r="9" spans="1:12" ht="15.75" thickBot="1">
      <c r="A9" s="364"/>
      <c r="B9" s="363"/>
      <c r="C9" s="362"/>
      <c r="D9" s="362"/>
      <c r="E9" s="362"/>
      <c r="F9" s="361"/>
      <c r="G9" s="361"/>
      <c r="H9" s="361"/>
      <c r="I9" s="448" t="s">
        <v>474</v>
      </c>
      <c r="J9" s="449"/>
      <c r="K9" s="450"/>
      <c r="L9" s="360"/>
    </row>
    <row r="10" spans="1:12" s="348" customFormat="1" ht="39" customHeight="1" thickBot="1">
      <c r="A10" s="359" t="s">
        <v>64</v>
      </c>
      <c r="B10" s="358" t="s">
        <v>142</v>
      </c>
      <c r="C10" s="358" t="s">
        <v>473</v>
      </c>
      <c r="D10" s="357" t="s">
        <v>281</v>
      </c>
      <c r="E10" s="356" t="s">
        <v>472</v>
      </c>
      <c r="F10" s="355" t="s">
        <v>471</v>
      </c>
      <c r="G10" s="354" t="s">
        <v>228</v>
      </c>
      <c r="H10" s="353" t="s">
        <v>225</v>
      </c>
      <c r="I10" s="352" t="s">
        <v>470</v>
      </c>
      <c r="J10" s="351" t="s">
        <v>278</v>
      </c>
      <c r="K10" s="350" t="s">
        <v>229</v>
      </c>
      <c r="L10" s="349" t="s">
        <v>230</v>
      </c>
    </row>
    <row r="11" spans="1:12" s="342" customFormat="1" ht="15.75" thickBot="1">
      <c r="A11" s="346">
        <v>1</v>
      </c>
      <c r="B11" s="345">
        <v>2</v>
      </c>
      <c r="C11" s="347">
        <v>3</v>
      </c>
      <c r="D11" s="347">
        <v>4</v>
      </c>
      <c r="E11" s="346">
        <v>5</v>
      </c>
      <c r="F11" s="345">
        <v>6</v>
      </c>
      <c r="G11" s="347">
        <v>7</v>
      </c>
      <c r="H11" s="345">
        <v>8</v>
      </c>
      <c r="I11" s="346">
        <v>9</v>
      </c>
      <c r="J11" s="345">
        <v>10</v>
      </c>
      <c r="K11" s="344">
        <v>11</v>
      </c>
      <c r="L11" s="343">
        <v>12</v>
      </c>
    </row>
    <row r="12" spans="1:12">
      <c r="A12" s="341">
        <v>1</v>
      </c>
      <c r="B12" s="332"/>
      <c r="C12" s="331"/>
      <c r="D12" s="340"/>
      <c r="E12" s="339"/>
      <c r="F12" s="328"/>
      <c r="G12" s="338"/>
      <c r="H12" s="338"/>
      <c r="I12" s="337"/>
      <c r="J12" s="336"/>
      <c r="K12" s="335"/>
      <c r="L12" s="334"/>
    </row>
    <row r="13" spans="1:12">
      <c r="A13" s="333">
        <v>2</v>
      </c>
      <c r="B13" s="332"/>
      <c r="C13" s="331"/>
      <c r="D13" s="330"/>
      <c r="E13" s="329"/>
      <c r="F13" s="328"/>
      <c r="G13" s="328"/>
      <c r="H13" s="328"/>
      <c r="I13" s="327"/>
      <c r="J13" s="326"/>
      <c r="K13" s="325"/>
      <c r="L13" s="324"/>
    </row>
    <row r="14" spans="1:12">
      <c r="A14" s="333">
        <v>3</v>
      </c>
      <c r="B14" s="332"/>
      <c r="C14" s="331"/>
      <c r="D14" s="330"/>
      <c r="E14" s="329"/>
      <c r="F14" s="328"/>
      <c r="G14" s="328"/>
      <c r="H14" s="328"/>
      <c r="I14" s="327"/>
      <c r="J14" s="326"/>
      <c r="K14" s="325"/>
      <c r="L14" s="324"/>
    </row>
    <row r="15" spans="1:12">
      <c r="A15" s="333">
        <v>4</v>
      </c>
      <c r="B15" s="332"/>
      <c r="C15" s="331"/>
      <c r="D15" s="330"/>
      <c r="E15" s="329"/>
      <c r="F15" s="328"/>
      <c r="G15" s="328"/>
      <c r="H15" s="328"/>
      <c r="I15" s="327"/>
      <c r="J15" s="326"/>
      <c r="K15" s="325"/>
      <c r="L15" s="324"/>
    </row>
    <row r="16" spans="1:12">
      <c r="A16" s="333">
        <v>5</v>
      </c>
      <c r="B16" s="332"/>
      <c r="C16" s="331"/>
      <c r="D16" s="330"/>
      <c r="E16" s="329"/>
      <c r="F16" s="328"/>
      <c r="G16" s="328"/>
      <c r="H16" s="328"/>
      <c r="I16" s="327"/>
      <c r="J16" s="326"/>
      <c r="K16" s="325"/>
      <c r="L16" s="324"/>
    </row>
    <row r="17" spans="1:12">
      <c r="A17" s="333">
        <v>6</v>
      </c>
      <c r="B17" s="332"/>
      <c r="C17" s="331"/>
      <c r="D17" s="330"/>
      <c r="E17" s="329"/>
      <c r="F17" s="328"/>
      <c r="G17" s="328"/>
      <c r="H17" s="328"/>
      <c r="I17" s="327"/>
      <c r="J17" s="326"/>
      <c r="K17" s="325"/>
      <c r="L17" s="324"/>
    </row>
    <row r="18" spans="1:12">
      <c r="A18" s="333">
        <v>7</v>
      </c>
      <c r="B18" s="332"/>
      <c r="C18" s="331"/>
      <c r="D18" s="330"/>
      <c r="E18" s="329"/>
      <c r="F18" s="328"/>
      <c r="G18" s="328"/>
      <c r="H18" s="328"/>
      <c r="I18" s="327"/>
      <c r="J18" s="326"/>
      <c r="K18" s="325"/>
      <c r="L18" s="324"/>
    </row>
    <row r="19" spans="1:12">
      <c r="A19" s="333">
        <v>8</v>
      </c>
      <c r="B19" s="332"/>
      <c r="C19" s="331"/>
      <c r="D19" s="330"/>
      <c r="E19" s="329"/>
      <c r="F19" s="328"/>
      <c r="G19" s="328"/>
      <c r="H19" s="328"/>
      <c r="I19" s="327"/>
      <c r="J19" s="326"/>
      <c r="K19" s="325"/>
      <c r="L19" s="324"/>
    </row>
    <row r="20" spans="1:12">
      <c r="A20" s="333">
        <v>9</v>
      </c>
      <c r="B20" s="332"/>
      <c r="C20" s="331"/>
      <c r="D20" s="330"/>
      <c r="E20" s="329"/>
      <c r="F20" s="328"/>
      <c r="G20" s="328"/>
      <c r="H20" s="328"/>
      <c r="I20" s="327"/>
      <c r="J20" s="326"/>
      <c r="K20" s="325"/>
      <c r="L20" s="324"/>
    </row>
    <row r="21" spans="1:12">
      <c r="A21" s="333">
        <v>10</v>
      </c>
      <c r="B21" s="332"/>
      <c r="C21" s="331"/>
      <c r="D21" s="330"/>
      <c r="E21" s="329"/>
      <c r="F21" s="328"/>
      <c r="G21" s="328"/>
      <c r="H21" s="328"/>
      <c r="I21" s="327"/>
      <c r="J21" s="326"/>
      <c r="K21" s="325"/>
      <c r="L21" s="324"/>
    </row>
    <row r="22" spans="1:12">
      <c r="A22" s="333">
        <v>11</v>
      </c>
      <c r="B22" s="332"/>
      <c r="C22" s="331"/>
      <c r="D22" s="330"/>
      <c r="E22" s="329"/>
      <c r="F22" s="328"/>
      <c r="G22" s="328"/>
      <c r="H22" s="328"/>
      <c r="I22" s="327"/>
      <c r="J22" s="326"/>
      <c r="K22" s="325"/>
      <c r="L22" s="324"/>
    </row>
    <row r="23" spans="1:12">
      <c r="A23" s="333">
        <v>12</v>
      </c>
      <c r="B23" s="332"/>
      <c r="C23" s="331"/>
      <c r="D23" s="330"/>
      <c r="E23" s="329"/>
      <c r="F23" s="328"/>
      <c r="G23" s="328"/>
      <c r="H23" s="328"/>
      <c r="I23" s="327"/>
      <c r="J23" s="326"/>
      <c r="K23" s="325"/>
      <c r="L23" s="324"/>
    </row>
    <row r="24" spans="1:12">
      <c r="A24" s="333">
        <v>13</v>
      </c>
      <c r="B24" s="332"/>
      <c r="C24" s="331"/>
      <c r="D24" s="330"/>
      <c r="E24" s="329"/>
      <c r="F24" s="328"/>
      <c r="G24" s="328"/>
      <c r="H24" s="328"/>
      <c r="I24" s="327"/>
      <c r="J24" s="326"/>
      <c r="K24" s="325"/>
      <c r="L24" s="324"/>
    </row>
    <row r="25" spans="1:12">
      <c r="A25" s="333">
        <v>14</v>
      </c>
      <c r="B25" s="332"/>
      <c r="C25" s="331"/>
      <c r="D25" s="330"/>
      <c r="E25" s="329"/>
      <c r="F25" s="328"/>
      <c r="G25" s="328"/>
      <c r="H25" s="328"/>
      <c r="I25" s="327"/>
      <c r="J25" s="326"/>
      <c r="K25" s="325"/>
      <c r="L25" s="324"/>
    </row>
    <row r="26" spans="1:12">
      <c r="A26" s="333">
        <v>15</v>
      </c>
      <c r="B26" s="332"/>
      <c r="C26" s="331"/>
      <c r="D26" s="330"/>
      <c r="E26" s="329"/>
      <c r="F26" s="328"/>
      <c r="G26" s="328"/>
      <c r="H26" s="328"/>
      <c r="I26" s="327"/>
      <c r="J26" s="326"/>
      <c r="K26" s="325"/>
      <c r="L26" s="324"/>
    </row>
    <row r="27" spans="1:12">
      <c r="A27" s="333">
        <v>16</v>
      </c>
      <c r="B27" s="332"/>
      <c r="C27" s="331"/>
      <c r="D27" s="330"/>
      <c r="E27" s="329"/>
      <c r="F27" s="328"/>
      <c r="G27" s="328"/>
      <c r="H27" s="328"/>
      <c r="I27" s="327"/>
      <c r="J27" s="326"/>
      <c r="K27" s="325"/>
      <c r="L27" s="324"/>
    </row>
    <row r="28" spans="1:12">
      <c r="A28" s="333">
        <v>17</v>
      </c>
      <c r="B28" s="332"/>
      <c r="C28" s="331"/>
      <c r="D28" s="330"/>
      <c r="E28" s="329"/>
      <c r="F28" s="328"/>
      <c r="G28" s="328"/>
      <c r="H28" s="328"/>
      <c r="I28" s="327"/>
      <c r="J28" s="326"/>
      <c r="K28" s="325"/>
      <c r="L28" s="324"/>
    </row>
    <row r="29" spans="1:12">
      <c r="A29" s="333">
        <v>18</v>
      </c>
      <c r="B29" s="332"/>
      <c r="C29" s="331"/>
      <c r="D29" s="330"/>
      <c r="E29" s="329"/>
      <c r="F29" s="328"/>
      <c r="G29" s="328"/>
      <c r="H29" s="328"/>
      <c r="I29" s="327"/>
      <c r="J29" s="326"/>
      <c r="K29" s="325"/>
      <c r="L29" s="324"/>
    </row>
    <row r="30" spans="1:12">
      <c r="A30" s="333">
        <v>19</v>
      </c>
      <c r="B30" s="332"/>
      <c r="C30" s="331"/>
      <c r="D30" s="330"/>
      <c r="E30" s="329"/>
      <c r="F30" s="328"/>
      <c r="G30" s="328"/>
      <c r="H30" s="328"/>
      <c r="I30" s="327"/>
      <c r="J30" s="326"/>
      <c r="K30" s="325"/>
      <c r="L30" s="324"/>
    </row>
    <row r="31" spans="1:12" ht="15.75" thickBot="1">
      <c r="A31" s="323" t="s">
        <v>277</v>
      </c>
      <c r="B31" s="322"/>
      <c r="C31" s="321"/>
      <c r="D31" s="320"/>
      <c r="E31" s="319"/>
      <c r="F31" s="318"/>
      <c r="G31" s="318"/>
      <c r="H31" s="318"/>
      <c r="I31" s="317"/>
      <c r="J31" s="316"/>
      <c r="K31" s="315"/>
      <c r="L31" s="314"/>
    </row>
    <row r="32" spans="1:12">
      <c r="A32" s="304"/>
      <c r="B32" s="305"/>
      <c r="C32" s="304"/>
      <c r="D32" s="305"/>
      <c r="E32" s="304"/>
      <c r="F32" s="305"/>
      <c r="G32" s="304"/>
      <c r="H32" s="305"/>
      <c r="I32" s="304"/>
      <c r="J32" s="305"/>
      <c r="K32" s="304"/>
      <c r="L32" s="305"/>
    </row>
    <row r="33" spans="1:12">
      <c r="A33" s="304"/>
      <c r="B33" s="311"/>
      <c r="C33" s="304"/>
      <c r="D33" s="311"/>
      <c r="E33" s="304"/>
      <c r="F33" s="311"/>
      <c r="G33" s="304"/>
      <c r="H33" s="311"/>
      <c r="I33" s="304"/>
      <c r="J33" s="311"/>
      <c r="K33" s="304"/>
      <c r="L33" s="311"/>
    </row>
    <row r="34" spans="1:12" s="312" customFormat="1">
      <c r="A34" s="447" t="s">
        <v>432</v>
      </c>
      <c r="B34" s="447"/>
      <c r="C34" s="447"/>
      <c r="D34" s="447"/>
      <c r="E34" s="447"/>
      <c r="F34" s="447"/>
      <c r="G34" s="447"/>
      <c r="H34" s="447"/>
      <c r="I34" s="447"/>
      <c r="J34" s="447"/>
      <c r="K34" s="447"/>
      <c r="L34" s="447"/>
    </row>
    <row r="35" spans="1:12" s="313" customFormat="1" ht="12.75">
      <c r="A35" s="447" t="s">
        <v>469</v>
      </c>
      <c r="B35" s="447"/>
      <c r="C35" s="447"/>
      <c r="D35" s="447"/>
      <c r="E35" s="447"/>
      <c r="F35" s="447"/>
      <c r="G35" s="447"/>
      <c r="H35" s="447"/>
      <c r="I35" s="447"/>
      <c r="J35" s="447"/>
      <c r="K35" s="447"/>
      <c r="L35" s="447"/>
    </row>
    <row r="36" spans="1:12" s="313" customFormat="1" ht="12.75">
      <c r="A36" s="447"/>
      <c r="B36" s="447"/>
      <c r="C36" s="447"/>
      <c r="D36" s="447"/>
      <c r="E36" s="447"/>
      <c r="F36" s="447"/>
      <c r="G36" s="447"/>
      <c r="H36" s="447"/>
      <c r="I36" s="447"/>
      <c r="J36" s="447"/>
      <c r="K36" s="447"/>
      <c r="L36" s="447"/>
    </row>
    <row r="37" spans="1:12" s="312" customFormat="1">
      <c r="A37" s="447" t="s">
        <v>468</v>
      </c>
      <c r="B37" s="447"/>
      <c r="C37" s="447"/>
      <c r="D37" s="447"/>
      <c r="E37" s="447"/>
      <c r="F37" s="447"/>
      <c r="G37" s="447"/>
      <c r="H37" s="447"/>
      <c r="I37" s="447"/>
      <c r="J37" s="447"/>
      <c r="K37" s="447"/>
      <c r="L37" s="447"/>
    </row>
    <row r="38" spans="1:12" s="312" customFormat="1">
      <c r="A38" s="447"/>
      <c r="B38" s="447"/>
      <c r="C38" s="447"/>
      <c r="D38" s="447"/>
      <c r="E38" s="447"/>
      <c r="F38" s="447"/>
      <c r="G38" s="447"/>
      <c r="H38" s="447"/>
      <c r="I38" s="447"/>
      <c r="J38" s="447"/>
      <c r="K38" s="447"/>
      <c r="L38" s="447"/>
    </row>
    <row r="39" spans="1:12" s="312" customFormat="1">
      <c r="A39" s="447" t="s">
        <v>467</v>
      </c>
      <c r="B39" s="447"/>
      <c r="C39" s="447"/>
      <c r="D39" s="447"/>
      <c r="E39" s="447"/>
      <c r="F39" s="447"/>
      <c r="G39" s="447"/>
      <c r="H39" s="447"/>
      <c r="I39" s="447"/>
      <c r="J39" s="447"/>
      <c r="K39" s="447"/>
      <c r="L39" s="447"/>
    </row>
    <row r="40" spans="1:12" s="312" customFormat="1">
      <c r="A40" s="304"/>
      <c r="B40" s="305"/>
      <c r="C40" s="304"/>
      <c r="D40" s="305"/>
      <c r="E40" s="304"/>
      <c r="F40" s="305"/>
      <c r="G40" s="304"/>
      <c r="H40" s="305"/>
      <c r="I40" s="304"/>
      <c r="J40" s="305"/>
      <c r="K40" s="304"/>
      <c r="L40" s="305"/>
    </row>
    <row r="41" spans="1:12" s="312" customFormat="1">
      <c r="A41" s="304"/>
      <c r="B41" s="311"/>
      <c r="C41" s="304"/>
      <c r="D41" s="311"/>
      <c r="E41" s="304"/>
      <c r="F41" s="311"/>
      <c r="G41" s="304"/>
      <c r="H41" s="311"/>
      <c r="I41" s="304"/>
      <c r="J41" s="311"/>
      <c r="K41" s="304"/>
      <c r="L41" s="311"/>
    </row>
    <row r="42" spans="1:12" s="312" customFormat="1">
      <c r="A42" s="304"/>
      <c r="B42" s="305"/>
      <c r="C42" s="304"/>
      <c r="D42" s="305"/>
      <c r="E42" s="304"/>
      <c r="F42" s="305"/>
      <c r="G42" s="304"/>
      <c r="H42" s="305"/>
      <c r="I42" s="304"/>
      <c r="J42" s="305"/>
      <c r="K42" s="304"/>
      <c r="L42" s="305"/>
    </row>
    <row r="43" spans="1:12">
      <c r="A43" s="304"/>
      <c r="B43" s="311"/>
      <c r="C43" s="304"/>
      <c r="D43" s="311"/>
      <c r="E43" s="304"/>
      <c r="F43" s="311"/>
      <c r="G43" s="304"/>
      <c r="H43" s="311"/>
      <c r="I43" s="304"/>
      <c r="J43" s="311"/>
      <c r="K43" s="304"/>
      <c r="L43" s="311"/>
    </row>
    <row r="44" spans="1:12" s="306" customFormat="1">
      <c r="A44" s="453" t="s">
        <v>107</v>
      </c>
      <c r="B44" s="453"/>
      <c r="C44" s="305"/>
      <c r="D44" s="304"/>
      <c r="E44" s="305"/>
      <c r="F44" s="305"/>
      <c r="G44" s="304"/>
      <c r="H44" s="305"/>
      <c r="I44" s="305"/>
      <c r="J44" s="304"/>
      <c r="K44" s="305"/>
      <c r="L44" s="304"/>
    </row>
    <row r="45" spans="1:12" s="306" customFormat="1">
      <c r="A45" s="305"/>
      <c r="B45" s="304"/>
      <c r="C45" s="309"/>
      <c r="D45" s="310"/>
      <c r="E45" s="309"/>
      <c r="F45" s="305"/>
      <c r="G45" s="304"/>
      <c r="H45" s="308"/>
      <c r="I45" s="305"/>
      <c r="J45" s="304"/>
      <c r="K45" s="305"/>
      <c r="L45" s="304"/>
    </row>
    <row r="46" spans="1:12" s="306" customFormat="1" ht="15" customHeight="1">
      <c r="A46" s="305"/>
      <c r="B46" s="304"/>
      <c r="C46" s="446" t="s">
        <v>268</v>
      </c>
      <c r="D46" s="446"/>
      <c r="E46" s="446"/>
      <c r="F46" s="305"/>
      <c r="G46" s="304"/>
      <c r="H46" s="451" t="s">
        <v>466</v>
      </c>
      <c r="I46" s="307"/>
      <c r="J46" s="304"/>
      <c r="K46" s="305"/>
      <c r="L46" s="304"/>
    </row>
    <row r="47" spans="1:12" s="306" customFormat="1">
      <c r="A47" s="305"/>
      <c r="B47" s="304"/>
      <c r="C47" s="305"/>
      <c r="D47" s="304"/>
      <c r="E47" s="305"/>
      <c r="F47" s="305"/>
      <c r="G47" s="304"/>
      <c r="H47" s="452"/>
      <c r="I47" s="307"/>
      <c r="J47" s="304"/>
      <c r="K47" s="305"/>
      <c r="L47" s="304"/>
    </row>
    <row r="48" spans="1:12" s="303" customFormat="1">
      <c r="A48" s="305"/>
      <c r="B48" s="304"/>
      <c r="C48" s="446" t="s">
        <v>140</v>
      </c>
      <c r="D48" s="446"/>
      <c r="E48" s="446"/>
      <c r="F48" s="305"/>
      <c r="G48" s="304"/>
      <c r="H48" s="305"/>
      <c r="I48" s="305"/>
      <c r="J48" s="304"/>
      <c r="K48" s="305"/>
      <c r="L48" s="304"/>
    </row>
    <row r="49" spans="5:5" s="303" customFormat="1">
      <c r="E49" s="301"/>
    </row>
    <row r="50" spans="5:5" s="303" customFormat="1">
      <c r="E50" s="301"/>
    </row>
    <row r="51" spans="5:5" s="303" customFormat="1">
      <c r="E51" s="301"/>
    </row>
    <row r="52" spans="5:5" s="303" customFormat="1">
      <c r="E52" s="301"/>
    </row>
    <row r="53" spans="5:5" s="303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I31" sqref="I3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335</v>
      </c>
      <c r="B1" s="77"/>
      <c r="C1" s="456" t="s">
        <v>110</v>
      </c>
      <c r="D1" s="456"/>
      <c r="E1" s="91"/>
    </row>
    <row r="2" spans="1:5" s="6" customFormat="1">
      <c r="A2" s="74" t="s">
        <v>329</v>
      </c>
      <c r="B2" s="77"/>
      <c r="C2" s="454" t="s">
        <v>573</v>
      </c>
      <c r="D2" s="454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/>
      <c r="B6" s="80" t="s">
        <v>594</v>
      </c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334</v>
      </c>
      <c r="C9" s="79" t="s">
        <v>10</v>
      </c>
      <c r="D9" s="79" t="s">
        <v>9</v>
      </c>
      <c r="E9" s="91"/>
    </row>
    <row r="10" spans="1:5" s="9" customFormat="1" ht="18">
      <c r="A10" s="98" t="s">
        <v>330</v>
      </c>
      <c r="B10" s="98"/>
      <c r="C10" s="4"/>
      <c r="D10" s="4"/>
      <c r="E10" s="93"/>
    </row>
    <row r="11" spans="1:5" s="10" customFormat="1">
      <c r="A11" s="98" t="s">
        <v>331</v>
      </c>
      <c r="B11" s="98"/>
      <c r="C11" s="4"/>
      <c r="D11" s="4"/>
      <c r="E11" s="94"/>
    </row>
    <row r="12" spans="1:5" s="10" customFormat="1">
      <c r="A12" s="87" t="s">
        <v>279</v>
      </c>
      <c r="B12" s="87"/>
      <c r="C12" s="4"/>
      <c r="D12" s="4"/>
      <c r="E12" s="94"/>
    </row>
    <row r="13" spans="1:5" s="10" customFormat="1">
      <c r="A13" s="87" t="s">
        <v>279</v>
      </c>
      <c r="B13" s="87"/>
      <c r="C13" s="4"/>
      <c r="D13" s="4"/>
      <c r="E13" s="94"/>
    </row>
    <row r="14" spans="1:5" s="10" customFormat="1">
      <c r="A14" s="87" t="s">
        <v>279</v>
      </c>
      <c r="B14" s="87"/>
      <c r="C14" s="4"/>
      <c r="D14" s="4"/>
      <c r="E14" s="94"/>
    </row>
    <row r="15" spans="1:5" s="10" customFormat="1">
      <c r="A15" s="87" t="s">
        <v>279</v>
      </c>
      <c r="B15" s="87"/>
      <c r="C15" s="4"/>
      <c r="D15" s="4"/>
      <c r="E15" s="94"/>
    </row>
    <row r="16" spans="1:5" s="10" customFormat="1">
      <c r="A16" s="87" t="s">
        <v>279</v>
      </c>
      <c r="B16" s="87"/>
      <c r="C16" s="4"/>
      <c r="D16" s="4"/>
      <c r="E16" s="94"/>
    </row>
    <row r="17" spans="1:5" s="10" customFormat="1" ht="17.25" customHeight="1">
      <c r="A17" s="98" t="s">
        <v>332</v>
      </c>
      <c r="B17" s="87"/>
      <c r="C17" s="4"/>
      <c r="D17" s="4"/>
      <c r="E17" s="94"/>
    </row>
    <row r="18" spans="1:5" s="10" customFormat="1" ht="18" customHeight="1">
      <c r="A18" s="98" t="s">
        <v>333</v>
      </c>
      <c r="B18" s="87"/>
      <c r="C18" s="4"/>
      <c r="D18" s="4"/>
      <c r="E18" s="94"/>
    </row>
    <row r="19" spans="1:5" s="10" customFormat="1">
      <c r="A19" s="87" t="s">
        <v>279</v>
      </c>
      <c r="B19" s="87"/>
      <c r="C19" s="4"/>
      <c r="D19" s="4"/>
      <c r="E19" s="94"/>
    </row>
    <row r="20" spans="1:5" s="10" customFormat="1">
      <c r="A20" s="87" t="s">
        <v>279</v>
      </c>
      <c r="B20" s="87"/>
      <c r="C20" s="4"/>
      <c r="D20" s="4"/>
      <c r="E20" s="94"/>
    </row>
    <row r="21" spans="1:5" s="10" customFormat="1">
      <c r="A21" s="87" t="s">
        <v>279</v>
      </c>
      <c r="B21" s="87"/>
      <c r="C21" s="4"/>
      <c r="D21" s="4"/>
      <c r="E21" s="94"/>
    </row>
    <row r="22" spans="1:5" s="10" customFormat="1">
      <c r="A22" s="87" t="s">
        <v>279</v>
      </c>
      <c r="B22" s="87"/>
      <c r="C22" s="4"/>
      <c r="D22" s="4"/>
      <c r="E22" s="94"/>
    </row>
    <row r="23" spans="1:5" s="10" customFormat="1">
      <c r="A23" s="87" t="s">
        <v>279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336</v>
      </c>
      <c r="C25" s="86">
        <f>SUM(C10:C24)</f>
        <v>0</v>
      </c>
      <c r="D25" s="86">
        <f>SUM(D10:D24)</f>
        <v>0</v>
      </c>
      <c r="E25" s="96"/>
    </row>
    <row r="26" spans="1:5">
      <c r="A26" s="43"/>
      <c r="B26" s="43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0" t="s">
        <v>419</v>
      </c>
    </row>
    <row r="30" spans="1:5">
      <c r="A30" s="220"/>
    </row>
    <row r="31" spans="1:5">
      <c r="A31" s="220" t="s">
        <v>352</v>
      </c>
    </row>
    <row r="32" spans="1:5" s="22" customFormat="1" ht="12.75"/>
    <row r="33" spans="1:9">
      <c r="A33" s="69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5"/>
      <c r="B38" s="65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M12" sqref="M12"/>
    </sheetView>
  </sheetViews>
  <sheetFormatPr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4" t="s">
        <v>475</v>
      </c>
      <c r="B1" s="74"/>
      <c r="C1" s="77"/>
      <c r="D1" s="77"/>
      <c r="E1" s="77"/>
      <c r="F1" s="77"/>
      <c r="G1" s="299"/>
      <c r="H1" s="299"/>
      <c r="I1" s="456" t="s">
        <v>110</v>
      </c>
      <c r="J1" s="456"/>
    </row>
    <row r="2" spans="1:10" ht="15">
      <c r="A2" s="76" t="s">
        <v>141</v>
      </c>
      <c r="B2" s="74"/>
      <c r="C2" s="77"/>
      <c r="D2" s="77"/>
      <c r="E2" s="77"/>
      <c r="F2" s="77"/>
      <c r="G2" s="299"/>
      <c r="H2" s="299"/>
      <c r="I2" s="454" t="s">
        <v>573</v>
      </c>
      <c r="J2" s="454"/>
    </row>
    <row r="3" spans="1:10" ht="15">
      <c r="A3" s="76"/>
      <c r="B3" s="76"/>
      <c r="C3" s="74"/>
      <c r="D3" s="74"/>
      <c r="E3" s="74"/>
      <c r="F3" s="74"/>
      <c r="G3" s="299"/>
      <c r="H3" s="299"/>
      <c r="I3" s="299"/>
    </row>
    <row r="4" spans="1:10" ht="15">
      <c r="A4" s="389" t="s">
        <v>476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/>
      <c r="B5" s="80"/>
      <c r="C5" s="80" t="s">
        <v>595</v>
      </c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98"/>
      <c r="B7" s="298"/>
      <c r="C7" s="298"/>
      <c r="D7" s="298"/>
      <c r="E7" s="298"/>
      <c r="F7" s="298"/>
      <c r="G7" s="78"/>
      <c r="H7" s="78"/>
      <c r="I7" s="78"/>
    </row>
    <row r="8" spans="1:10" ht="45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6" t="s">
        <v>348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36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98">
        <v>16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98">
        <v>17</v>
      </c>
      <c r="B25" s="87"/>
      <c r="C25" s="87"/>
      <c r="D25" s="87"/>
      <c r="E25" s="87"/>
      <c r="F25" s="98"/>
      <c r="G25" s="4"/>
      <c r="H25" s="4"/>
      <c r="I25" s="4"/>
    </row>
    <row r="26" spans="1:9" ht="15">
      <c r="A26" s="98">
        <v>18</v>
      </c>
      <c r="B26" s="87"/>
      <c r="C26" s="87"/>
      <c r="D26" s="87"/>
      <c r="E26" s="87"/>
      <c r="F26" s="98"/>
      <c r="G26" s="4"/>
      <c r="H26" s="4"/>
      <c r="I26" s="4"/>
    </row>
    <row r="27" spans="1:9" ht="15">
      <c r="A27" s="98">
        <v>19</v>
      </c>
      <c r="B27" s="87"/>
      <c r="C27" s="87"/>
      <c r="D27" s="87"/>
      <c r="E27" s="87"/>
      <c r="F27" s="98"/>
      <c r="G27" s="4"/>
      <c r="H27" s="4"/>
      <c r="I27" s="4"/>
    </row>
    <row r="28" spans="1:9" ht="15">
      <c r="A28" s="98">
        <v>20</v>
      </c>
      <c r="B28" s="87"/>
      <c r="C28" s="87"/>
      <c r="D28" s="87"/>
      <c r="E28" s="87"/>
      <c r="F28" s="98"/>
      <c r="G28" s="4"/>
      <c r="H28" s="4"/>
      <c r="I28" s="4"/>
    </row>
    <row r="29" spans="1:9" ht="15">
      <c r="A29" s="98">
        <v>21</v>
      </c>
      <c r="B29" s="87"/>
      <c r="C29" s="87"/>
      <c r="D29" s="87"/>
      <c r="E29" s="87"/>
      <c r="F29" s="98"/>
      <c r="G29" s="4"/>
      <c r="H29" s="4"/>
      <c r="I29" s="4"/>
    </row>
    <row r="30" spans="1:9" ht="15">
      <c r="A30" s="98">
        <v>22</v>
      </c>
      <c r="B30" s="87"/>
      <c r="C30" s="87"/>
      <c r="D30" s="87"/>
      <c r="E30" s="87"/>
      <c r="F30" s="98"/>
      <c r="G30" s="4"/>
      <c r="H30" s="4"/>
      <c r="I30" s="4"/>
    </row>
    <row r="31" spans="1:9" ht="15">
      <c r="A31" s="98">
        <v>23</v>
      </c>
      <c r="B31" s="87"/>
      <c r="C31" s="87"/>
      <c r="D31" s="87"/>
      <c r="E31" s="87"/>
      <c r="F31" s="98"/>
      <c r="G31" s="4"/>
      <c r="H31" s="4"/>
      <c r="I31" s="4"/>
    </row>
    <row r="32" spans="1:9" ht="15">
      <c r="A32" s="98">
        <v>24</v>
      </c>
      <c r="B32" s="87"/>
      <c r="C32" s="87"/>
      <c r="D32" s="87"/>
      <c r="E32" s="87"/>
      <c r="F32" s="98"/>
      <c r="G32" s="4"/>
      <c r="H32" s="4"/>
      <c r="I32" s="4"/>
    </row>
    <row r="33" spans="1:9" ht="15">
      <c r="A33" s="87" t="s">
        <v>277</v>
      </c>
      <c r="B33" s="87"/>
      <c r="C33" s="87"/>
      <c r="D33" s="87"/>
      <c r="E33" s="87"/>
      <c r="F33" s="98"/>
      <c r="G33" s="4"/>
      <c r="H33" s="4"/>
      <c r="I33" s="4"/>
    </row>
    <row r="34" spans="1:9" ht="15">
      <c r="A34" s="87"/>
      <c r="B34" s="99"/>
      <c r="C34" s="99"/>
      <c r="D34" s="99"/>
      <c r="E34" s="99"/>
      <c r="F34" s="87" t="s">
        <v>455</v>
      </c>
      <c r="G34" s="86">
        <f>SUM(G9:G33)</f>
        <v>0</v>
      </c>
      <c r="H34" s="86">
        <f>SUM(H9:H33)</f>
        <v>0</v>
      </c>
      <c r="I34" s="86">
        <f>SUM(I9:I33)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>
      <c r="A36" s="235" t="s">
        <v>477</v>
      </c>
      <c r="B36" s="235"/>
      <c r="C36" s="234"/>
      <c r="D36" s="234"/>
      <c r="E36" s="234"/>
      <c r="F36" s="234"/>
      <c r="G36" s="234"/>
      <c r="H36" s="188"/>
      <c r="I36" s="188"/>
    </row>
    <row r="37" spans="1:9" ht="15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5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92"/>
      <c r="F43" s="192"/>
      <c r="G43" s="192"/>
      <c r="H43" s="188"/>
      <c r="I43" s="188"/>
    </row>
    <row r="44" spans="1:9" ht="15">
      <c r="A44" s="194"/>
      <c r="B44" s="194"/>
      <c r="C44" s="194" t="s">
        <v>395</v>
      </c>
      <c r="D44" s="194"/>
      <c r="E44" s="194"/>
      <c r="F44" s="194"/>
      <c r="G44" s="194"/>
      <c r="H44" s="188"/>
      <c r="I44" s="188"/>
    </row>
    <row r="45" spans="1:9" ht="15">
      <c r="A45" s="188"/>
      <c r="B45" s="188"/>
      <c r="C45" s="188" t="s">
        <v>394</v>
      </c>
      <c r="D45" s="188"/>
      <c r="E45" s="188"/>
      <c r="F45" s="188"/>
      <c r="G45" s="188"/>
      <c r="H45" s="188"/>
      <c r="I45" s="188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L19" sqref="L19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4" t="s">
        <v>478</v>
      </c>
      <c r="B1" s="77"/>
      <c r="C1" s="77"/>
      <c r="D1" s="77"/>
      <c r="E1" s="77"/>
      <c r="F1" s="77"/>
      <c r="G1" s="456" t="s">
        <v>110</v>
      </c>
      <c r="H1" s="456"/>
    </row>
    <row r="2" spans="1:8" ht="15">
      <c r="A2" s="76" t="s">
        <v>141</v>
      </c>
      <c r="B2" s="77"/>
      <c r="C2" s="77"/>
      <c r="D2" s="77"/>
      <c r="E2" s="77"/>
      <c r="F2" s="77"/>
      <c r="G2" s="454" t="s">
        <v>573</v>
      </c>
      <c r="H2" s="454"/>
    </row>
    <row r="3" spans="1:8" ht="15">
      <c r="A3" s="76"/>
      <c r="B3" s="76"/>
      <c r="C3" s="76"/>
      <c r="D3" s="76"/>
      <c r="E3" s="76"/>
      <c r="F3" s="76"/>
      <c r="G3" s="299"/>
      <c r="H3" s="299"/>
    </row>
    <row r="4" spans="1:8" ht="15">
      <c r="A4" s="389" t="s">
        <v>476</v>
      </c>
      <c r="B4" s="77"/>
      <c r="C4" s="77"/>
      <c r="D4" s="77"/>
      <c r="E4" s="77"/>
      <c r="F4" s="77"/>
      <c r="G4" s="76"/>
      <c r="H4" s="76"/>
    </row>
    <row r="5" spans="1:8" ht="15">
      <c r="A5" s="80"/>
      <c r="B5" s="80" t="s">
        <v>596</v>
      </c>
      <c r="C5" s="80"/>
      <c r="D5" s="80"/>
      <c r="E5" s="80"/>
      <c r="F5" s="80"/>
      <c r="G5" s="81"/>
      <c r="H5" s="81"/>
    </row>
    <row r="6" spans="1:8" ht="15">
      <c r="A6" s="77"/>
      <c r="B6" s="77"/>
      <c r="C6" s="77"/>
      <c r="D6" s="77"/>
      <c r="E6" s="77"/>
      <c r="F6" s="77"/>
      <c r="G6" s="76"/>
      <c r="H6" s="76"/>
    </row>
    <row r="7" spans="1:8" ht="15">
      <c r="A7" s="298"/>
      <c r="B7" s="298"/>
      <c r="C7" s="298"/>
      <c r="D7" s="298"/>
      <c r="E7" s="298"/>
      <c r="F7" s="298"/>
      <c r="G7" s="78"/>
      <c r="H7" s="78"/>
    </row>
    <row r="8" spans="1:8" ht="45">
      <c r="A8" s="90" t="s">
        <v>340</v>
      </c>
      <c r="B8" s="90" t="s">
        <v>341</v>
      </c>
      <c r="C8" s="90" t="s">
        <v>227</v>
      </c>
      <c r="D8" s="90" t="s">
        <v>344</v>
      </c>
      <c r="E8" s="90" t="s">
        <v>343</v>
      </c>
      <c r="F8" s="90" t="s">
        <v>390</v>
      </c>
      <c r="G8" s="79" t="s">
        <v>10</v>
      </c>
      <c r="H8" s="79" t="s">
        <v>9</v>
      </c>
    </row>
    <row r="9" spans="1:8" ht="15">
      <c r="A9" s="98"/>
      <c r="B9" s="98"/>
      <c r="C9" s="98"/>
      <c r="D9" s="98"/>
      <c r="E9" s="98"/>
      <c r="F9" s="98"/>
      <c r="G9" s="4"/>
      <c r="H9" s="4"/>
    </row>
    <row r="10" spans="1:8" ht="15">
      <c r="A10" s="98"/>
      <c r="B10" s="98"/>
      <c r="C10" s="98"/>
      <c r="D10" s="98"/>
      <c r="E10" s="98"/>
      <c r="F10" s="98"/>
      <c r="G10" s="4"/>
      <c r="H10" s="4"/>
    </row>
    <row r="11" spans="1:8" ht="15">
      <c r="A11" s="87"/>
      <c r="B11" s="87"/>
      <c r="C11" s="87"/>
      <c r="D11" s="87"/>
      <c r="E11" s="87"/>
      <c r="F11" s="87"/>
      <c r="G11" s="4"/>
      <c r="H11" s="4"/>
    </row>
    <row r="12" spans="1:8" ht="15">
      <c r="A12" s="87"/>
      <c r="B12" s="87"/>
      <c r="C12" s="87"/>
      <c r="D12" s="87"/>
      <c r="E12" s="87"/>
      <c r="F12" s="87"/>
      <c r="G12" s="4"/>
      <c r="H12" s="4"/>
    </row>
    <row r="13" spans="1:8" ht="15">
      <c r="A13" s="87"/>
      <c r="B13" s="87"/>
      <c r="C13" s="87"/>
      <c r="D13" s="87"/>
      <c r="E13" s="87"/>
      <c r="F13" s="87"/>
      <c r="G13" s="4"/>
      <c r="H13" s="4"/>
    </row>
    <row r="14" spans="1:8" ht="15">
      <c r="A14" s="87"/>
      <c r="B14" s="87"/>
      <c r="C14" s="87"/>
      <c r="D14" s="87"/>
      <c r="E14" s="87"/>
      <c r="F14" s="87"/>
      <c r="G14" s="4"/>
      <c r="H14" s="4"/>
    </row>
    <row r="15" spans="1:8" ht="15">
      <c r="A15" s="87"/>
      <c r="B15" s="87"/>
      <c r="C15" s="87"/>
      <c r="D15" s="87"/>
      <c r="E15" s="87"/>
      <c r="F15" s="87"/>
      <c r="G15" s="4"/>
      <c r="H15" s="4"/>
    </row>
    <row r="16" spans="1:8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8" ht="15">
      <c r="A33" s="87"/>
      <c r="B33" s="87"/>
      <c r="C33" s="87"/>
      <c r="D33" s="87"/>
      <c r="E33" s="87"/>
      <c r="F33" s="87"/>
      <c r="G33" s="4"/>
      <c r="H33" s="4"/>
    </row>
    <row r="34" spans="1:8" ht="15">
      <c r="A34" s="99"/>
      <c r="B34" s="99"/>
      <c r="C34" s="99"/>
      <c r="D34" s="99"/>
      <c r="E34" s="99"/>
      <c r="F34" s="99" t="s">
        <v>339</v>
      </c>
      <c r="G34" s="86">
        <f>SUM(G9:G33)</f>
        <v>0</v>
      </c>
      <c r="H34" s="86">
        <f>SUM(H9:H33)</f>
        <v>0</v>
      </c>
    </row>
    <row r="35" spans="1:8" ht="15">
      <c r="A35" s="43"/>
      <c r="B35" s="43"/>
      <c r="C35" s="43"/>
      <c r="D35" s="43"/>
      <c r="E35" s="43"/>
      <c r="F35" s="43"/>
      <c r="G35" s="2"/>
      <c r="H35" s="2"/>
    </row>
    <row r="36" spans="1:8" ht="15">
      <c r="A36" s="220" t="s">
        <v>479</v>
      </c>
      <c r="B36" s="43"/>
      <c r="C36" s="43"/>
      <c r="D36" s="43"/>
      <c r="E36" s="43"/>
      <c r="F36" s="43"/>
      <c r="G36" s="2"/>
      <c r="H36" s="2"/>
    </row>
    <row r="37" spans="1:8" ht="15">
      <c r="A37" s="220"/>
      <c r="B37" s="43"/>
      <c r="C37" s="43"/>
      <c r="D37" s="43"/>
      <c r="E37" s="43"/>
      <c r="F37" s="43"/>
      <c r="G37" s="2"/>
      <c r="H37" s="2"/>
    </row>
    <row r="38" spans="1:8" ht="15">
      <c r="A38" s="220"/>
      <c r="B38" s="2"/>
      <c r="C38" s="2"/>
      <c r="D38" s="2"/>
      <c r="E38" s="2"/>
      <c r="F38" s="2"/>
      <c r="G38" s="2"/>
      <c r="H38" s="2"/>
    </row>
    <row r="39" spans="1:8" ht="15">
      <c r="A39" s="220"/>
      <c r="B39" s="2"/>
      <c r="C39" s="2"/>
      <c r="D39" s="2"/>
      <c r="E39" s="2"/>
      <c r="F39" s="2"/>
      <c r="G39" s="2"/>
      <c r="H39" s="2"/>
    </row>
    <row r="40" spans="1:8">
      <c r="A40" s="22"/>
      <c r="B40" s="22"/>
      <c r="C40" s="22"/>
      <c r="D40" s="22"/>
      <c r="E40" s="22"/>
      <c r="F40" s="22"/>
      <c r="G40" s="22"/>
      <c r="H40" s="22"/>
    </row>
    <row r="41" spans="1:8" ht="15">
      <c r="A41" s="69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69"/>
      <c r="B44" s="69" t="s">
        <v>271</v>
      </c>
      <c r="C44" s="69"/>
      <c r="D44" s="69"/>
      <c r="E44" s="69"/>
      <c r="F44" s="69"/>
      <c r="G44" s="2"/>
      <c r="H44" s="12"/>
    </row>
    <row r="45" spans="1:8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8">
      <c r="A46" s="65"/>
      <c r="B46" s="65" t="s">
        <v>140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D5" sqref="D5"/>
    </sheetView>
  </sheetViews>
  <sheetFormatPr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4" t="s">
        <v>480</v>
      </c>
      <c r="B1" s="74"/>
      <c r="C1" s="77"/>
      <c r="D1" s="77"/>
      <c r="E1" s="77"/>
      <c r="F1" s="77"/>
      <c r="G1" s="456" t="s">
        <v>110</v>
      </c>
      <c r="H1" s="456"/>
    </row>
    <row r="2" spans="1:10" ht="15">
      <c r="A2" s="76" t="s">
        <v>141</v>
      </c>
      <c r="B2" s="74"/>
      <c r="C2" s="77"/>
      <c r="D2" s="77"/>
      <c r="E2" s="77"/>
      <c r="F2" s="77"/>
      <c r="G2" s="454" t="s">
        <v>573</v>
      </c>
      <c r="H2" s="454"/>
    </row>
    <row r="3" spans="1:10" ht="15">
      <c r="A3" s="76"/>
      <c r="B3" s="76"/>
      <c r="C3" s="76"/>
      <c r="D3" s="76"/>
      <c r="E3" s="76"/>
      <c r="F3" s="76"/>
      <c r="G3" s="299"/>
      <c r="H3" s="299"/>
    </row>
    <row r="4" spans="1:10" ht="15">
      <c r="A4" s="389" t="s">
        <v>476</v>
      </c>
      <c r="B4" s="77"/>
      <c r="C4" s="77"/>
      <c r="D4" s="77"/>
      <c r="E4" s="77"/>
      <c r="F4" s="77"/>
      <c r="G4" s="76"/>
      <c r="H4" s="76"/>
    </row>
    <row r="5" spans="1:10" ht="15">
      <c r="A5" s="80"/>
      <c r="B5" s="80"/>
      <c r="C5" s="80"/>
      <c r="D5" s="80" t="s">
        <v>572</v>
      </c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98"/>
      <c r="B7" s="298"/>
      <c r="C7" s="298"/>
      <c r="D7" s="298"/>
      <c r="E7" s="298"/>
      <c r="F7" s="298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6" t="s">
        <v>348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6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>
      <c r="A36" s="235" t="s">
        <v>481</v>
      </c>
      <c r="B36" s="235"/>
      <c r="C36" s="234"/>
      <c r="D36" s="234"/>
      <c r="E36" s="234"/>
      <c r="F36" s="234"/>
      <c r="G36" s="234"/>
      <c r="H36" s="188"/>
      <c r="I36" s="188"/>
    </row>
    <row r="37" spans="1:9" ht="15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5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433</v>
      </c>
      <c r="D44" s="194"/>
      <c r="E44" s="234"/>
      <c r="F44" s="194"/>
      <c r="G44" s="194"/>
      <c r="H44" s="188"/>
      <c r="I44" s="195"/>
    </row>
    <row r="45" spans="1:9" ht="15">
      <c r="A45" s="188"/>
      <c r="B45" s="188"/>
      <c r="C45" s="188" t="s">
        <v>270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F3" sqref="F3"/>
    </sheetView>
  </sheetViews>
  <sheetFormatPr defaultRowHeight="12.75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13.140625" style="189" customWidth="1"/>
    <col min="6" max="6" width="17" style="189" customWidth="1"/>
    <col min="7" max="7" width="13.7109375" style="189" customWidth="1"/>
    <col min="8" max="8" width="19.42578125" style="189" bestFit="1" customWidth="1"/>
    <col min="9" max="9" width="18.5703125" style="189" bestFit="1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>
      <c r="A2" s="462" t="s">
        <v>482</v>
      </c>
      <c r="B2" s="462"/>
      <c r="C2" s="462"/>
      <c r="D2" s="462"/>
      <c r="E2" s="390"/>
      <c r="F2" s="77"/>
      <c r="G2" s="77"/>
      <c r="H2" s="77"/>
      <c r="I2" s="77"/>
      <c r="J2" s="299"/>
      <c r="K2" s="300"/>
      <c r="L2" s="300" t="s">
        <v>110</v>
      </c>
    </row>
    <row r="3" spans="1:12" ht="15">
      <c r="A3" s="76" t="s">
        <v>141</v>
      </c>
      <c r="B3" s="74"/>
      <c r="C3" s="77"/>
      <c r="D3" s="77"/>
      <c r="E3" s="77"/>
      <c r="F3" s="77"/>
      <c r="G3" s="77"/>
      <c r="H3" s="77"/>
      <c r="I3" s="77"/>
      <c r="J3" s="299"/>
      <c r="K3" s="454" t="s">
        <v>573</v>
      </c>
      <c r="L3" s="454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299"/>
      <c r="K4" s="299"/>
      <c r="L4" s="299"/>
    </row>
    <row r="5" spans="1:12" ht="15">
      <c r="A5" s="389" t="s">
        <v>483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80"/>
      <c r="B6" s="80"/>
      <c r="C6" s="80" t="s">
        <v>572</v>
      </c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298"/>
      <c r="B8" s="298"/>
      <c r="C8" s="298"/>
      <c r="D8" s="298"/>
      <c r="E8" s="298"/>
      <c r="F8" s="298"/>
      <c r="G8" s="298"/>
      <c r="H8" s="298"/>
      <c r="I8" s="298"/>
      <c r="J8" s="78"/>
      <c r="K8" s="78"/>
      <c r="L8" s="78"/>
    </row>
    <row r="9" spans="1:12" ht="45">
      <c r="A9" s="90" t="s">
        <v>64</v>
      </c>
      <c r="B9" s="90" t="s">
        <v>484</v>
      </c>
      <c r="C9" s="90" t="s">
        <v>485</v>
      </c>
      <c r="D9" s="90" t="s">
        <v>486</v>
      </c>
      <c r="E9" s="90" t="s">
        <v>487</v>
      </c>
      <c r="F9" s="90" t="s">
        <v>488</v>
      </c>
      <c r="G9" s="90" t="s">
        <v>489</v>
      </c>
      <c r="H9" s="90" t="s">
        <v>490</v>
      </c>
      <c r="I9" s="90" t="s">
        <v>491</v>
      </c>
      <c r="J9" s="90" t="s">
        <v>492</v>
      </c>
      <c r="K9" s="90" t="s">
        <v>493</v>
      </c>
      <c r="L9" s="90" t="s">
        <v>319</v>
      </c>
    </row>
    <row r="10" spans="1:12" ht="15">
      <c r="A10" s="98">
        <v>1</v>
      </c>
      <c r="B10" s="391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>
      <c r="A11" s="98">
        <v>2</v>
      </c>
      <c r="B11" s="391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391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391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391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391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391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91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91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91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391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391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91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91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91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91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98">
        <v>17</v>
      </c>
      <c r="B26" s="391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>
      <c r="A27" s="98">
        <v>18</v>
      </c>
      <c r="B27" s="391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>
      <c r="A28" s="98">
        <v>19</v>
      </c>
      <c r="B28" s="391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>
      <c r="A29" s="98">
        <v>20</v>
      </c>
      <c r="B29" s="391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>
      <c r="A30" s="98">
        <v>21</v>
      </c>
      <c r="B30" s="391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91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91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91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277</v>
      </c>
      <c r="B34" s="391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91"/>
      <c r="C35" s="99"/>
      <c r="D35" s="99"/>
      <c r="E35" s="99"/>
      <c r="F35" s="99"/>
      <c r="G35" s="87"/>
      <c r="H35" s="87"/>
      <c r="I35" s="87"/>
      <c r="J35" s="87" t="s">
        <v>494</v>
      </c>
      <c r="K35" s="86">
        <f>SUM(K10:K34)</f>
        <v>0</v>
      </c>
      <c r="L35" s="87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8"/>
    </row>
    <row r="37" spans="1:12" ht="15">
      <c r="A37" s="235" t="s">
        <v>495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8"/>
    </row>
    <row r="38" spans="1:12" ht="15">
      <c r="A38" s="235" t="s">
        <v>496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8"/>
    </row>
    <row r="39" spans="1:12" ht="15">
      <c r="A39" s="220" t="s">
        <v>497</v>
      </c>
      <c r="B39" s="235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5">
      <c r="A40" s="220" t="s">
        <v>498</v>
      </c>
      <c r="B40" s="235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5">
      <c r="A41" s="220"/>
      <c r="B41" s="235"/>
      <c r="C41" s="188"/>
      <c r="D41" s="188"/>
      <c r="E41" s="188"/>
      <c r="F41" s="188"/>
      <c r="G41" s="188"/>
      <c r="H41" s="188"/>
      <c r="I41" s="188"/>
      <c r="J41" s="188"/>
      <c r="K41" s="188"/>
    </row>
    <row r="42" spans="1:12" ht="15">
      <c r="A42" s="220"/>
      <c r="B42" s="235"/>
      <c r="C42" s="188"/>
      <c r="D42" s="188"/>
      <c r="E42" s="188"/>
      <c r="F42" s="188"/>
      <c r="G42" s="188"/>
      <c r="H42" s="188"/>
      <c r="I42" s="188"/>
      <c r="J42" s="188"/>
      <c r="K42" s="188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463" t="s">
        <v>107</v>
      </c>
      <c r="B44" s="463"/>
      <c r="C44" s="392"/>
      <c r="D44" s="393"/>
      <c r="E44" s="393"/>
      <c r="F44" s="392"/>
      <c r="G44" s="392"/>
      <c r="H44" s="392"/>
      <c r="I44" s="392"/>
      <c r="J44" s="392"/>
      <c r="K44" s="188"/>
    </row>
    <row r="45" spans="1:12" ht="15">
      <c r="A45" s="392"/>
      <c r="B45" s="393"/>
      <c r="C45" s="392"/>
      <c r="D45" s="393"/>
      <c r="E45" s="393"/>
      <c r="F45" s="392"/>
      <c r="G45" s="392"/>
      <c r="H45" s="392"/>
      <c r="I45" s="392"/>
      <c r="J45" s="394"/>
      <c r="K45" s="188"/>
    </row>
    <row r="46" spans="1:12" ht="15" customHeight="1">
      <c r="A46" s="392"/>
      <c r="B46" s="393"/>
      <c r="C46" s="464" t="s">
        <v>268</v>
      </c>
      <c r="D46" s="464"/>
      <c r="E46" s="395"/>
      <c r="F46" s="396"/>
      <c r="G46" s="465" t="s">
        <v>499</v>
      </c>
      <c r="H46" s="465"/>
      <c r="I46" s="465"/>
      <c r="J46" s="397"/>
      <c r="K46" s="188"/>
    </row>
    <row r="47" spans="1:12" ht="15">
      <c r="A47" s="392"/>
      <c r="B47" s="393"/>
      <c r="C47" s="392"/>
      <c r="D47" s="393"/>
      <c r="E47" s="393"/>
      <c r="F47" s="392"/>
      <c r="G47" s="466"/>
      <c r="H47" s="466"/>
      <c r="I47" s="466"/>
      <c r="J47" s="397"/>
      <c r="K47" s="188"/>
    </row>
    <row r="48" spans="1:12" ht="15">
      <c r="A48" s="392"/>
      <c r="B48" s="393"/>
      <c r="C48" s="461" t="s">
        <v>140</v>
      </c>
      <c r="D48" s="461"/>
      <c r="E48" s="395"/>
      <c r="F48" s="396"/>
      <c r="G48" s="392"/>
      <c r="H48" s="392"/>
      <c r="I48" s="392"/>
      <c r="J48" s="392"/>
      <c r="K48" s="188"/>
    </row>
  </sheetData>
  <mergeCells count="6">
    <mergeCell ref="C48:D48"/>
    <mergeCell ref="A2:D2"/>
    <mergeCell ref="K3:L3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F48" sqref="F48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457</v>
      </c>
      <c r="B1" s="76"/>
      <c r="C1" s="467" t="s">
        <v>110</v>
      </c>
      <c r="D1" s="467"/>
    </row>
    <row r="2" spans="1:5">
      <c r="A2" s="74" t="s">
        <v>458</v>
      </c>
      <c r="B2" s="76"/>
      <c r="C2" s="454" t="s">
        <v>575</v>
      </c>
      <c r="D2" s="455"/>
    </row>
    <row r="3" spans="1:5">
      <c r="A3" s="76" t="s">
        <v>141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21" t="e">
        <f>#REF!</f>
        <v>#REF!</v>
      </c>
      <c r="B6" s="122" t="s">
        <v>576</v>
      </c>
      <c r="C6" s="122"/>
      <c r="D6" s="58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261374</v>
      </c>
      <c r="D10" s="82">
        <f>SUM(D11,D14,D17,D20:D22)</f>
        <v>261374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6355</v>
      </c>
      <c r="D11" s="82">
        <f>SUM(D12:D13)</f>
        <v>6355</v>
      </c>
    </row>
    <row r="12" spans="1:5" s="9" customFormat="1" ht="18">
      <c r="A12" s="16" t="s">
        <v>30</v>
      </c>
      <c r="B12" s="16" t="s">
        <v>70</v>
      </c>
      <c r="C12" s="32">
        <v>6355</v>
      </c>
      <c r="D12" s="33">
        <v>6355</v>
      </c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2">
        <f>SUM(C18:C19)</f>
        <v>252159</v>
      </c>
      <c r="D17" s="82">
        <f>SUM(D18:D19)</f>
        <v>252159</v>
      </c>
    </row>
    <row r="18" spans="1:9">
      <c r="A18" s="16" t="s">
        <v>50</v>
      </c>
      <c r="B18" s="16" t="s">
        <v>75</v>
      </c>
      <c r="C18" s="32">
        <v>82405</v>
      </c>
      <c r="D18" s="33">
        <v>82405</v>
      </c>
    </row>
    <row r="19" spans="1:9">
      <c r="A19" s="16" t="s">
        <v>51</v>
      </c>
      <c r="B19" s="16" t="s">
        <v>76</v>
      </c>
      <c r="C19" s="32">
        <v>169754</v>
      </c>
      <c r="D19" s="33">
        <v>169754</v>
      </c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>
        <v>2860</v>
      </c>
      <c r="D21" s="33">
        <v>2860</v>
      </c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5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70" zoomScaleSheetLayoutView="70" workbookViewId="0">
      <selection activeCell="A33" sqref="A33:H88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8" s="6" customFormat="1" ht="22.5" customHeight="1">
      <c r="A1" s="74" t="s">
        <v>459</v>
      </c>
      <c r="B1" s="77"/>
      <c r="C1" s="456" t="s">
        <v>110</v>
      </c>
      <c r="D1" s="456"/>
      <c r="E1" s="469"/>
      <c r="F1" s="469"/>
      <c r="G1" s="469"/>
      <c r="H1" s="469"/>
    </row>
    <row r="2" spans="1:8" s="6" customFormat="1" ht="22.5" customHeight="1">
      <c r="A2" s="74" t="s">
        <v>456</v>
      </c>
      <c r="B2" s="77"/>
      <c r="C2" s="454" t="s">
        <v>575</v>
      </c>
      <c r="D2" s="454"/>
      <c r="E2" s="469"/>
      <c r="F2" s="469"/>
      <c r="G2" s="469"/>
      <c r="H2" s="469"/>
    </row>
    <row r="3" spans="1:8" s="6" customFormat="1" ht="22.5" customHeight="1">
      <c r="A3" s="76" t="s">
        <v>141</v>
      </c>
      <c r="B3" s="74"/>
      <c r="C3" s="164"/>
      <c r="D3" s="164"/>
      <c r="E3" s="469"/>
      <c r="F3" s="469"/>
      <c r="G3" s="469"/>
      <c r="H3" s="469"/>
    </row>
    <row r="4" spans="1:8" s="6" customFormat="1" ht="14.25" customHeight="1">
      <c r="A4" s="76"/>
      <c r="B4" s="76"/>
      <c r="C4" s="164"/>
      <c r="D4" s="164"/>
      <c r="E4" s="469"/>
      <c r="F4" s="469"/>
      <c r="G4" s="469"/>
      <c r="H4" s="469"/>
    </row>
    <row r="5" spans="1:8" ht="19.5" customHeight="1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469"/>
      <c r="F5" s="469"/>
      <c r="G5" s="469"/>
      <c r="H5" s="469"/>
    </row>
    <row r="6" spans="1:8" ht="15.75" customHeight="1">
      <c r="A6" s="80"/>
      <c r="B6" s="80" t="s">
        <v>579</v>
      </c>
      <c r="C6" s="81"/>
      <c r="D6" s="81"/>
      <c r="E6" s="469"/>
      <c r="F6" s="469"/>
      <c r="G6" s="469"/>
      <c r="H6" s="469"/>
    </row>
    <row r="7" spans="1:8" ht="5.25" customHeight="1">
      <c r="A7" s="77"/>
      <c r="B7" s="77"/>
      <c r="C7" s="76"/>
      <c r="D7" s="76"/>
      <c r="E7" s="469"/>
      <c r="F7" s="469"/>
      <c r="G7" s="469"/>
      <c r="H7" s="469"/>
    </row>
    <row r="8" spans="1:8" s="6" customFormat="1" ht="3" customHeight="1">
      <c r="A8" s="163"/>
      <c r="B8" s="163"/>
      <c r="C8" s="78"/>
      <c r="D8" s="78"/>
      <c r="E8" s="469"/>
      <c r="F8" s="469"/>
      <c r="G8" s="469"/>
      <c r="H8" s="469"/>
    </row>
    <row r="9" spans="1:8" s="6" customFormat="1" ht="30">
      <c r="A9" s="89" t="s">
        <v>64</v>
      </c>
      <c r="B9" s="89" t="s">
        <v>334</v>
      </c>
      <c r="C9" s="79" t="s">
        <v>10</v>
      </c>
      <c r="D9" s="79" t="s">
        <v>9</v>
      </c>
      <c r="E9" s="469"/>
      <c r="F9" s="469"/>
      <c r="G9" s="469"/>
      <c r="H9" s="469"/>
    </row>
    <row r="10" spans="1:8" s="9" customFormat="1" ht="22.5" customHeight="1">
      <c r="A10" s="430" t="s">
        <v>298</v>
      </c>
      <c r="B10" s="430"/>
      <c r="C10" s="431"/>
      <c r="D10" s="431"/>
      <c r="E10" s="469"/>
      <c r="F10" s="469"/>
      <c r="G10" s="469"/>
      <c r="H10" s="469"/>
    </row>
    <row r="11" spans="1:8" s="10" customFormat="1" ht="22.5" customHeight="1">
      <c r="A11" s="430" t="s">
        <v>299</v>
      </c>
      <c r="B11" s="430"/>
      <c r="C11" s="431"/>
      <c r="D11" s="431"/>
      <c r="E11" s="469"/>
      <c r="F11" s="469"/>
      <c r="G11" s="469"/>
      <c r="H11" s="469"/>
    </row>
    <row r="12" spans="1:8" s="10" customFormat="1" ht="22.5" customHeight="1">
      <c r="A12" s="430" t="s">
        <v>300</v>
      </c>
      <c r="B12" s="430"/>
      <c r="C12" s="431"/>
      <c r="D12" s="431"/>
      <c r="E12" s="469"/>
      <c r="F12" s="469"/>
      <c r="G12" s="469"/>
      <c r="H12" s="469"/>
    </row>
    <row r="13" spans="1:8" s="10" customFormat="1" ht="22.5" customHeight="1">
      <c r="A13" s="430" t="s">
        <v>279</v>
      </c>
      <c r="B13" s="430"/>
      <c r="C13" s="431"/>
      <c r="D13" s="431"/>
      <c r="E13" s="469"/>
      <c r="F13" s="469"/>
      <c r="G13" s="469"/>
      <c r="H13" s="469"/>
    </row>
    <row r="14" spans="1:8" s="10" customFormat="1" ht="22.5" customHeight="1">
      <c r="A14" s="430" t="s">
        <v>279</v>
      </c>
      <c r="B14" s="430"/>
      <c r="C14" s="431"/>
      <c r="D14" s="431"/>
      <c r="E14" s="469"/>
      <c r="F14" s="469"/>
      <c r="G14" s="469"/>
      <c r="H14" s="469"/>
    </row>
    <row r="15" spans="1:8" s="10" customFormat="1" ht="22.5" customHeight="1">
      <c r="A15" s="430" t="s">
        <v>279</v>
      </c>
      <c r="B15" s="430"/>
      <c r="C15" s="431"/>
      <c r="D15" s="431"/>
      <c r="E15" s="469"/>
      <c r="F15" s="469"/>
      <c r="G15" s="469"/>
      <c r="H15" s="469"/>
    </row>
    <row r="16" spans="1:8" s="10" customFormat="1" ht="22.5" customHeight="1">
      <c r="A16" s="430" t="s">
        <v>279</v>
      </c>
      <c r="B16" s="430"/>
      <c r="C16" s="431"/>
      <c r="D16" s="431"/>
      <c r="E16" s="469"/>
      <c r="F16" s="469"/>
      <c r="G16" s="469"/>
      <c r="H16" s="469"/>
    </row>
    <row r="17" spans="1:9" ht="22.5" customHeight="1">
      <c r="A17" s="430" t="s">
        <v>279</v>
      </c>
      <c r="B17" s="430"/>
      <c r="C17" s="431"/>
      <c r="D17" s="431"/>
      <c r="E17" s="469"/>
      <c r="F17" s="469"/>
      <c r="G17" s="469"/>
      <c r="H17" s="469"/>
    </row>
    <row r="18" spans="1:9" ht="22.5" customHeight="1">
      <c r="A18" s="430" t="s">
        <v>279</v>
      </c>
      <c r="B18" s="430"/>
      <c r="C18" s="431"/>
      <c r="D18" s="431"/>
      <c r="E18" s="469"/>
      <c r="F18" s="469"/>
      <c r="G18" s="469"/>
      <c r="H18" s="469"/>
    </row>
    <row r="19" spans="1:9" ht="22.5" customHeight="1">
      <c r="A19" s="430" t="s">
        <v>279</v>
      </c>
      <c r="B19" s="430"/>
      <c r="C19" s="431"/>
      <c r="D19" s="431"/>
      <c r="E19" s="469"/>
      <c r="F19" s="469"/>
      <c r="G19" s="469"/>
      <c r="H19" s="469"/>
    </row>
    <row r="20" spans="1:9" ht="22.5" customHeight="1">
      <c r="A20" s="432"/>
      <c r="B20" s="432"/>
      <c r="C20" s="433"/>
      <c r="D20" s="433"/>
      <c r="E20" s="469"/>
      <c r="F20" s="469"/>
      <c r="G20" s="469"/>
      <c r="H20" s="469"/>
    </row>
    <row r="21" spans="1:9" ht="7.5" customHeight="1">
      <c r="A21" s="43"/>
      <c r="B21" s="43"/>
      <c r="E21" s="469"/>
      <c r="F21" s="469"/>
      <c r="G21" s="469"/>
      <c r="H21" s="469"/>
    </row>
    <row r="22" spans="1:9" ht="6.75" customHeight="1">
      <c r="E22" s="469"/>
      <c r="F22" s="469"/>
      <c r="G22" s="469"/>
      <c r="H22" s="469"/>
    </row>
    <row r="23" spans="1:9" s="22" customFormat="1" ht="14.25" customHeight="1">
      <c r="A23" s="2" t="s">
        <v>403</v>
      </c>
      <c r="B23" s="2"/>
      <c r="C23" s="2"/>
      <c r="D23" s="2"/>
      <c r="E23" s="469"/>
      <c r="F23" s="469"/>
      <c r="G23" s="469"/>
      <c r="H23" s="469"/>
    </row>
    <row r="24" spans="1:9" ht="11.25" customHeight="1">
      <c r="A24" s="220"/>
      <c r="E24" s="469"/>
      <c r="F24" s="469"/>
      <c r="G24" s="469"/>
      <c r="H24" s="469"/>
    </row>
    <row r="25" spans="1:9" ht="14.25" customHeight="1">
      <c r="A25" s="220" t="s">
        <v>402</v>
      </c>
      <c r="E25" s="469"/>
      <c r="F25" s="469"/>
      <c r="G25" s="469"/>
      <c r="H25" s="469"/>
      <c r="I25"/>
    </row>
    <row r="26" spans="1:9" ht="14.25" customHeight="1">
      <c r="A26" s="22"/>
      <c r="B26" s="22"/>
      <c r="C26" s="22"/>
      <c r="D26" s="22"/>
      <c r="E26" s="469"/>
      <c r="F26" s="469"/>
      <c r="G26" s="469"/>
      <c r="H26" s="469"/>
      <c r="I26"/>
    </row>
    <row r="27" spans="1:9" ht="12.75" customHeight="1">
      <c r="A27" s="69" t="s">
        <v>107</v>
      </c>
      <c r="E27" s="469"/>
      <c r="F27" s="469"/>
      <c r="G27" s="469"/>
      <c r="H27" s="469"/>
      <c r="I27"/>
    </row>
    <row r="28" spans="1:9" ht="12.75" customHeight="1">
      <c r="E28" s="469"/>
      <c r="F28" s="469"/>
      <c r="G28" s="469"/>
      <c r="H28" s="469"/>
      <c r="I28"/>
    </row>
    <row r="29" spans="1:9" customFormat="1" ht="7.5" customHeight="1">
      <c r="A29" s="2"/>
      <c r="B29" s="2"/>
      <c r="C29" s="2"/>
      <c r="D29" s="12"/>
      <c r="E29" s="469"/>
      <c r="F29" s="469"/>
      <c r="G29" s="469"/>
      <c r="H29" s="469"/>
    </row>
    <row r="30" spans="1:9" s="22" customFormat="1" ht="12.75" customHeight="1">
      <c r="A30" s="69"/>
      <c r="B30" s="69" t="s">
        <v>446</v>
      </c>
      <c r="C30" s="2"/>
      <c r="D30" s="12"/>
      <c r="E30" s="469"/>
      <c r="F30" s="469"/>
      <c r="G30" s="469"/>
      <c r="H30" s="469"/>
    </row>
    <row r="31" spans="1:9" ht="14.25" customHeight="1">
      <c r="B31" s="2" t="s">
        <v>447</v>
      </c>
      <c r="D31" s="12"/>
      <c r="E31" s="469"/>
      <c r="F31" s="469"/>
      <c r="G31" s="469"/>
      <c r="H31" s="469"/>
    </row>
    <row r="32" spans="1:9" ht="14.25" customHeight="1">
      <c r="A32" s="65"/>
      <c r="B32" s="65" t="s">
        <v>140</v>
      </c>
      <c r="C32"/>
      <c r="D32"/>
      <c r="E32" s="469"/>
      <c r="F32" s="469"/>
      <c r="G32" s="469"/>
      <c r="H32" s="469"/>
    </row>
    <row r="33" spans="1:8" ht="3.75" customHeight="1">
      <c r="A33" s="468"/>
      <c r="B33" s="468"/>
      <c r="C33" s="468"/>
      <c r="D33" s="468"/>
      <c r="E33" s="468"/>
      <c r="F33" s="468"/>
      <c r="G33" s="468"/>
      <c r="H33" s="468"/>
    </row>
    <row r="34" spans="1:8" ht="3.75" customHeight="1">
      <c r="A34" s="468"/>
      <c r="B34" s="468"/>
      <c r="C34" s="468"/>
      <c r="D34" s="468"/>
      <c r="E34" s="468"/>
      <c r="F34" s="468"/>
      <c r="G34" s="468"/>
      <c r="H34" s="468"/>
    </row>
    <row r="35" spans="1:8" ht="3.75" customHeight="1">
      <c r="A35" s="468"/>
      <c r="B35" s="468"/>
      <c r="C35" s="468"/>
      <c r="D35" s="468"/>
      <c r="E35" s="468"/>
      <c r="F35" s="468"/>
      <c r="G35" s="468"/>
      <c r="H35" s="468"/>
    </row>
    <row r="36" spans="1:8" ht="3.75" customHeight="1">
      <c r="A36" s="468"/>
      <c r="B36" s="468"/>
      <c r="C36" s="468"/>
      <c r="D36" s="468"/>
      <c r="E36" s="468"/>
      <c r="F36" s="468"/>
      <c r="G36" s="468"/>
      <c r="H36" s="468"/>
    </row>
    <row r="37" spans="1:8" ht="3.75" customHeight="1">
      <c r="A37" s="468"/>
      <c r="B37" s="468"/>
      <c r="C37" s="468"/>
      <c r="D37" s="468"/>
      <c r="E37" s="468"/>
      <c r="F37" s="468"/>
      <c r="G37" s="468"/>
      <c r="H37" s="468"/>
    </row>
    <row r="38" spans="1:8" ht="3.75" customHeight="1">
      <c r="A38" s="468"/>
      <c r="B38" s="468"/>
      <c r="C38" s="468"/>
      <c r="D38" s="468"/>
      <c r="E38" s="468"/>
      <c r="F38" s="468"/>
      <c r="G38" s="468"/>
      <c r="H38" s="468"/>
    </row>
    <row r="39" spans="1:8" ht="3.75" customHeight="1">
      <c r="A39" s="468"/>
      <c r="B39" s="468"/>
      <c r="C39" s="468"/>
      <c r="D39" s="468"/>
      <c r="E39" s="468"/>
      <c r="F39" s="468"/>
      <c r="G39" s="468"/>
      <c r="H39" s="468"/>
    </row>
    <row r="40" spans="1:8" ht="3.75" customHeight="1">
      <c r="A40" s="468"/>
      <c r="B40" s="468"/>
      <c r="C40" s="468"/>
      <c r="D40" s="468"/>
      <c r="E40" s="468"/>
      <c r="F40" s="468"/>
      <c r="G40" s="468"/>
      <c r="H40" s="468"/>
    </row>
    <row r="41" spans="1:8" ht="3.75" customHeight="1">
      <c r="A41" s="468"/>
      <c r="B41" s="468"/>
      <c r="C41" s="468"/>
      <c r="D41" s="468"/>
      <c r="E41" s="468"/>
      <c r="F41" s="468"/>
      <c r="G41" s="468"/>
      <c r="H41" s="468"/>
    </row>
    <row r="42" spans="1:8" ht="3.75" customHeight="1">
      <c r="A42" s="468"/>
      <c r="B42" s="468"/>
      <c r="C42" s="468"/>
      <c r="D42" s="468"/>
      <c r="E42" s="468"/>
      <c r="F42" s="468"/>
      <c r="G42" s="468"/>
      <c r="H42" s="468"/>
    </row>
    <row r="43" spans="1:8" ht="3.75" customHeight="1">
      <c r="A43" s="468"/>
      <c r="B43" s="468"/>
      <c r="C43" s="468"/>
      <c r="D43" s="468"/>
      <c r="E43" s="468"/>
      <c r="F43" s="468"/>
      <c r="G43" s="468"/>
      <c r="H43" s="468"/>
    </row>
    <row r="44" spans="1:8" ht="3.75" customHeight="1">
      <c r="A44" s="468"/>
      <c r="B44" s="468"/>
      <c r="C44" s="468"/>
      <c r="D44" s="468"/>
      <c r="E44" s="468"/>
      <c r="F44" s="468"/>
      <c r="G44" s="468"/>
      <c r="H44" s="468"/>
    </row>
    <row r="45" spans="1:8" ht="3.75" customHeight="1">
      <c r="A45" s="468"/>
      <c r="B45" s="468"/>
      <c r="C45" s="468"/>
      <c r="D45" s="468"/>
      <c r="E45" s="468"/>
      <c r="F45" s="468"/>
      <c r="G45" s="468"/>
      <c r="H45" s="468"/>
    </row>
    <row r="46" spans="1:8" ht="3.75" customHeight="1">
      <c r="A46" s="468"/>
      <c r="B46" s="468"/>
      <c r="C46" s="468"/>
      <c r="D46" s="468"/>
      <c r="E46" s="468"/>
      <c r="F46" s="468"/>
      <c r="G46" s="468"/>
      <c r="H46" s="468"/>
    </row>
    <row r="47" spans="1:8" ht="3.75" customHeight="1">
      <c r="A47" s="468"/>
      <c r="B47" s="468"/>
      <c r="C47" s="468"/>
      <c r="D47" s="468"/>
      <c r="E47" s="468"/>
      <c r="F47" s="468"/>
      <c r="G47" s="468"/>
      <c r="H47" s="468"/>
    </row>
    <row r="48" spans="1:8" ht="3.75" customHeight="1">
      <c r="A48" s="468"/>
      <c r="B48" s="468"/>
      <c r="C48" s="468"/>
      <c r="D48" s="468"/>
      <c r="E48" s="468"/>
      <c r="F48" s="468"/>
      <c r="G48" s="468"/>
      <c r="H48" s="468"/>
    </row>
    <row r="49" spans="1:8" ht="3.75" customHeight="1">
      <c r="A49" s="468"/>
      <c r="B49" s="468"/>
      <c r="C49" s="468"/>
      <c r="D49" s="468"/>
      <c r="E49" s="468"/>
      <c r="F49" s="468"/>
      <c r="G49" s="468"/>
      <c r="H49" s="468"/>
    </row>
    <row r="50" spans="1:8" ht="3.75" customHeight="1">
      <c r="A50" s="468"/>
      <c r="B50" s="468"/>
      <c r="C50" s="468"/>
      <c r="D50" s="468"/>
      <c r="E50" s="468"/>
      <c r="F50" s="468"/>
      <c r="G50" s="468"/>
      <c r="H50" s="468"/>
    </row>
    <row r="51" spans="1:8" ht="3.75" customHeight="1">
      <c r="A51" s="468"/>
      <c r="B51" s="468"/>
      <c r="C51" s="468"/>
      <c r="D51" s="468"/>
      <c r="E51" s="468"/>
      <c r="F51" s="468"/>
      <c r="G51" s="468"/>
      <c r="H51" s="468"/>
    </row>
    <row r="52" spans="1:8" ht="3.75" customHeight="1">
      <c r="A52" s="468"/>
      <c r="B52" s="468"/>
      <c r="C52" s="468"/>
      <c r="D52" s="468"/>
      <c r="E52" s="468"/>
      <c r="F52" s="468"/>
      <c r="G52" s="468"/>
      <c r="H52" s="468"/>
    </row>
    <row r="53" spans="1:8" ht="3.75" customHeight="1">
      <c r="A53" s="468"/>
      <c r="B53" s="468"/>
      <c r="C53" s="468"/>
      <c r="D53" s="468"/>
      <c r="E53" s="468"/>
      <c r="F53" s="468"/>
      <c r="G53" s="468"/>
      <c r="H53" s="468"/>
    </row>
    <row r="54" spans="1:8" ht="3.75" customHeight="1">
      <c r="A54" s="468"/>
      <c r="B54" s="468"/>
      <c r="C54" s="468"/>
      <c r="D54" s="468"/>
      <c r="E54" s="468"/>
      <c r="F54" s="468"/>
      <c r="G54" s="468"/>
      <c r="H54" s="468"/>
    </row>
    <row r="55" spans="1:8" ht="3.75" customHeight="1">
      <c r="A55" s="468"/>
      <c r="B55" s="468"/>
      <c r="C55" s="468"/>
      <c r="D55" s="468"/>
      <c r="E55" s="468"/>
      <c r="F55" s="468"/>
      <c r="G55" s="468"/>
      <c r="H55" s="468"/>
    </row>
    <row r="56" spans="1:8" ht="3.75" customHeight="1">
      <c r="A56" s="468"/>
      <c r="B56" s="468"/>
      <c r="C56" s="468"/>
      <c r="D56" s="468"/>
      <c r="E56" s="468"/>
      <c r="F56" s="468"/>
      <c r="G56" s="468"/>
      <c r="H56" s="468"/>
    </row>
    <row r="57" spans="1:8" ht="3.75" customHeight="1">
      <c r="A57" s="468"/>
      <c r="B57" s="468"/>
      <c r="C57" s="468"/>
      <c r="D57" s="468"/>
      <c r="E57" s="468"/>
      <c r="F57" s="468"/>
      <c r="G57" s="468"/>
      <c r="H57" s="468"/>
    </row>
    <row r="58" spans="1:8" ht="3.75" customHeight="1">
      <c r="A58" s="468"/>
      <c r="B58" s="468"/>
      <c r="C58" s="468"/>
      <c r="D58" s="468"/>
      <c r="E58" s="468"/>
      <c r="F58" s="468"/>
      <c r="G58" s="468"/>
      <c r="H58" s="468"/>
    </row>
    <row r="59" spans="1:8" ht="3.75" customHeight="1">
      <c r="A59" s="468"/>
      <c r="B59" s="468"/>
      <c r="C59" s="468"/>
      <c r="D59" s="468"/>
      <c r="E59" s="468"/>
      <c r="F59" s="468"/>
      <c r="G59" s="468"/>
      <c r="H59" s="468"/>
    </row>
    <row r="60" spans="1:8" ht="3.75" customHeight="1">
      <c r="A60" s="468"/>
      <c r="B60" s="468"/>
      <c r="C60" s="468"/>
      <c r="D60" s="468"/>
      <c r="E60" s="468"/>
      <c r="F60" s="468"/>
      <c r="G60" s="468"/>
      <c r="H60" s="468"/>
    </row>
    <row r="61" spans="1:8" ht="3.75" customHeight="1">
      <c r="A61" s="468"/>
      <c r="B61" s="468"/>
      <c r="C61" s="468"/>
      <c r="D61" s="468"/>
      <c r="E61" s="468"/>
      <c r="F61" s="468"/>
      <c r="G61" s="468"/>
      <c r="H61" s="468"/>
    </row>
    <row r="62" spans="1:8" ht="3.75" customHeight="1">
      <c r="A62" s="468"/>
      <c r="B62" s="468"/>
      <c r="C62" s="468"/>
      <c r="D62" s="468"/>
      <c r="E62" s="468"/>
      <c r="F62" s="468"/>
      <c r="G62" s="468"/>
      <c r="H62" s="468"/>
    </row>
    <row r="63" spans="1:8" ht="3.75" customHeight="1">
      <c r="A63" s="468"/>
      <c r="B63" s="468"/>
      <c r="C63" s="468"/>
      <c r="D63" s="468"/>
      <c r="E63" s="468"/>
      <c r="F63" s="468"/>
      <c r="G63" s="468"/>
      <c r="H63" s="468"/>
    </row>
    <row r="64" spans="1:8" ht="3.75" customHeight="1">
      <c r="A64" s="468"/>
      <c r="B64" s="468"/>
      <c r="C64" s="468"/>
      <c r="D64" s="468"/>
      <c r="E64" s="468"/>
      <c r="F64" s="468"/>
      <c r="G64" s="468"/>
      <c r="H64" s="468"/>
    </row>
    <row r="65" spans="1:8" ht="3.75" customHeight="1">
      <c r="A65" s="468"/>
      <c r="B65" s="468"/>
      <c r="C65" s="468"/>
      <c r="D65" s="468"/>
      <c r="E65" s="468"/>
      <c r="F65" s="468"/>
      <c r="G65" s="468"/>
      <c r="H65" s="468"/>
    </row>
    <row r="66" spans="1:8" ht="3.75" customHeight="1">
      <c r="A66" s="468"/>
      <c r="B66" s="468"/>
      <c r="C66" s="468"/>
      <c r="D66" s="468"/>
      <c r="E66" s="468"/>
      <c r="F66" s="468"/>
      <c r="G66" s="468"/>
      <c r="H66" s="468"/>
    </row>
    <row r="67" spans="1:8" ht="3.75" customHeight="1">
      <c r="A67" s="468"/>
      <c r="B67" s="468"/>
      <c r="C67" s="468"/>
      <c r="D67" s="468"/>
      <c r="E67" s="468"/>
      <c r="F67" s="468"/>
      <c r="G67" s="468"/>
      <c r="H67" s="468"/>
    </row>
    <row r="68" spans="1:8" ht="3.75" customHeight="1">
      <c r="A68" s="468"/>
      <c r="B68" s="468"/>
      <c r="C68" s="468"/>
      <c r="D68" s="468"/>
      <c r="E68" s="468"/>
      <c r="F68" s="468"/>
      <c r="G68" s="468"/>
      <c r="H68" s="468"/>
    </row>
    <row r="69" spans="1:8" ht="3.75" customHeight="1">
      <c r="A69" s="468"/>
      <c r="B69" s="468"/>
      <c r="C69" s="468"/>
      <c r="D69" s="468"/>
      <c r="E69" s="468"/>
      <c r="F69" s="468"/>
      <c r="G69" s="468"/>
      <c r="H69" s="468"/>
    </row>
    <row r="70" spans="1:8" ht="3.75" customHeight="1">
      <c r="A70" s="468"/>
      <c r="B70" s="468"/>
      <c r="C70" s="468"/>
      <c r="D70" s="468"/>
      <c r="E70" s="468"/>
      <c r="F70" s="468"/>
      <c r="G70" s="468"/>
      <c r="H70" s="468"/>
    </row>
    <row r="71" spans="1:8" ht="3.75" customHeight="1">
      <c r="A71" s="468"/>
      <c r="B71" s="468"/>
      <c r="C71" s="468"/>
      <c r="D71" s="468"/>
      <c r="E71" s="468"/>
      <c r="F71" s="468"/>
      <c r="G71" s="468"/>
      <c r="H71" s="468"/>
    </row>
    <row r="72" spans="1:8" ht="3.75" customHeight="1">
      <c r="A72" s="468"/>
      <c r="B72" s="468"/>
      <c r="C72" s="468"/>
      <c r="D72" s="468"/>
      <c r="E72" s="468"/>
      <c r="F72" s="468"/>
      <c r="G72" s="468"/>
      <c r="H72" s="468"/>
    </row>
    <row r="73" spans="1:8" ht="3.75" customHeight="1">
      <c r="A73" s="468"/>
      <c r="B73" s="468"/>
      <c r="C73" s="468"/>
      <c r="D73" s="468"/>
      <c r="E73" s="468"/>
      <c r="F73" s="468"/>
      <c r="G73" s="468"/>
      <c r="H73" s="468"/>
    </row>
    <row r="74" spans="1:8" ht="3.75" customHeight="1">
      <c r="A74" s="468"/>
      <c r="B74" s="468"/>
      <c r="C74" s="468"/>
      <c r="D74" s="468"/>
      <c r="E74" s="468"/>
      <c r="F74" s="468"/>
      <c r="G74" s="468"/>
      <c r="H74" s="468"/>
    </row>
    <row r="75" spans="1:8" ht="3.75" customHeight="1">
      <c r="A75" s="468"/>
      <c r="B75" s="468"/>
      <c r="C75" s="468"/>
      <c r="D75" s="468"/>
      <c r="E75" s="468"/>
      <c r="F75" s="468"/>
      <c r="G75" s="468"/>
      <c r="H75" s="468"/>
    </row>
    <row r="76" spans="1:8" ht="3.75" customHeight="1">
      <c r="A76" s="468"/>
      <c r="B76" s="468"/>
      <c r="C76" s="468"/>
      <c r="D76" s="468"/>
      <c r="E76" s="468"/>
      <c r="F76" s="468"/>
      <c r="G76" s="468"/>
      <c r="H76" s="468"/>
    </row>
    <row r="77" spans="1:8" ht="3.75" customHeight="1">
      <c r="A77" s="468"/>
      <c r="B77" s="468"/>
      <c r="C77" s="468"/>
      <c r="D77" s="468"/>
      <c r="E77" s="468"/>
      <c r="F77" s="468"/>
      <c r="G77" s="468"/>
      <c r="H77" s="468"/>
    </row>
    <row r="78" spans="1:8" ht="3.75" customHeight="1">
      <c r="A78" s="468"/>
      <c r="B78" s="468"/>
      <c r="C78" s="468"/>
      <c r="D78" s="468"/>
      <c r="E78" s="468"/>
      <c r="F78" s="468"/>
      <c r="G78" s="468"/>
      <c r="H78" s="468"/>
    </row>
    <row r="79" spans="1:8" ht="3.75" customHeight="1">
      <c r="A79" s="468"/>
      <c r="B79" s="468"/>
      <c r="C79" s="468"/>
      <c r="D79" s="468"/>
      <c r="E79" s="468"/>
      <c r="F79" s="468"/>
      <c r="G79" s="468"/>
      <c r="H79" s="468"/>
    </row>
    <row r="80" spans="1:8" ht="3.75" customHeight="1">
      <c r="A80" s="468"/>
      <c r="B80" s="468"/>
      <c r="C80" s="468"/>
      <c r="D80" s="468"/>
      <c r="E80" s="468"/>
      <c r="F80" s="468"/>
      <c r="G80" s="468"/>
      <c r="H80" s="468"/>
    </row>
    <row r="81" spans="1:8" ht="3.75" customHeight="1">
      <c r="A81" s="468"/>
      <c r="B81" s="468"/>
      <c r="C81" s="468"/>
      <c r="D81" s="468"/>
      <c r="E81" s="468"/>
      <c r="F81" s="468"/>
      <c r="G81" s="468"/>
      <c r="H81" s="468"/>
    </row>
    <row r="82" spans="1:8" ht="3.75" customHeight="1">
      <c r="A82" s="468"/>
      <c r="B82" s="468"/>
      <c r="C82" s="468"/>
      <c r="D82" s="468"/>
      <c r="E82" s="468"/>
      <c r="F82" s="468"/>
      <c r="G82" s="468"/>
      <c r="H82" s="468"/>
    </row>
    <row r="83" spans="1:8" ht="3.75" customHeight="1">
      <c r="A83" s="468"/>
      <c r="B83" s="468"/>
      <c r="C83" s="468"/>
      <c r="D83" s="468"/>
      <c r="E83" s="468"/>
      <c r="F83" s="468"/>
      <c r="G83" s="468"/>
      <c r="H83" s="468"/>
    </row>
    <row r="84" spans="1:8" ht="3.75" customHeight="1">
      <c r="A84" s="468"/>
      <c r="B84" s="468"/>
      <c r="C84" s="468"/>
      <c r="D84" s="468"/>
      <c r="E84" s="468"/>
      <c r="F84" s="468"/>
      <c r="G84" s="468"/>
      <c r="H84" s="468"/>
    </row>
    <row r="85" spans="1:8" ht="3.75" customHeight="1">
      <c r="A85" s="468"/>
      <c r="B85" s="468"/>
      <c r="C85" s="468"/>
      <c r="D85" s="468"/>
      <c r="E85" s="468"/>
      <c r="F85" s="468"/>
      <c r="G85" s="468"/>
      <c r="H85" s="468"/>
    </row>
    <row r="86" spans="1:8" ht="3.75" customHeight="1">
      <c r="A86" s="468"/>
      <c r="B86" s="468"/>
      <c r="C86" s="468"/>
      <c r="D86" s="468"/>
      <c r="E86" s="468"/>
      <c r="F86" s="468"/>
      <c r="G86" s="468"/>
      <c r="H86" s="468"/>
    </row>
    <row r="87" spans="1:8" ht="3.75" customHeight="1">
      <c r="A87" s="468"/>
      <c r="B87" s="468"/>
      <c r="C87" s="468"/>
      <c r="D87" s="468"/>
      <c r="E87" s="468"/>
      <c r="F87" s="468"/>
      <c r="G87" s="468"/>
      <c r="H87" s="468"/>
    </row>
    <row r="88" spans="1:8" ht="3.75" customHeight="1">
      <c r="A88" s="468"/>
      <c r="B88" s="468"/>
      <c r="C88" s="468"/>
      <c r="D88" s="468"/>
      <c r="E88" s="468"/>
      <c r="F88" s="468"/>
      <c r="G88" s="468"/>
      <c r="H88" s="468"/>
    </row>
    <row r="89" spans="1:8" ht="3.75" customHeight="1"/>
  </sheetData>
  <mergeCells count="4">
    <mergeCell ref="C1:D1"/>
    <mergeCell ref="C2:D2"/>
    <mergeCell ref="A33:H88"/>
    <mergeCell ref="E1:H32"/>
  </mergeCells>
  <printOptions gridLines="1"/>
  <pageMargins left="0.25" right="0.25" top="0.75" bottom="0.75" header="0.3" footer="0.3"/>
  <pageSetup paperSize="9" scale="8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93"/>
  <sheetViews>
    <sheetView showGridLines="0" view="pageBreakPreview" topLeftCell="A43" zoomScale="70" zoomScaleSheetLayoutView="70" workbookViewId="0">
      <selection activeCell="L57" sqref="L57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224</v>
      </c>
      <c r="B1" s="123"/>
      <c r="C1" s="470" t="s">
        <v>198</v>
      </c>
      <c r="D1" s="470"/>
      <c r="E1" s="105"/>
    </row>
    <row r="2" spans="1:5">
      <c r="A2" s="76" t="s">
        <v>141</v>
      </c>
      <c r="B2" s="123"/>
      <c r="C2" s="77"/>
      <c r="D2" s="230" t="s">
        <v>577</v>
      </c>
      <c r="E2" s="105"/>
    </row>
    <row r="3" spans="1:5">
      <c r="A3" s="117"/>
      <c r="B3" s="123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21" t="e">
        <f>#REF!</f>
        <v>#REF!</v>
      </c>
      <c r="B5" s="122" t="s">
        <v>597</v>
      </c>
      <c r="C5" s="122"/>
      <c r="D5" s="58"/>
      <c r="E5" s="108"/>
    </row>
    <row r="6" spans="1:5">
      <c r="A6" s="77"/>
      <c r="B6" s="76"/>
      <c r="C6" s="76"/>
      <c r="D6" s="76"/>
      <c r="E6" s="108"/>
    </row>
    <row r="7" spans="1:5">
      <c r="A7" s="116"/>
      <c r="B7" s="124"/>
      <c r="C7" s="125"/>
      <c r="D7" s="125"/>
      <c r="E7" s="105"/>
    </row>
    <row r="8" spans="1:5" ht="45">
      <c r="A8" s="126" t="s">
        <v>114</v>
      </c>
      <c r="B8" s="126" t="s">
        <v>190</v>
      </c>
      <c r="C8" s="126" t="s">
        <v>304</v>
      </c>
      <c r="D8" s="126" t="s">
        <v>257</v>
      </c>
      <c r="E8" s="105"/>
    </row>
    <row r="9" spans="1:5">
      <c r="A9" s="48"/>
      <c r="B9" s="49"/>
      <c r="C9" s="160"/>
      <c r="D9" s="160"/>
      <c r="E9" s="105"/>
    </row>
    <row r="10" spans="1:5">
      <c r="A10" s="50" t="s">
        <v>191</v>
      </c>
      <c r="B10" s="51"/>
      <c r="C10" s="127">
        <f>SUM(C11,C34)</f>
        <v>140614</v>
      </c>
      <c r="D10" s="127">
        <f>SUM(D11,D34)</f>
        <v>50327</v>
      </c>
      <c r="E10" s="105"/>
    </row>
    <row r="11" spans="1:5">
      <c r="A11" s="52" t="s">
        <v>192</v>
      </c>
      <c r="B11" s="53"/>
      <c r="C11" s="85">
        <f>SUM(C12:C32)</f>
        <v>95659</v>
      </c>
      <c r="D11" s="85">
        <f>SUM(D12:D32)</f>
        <v>5372</v>
      </c>
      <c r="E11" s="105"/>
    </row>
    <row r="12" spans="1:5">
      <c r="A12" s="56">
        <v>1110</v>
      </c>
      <c r="B12" s="55" t="s">
        <v>143</v>
      </c>
      <c r="C12" s="8"/>
      <c r="D12" s="8"/>
      <c r="E12" s="105"/>
    </row>
    <row r="13" spans="1:5">
      <c r="A13" s="56">
        <v>1120</v>
      </c>
      <c r="B13" s="55" t="s">
        <v>144</v>
      </c>
      <c r="C13" s="8">
        <v>0</v>
      </c>
      <c r="D13" s="8">
        <v>254</v>
      </c>
      <c r="E13" s="105"/>
    </row>
    <row r="14" spans="1:5">
      <c r="A14" s="56">
        <v>1211</v>
      </c>
      <c r="B14" s="55" t="s">
        <v>145</v>
      </c>
      <c r="C14" s="8">
        <v>65430</v>
      </c>
      <c r="D14" s="8">
        <v>261</v>
      </c>
      <c r="E14" s="105"/>
    </row>
    <row r="15" spans="1:5">
      <c r="A15" s="56">
        <v>1212</v>
      </c>
      <c r="B15" s="55" t="s">
        <v>146</v>
      </c>
      <c r="C15" s="8"/>
      <c r="D15" s="8"/>
      <c r="E15" s="105"/>
    </row>
    <row r="16" spans="1:5">
      <c r="A16" s="56">
        <v>1213</v>
      </c>
      <c r="B16" s="55" t="s">
        <v>147</v>
      </c>
      <c r="C16" s="8"/>
      <c r="D16" s="8"/>
      <c r="E16" s="105"/>
    </row>
    <row r="17" spans="1:11">
      <c r="A17" s="56">
        <v>1214</v>
      </c>
      <c r="B17" s="55" t="s">
        <v>148</v>
      </c>
      <c r="C17" s="8"/>
      <c r="D17" s="8"/>
      <c r="E17" s="105"/>
    </row>
    <row r="18" spans="1:11">
      <c r="A18" s="56">
        <v>1215</v>
      </c>
      <c r="B18" s="55" t="s">
        <v>598</v>
      </c>
      <c r="C18" s="8">
        <v>28891</v>
      </c>
      <c r="D18" s="8">
        <v>3987</v>
      </c>
      <c r="E18" s="105"/>
    </row>
    <row r="19" spans="1:11">
      <c r="A19" s="56">
        <v>1300</v>
      </c>
      <c r="B19" s="55" t="s">
        <v>149</v>
      </c>
      <c r="C19" s="8"/>
      <c r="D19" s="8"/>
      <c r="E19" s="105"/>
    </row>
    <row r="20" spans="1:11">
      <c r="A20" s="56">
        <v>1410</v>
      </c>
      <c r="B20" s="55" t="s">
        <v>150</v>
      </c>
      <c r="C20" s="8"/>
      <c r="D20" s="8"/>
      <c r="E20" s="105"/>
    </row>
    <row r="21" spans="1:11">
      <c r="A21" s="56">
        <v>1421</v>
      </c>
      <c r="B21" s="55" t="s">
        <v>151</v>
      </c>
      <c r="C21" s="8"/>
      <c r="D21" s="8"/>
      <c r="E21" s="105"/>
    </row>
    <row r="22" spans="1:11">
      <c r="A22" s="56">
        <v>1422</v>
      </c>
      <c r="B22" s="55" t="s">
        <v>152</v>
      </c>
      <c r="C22" s="8"/>
      <c r="D22" s="8"/>
      <c r="E22" s="105"/>
    </row>
    <row r="23" spans="1:11">
      <c r="A23" s="56">
        <v>1423</v>
      </c>
      <c r="B23" s="55" t="s">
        <v>153</v>
      </c>
      <c r="C23" s="8"/>
      <c r="D23" s="8"/>
      <c r="E23" s="105"/>
    </row>
    <row r="24" spans="1:11">
      <c r="A24" s="56">
        <v>1431</v>
      </c>
      <c r="B24" s="55" t="s">
        <v>154</v>
      </c>
      <c r="C24" s="8">
        <v>214</v>
      </c>
      <c r="D24" s="8">
        <v>214</v>
      </c>
      <c r="E24" s="105"/>
      <c r="K24" s="2" t="s">
        <v>276</v>
      </c>
    </row>
    <row r="25" spans="1:11">
      <c r="A25" s="56">
        <v>1432</v>
      </c>
      <c r="B25" s="55" t="s">
        <v>155</v>
      </c>
      <c r="C25" s="8"/>
      <c r="D25" s="8"/>
      <c r="E25" s="105"/>
    </row>
    <row r="26" spans="1:11">
      <c r="A26" s="56">
        <v>1433</v>
      </c>
      <c r="B26" s="55" t="s">
        <v>156</v>
      </c>
      <c r="C26" s="8"/>
      <c r="D26" s="8"/>
      <c r="E26" s="105"/>
    </row>
    <row r="27" spans="1:11">
      <c r="A27" s="56">
        <v>1441</v>
      </c>
      <c r="B27" s="55" t="s">
        <v>157</v>
      </c>
      <c r="C27" s="8"/>
      <c r="D27" s="8"/>
      <c r="E27" s="105"/>
    </row>
    <row r="28" spans="1:11">
      <c r="A28" s="56">
        <v>1442</v>
      </c>
      <c r="B28" s="55" t="s">
        <v>158</v>
      </c>
      <c r="C28" s="8">
        <v>468</v>
      </c>
      <c r="D28" s="8"/>
      <c r="E28" s="105"/>
    </row>
    <row r="29" spans="1:11">
      <c r="A29" s="56">
        <v>1443</v>
      </c>
      <c r="B29" s="55" t="s">
        <v>159</v>
      </c>
      <c r="C29" s="8"/>
      <c r="D29" s="8"/>
      <c r="E29" s="105"/>
    </row>
    <row r="30" spans="1:11">
      <c r="A30" s="56">
        <v>1444</v>
      </c>
      <c r="B30" s="55" t="s">
        <v>160</v>
      </c>
      <c r="C30" s="8"/>
      <c r="D30" s="8"/>
      <c r="E30" s="105"/>
    </row>
    <row r="31" spans="1:11">
      <c r="A31" s="56">
        <v>1445</v>
      </c>
      <c r="B31" s="55" t="s">
        <v>161</v>
      </c>
      <c r="C31" s="8"/>
      <c r="D31" s="8"/>
      <c r="E31" s="105"/>
    </row>
    <row r="32" spans="1:11">
      <c r="A32" s="56">
        <v>1446</v>
      </c>
      <c r="B32" s="55" t="s">
        <v>162</v>
      </c>
      <c r="C32" s="8">
        <v>656</v>
      </c>
      <c r="D32" s="8">
        <v>656</v>
      </c>
      <c r="E32" s="105"/>
    </row>
    <row r="33" spans="1:5">
      <c r="A33" s="29"/>
      <c r="E33" s="105"/>
    </row>
    <row r="34" spans="1:5">
      <c r="A34" s="57" t="s">
        <v>193</v>
      </c>
      <c r="B34" s="55"/>
      <c r="C34" s="85">
        <f>SUM(C35:C42)</f>
        <v>44955</v>
      </c>
      <c r="D34" s="85">
        <f>SUM(D35:D42)</f>
        <v>44955</v>
      </c>
      <c r="E34" s="105"/>
    </row>
    <row r="35" spans="1:5">
      <c r="A35" s="56">
        <v>2110</v>
      </c>
      <c r="B35" s="55" t="s">
        <v>100</v>
      </c>
      <c r="C35" s="8"/>
      <c r="D35" s="8"/>
      <c r="E35" s="105"/>
    </row>
    <row r="36" spans="1:5">
      <c r="A36" s="56">
        <v>2120</v>
      </c>
      <c r="B36" s="55" t="s">
        <v>163</v>
      </c>
      <c r="C36" s="8">
        <v>44955</v>
      </c>
      <c r="D36" s="8">
        <v>44955</v>
      </c>
      <c r="E36" s="105"/>
    </row>
    <row r="37" spans="1:5">
      <c r="A37" s="56">
        <v>2130</v>
      </c>
      <c r="B37" s="55" t="s">
        <v>101</v>
      </c>
      <c r="C37" s="8"/>
      <c r="D37" s="8"/>
      <c r="E37" s="105"/>
    </row>
    <row r="38" spans="1:5">
      <c r="A38" s="56">
        <v>2140</v>
      </c>
      <c r="B38" s="55" t="s">
        <v>411</v>
      </c>
      <c r="C38" s="8"/>
      <c r="D38" s="8"/>
      <c r="E38" s="105"/>
    </row>
    <row r="39" spans="1:5">
      <c r="A39" s="56">
        <v>2150</v>
      </c>
      <c r="B39" s="55" t="s">
        <v>415</v>
      </c>
      <c r="C39" s="8"/>
      <c r="D39" s="8"/>
      <c r="E39" s="105"/>
    </row>
    <row r="40" spans="1:5">
      <c r="A40" s="56">
        <v>2220</v>
      </c>
      <c r="B40" s="55" t="s">
        <v>102</v>
      </c>
      <c r="C40" s="8"/>
      <c r="D40" s="8"/>
      <c r="E40" s="105"/>
    </row>
    <row r="41" spans="1:5">
      <c r="A41" s="56">
        <v>2300</v>
      </c>
      <c r="B41" s="55" t="s">
        <v>164</v>
      </c>
      <c r="C41" s="8"/>
      <c r="D41" s="8"/>
      <c r="E41" s="105"/>
    </row>
    <row r="42" spans="1:5">
      <c r="A42" s="56">
        <v>2400</v>
      </c>
      <c r="B42" s="55" t="s">
        <v>165</v>
      </c>
      <c r="C42" s="8"/>
      <c r="D42" s="8"/>
      <c r="E42" s="105"/>
    </row>
    <row r="43" spans="1:5">
      <c r="A43" s="30"/>
      <c r="E43" s="105"/>
    </row>
    <row r="44" spans="1:5">
      <c r="A44" s="54" t="s">
        <v>197</v>
      </c>
      <c r="B44" s="55"/>
      <c r="C44" s="85">
        <f>SUM(C45,C64)</f>
        <v>140614</v>
      </c>
      <c r="D44" s="85">
        <f>SUM(D45,D64)</f>
        <v>50327</v>
      </c>
      <c r="E44" s="105"/>
    </row>
    <row r="45" spans="1:5">
      <c r="A45" s="57" t="s">
        <v>194</v>
      </c>
      <c r="B45" s="55"/>
      <c r="C45" s="85">
        <f>SUM(C46:C61)</f>
        <v>2470</v>
      </c>
      <c r="D45" s="85">
        <f>SUM(D46:D61)</f>
        <v>0</v>
      </c>
      <c r="E45" s="105"/>
    </row>
    <row r="46" spans="1:5">
      <c r="A46" s="56">
        <v>3100</v>
      </c>
      <c r="B46" s="55" t="s">
        <v>166</v>
      </c>
      <c r="C46" s="8"/>
      <c r="D46" s="8"/>
      <c r="E46" s="105"/>
    </row>
    <row r="47" spans="1:5">
      <c r="A47" s="56">
        <v>3210</v>
      </c>
      <c r="B47" s="55" t="s">
        <v>167</v>
      </c>
      <c r="C47" s="8"/>
      <c r="D47" s="8"/>
      <c r="E47" s="105"/>
    </row>
    <row r="48" spans="1:5">
      <c r="A48" s="56">
        <v>3221</v>
      </c>
      <c r="B48" s="55" t="s">
        <v>168</v>
      </c>
      <c r="C48" s="8"/>
      <c r="D48" s="8"/>
      <c r="E48" s="105"/>
    </row>
    <row r="49" spans="1:5">
      <c r="A49" s="56">
        <v>3222</v>
      </c>
      <c r="B49" s="55" t="s">
        <v>169</v>
      </c>
      <c r="C49" s="8">
        <v>2470</v>
      </c>
      <c r="D49" s="8">
        <v>0</v>
      </c>
      <c r="E49" s="105"/>
    </row>
    <row r="50" spans="1:5">
      <c r="A50" s="56">
        <v>3223</v>
      </c>
      <c r="B50" s="55" t="s">
        <v>170</v>
      </c>
      <c r="C50" s="8"/>
      <c r="D50" s="8"/>
      <c r="E50" s="105"/>
    </row>
    <row r="51" spans="1:5">
      <c r="A51" s="56">
        <v>3224</v>
      </c>
      <c r="B51" s="55" t="s">
        <v>171</v>
      </c>
      <c r="C51" s="8"/>
      <c r="D51" s="8"/>
      <c r="E51" s="105"/>
    </row>
    <row r="52" spans="1:5">
      <c r="A52" s="56">
        <v>3231</v>
      </c>
      <c r="B52" s="55" t="s">
        <v>172</v>
      </c>
      <c r="C52" s="8"/>
      <c r="D52" s="8"/>
      <c r="E52" s="105"/>
    </row>
    <row r="53" spans="1:5">
      <c r="A53" s="56">
        <v>3232</v>
      </c>
      <c r="B53" s="55" t="s">
        <v>173</v>
      </c>
      <c r="C53" s="8"/>
      <c r="D53" s="8"/>
      <c r="E53" s="105"/>
    </row>
    <row r="54" spans="1:5">
      <c r="A54" s="56">
        <v>3234</v>
      </c>
      <c r="B54" s="55" t="s">
        <v>174</v>
      </c>
      <c r="C54" s="8"/>
      <c r="D54" s="8"/>
      <c r="E54" s="105"/>
    </row>
    <row r="55" spans="1:5" ht="30">
      <c r="A55" s="56">
        <v>3236</v>
      </c>
      <c r="B55" s="55" t="s">
        <v>189</v>
      </c>
      <c r="C55" s="8"/>
      <c r="D55" s="8"/>
      <c r="E55" s="105"/>
    </row>
    <row r="56" spans="1:5" ht="45">
      <c r="A56" s="56">
        <v>3237</v>
      </c>
      <c r="B56" s="55" t="s">
        <v>175</v>
      </c>
      <c r="C56" s="8"/>
      <c r="D56" s="8"/>
      <c r="E56" s="105"/>
    </row>
    <row r="57" spans="1:5">
      <c r="A57" s="56">
        <v>3241</v>
      </c>
      <c r="B57" s="55" t="s">
        <v>176</v>
      </c>
      <c r="C57" s="8"/>
      <c r="D57" s="8"/>
      <c r="E57" s="105"/>
    </row>
    <row r="58" spans="1:5">
      <c r="A58" s="56">
        <v>3242</v>
      </c>
      <c r="B58" s="55" t="s">
        <v>177</v>
      </c>
      <c r="C58" s="8"/>
      <c r="D58" s="8"/>
      <c r="E58" s="105"/>
    </row>
    <row r="59" spans="1:5">
      <c r="A59" s="56">
        <v>3243</v>
      </c>
      <c r="B59" s="55" t="s">
        <v>178</v>
      </c>
      <c r="C59" s="8"/>
      <c r="D59" s="8"/>
      <c r="E59" s="105"/>
    </row>
    <row r="60" spans="1:5">
      <c r="A60" s="56">
        <v>3245</v>
      </c>
      <c r="B60" s="55" t="s">
        <v>179</v>
      </c>
      <c r="C60" s="8"/>
      <c r="D60" s="8"/>
      <c r="E60" s="105"/>
    </row>
    <row r="61" spans="1:5">
      <c r="A61" s="56">
        <v>3246</v>
      </c>
      <c r="B61" s="55" t="s">
        <v>180</v>
      </c>
      <c r="C61" s="8"/>
      <c r="D61" s="8"/>
      <c r="E61" s="105"/>
    </row>
    <row r="62" spans="1:5">
      <c r="A62" s="30"/>
      <c r="E62" s="105"/>
    </row>
    <row r="63" spans="1:5">
      <c r="A63" s="31"/>
      <c r="E63" s="105"/>
    </row>
    <row r="64" spans="1:5">
      <c r="A64" s="57" t="s">
        <v>195</v>
      </c>
      <c r="B64" s="55"/>
      <c r="C64" s="85">
        <f>SUM(C65:C67)</f>
        <v>138144</v>
      </c>
      <c r="D64" s="85">
        <f>SUM(D65:D67)</f>
        <v>50327</v>
      </c>
      <c r="E64" s="105"/>
    </row>
    <row r="65" spans="1:5">
      <c r="A65" s="56">
        <v>5100</v>
      </c>
      <c r="B65" s="55" t="s">
        <v>255</v>
      </c>
      <c r="C65" s="8">
        <v>138144</v>
      </c>
      <c r="D65" s="8">
        <v>50327</v>
      </c>
      <c r="E65" s="105"/>
    </row>
    <row r="66" spans="1:5">
      <c r="A66" s="56">
        <v>5220</v>
      </c>
      <c r="B66" s="55" t="s">
        <v>435</v>
      </c>
      <c r="C66" s="8"/>
      <c r="D66" s="8"/>
      <c r="E66" s="105"/>
    </row>
    <row r="67" spans="1:5">
      <c r="A67" s="56">
        <v>5230</v>
      </c>
      <c r="B67" s="55" t="s">
        <v>436</v>
      </c>
      <c r="C67" s="8"/>
      <c r="D67" s="8"/>
      <c r="E67" s="105"/>
    </row>
    <row r="68" spans="1:5">
      <c r="A68" s="30"/>
      <c r="E68" s="105"/>
    </row>
    <row r="69" spans="1:5">
      <c r="A69" s="2"/>
      <c r="E69" s="105"/>
    </row>
    <row r="70" spans="1:5">
      <c r="A70" s="54" t="s">
        <v>196</v>
      </c>
      <c r="B70" s="55"/>
      <c r="C70" s="8"/>
      <c r="D70" s="8"/>
      <c r="E70" s="105"/>
    </row>
    <row r="71" spans="1:5" ht="30">
      <c r="A71" s="56">
        <v>1</v>
      </c>
      <c r="B71" s="55" t="s">
        <v>181</v>
      </c>
      <c r="C71" s="8"/>
      <c r="D71" s="8"/>
      <c r="E71" s="105"/>
    </row>
    <row r="72" spans="1:5">
      <c r="A72" s="56">
        <v>2</v>
      </c>
      <c r="B72" s="55" t="s">
        <v>182</v>
      </c>
      <c r="C72" s="8"/>
      <c r="D72" s="8"/>
      <c r="E72" s="105"/>
    </row>
    <row r="73" spans="1:5">
      <c r="A73" s="56">
        <v>3</v>
      </c>
      <c r="B73" s="55" t="s">
        <v>183</v>
      </c>
      <c r="C73" s="8"/>
      <c r="D73" s="8"/>
      <c r="E73" s="105"/>
    </row>
    <row r="74" spans="1:5">
      <c r="A74" s="56">
        <v>4</v>
      </c>
      <c r="B74" s="55" t="s">
        <v>367</v>
      </c>
      <c r="C74" s="8"/>
      <c r="D74" s="8"/>
      <c r="E74" s="105"/>
    </row>
    <row r="75" spans="1:5">
      <c r="A75" s="56">
        <v>5</v>
      </c>
      <c r="B75" s="55" t="s">
        <v>184</v>
      </c>
      <c r="C75" s="8"/>
      <c r="D75" s="8"/>
      <c r="E75" s="105"/>
    </row>
    <row r="76" spans="1:5">
      <c r="A76" s="56">
        <v>6</v>
      </c>
      <c r="B76" s="55" t="s">
        <v>185</v>
      </c>
      <c r="C76" s="8"/>
      <c r="D76" s="8"/>
      <c r="E76" s="105"/>
    </row>
    <row r="77" spans="1:5">
      <c r="A77" s="56">
        <v>7</v>
      </c>
      <c r="B77" s="55" t="s">
        <v>186</v>
      </c>
      <c r="C77" s="8"/>
      <c r="D77" s="8"/>
      <c r="E77" s="105"/>
    </row>
    <row r="78" spans="1:5">
      <c r="A78" s="56">
        <v>8</v>
      </c>
      <c r="B78" s="55" t="s">
        <v>187</v>
      </c>
      <c r="C78" s="8"/>
      <c r="D78" s="8"/>
      <c r="E78" s="105"/>
    </row>
    <row r="79" spans="1:5">
      <c r="A79" s="56">
        <v>9</v>
      </c>
      <c r="B79" s="55" t="s">
        <v>188</v>
      </c>
      <c r="C79" s="8"/>
      <c r="D79" s="8"/>
      <c r="E79" s="105"/>
    </row>
    <row r="83" spans="1:9">
      <c r="A83" s="2"/>
      <c r="B83" s="2"/>
    </row>
    <row r="84" spans="1:9">
      <c r="A84" s="69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446</v>
      </c>
      <c r="D87" s="12"/>
      <c r="E87"/>
      <c r="F87"/>
      <c r="G87"/>
      <c r="H87"/>
      <c r="I87"/>
    </row>
    <row r="88" spans="1:9">
      <c r="A88"/>
      <c r="B88" s="2" t="s">
        <v>447</v>
      </c>
      <c r="D88" s="12"/>
      <c r="E88"/>
      <c r="F88"/>
      <c r="G88"/>
      <c r="H88"/>
      <c r="I88"/>
    </row>
    <row r="89" spans="1:9" customFormat="1" ht="12.75">
      <c r="B89" s="65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R44" sqref="R4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453</v>
      </c>
      <c r="B1" s="76"/>
      <c r="C1" s="76"/>
      <c r="D1" s="76"/>
      <c r="E1" s="76"/>
      <c r="F1" s="76"/>
      <c r="G1" s="76"/>
      <c r="H1" s="76"/>
      <c r="I1" s="456" t="s">
        <v>110</v>
      </c>
      <c r="J1" s="456"/>
      <c r="K1" s="105"/>
    </row>
    <row r="2" spans="1:11">
      <c r="A2" s="76" t="s">
        <v>141</v>
      </c>
      <c r="B2" s="76"/>
      <c r="C2" s="76"/>
      <c r="D2" s="76"/>
      <c r="E2" s="76"/>
      <c r="F2" s="76"/>
      <c r="G2" s="76"/>
      <c r="H2" s="76"/>
      <c r="I2" s="454" t="s">
        <v>583</v>
      </c>
      <c r="J2" s="455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 t="s">
        <v>584</v>
      </c>
      <c r="D4" s="76"/>
      <c r="E4" s="76"/>
      <c r="F4" s="128"/>
      <c r="G4" s="76"/>
      <c r="H4" s="76"/>
      <c r="I4" s="76"/>
      <c r="J4" s="76"/>
      <c r="K4" s="105"/>
    </row>
    <row r="5" spans="1:11">
      <c r="A5" s="243" t="e">
        <f>#REF!</f>
        <v>#REF!</v>
      </c>
      <c r="B5" s="244"/>
      <c r="C5" s="244"/>
      <c r="D5" s="244"/>
      <c r="E5" s="244"/>
      <c r="F5" s="245"/>
      <c r="G5" s="244"/>
      <c r="H5" s="244"/>
      <c r="I5" s="244"/>
      <c r="J5" s="244"/>
      <c r="K5" s="105"/>
    </row>
    <row r="6" spans="1:11">
      <c r="A6" s="77"/>
      <c r="B6" s="77"/>
      <c r="C6" s="76"/>
      <c r="D6" s="76"/>
      <c r="E6" s="76"/>
      <c r="F6" s="128"/>
      <c r="G6" s="76"/>
      <c r="H6" s="76"/>
      <c r="I6" s="76"/>
      <c r="J6" s="76"/>
      <c r="K6" s="105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5"/>
    </row>
    <row r="8" spans="1:11" s="26" customFormat="1" ht="45">
      <c r="A8" s="131" t="s">
        <v>64</v>
      </c>
      <c r="B8" s="131" t="s">
        <v>112</v>
      </c>
      <c r="C8" s="132" t="s">
        <v>114</v>
      </c>
      <c r="D8" s="132" t="s">
        <v>275</v>
      </c>
      <c r="E8" s="132" t="s">
        <v>113</v>
      </c>
      <c r="F8" s="130" t="s">
        <v>256</v>
      </c>
      <c r="G8" s="130" t="s">
        <v>295</v>
      </c>
      <c r="H8" s="130" t="s">
        <v>296</v>
      </c>
      <c r="I8" s="130" t="s">
        <v>257</v>
      </c>
      <c r="J8" s="133" t="s">
        <v>115</v>
      </c>
      <c r="K8" s="105"/>
    </row>
    <row r="9" spans="1:11" s="26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5"/>
    </row>
    <row r="10" spans="1:11" s="26" customFormat="1" ht="30">
      <c r="A10" s="435">
        <v>1</v>
      </c>
      <c r="B10" s="436" t="s">
        <v>580</v>
      </c>
      <c r="C10" s="437" t="s">
        <v>581</v>
      </c>
      <c r="D10" s="438" t="s">
        <v>221</v>
      </c>
      <c r="E10" s="439"/>
      <c r="F10" s="444">
        <v>65430</v>
      </c>
      <c r="G10" s="444">
        <v>610396.01</v>
      </c>
      <c r="H10" s="444">
        <v>675565</v>
      </c>
      <c r="I10" s="444">
        <v>261</v>
      </c>
      <c r="J10" s="444"/>
      <c r="K10" s="105"/>
    </row>
    <row r="11" spans="1:11" ht="33" customHeight="1">
      <c r="A11" s="440">
        <v>2</v>
      </c>
      <c r="B11" s="441" t="s">
        <v>580</v>
      </c>
      <c r="C11" s="443" t="s">
        <v>582</v>
      </c>
      <c r="D11" s="441" t="s">
        <v>221</v>
      </c>
      <c r="E11" s="441"/>
      <c r="F11" s="442">
        <v>28891</v>
      </c>
      <c r="G11" s="442">
        <v>247909</v>
      </c>
      <c r="H11" s="442">
        <v>272813</v>
      </c>
      <c r="I11" s="442">
        <v>3987</v>
      </c>
      <c r="J11" s="445"/>
    </row>
    <row r="12" spans="1:11" ht="32.25" customHeight="1">
      <c r="A12" s="442">
        <v>3</v>
      </c>
      <c r="B12" s="441"/>
      <c r="C12" s="441"/>
      <c r="D12" s="441"/>
      <c r="E12" s="441"/>
      <c r="F12" s="441"/>
      <c r="G12" s="441"/>
      <c r="H12" s="441"/>
      <c r="I12" s="441"/>
      <c r="J12" s="441"/>
    </row>
    <row r="13" spans="1:11" ht="10.5" customHeight="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 ht="8.25" customHeight="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39" t="s">
        <v>107</v>
      </c>
      <c r="C15" s="104"/>
      <c r="D15" s="104"/>
      <c r="E15" s="104"/>
      <c r="F15" s="240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434"/>
      <c r="C17" s="296"/>
      <c r="D17" s="104"/>
      <c r="E17" s="104"/>
      <c r="F17" s="296"/>
      <c r="G17" s="297"/>
      <c r="H17" s="297"/>
      <c r="I17" s="101"/>
      <c r="J17" s="101"/>
    </row>
    <row r="18" spans="1:10">
      <c r="A18" s="101"/>
      <c r="B18" s="104"/>
      <c r="C18" s="241" t="s">
        <v>268</v>
      </c>
      <c r="D18" s="241"/>
      <c r="E18" s="104"/>
      <c r="F18" s="104" t="s">
        <v>273</v>
      </c>
      <c r="G18" s="101"/>
      <c r="H18" s="101"/>
      <c r="I18" s="101"/>
      <c r="J18" s="101"/>
    </row>
    <row r="19" spans="1:10">
      <c r="A19" s="101"/>
      <c r="B19" s="104"/>
      <c r="C19" s="242" t="s">
        <v>140</v>
      </c>
      <c r="D19" s="104"/>
      <c r="E19" s="104"/>
      <c r="F19" s="104" t="s">
        <v>269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42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M45" sqref="M45"/>
    </sheetView>
  </sheetViews>
  <sheetFormatPr defaultRowHeight="15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8">
      <c r="A1" s="74" t="s">
        <v>370</v>
      </c>
      <c r="B1" s="76"/>
      <c r="C1" s="76"/>
      <c r="D1" s="76"/>
      <c r="E1" s="76"/>
      <c r="F1" s="76"/>
      <c r="G1" s="167" t="s">
        <v>110</v>
      </c>
      <c r="H1" s="168"/>
    </row>
    <row r="2" spans="1:8">
      <c r="A2" s="76" t="s">
        <v>141</v>
      </c>
      <c r="B2" s="76"/>
      <c r="C2" s="76"/>
      <c r="D2" s="76"/>
      <c r="E2" s="76"/>
      <c r="F2" s="76"/>
      <c r="G2" s="169" t="s">
        <v>585</v>
      </c>
      <c r="H2" s="168"/>
    </row>
    <row r="3" spans="1:8">
      <c r="A3" s="76"/>
      <c r="B3" s="76"/>
      <c r="C3" s="76"/>
      <c r="D3" s="76"/>
      <c r="E3" s="76"/>
      <c r="F3" s="76"/>
      <c r="G3" s="102"/>
      <c r="H3" s="168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27"/>
      <c r="B5" s="227"/>
      <c r="C5" s="227" t="s">
        <v>586</v>
      </c>
      <c r="D5" s="227"/>
      <c r="E5" s="227"/>
      <c r="F5" s="227"/>
      <c r="G5" s="227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70" t="s">
        <v>314</v>
      </c>
      <c r="B8" s="170" t="s">
        <v>142</v>
      </c>
      <c r="C8" s="171" t="s">
        <v>368</v>
      </c>
      <c r="D8" s="171" t="s">
        <v>369</v>
      </c>
      <c r="E8" s="171" t="s">
        <v>275</v>
      </c>
      <c r="F8" s="170" t="s">
        <v>321</v>
      </c>
      <c r="G8" s="171" t="s">
        <v>315</v>
      </c>
      <c r="H8" s="105"/>
    </row>
    <row r="9" spans="1:8">
      <c r="A9" s="172" t="s">
        <v>316</v>
      </c>
      <c r="B9" s="173"/>
      <c r="C9" s="174"/>
      <c r="D9" s="175"/>
      <c r="E9" s="175"/>
      <c r="F9" s="175"/>
      <c r="G9" s="176">
        <v>0</v>
      </c>
      <c r="H9" s="105"/>
    </row>
    <row r="10" spans="1:8" ht="15.75">
      <c r="A10" s="173">
        <v>1</v>
      </c>
      <c r="B10" s="159">
        <v>42016</v>
      </c>
      <c r="C10" s="177">
        <v>12800</v>
      </c>
      <c r="D10" s="178"/>
      <c r="E10" s="178" t="s">
        <v>221</v>
      </c>
      <c r="F10" s="178" t="s">
        <v>587</v>
      </c>
      <c r="G10" s="179">
        <f>IF(ISBLANK(B10),"",G9+C10-D10)</f>
        <v>12800</v>
      </c>
      <c r="H10" s="105"/>
    </row>
    <row r="11" spans="1:8" ht="15.75">
      <c r="A11" s="173">
        <v>2</v>
      </c>
      <c r="B11" s="159">
        <v>42016</v>
      </c>
      <c r="C11" s="177"/>
      <c r="D11" s="178">
        <v>12800</v>
      </c>
      <c r="E11" s="178" t="s">
        <v>221</v>
      </c>
      <c r="F11" s="178" t="s">
        <v>588</v>
      </c>
      <c r="G11" s="179">
        <f t="shared" ref="G11:G38" si="0">IF(ISBLANK(B11),"",G10+C11-D11)</f>
        <v>0</v>
      </c>
      <c r="H11" s="105"/>
    </row>
    <row r="12" spans="1:8" ht="15.75">
      <c r="A12" s="173">
        <v>3</v>
      </c>
      <c r="B12" s="159">
        <v>42031</v>
      </c>
      <c r="C12" s="177">
        <v>12500</v>
      </c>
      <c r="D12" s="178"/>
      <c r="E12" s="178" t="s">
        <v>221</v>
      </c>
      <c r="F12" s="178" t="s">
        <v>587</v>
      </c>
      <c r="G12" s="179">
        <f t="shared" si="0"/>
        <v>12500</v>
      </c>
      <c r="H12" s="105"/>
    </row>
    <row r="13" spans="1:8" ht="15.75">
      <c r="A13" s="173">
        <v>4</v>
      </c>
      <c r="B13" s="159">
        <v>42031</v>
      </c>
      <c r="C13" s="177"/>
      <c r="D13" s="178">
        <v>12500</v>
      </c>
      <c r="E13" s="178" t="s">
        <v>221</v>
      </c>
      <c r="F13" s="178" t="s">
        <v>589</v>
      </c>
      <c r="G13" s="179">
        <f t="shared" si="0"/>
        <v>0</v>
      </c>
      <c r="H13" s="105"/>
    </row>
    <row r="14" spans="1:8" ht="15.75">
      <c r="A14" s="173">
        <v>5</v>
      </c>
      <c r="B14" s="159">
        <v>42053</v>
      </c>
      <c r="C14" s="177">
        <v>1200</v>
      </c>
      <c r="D14" s="178"/>
      <c r="E14" s="178" t="s">
        <v>221</v>
      </c>
      <c r="F14" s="178" t="s">
        <v>587</v>
      </c>
      <c r="G14" s="179">
        <f t="shared" si="0"/>
        <v>1200</v>
      </c>
      <c r="H14" s="105"/>
    </row>
    <row r="15" spans="1:8" ht="15.75">
      <c r="A15" s="173">
        <v>6</v>
      </c>
      <c r="B15" s="159">
        <v>42053</v>
      </c>
      <c r="C15" s="177"/>
      <c r="D15" s="178">
        <v>1200</v>
      </c>
      <c r="E15" s="178" t="s">
        <v>221</v>
      </c>
      <c r="F15" s="178" t="s">
        <v>589</v>
      </c>
      <c r="G15" s="179">
        <f t="shared" si="0"/>
        <v>0</v>
      </c>
      <c r="H15" s="105"/>
    </row>
    <row r="16" spans="1:8" ht="15.75">
      <c r="A16" s="173">
        <v>7</v>
      </c>
      <c r="B16" s="159">
        <v>42124</v>
      </c>
      <c r="C16" s="177">
        <v>16200</v>
      </c>
      <c r="D16" s="178"/>
      <c r="E16" s="178" t="s">
        <v>221</v>
      </c>
      <c r="F16" s="178" t="s">
        <v>587</v>
      </c>
      <c r="G16" s="179">
        <f t="shared" si="0"/>
        <v>16200</v>
      </c>
      <c r="H16" s="105"/>
    </row>
    <row r="17" spans="1:8" ht="15.75">
      <c r="A17" s="173">
        <v>8</v>
      </c>
      <c r="B17" s="159">
        <v>42124</v>
      </c>
      <c r="C17" s="177"/>
      <c r="D17" s="178">
        <v>16200</v>
      </c>
      <c r="E17" s="178" t="s">
        <v>221</v>
      </c>
      <c r="F17" s="178" t="s">
        <v>588</v>
      </c>
      <c r="G17" s="179">
        <f t="shared" si="0"/>
        <v>0</v>
      </c>
      <c r="H17" s="105"/>
    </row>
    <row r="18" spans="1:8" ht="15.75">
      <c r="A18" s="173">
        <v>9</v>
      </c>
      <c r="B18" s="159">
        <v>42145</v>
      </c>
      <c r="C18" s="177">
        <v>5000</v>
      </c>
      <c r="D18" s="178"/>
      <c r="E18" s="178" t="s">
        <v>221</v>
      </c>
      <c r="F18" s="178" t="s">
        <v>587</v>
      </c>
      <c r="G18" s="179">
        <f t="shared" si="0"/>
        <v>5000</v>
      </c>
      <c r="H18" s="105"/>
    </row>
    <row r="19" spans="1:8" ht="15.75">
      <c r="A19" s="173">
        <v>10</v>
      </c>
      <c r="B19" s="159">
        <v>42145</v>
      </c>
      <c r="C19" s="177"/>
      <c r="D19" s="178">
        <v>5000</v>
      </c>
      <c r="E19" s="178" t="s">
        <v>221</v>
      </c>
      <c r="F19" s="178" t="s">
        <v>588</v>
      </c>
      <c r="G19" s="179">
        <f t="shared" si="0"/>
        <v>0</v>
      </c>
      <c r="H19" s="105"/>
    </row>
    <row r="20" spans="1:8" ht="15.75">
      <c r="A20" s="173">
        <v>11</v>
      </c>
      <c r="B20" s="159">
        <v>42157</v>
      </c>
      <c r="C20" s="177">
        <v>38700</v>
      </c>
      <c r="D20" s="178"/>
      <c r="E20" s="178" t="s">
        <v>221</v>
      </c>
      <c r="F20" s="178" t="s">
        <v>587</v>
      </c>
      <c r="G20" s="179">
        <f t="shared" si="0"/>
        <v>38700</v>
      </c>
      <c r="H20" s="105"/>
    </row>
    <row r="21" spans="1:8" ht="15.75">
      <c r="A21" s="173">
        <v>12</v>
      </c>
      <c r="B21" s="159">
        <v>42157</v>
      </c>
      <c r="C21" s="177"/>
      <c r="D21" s="178">
        <v>38700</v>
      </c>
      <c r="E21" s="178" t="s">
        <v>221</v>
      </c>
      <c r="F21" s="178" t="s">
        <v>588</v>
      </c>
      <c r="G21" s="179">
        <f t="shared" si="0"/>
        <v>0</v>
      </c>
      <c r="H21" s="105"/>
    </row>
    <row r="22" spans="1:8" ht="15.75">
      <c r="A22" s="173">
        <v>13</v>
      </c>
      <c r="B22" s="159">
        <v>42192</v>
      </c>
      <c r="C22" s="177">
        <v>14000</v>
      </c>
      <c r="D22" s="178"/>
      <c r="E22" s="178" t="s">
        <v>221</v>
      </c>
      <c r="F22" s="178" t="s">
        <v>587</v>
      </c>
      <c r="G22" s="179">
        <f t="shared" si="0"/>
        <v>14000</v>
      </c>
      <c r="H22" s="105"/>
    </row>
    <row r="23" spans="1:8" ht="15.75">
      <c r="A23" s="173">
        <v>14</v>
      </c>
      <c r="B23" s="159">
        <v>42192</v>
      </c>
      <c r="C23" s="177"/>
      <c r="D23" s="178">
        <v>14000</v>
      </c>
      <c r="E23" s="178" t="s">
        <v>221</v>
      </c>
      <c r="F23" s="178" t="s">
        <v>588</v>
      </c>
      <c r="G23" s="179">
        <f t="shared" si="0"/>
        <v>0</v>
      </c>
      <c r="H23" s="105"/>
    </row>
    <row r="24" spans="1:8" ht="15.75">
      <c r="A24" s="173">
        <v>15</v>
      </c>
      <c r="B24" s="159">
        <v>42265</v>
      </c>
      <c r="C24" s="177">
        <v>14000</v>
      </c>
      <c r="D24" s="178"/>
      <c r="E24" s="178" t="s">
        <v>221</v>
      </c>
      <c r="F24" s="178" t="s">
        <v>587</v>
      </c>
      <c r="G24" s="179">
        <f t="shared" si="0"/>
        <v>14000</v>
      </c>
      <c r="H24" s="105"/>
    </row>
    <row r="25" spans="1:8" ht="15.75">
      <c r="A25" s="173">
        <v>16</v>
      </c>
      <c r="B25" s="159">
        <v>42265</v>
      </c>
      <c r="C25" s="177"/>
      <c r="D25" s="178">
        <v>14000</v>
      </c>
      <c r="E25" s="178" t="s">
        <v>221</v>
      </c>
      <c r="F25" s="178" t="s">
        <v>588</v>
      </c>
      <c r="G25" s="179">
        <f t="shared" si="0"/>
        <v>0</v>
      </c>
      <c r="H25" s="105"/>
    </row>
    <row r="26" spans="1:8" ht="15.75">
      <c r="A26" s="173">
        <v>17</v>
      </c>
      <c r="B26" s="159">
        <v>42279</v>
      </c>
      <c r="C26" s="177">
        <v>10000</v>
      </c>
      <c r="D26" s="178"/>
      <c r="E26" s="178" t="s">
        <v>221</v>
      </c>
      <c r="F26" s="178" t="s">
        <v>587</v>
      </c>
      <c r="G26" s="179">
        <f t="shared" si="0"/>
        <v>10000</v>
      </c>
      <c r="H26" s="105"/>
    </row>
    <row r="27" spans="1:8" ht="15.75">
      <c r="A27" s="173">
        <v>18</v>
      </c>
      <c r="B27" s="159">
        <v>42279</v>
      </c>
      <c r="C27" s="177"/>
      <c r="D27" s="178">
        <v>10000</v>
      </c>
      <c r="E27" s="178" t="s">
        <v>221</v>
      </c>
      <c r="F27" s="178" t="s">
        <v>588</v>
      </c>
      <c r="G27" s="179">
        <f t="shared" si="0"/>
        <v>0</v>
      </c>
      <c r="H27" s="105"/>
    </row>
    <row r="28" spans="1:8" ht="15.75">
      <c r="A28" s="173">
        <v>19</v>
      </c>
      <c r="B28" s="159">
        <v>42292</v>
      </c>
      <c r="C28" s="177">
        <v>42000</v>
      </c>
      <c r="D28" s="178"/>
      <c r="E28" s="178" t="s">
        <v>221</v>
      </c>
      <c r="F28" s="178" t="s">
        <v>587</v>
      </c>
      <c r="G28" s="179">
        <f t="shared" si="0"/>
        <v>42000</v>
      </c>
      <c r="H28" s="105"/>
    </row>
    <row r="29" spans="1:8" ht="15.75">
      <c r="A29" s="173">
        <v>20</v>
      </c>
      <c r="B29" s="159">
        <v>42292</v>
      </c>
      <c r="C29" s="177"/>
      <c r="D29" s="178">
        <v>42000</v>
      </c>
      <c r="E29" s="178" t="s">
        <v>221</v>
      </c>
      <c r="F29" s="178" t="s">
        <v>588</v>
      </c>
      <c r="G29" s="179">
        <f t="shared" si="0"/>
        <v>0</v>
      </c>
      <c r="H29" s="105"/>
    </row>
    <row r="30" spans="1:8" ht="15.75">
      <c r="A30" s="173">
        <v>21</v>
      </c>
      <c r="B30" s="159">
        <v>42304</v>
      </c>
      <c r="C30" s="180">
        <v>300</v>
      </c>
      <c r="D30" s="181"/>
      <c r="E30" s="181" t="s">
        <v>221</v>
      </c>
      <c r="F30" s="181" t="s">
        <v>587</v>
      </c>
      <c r="G30" s="179">
        <f t="shared" si="0"/>
        <v>300</v>
      </c>
      <c r="H30" s="105"/>
    </row>
    <row r="31" spans="1:8" ht="15.75">
      <c r="A31" s="173">
        <v>22</v>
      </c>
      <c r="B31" s="159">
        <v>42304</v>
      </c>
      <c r="C31" s="180"/>
      <c r="D31" s="181">
        <v>300</v>
      </c>
      <c r="E31" s="181" t="s">
        <v>221</v>
      </c>
      <c r="F31" s="181" t="s">
        <v>590</v>
      </c>
      <c r="G31" s="179">
        <f t="shared" si="0"/>
        <v>0</v>
      </c>
      <c r="H31" s="105"/>
    </row>
    <row r="32" spans="1:8" ht="15.75">
      <c r="A32" s="173">
        <v>23</v>
      </c>
      <c r="B32" s="159">
        <v>42363</v>
      </c>
      <c r="C32" s="180">
        <v>760</v>
      </c>
      <c r="D32" s="181"/>
      <c r="E32" s="181" t="s">
        <v>221</v>
      </c>
      <c r="F32" s="181" t="s">
        <v>587</v>
      </c>
      <c r="G32" s="179">
        <f t="shared" si="0"/>
        <v>760</v>
      </c>
      <c r="H32" s="105"/>
    </row>
    <row r="33" spans="1:10" ht="15.75">
      <c r="A33" s="173">
        <v>24</v>
      </c>
      <c r="B33" s="159">
        <v>42363</v>
      </c>
      <c r="C33" s="180"/>
      <c r="D33" s="181">
        <v>760</v>
      </c>
      <c r="E33" s="181" t="s">
        <v>221</v>
      </c>
      <c r="F33" s="181" t="s">
        <v>591</v>
      </c>
      <c r="G33" s="179">
        <f t="shared" si="0"/>
        <v>0</v>
      </c>
      <c r="H33" s="105"/>
    </row>
    <row r="34" spans="1:10" ht="15.75">
      <c r="A34" s="173">
        <v>25</v>
      </c>
      <c r="B34" s="159">
        <v>42368</v>
      </c>
      <c r="C34" s="180">
        <v>8200</v>
      </c>
      <c r="D34" s="181"/>
      <c r="E34" s="181" t="s">
        <v>221</v>
      </c>
      <c r="F34" s="181" t="s">
        <v>587</v>
      </c>
      <c r="G34" s="179">
        <f t="shared" si="0"/>
        <v>8200</v>
      </c>
      <c r="H34" s="105"/>
    </row>
    <row r="35" spans="1:10" ht="15.75">
      <c r="A35" s="173">
        <v>26</v>
      </c>
      <c r="B35" s="159">
        <v>42368</v>
      </c>
      <c r="C35" s="180"/>
      <c r="D35" s="181">
        <v>8200</v>
      </c>
      <c r="E35" s="181" t="s">
        <v>221</v>
      </c>
      <c r="F35" s="181" t="s">
        <v>588</v>
      </c>
      <c r="G35" s="179">
        <f t="shared" si="0"/>
        <v>0</v>
      </c>
      <c r="H35" s="105"/>
    </row>
    <row r="36" spans="1:10" ht="30">
      <c r="A36" s="173">
        <v>27</v>
      </c>
      <c r="B36" s="159">
        <v>42368</v>
      </c>
      <c r="C36" s="180">
        <v>254</v>
      </c>
      <c r="D36" s="181"/>
      <c r="E36" s="181" t="s">
        <v>221</v>
      </c>
      <c r="F36" s="181" t="s">
        <v>592</v>
      </c>
      <c r="G36" s="179">
        <f t="shared" si="0"/>
        <v>254</v>
      </c>
      <c r="H36" s="105"/>
    </row>
    <row r="37" spans="1:10" ht="15.75">
      <c r="A37" s="173">
        <v>28</v>
      </c>
      <c r="B37" s="159"/>
      <c r="C37" s="180"/>
      <c r="D37" s="181"/>
      <c r="E37" s="181"/>
      <c r="F37" s="181"/>
      <c r="G37" s="179" t="str">
        <f t="shared" si="0"/>
        <v/>
      </c>
      <c r="H37" s="105"/>
    </row>
    <row r="38" spans="1:10" ht="15.75">
      <c r="A38" s="173">
        <v>29</v>
      </c>
      <c r="B38" s="159"/>
      <c r="C38" s="180"/>
      <c r="D38" s="181"/>
      <c r="E38" s="181"/>
      <c r="F38" s="181"/>
      <c r="G38" s="179" t="str">
        <f t="shared" si="0"/>
        <v/>
      </c>
      <c r="H38" s="105"/>
    </row>
    <row r="39" spans="1:10" ht="15.75">
      <c r="A39" s="173" t="s">
        <v>279</v>
      </c>
      <c r="B39" s="159"/>
      <c r="C39" s="180"/>
      <c r="D39" s="181"/>
      <c r="E39" s="181"/>
      <c r="F39" s="181"/>
      <c r="G39" s="179" t="str">
        <f>IF(ISBLANK(B39),"",#REF!+C39-D39)</f>
        <v/>
      </c>
      <c r="H39" s="105"/>
    </row>
    <row r="40" spans="1:10">
      <c r="A40" s="182" t="s">
        <v>317</v>
      </c>
      <c r="B40" s="183"/>
      <c r="C40" s="184"/>
      <c r="D40" s="185"/>
      <c r="E40" s="185"/>
      <c r="F40" s="186"/>
      <c r="G40" s="187" t="str">
        <f>G39</f>
        <v/>
      </c>
      <c r="H40" s="105"/>
    </row>
    <row r="44" spans="1:10">
      <c r="B44" s="190" t="s">
        <v>107</v>
      </c>
      <c r="F44" s="191"/>
    </row>
    <row r="45" spans="1:10">
      <c r="F45" s="189"/>
      <c r="G45" s="189"/>
      <c r="H45" s="189"/>
      <c r="I45" s="189"/>
      <c r="J45" s="189"/>
    </row>
    <row r="46" spans="1:10">
      <c r="C46" s="192"/>
      <c r="F46" s="192"/>
      <c r="G46" s="193"/>
      <c r="H46" s="189"/>
      <c r="I46" s="189"/>
      <c r="J46" s="189"/>
    </row>
    <row r="47" spans="1:10">
      <c r="A47" s="189"/>
      <c r="C47" s="194" t="s">
        <v>268</v>
      </c>
      <c r="F47" s="195" t="s">
        <v>273</v>
      </c>
      <c r="G47" s="193"/>
      <c r="H47" s="189"/>
      <c r="I47" s="189"/>
      <c r="J47" s="189"/>
    </row>
    <row r="48" spans="1:10">
      <c r="A48" s="189"/>
      <c r="C48" s="196" t="s">
        <v>140</v>
      </c>
      <c r="F48" s="188" t="s">
        <v>269</v>
      </c>
      <c r="G48" s="189"/>
      <c r="H48" s="189"/>
      <c r="I48" s="189"/>
      <c r="J48" s="189"/>
    </row>
    <row r="49" spans="2:2" s="189" customFormat="1">
      <c r="B49" s="188"/>
    </row>
    <row r="50" spans="2:2" s="189" customFormat="1" ht="12.75"/>
    <row r="51" spans="2:2" s="189" customFormat="1" ht="12.75"/>
    <row r="52" spans="2:2" s="189" customFormat="1" ht="12.75"/>
    <row r="53" spans="2:2" s="18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8" zoomScaleSheetLayoutView="100" workbookViewId="0">
      <selection activeCell="I17" sqref="I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302</v>
      </c>
      <c r="B1" s="76"/>
      <c r="C1" s="456" t="s">
        <v>110</v>
      </c>
      <c r="D1" s="456"/>
      <c r="E1" s="108"/>
    </row>
    <row r="2" spans="1:7">
      <c r="A2" s="76" t="s">
        <v>141</v>
      </c>
      <c r="B2" s="76"/>
      <c r="C2" s="454" t="s">
        <v>575</v>
      </c>
      <c r="D2" s="455"/>
      <c r="E2" s="108"/>
    </row>
    <row r="3" spans="1:7">
      <c r="A3" s="74"/>
      <c r="B3" s="76"/>
      <c r="C3" s="75"/>
      <c r="D3" s="75"/>
      <c r="E3" s="108"/>
    </row>
    <row r="4" spans="1:7">
      <c r="A4" s="77" t="s">
        <v>274</v>
      </c>
      <c r="B4" s="102"/>
      <c r="C4" s="103"/>
      <c r="D4" s="76"/>
      <c r="E4" s="108"/>
    </row>
    <row r="5" spans="1:7">
      <c r="A5" s="112" t="e">
        <f>#REF!</f>
        <v>#REF!</v>
      </c>
      <c r="B5" s="12" t="s">
        <v>574</v>
      </c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249</v>
      </c>
      <c r="C8" s="79" t="s">
        <v>66</v>
      </c>
      <c r="D8" s="79" t="s">
        <v>67</v>
      </c>
      <c r="E8" s="108"/>
    </row>
    <row r="9" spans="1:7" s="7" customFormat="1" ht="16.5" customHeight="1">
      <c r="A9" s="249">
        <v>1</v>
      </c>
      <c r="B9" s="249" t="s">
        <v>65</v>
      </c>
      <c r="C9" s="85">
        <f>SUM(C10,C25)</f>
        <v>610020</v>
      </c>
      <c r="D9" s="85">
        <f>SUM(D10,D25)</f>
        <v>610020</v>
      </c>
      <c r="E9" s="108"/>
    </row>
    <row r="10" spans="1:7" s="7" customFormat="1" ht="16.5" customHeight="1">
      <c r="A10" s="87">
        <v>1.1000000000000001</v>
      </c>
      <c r="B10" s="87" t="s">
        <v>80</v>
      </c>
      <c r="C10" s="85">
        <f>SUM(C11,C12,C15,C18,C24)</f>
        <v>610020</v>
      </c>
      <c r="D10" s="85">
        <f>SUM(D11,D12,D15,D18,D23,D24)</f>
        <v>610020</v>
      </c>
      <c r="E10" s="108"/>
    </row>
    <row r="11" spans="1:7" s="9" customFormat="1" ht="16.5" customHeight="1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309</v>
      </c>
      <c r="C12" s="107">
        <f>SUM(C13:C14)</f>
        <v>0</v>
      </c>
      <c r="D12" s="107">
        <f>SUM(D13:D14)</f>
        <v>0</v>
      </c>
      <c r="E12" s="108"/>
      <c r="G12" s="68"/>
    </row>
    <row r="13" spans="1:7" s="3" customFormat="1" ht="16.5" customHeight="1">
      <c r="A13" s="97" t="s">
        <v>81</v>
      </c>
      <c r="B13" s="97" t="s">
        <v>312</v>
      </c>
      <c r="C13" s="8"/>
      <c r="D13" s="8"/>
      <c r="E13" s="108"/>
    </row>
    <row r="14" spans="1:7" s="3" customFormat="1" ht="16.5" customHeight="1">
      <c r="A14" s="97" t="s">
        <v>109</v>
      </c>
      <c r="B14" s="97" t="s">
        <v>97</v>
      </c>
      <c r="C14" s="8"/>
      <c r="D14" s="8"/>
      <c r="E14" s="108"/>
    </row>
    <row r="15" spans="1:7" s="3" customFormat="1" ht="16.5" customHeight="1">
      <c r="A15" s="88" t="s">
        <v>82</v>
      </c>
      <c r="B15" s="88" t="s">
        <v>83</v>
      </c>
      <c r="C15" s="107">
        <f>SUM(C16:C17)</f>
        <v>610020</v>
      </c>
      <c r="D15" s="107">
        <f>SUM(D16:D17)</f>
        <v>610020</v>
      </c>
      <c r="E15" s="108"/>
    </row>
    <row r="16" spans="1:7" s="3" customFormat="1" ht="16.5" customHeight="1">
      <c r="A16" s="97" t="s">
        <v>84</v>
      </c>
      <c r="B16" s="97" t="s">
        <v>86</v>
      </c>
      <c r="C16" s="8">
        <v>373296</v>
      </c>
      <c r="D16" s="8">
        <v>373296</v>
      </c>
      <c r="E16" s="108"/>
    </row>
    <row r="17" spans="1:6" s="3" customFormat="1" ht="30">
      <c r="A17" s="97" t="s">
        <v>85</v>
      </c>
      <c r="B17" s="97" t="s">
        <v>111</v>
      </c>
      <c r="C17" s="8">
        <v>236724</v>
      </c>
      <c r="D17" s="8">
        <v>236724</v>
      </c>
      <c r="E17" s="108"/>
    </row>
    <row r="18" spans="1:6" s="3" customFormat="1" ht="16.5" customHeight="1">
      <c r="A18" s="88" t="s">
        <v>87</v>
      </c>
      <c r="B18" s="88" t="s">
        <v>417</v>
      </c>
      <c r="C18" s="107">
        <f>SUM(C19:C22)</f>
        <v>0</v>
      </c>
      <c r="D18" s="107">
        <f>SUM(D19:D22)</f>
        <v>0</v>
      </c>
      <c r="E18" s="108"/>
    </row>
    <row r="19" spans="1:6" s="3" customFormat="1" ht="16.5" customHeight="1">
      <c r="A19" s="97" t="s">
        <v>88</v>
      </c>
      <c r="B19" s="97" t="s">
        <v>89</v>
      </c>
      <c r="C19" s="8"/>
      <c r="D19" s="8"/>
      <c r="E19" s="108"/>
    </row>
    <row r="20" spans="1:6" s="3" customFormat="1" ht="30">
      <c r="A20" s="97" t="s">
        <v>92</v>
      </c>
      <c r="B20" s="97" t="s">
        <v>90</v>
      </c>
      <c r="C20" s="8"/>
      <c r="D20" s="8"/>
      <c r="E20" s="108"/>
    </row>
    <row r="21" spans="1:6" s="3" customFormat="1" ht="16.5" customHeight="1">
      <c r="A21" s="97" t="s">
        <v>93</v>
      </c>
      <c r="B21" s="97" t="s">
        <v>91</v>
      </c>
      <c r="C21" s="8"/>
      <c r="D21" s="8"/>
      <c r="E21" s="108"/>
    </row>
    <row r="22" spans="1:6" s="3" customFormat="1" ht="16.5" customHeight="1">
      <c r="A22" s="97" t="s">
        <v>94</v>
      </c>
      <c r="B22" s="97" t="s">
        <v>444</v>
      </c>
      <c r="C22" s="8"/>
      <c r="D22" s="8"/>
      <c r="E22" s="108"/>
    </row>
    <row r="23" spans="1:6" s="3" customFormat="1" ht="16.5" customHeight="1">
      <c r="A23" s="88" t="s">
        <v>95</v>
      </c>
      <c r="B23" s="88" t="s">
        <v>445</v>
      </c>
      <c r="C23" s="287"/>
      <c r="D23" s="8"/>
      <c r="E23" s="108"/>
    </row>
    <row r="24" spans="1:6" s="3" customFormat="1">
      <c r="A24" s="88" t="s">
        <v>251</v>
      </c>
      <c r="B24" s="88" t="s">
        <v>451</v>
      </c>
      <c r="C24" s="8"/>
      <c r="D24" s="8"/>
      <c r="E24" s="108"/>
    </row>
    <row r="25" spans="1:6" ht="16.5" customHeight="1">
      <c r="A25" s="87">
        <v>1.2</v>
      </c>
      <c r="B25" s="87" t="s">
        <v>96</v>
      </c>
      <c r="C25" s="85">
        <f>SUM(C26,C30)</f>
        <v>0</v>
      </c>
      <c r="D25" s="85">
        <f>SUM(D26,D30)</f>
        <v>0</v>
      </c>
      <c r="E25" s="108"/>
    </row>
    <row r="26" spans="1:6" ht="16.5" customHeight="1">
      <c r="A26" s="88" t="s">
        <v>32</v>
      </c>
      <c r="B26" s="88" t="s">
        <v>312</v>
      </c>
      <c r="C26" s="107">
        <f>SUM(C27:C29)</f>
        <v>0</v>
      </c>
      <c r="D26" s="107">
        <f>SUM(D27:D29)</f>
        <v>0</v>
      </c>
      <c r="E26" s="108"/>
    </row>
    <row r="27" spans="1:6">
      <c r="A27" s="256" t="s">
        <v>98</v>
      </c>
      <c r="B27" s="256" t="s">
        <v>310</v>
      </c>
      <c r="C27" s="8"/>
      <c r="D27" s="8"/>
      <c r="E27" s="108"/>
    </row>
    <row r="28" spans="1:6">
      <c r="A28" s="256" t="s">
        <v>99</v>
      </c>
      <c r="B28" s="256" t="s">
        <v>313</v>
      </c>
      <c r="C28" s="8"/>
      <c r="D28" s="8"/>
      <c r="E28" s="108"/>
    </row>
    <row r="29" spans="1:6">
      <c r="A29" s="256" t="s">
        <v>454</v>
      </c>
      <c r="B29" s="256" t="s">
        <v>311</v>
      </c>
      <c r="C29" s="8"/>
      <c r="D29" s="8"/>
      <c r="E29" s="108"/>
    </row>
    <row r="30" spans="1:6">
      <c r="A30" s="88" t="s">
        <v>33</v>
      </c>
      <c r="B30" s="270" t="s">
        <v>450</v>
      </c>
      <c r="C30" s="8"/>
      <c r="D30" s="8"/>
      <c r="E30" s="108"/>
    </row>
    <row r="31" spans="1:6">
      <c r="D31" s="26"/>
      <c r="E31" s="109"/>
      <c r="F31" s="26"/>
    </row>
    <row r="32" spans="1:6">
      <c r="A32" s="1"/>
      <c r="D32" s="26"/>
      <c r="E32" s="109"/>
      <c r="F32" s="26"/>
    </row>
    <row r="33" spans="1:9">
      <c r="D33" s="26"/>
      <c r="E33" s="109"/>
      <c r="F33" s="26"/>
    </row>
    <row r="34" spans="1:9">
      <c r="D34" s="26"/>
      <c r="E34" s="109"/>
      <c r="F34" s="26"/>
    </row>
    <row r="35" spans="1:9">
      <c r="A35" s="69" t="s">
        <v>107</v>
      </c>
      <c r="D35" s="26"/>
      <c r="E35" s="109"/>
      <c r="F35" s="26"/>
    </row>
    <row r="36" spans="1:9">
      <c r="D36" s="26"/>
      <c r="E36" s="110"/>
      <c r="F36" s="110"/>
      <c r="G36"/>
      <c r="H36"/>
      <c r="I36"/>
    </row>
    <row r="37" spans="1:9">
      <c r="D37" s="111"/>
      <c r="E37" s="110"/>
      <c r="F37" s="110"/>
      <c r="G37"/>
      <c r="H37"/>
      <c r="I37"/>
    </row>
    <row r="38" spans="1:9">
      <c r="A38"/>
      <c r="B38" s="69" t="s">
        <v>271</v>
      </c>
      <c r="D38" s="111"/>
      <c r="E38" s="110"/>
      <c r="F38" s="110"/>
      <c r="G38"/>
      <c r="H38"/>
      <c r="I38"/>
    </row>
    <row r="39" spans="1:9">
      <c r="A39"/>
      <c r="B39" s="2" t="s">
        <v>270</v>
      </c>
      <c r="D39" s="111"/>
      <c r="E39" s="110"/>
      <c r="F39" s="110"/>
      <c r="G39"/>
      <c r="H39"/>
      <c r="I39"/>
    </row>
    <row r="40" spans="1:9" customFormat="1" ht="12.75">
      <c r="B40" s="65" t="s">
        <v>140</v>
      </c>
      <c r="D40" s="110"/>
      <c r="E40" s="110"/>
      <c r="F40" s="110"/>
    </row>
    <row r="41" spans="1:9">
      <c r="D41" s="26"/>
      <c r="E41" s="109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P6" sqref="P6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9" t="s">
        <v>305</v>
      </c>
      <c r="B1" s="140"/>
      <c r="C1" s="140"/>
      <c r="D1" s="140"/>
      <c r="E1" s="140"/>
      <c r="F1" s="78"/>
      <c r="G1" s="78"/>
      <c r="H1" s="78"/>
      <c r="I1" s="467" t="s">
        <v>110</v>
      </c>
      <c r="J1" s="467"/>
      <c r="K1" s="146"/>
    </row>
    <row r="2" spans="1:12" s="22" customFormat="1" ht="15">
      <c r="A2" s="105" t="s">
        <v>141</v>
      </c>
      <c r="B2" s="140"/>
      <c r="C2" s="140"/>
      <c r="D2" s="140"/>
      <c r="E2" s="140"/>
      <c r="F2" s="141"/>
      <c r="G2" s="142"/>
      <c r="H2" s="142"/>
      <c r="I2" s="454" t="s">
        <v>577</v>
      </c>
      <c r="J2" s="455"/>
      <c r="K2" s="146"/>
    </row>
    <row r="3" spans="1:12" s="22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5"/>
      <c r="K3" s="14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8"/>
      <c r="J4" s="76"/>
      <c r="K4" s="105"/>
      <c r="L4" s="22"/>
    </row>
    <row r="5" spans="1:12" s="2" customFormat="1" ht="15">
      <c r="A5" s="121" t="e">
        <f>#REF!                                                 საქართველოს ლეიბორისტული პარტია</f>
        <v>#REF!</v>
      </c>
      <c r="B5" s="122" t="s">
        <v>572</v>
      </c>
      <c r="C5" s="122"/>
      <c r="D5" s="122"/>
      <c r="E5" s="122"/>
      <c r="F5" s="58"/>
      <c r="G5" s="58"/>
      <c r="H5" s="58"/>
      <c r="I5" s="134"/>
      <c r="J5" s="58"/>
      <c r="K5" s="105"/>
    </row>
    <row r="6" spans="1:12" s="22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71" t="s">
        <v>220</v>
      </c>
      <c r="C7" s="471"/>
      <c r="D7" s="471" t="s">
        <v>293</v>
      </c>
      <c r="E7" s="471"/>
      <c r="F7" s="471" t="s">
        <v>294</v>
      </c>
      <c r="G7" s="471"/>
      <c r="H7" s="158" t="s">
        <v>280</v>
      </c>
      <c r="I7" s="471" t="s">
        <v>223</v>
      </c>
      <c r="J7" s="471"/>
      <c r="K7" s="147"/>
    </row>
    <row r="8" spans="1:12" ht="15">
      <c r="A8" s="136" t="s">
        <v>116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59" t="s">
        <v>117</v>
      </c>
      <c r="B9" s="82">
        <f>SUM(B10,B14,B17)</f>
        <v>0</v>
      </c>
      <c r="C9" s="82">
        <f>SUM(C10,C14,C17)</f>
        <v>44955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44955</v>
      </c>
      <c r="K9" s="147"/>
    </row>
    <row r="10" spans="1:12" ht="15">
      <c r="A10" s="60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0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7"/>
    </row>
    <row r="12" spans="1:12" ht="15">
      <c r="A12" s="60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7"/>
    </row>
    <row r="13" spans="1:12" ht="15">
      <c r="A13" s="60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7"/>
    </row>
    <row r="14" spans="1:12" ht="15">
      <c r="A14" s="60" t="s">
        <v>122</v>
      </c>
      <c r="B14" s="135">
        <f>SUM(B15:B16)</f>
        <v>0</v>
      </c>
      <c r="C14" s="135">
        <f>SUM(C15:C16)</f>
        <v>44955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44955</v>
      </c>
      <c r="K14" s="147"/>
    </row>
    <row r="15" spans="1:12" ht="15">
      <c r="A15" s="60" t="s">
        <v>123</v>
      </c>
      <c r="B15" s="25"/>
      <c r="C15" s="25"/>
      <c r="D15" s="25"/>
      <c r="E15" s="25"/>
      <c r="F15" s="25"/>
      <c r="G15" s="25"/>
      <c r="H15" s="25"/>
      <c r="I15" s="25"/>
      <c r="J15" s="25"/>
      <c r="K15" s="147"/>
    </row>
    <row r="16" spans="1:12" ht="15">
      <c r="A16" s="60" t="s">
        <v>124</v>
      </c>
      <c r="B16" s="25"/>
      <c r="C16" s="25">
        <v>44955</v>
      </c>
      <c r="D16" s="25"/>
      <c r="E16" s="25"/>
      <c r="F16" s="25"/>
      <c r="G16" s="25"/>
      <c r="H16" s="25"/>
      <c r="I16" s="25"/>
      <c r="J16" s="25">
        <v>44955</v>
      </c>
      <c r="K16" s="147"/>
    </row>
    <row r="17" spans="1:11" ht="15">
      <c r="A17" s="60" t="s">
        <v>125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>
      <c r="A18" s="60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7"/>
    </row>
    <row r="19" spans="1:11" ht="15">
      <c r="A19" s="60" t="s">
        <v>127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>
      <c r="A20" s="60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7"/>
    </row>
    <row r="21" spans="1:11" ht="15">
      <c r="A21" s="60" t="s">
        <v>129</v>
      </c>
      <c r="B21" s="25"/>
      <c r="C21" s="25"/>
      <c r="D21" s="25"/>
      <c r="E21" s="25"/>
      <c r="F21" s="25"/>
      <c r="G21" s="25"/>
      <c r="H21" s="25"/>
      <c r="I21" s="25"/>
      <c r="J21" s="25"/>
      <c r="K21" s="147"/>
    </row>
    <row r="22" spans="1:11" ht="15">
      <c r="A22" s="60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7"/>
    </row>
    <row r="23" spans="1:11" ht="15">
      <c r="A23" s="60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7"/>
    </row>
    <row r="24" spans="1:11" ht="15">
      <c r="A24" s="59" t="s">
        <v>132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7"/>
    </row>
    <row r="25" spans="1:11" ht="15">
      <c r="A25" s="60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47"/>
    </row>
    <row r="26" spans="1:11" ht="15">
      <c r="A26" s="60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47"/>
    </row>
    <row r="27" spans="1:11" ht="15">
      <c r="A27" s="60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47"/>
    </row>
    <row r="28" spans="1:11" ht="15">
      <c r="A28" s="60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47"/>
    </row>
    <row r="29" spans="1:11" ht="15">
      <c r="A29" s="60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47"/>
    </row>
    <row r="30" spans="1:11" ht="15">
      <c r="A30" s="60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7"/>
    </row>
    <row r="31" spans="1:11" ht="15">
      <c r="A31" s="60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47"/>
    </row>
    <row r="32" spans="1:11" ht="15">
      <c r="A32" s="59" t="s">
        <v>133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7"/>
    </row>
    <row r="33" spans="1:11" ht="15">
      <c r="A33" s="60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7"/>
    </row>
    <row r="34" spans="1:11" ht="15">
      <c r="A34" s="60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7"/>
    </row>
    <row r="35" spans="1:11" ht="15">
      <c r="A35" s="60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47"/>
    </row>
    <row r="36" spans="1:11" ht="15">
      <c r="A36" s="59" t="s">
        <v>134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7"/>
    </row>
    <row r="37" spans="1:11" ht="15">
      <c r="A37" s="60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7"/>
    </row>
    <row r="38" spans="1:11" ht="15">
      <c r="A38" s="60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7"/>
    </row>
    <row r="39" spans="1:11" ht="15">
      <c r="A39" s="60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0" t="s">
        <v>437</v>
      </c>
      <c r="B40" s="25"/>
      <c r="C40" s="25"/>
      <c r="D40" s="25"/>
      <c r="E40" s="25"/>
      <c r="F40" s="25"/>
      <c r="G40" s="25"/>
      <c r="H40" s="25"/>
      <c r="I40" s="25"/>
      <c r="J40" s="25"/>
      <c r="K40" s="147"/>
    </row>
    <row r="41" spans="1:11" ht="15">
      <c r="A41" s="6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7"/>
    </row>
    <row r="42" spans="1:11" ht="15">
      <c r="A42" s="60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1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268</v>
      </c>
      <c r="F49" s="12" t="s">
        <v>273</v>
      </c>
      <c r="G49" s="72"/>
      <c r="I49"/>
      <c r="J49"/>
    </row>
    <row r="50" spans="1:10" s="2" customFormat="1" ht="15">
      <c r="B50" s="65" t="s">
        <v>140</v>
      </c>
      <c r="F50" s="2" t="s">
        <v>269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L15" sqref="L15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4"/>
  </cols>
  <sheetData>
    <row r="1" spans="1:12" s="22" customFormat="1" ht="15">
      <c r="A1" s="139" t="s">
        <v>306</v>
      </c>
      <c r="B1" s="140"/>
      <c r="C1" s="140"/>
      <c r="D1" s="140"/>
      <c r="E1" s="140"/>
      <c r="F1" s="140"/>
      <c r="G1" s="146"/>
      <c r="H1" s="100" t="s">
        <v>198</v>
      </c>
      <c r="I1" s="146"/>
      <c r="J1" s="66"/>
      <c r="K1" s="66"/>
      <c r="L1" s="66"/>
    </row>
    <row r="2" spans="1:12" s="22" customFormat="1" ht="15">
      <c r="A2" s="105" t="s">
        <v>141</v>
      </c>
      <c r="B2" s="140"/>
      <c r="C2" s="140"/>
      <c r="D2" s="140"/>
      <c r="E2" s="140"/>
      <c r="F2" s="140"/>
      <c r="G2" s="148"/>
      <c r="H2" s="419" t="s">
        <v>577</v>
      </c>
      <c r="I2" s="148"/>
      <c r="J2" s="66"/>
      <c r="K2" s="66"/>
      <c r="L2" s="66"/>
    </row>
    <row r="3" spans="1:12" s="22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40"/>
      <c r="F4" s="140"/>
      <c r="G4" s="140"/>
      <c r="H4" s="140"/>
      <c r="I4" s="146"/>
      <c r="J4" s="63"/>
      <c r="K4" s="63"/>
      <c r="L4" s="22"/>
    </row>
    <row r="5" spans="1:12" s="2" customFormat="1" ht="15">
      <c r="A5" s="121" t="e">
        <f>'ფორმა N2'!A5</f>
        <v>#REF!</v>
      </c>
      <c r="B5" s="122"/>
      <c r="C5" s="122"/>
      <c r="D5" s="122" t="s">
        <v>572</v>
      </c>
      <c r="E5" s="150"/>
      <c r="F5" s="151"/>
      <c r="G5" s="151"/>
      <c r="H5" s="151"/>
      <c r="I5" s="146"/>
      <c r="J5" s="63"/>
      <c r="K5" s="63"/>
      <c r="L5" s="12"/>
    </row>
    <row r="6" spans="1:12" s="22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3"/>
      <c r="K6" s="63"/>
      <c r="L6" s="63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7">
        <v>1</v>
      </c>
      <c r="B9" s="25"/>
      <c r="C9" s="25"/>
      <c r="D9" s="25"/>
      <c r="E9" s="25"/>
      <c r="F9" s="25"/>
      <c r="G9" s="159"/>
      <c r="H9" s="25"/>
      <c r="I9" s="146"/>
    </row>
    <row r="10" spans="1:12" ht="15">
      <c r="A10" s="67">
        <v>2</v>
      </c>
      <c r="B10" s="25"/>
      <c r="C10" s="25"/>
      <c r="D10" s="25"/>
      <c r="E10" s="25"/>
      <c r="F10" s="25"/>
      <c r="G10" s="159"/>
      <c r="H10" s="25"/>
      <c r="I10" s="146"/>
    </row>
    <row r="11" spans="1:12" ht="15">
      <c r="A11" s="67">
        <v>3</v>
      </c>
      <c r="B11" s="25"/>
      <c r="C11" s="25"/>
      <c r="D11" s="25"/>
      <c r="E11" s="25"/>
      <c r="F11" s="25"/>
      <c r="G11" s="159"/>
      <c r="H11" s="25"/>
      <c r="I11" s="146"/>
    </row>
    <row r="12" spans="1:12" ht="15">
      <c r="A12" s="67">
        <v>4</v>
      </c>
      <c r="B12" s="25"/>
      <c r="C12" s="25"/>
      <c r="D12" s="25"/>
      <c r="E12" s="25"/>
      <c r="F12" s="25"/>
      <c r="G12" s="159"/>
      <c r="H12" s="25"/>
      <c r="I12" s="146"/>
    </row>
    <row r="13" spans="1:12" ht="15">
      <c r="A13" s="67">
        <v>5</v>
      </c>
      <c r="B13" s="25"/>
      <c r="C13" s="25"/>
      <c r="D13" s="25"/>
      <c r="E13" s="25"/>
      <c r="F13" s="25"/>
      <c r="G13" s="159"/>
      <c r="H13" s="25"/>
      <c r="I13" s="146"/>
    </row>
    <row r="14" spans="1:12" ht="15">
      <c r="A14" s="67">
        <v>6</v>
      </c>
      <c r="B14" s="25"/>
      <c r="C14" s="25"/>
      <c r="D14" s="25"/>
      <c r="E14" s="25"/>
      <c r="F14" s="25"/>
      <c r="G14" s="159"/>
      <c r="H14" s="25"/>
      <c r="I14" s="146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159"/>
      <c r="H15" s="25"/>
      <c r="I15" s="146"/>
      <c r="J15" s="63"/>
      <c r="K15" s="63"/>
      <c r="L15" s="63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159"/>
      <c r="H16" s="25"/>
      <c r="I16" s="146"/>
      <c r="J16" s="63"/>
      <c r="K16" s="63"/>
      <c r="L16" s="63"/>
    </row>
    <row r="17" spans="1:12" s="22" customFormat="1" ht="15">
      <c r="A17" s="67">
        <v>9</v>
      </c>
      <c r="B17" s="25"/>
      <c r="C17" s="25"/>
      <c r="D17" s="25"/>
      <c r="E17" s="25"/>
      <c r="F17" s="25"/>
      <c r="G17" s="159"/>
      <c r="H17" s="25"/>
      <c r="I17" s="146"/>
      <c r="J17" s="63"/>
      <c r="K17" s="63"/>
      <c r="L17" s="63"/>
    </row>
    <row r="18" spans="1:12" s="22" customFormat="1" ht="15">
      <c r="A18" s="67">
        <v>10</v>
      </c>
      <c r="B18" s="25"/>
      <c r="C18" s="25"/>
      <c r="D18" s="25"/>
      <c r="E18" s="25"/>
      <c r="F18" s="25"/>
      <c r="G18" s="159"/>
      <c r="H18" s="25"/>
      <c r="I18" s="146"/>
      <c r="J18" s="63"/>
      <c r="K18" s="63"/>
      <c r="L18" s="63"/>
    </row>
    <row r="19" spans="1:12" s="22" customFormat="1" ht="15">
      <c r="A19" s="67">
        <v>11</v>
      </c>
      <c r="B19" s="25"/>
      <c r="C19" s="25"/>
      <c r="D19" s="25"/>
      <c r="E19" s="25"/>
      <c r="F19" s="25"/>
      <c r="G19" s="159"/>
      <c r="H19" s="25"/>
      <c r="I19" s="146"/>
      <c r="J19" s="63"/>
      <c r="K19" s="63"/>
      <c r="L19" s="63"/>
    </row>
    <row r="20" spans="1:12" s="22" customFormat="1" ht="15">
      <c r="A20" s="67">
        <v>12</v>
      </c>
      <c r="B20" s="25"/>
      <c r="C20" s="25"/>
      <c r="D20" s="25"/>
      <c r="E20" s="25"/>
      <c r="F20" s="25"/>
      <c r="G20" s="159"/>
      <c r="H20" s="25"/>
      <c r="I20" s="146"/>
      <c r="J20" s="63"/>
      <c r="K20" s="63"/>
      <c r="L20" s="63"/>
    </row>
    <row r="21" spans="1:12" s="22" customFormat="1" ht="15">
      <c r="A21" s="67">
        <v>13</v>
      </c>
      <c r="B21" s="25"/>
      <c r="C21" s="25"/>
      <c r="D21" s="25"/>
      <c r="E21" s="25"/>
      <c r="F21" s="25"/>
      <c r="G21" s="159"/>
      <c r="H21" s="25"/>
      <c r="I21" s="146"/>
      <c r="J21" s="63"/>
      <c r="K21" s="63"/>
      <c r="L21" s="63"/>
    </row>
    <row r="22" spans="1:12" s="22" customFormat="1" ht="15">
      <c r="A22" s="67">
        <v>14</v>
      </c>
      <c r="B22" s="25"/>
      <c r="C22" s="25"/>
      <c r="D22" s="25"/>
      <c r="E22" s="25"/>
      <c r="F22" s="25"/>
      <c r="G22" s="159"/>
      <c r="H22" s="25"/>
      <c r="I22" s="146"/>
      <c r="J22" s="63"/>
      <c r="K22" s="63"/>
      <c r="L22" s="63"/>
    </row>
    <row r="23" spans="1:12" s="22" customFormat="1" ht="15">
      <c r="A23" s="67">
        <v>15</v>
      </c>
      <c r="B23" s="25"/>
      <c r="C23" s="25"/>
      <c r="D23" s="25"/>
      <c r="E23" s="25"/>
      <c r="F23" s="25"/>
      <c r="G23" s="159"/>
      <c r="H23" s="25"/>
      <c r="I23" s="146"/>
      <c r="J23" s="63"/>
      <c r="K23" s="63"/>
      <c r="L23" s="63"/>
    </row>
    <row r="24" spans="1:12" s="22" customFormat="1" ht="15">
      <c r="A24" s="67">
        <v>16</v>
      </c>
      <c r="B24" s="25"/>
      <c r="C24" s="25"/>
      <c r="D24" s="25"/>
      <c r="E24" s="25"/>
      <c r="F24" s="25"/>
      <c r="G24" s="159"/>
      <c r="H24" s="25"/>
      <c r="I24" s="146"/>
      <c r="J24" s="63"/>
      <c r="K24" s="63"/>
      <c r="L24" s="63"/>
    </row>
    <row r="25" spans="1:12" s="22" customFormat="1" ht="15">
      <c r="A25" s="67">
        <v>17</v>
      </c>
      <c r="B25" s="25"/>
      <c r="C25" s="25"/>
      <c r="D25" s="25"/>
      <c r="E25" s="25"/>
      <c r="F25" s="25"/>
      <c r="G25" s="159"/>
      <c r="H25" s="25"/>
      <c r="I25" s="146"/>
      <c r="J25" s="63"/>
      <c r="K25" s="63"/>
      <c r="L25" s="63"/>
    </row>
    <row r="26" spans="1:12" s="22" customFormat="1" ht="15">
      <c r="A26" s="67">
        <v>18</v>
      </c>
      <c r="B26" s="25"/>
      <c r="C26" s="25"/>
      <c r="D26" s="25"/>
      <c r="E26" s="25"/>
      <c r="F26" s="25"/>
      <c r="G26" s="159"/>
      <c r="H26" s="25"/>
      <c r="I26" s="146"/>
      <c r="J26" s="63"/>
      <c r="K26" s="63"/>
      <c r="L26" s="63"/>
    </row>
    <row r="27" spans="1:12" s="22" customFormat="1" ht="15">
      <c r="A27" s="67" t="s">
        <v>279</v>
      </c>
      <c r="B27" s="25"/>
      <c r="C27" s="25"/>
      <c r="D27" s="25"/>
      <c r="E27" s="25"/>
      <c r="F27" s="25"/>
      <c r="G27" s="159"/>
      <c r="H27" s="25"/>
      <c r="I27" s="146"/>
      <c r="J27" s="63"/>
      <c r="K27" s="63"/>
      <c r="L27" s="63"/>
    </row>
    <row r="28" spans="1:12" s="22" customFormat="1">
      <c r="J28" s="63"/>
      <c r="K28" s="63"/>
      <c r="L28" s="63"/>
    </row>
    <row r="29" spans="1:12" s="22" customFormat="1"/>
    <row r="30" spans="1:12" s="22" customFormat="1">
      <c r="A30" s="24"/>
    </row>
    <row r="31" spans="1:12" s="2" customFormat="1" ht="15">
      <c r="B31" s="71" t="s">
        <v>107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9" s="2" customFormat="1" ht="15">
      <c r="A34"/>
      <c r="C34" s="65" t="s">
        <v>140</v>
      </c>
      <c r="E34" s="2" t="s">
        <v>269</v>
      </c>
      <c r="F34"/>
      <c r="G34"/>
      <c r="H34"/>
      <c r="I34"/>
    </row>
    <row r="35" spans="1:9" customFormat="1" ht="15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topLeftCell="A7" zoomScale="70" zoomScaleSheetLayoutView="70" workbookViewId="0">
      <selection activeCell="P27" sqref="P27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4" customWidth="1"/>
    <col min="11" max="16384" width="9.140625" style="24"/>
  </cols>
  <sheetData>
    <row r="1" spans="1:12" s="22" customFormat="1" ht="15">
      <c r="A1" s="139" t="s">
        <v>307</v>
      </c>
      <c r="B1" s="140"/>
      <c r="C1" s="140"/>
      <c r="D1" s="140"/>
      <c r="E1" s="140"/>
      <c r="F1" s="140"/>
      <c r="G1" s="140"/>
      <c r="H1" s="146"/>
      <c r="I1" s="78" t="s">
        <v>198</v>
      </c>
      <c r="J1" s="153"/>
    </row>
    <row r="2" spans="1:12" s="22" customFormat="1" ht="15">
      <c r="A2" s="105" t="s">
        <v>141</v>
      </c>
      <c r="B2" s="140"/>
      <c r="C2" s="140"/>
      <c r="D2" s="140"/>
      <c r="E2" s="140"/>
      <c r="F2" s="140"/>
      <c r="G2" s="140"/>
      <c r="H2" s="146"/>
      <c r="I2" s="419" t="s">
        <v>573</v>
      </c>
      <c r="J2" s="153"/>
    </row>
    <row r="3" spans="1:12" s="22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9"/>
      <c r="F4" s="140"/>
      <c r="G4" s="140"/>
      <c r="H4" s="140"/>
      <c r="I4" s="149"/>
      <c r="J4" s="104"/>
      <c r="L4" s="22"/>
    </row>
    <row r="5" spans="1:12" s="2" customFormat="1" ht="15">
      <c r="A5" s="121" t="e">
        <f>#REF!</f>
        <v>#REF!</v>
      </c>
      <c r="B5" s="122"/>
      <c r="C5" s="122"/>
      <c r="D5" s="122"/>
      <c r="E5" s="150" t="s">
        <v>572</v>
      </c>
      <c r="F5" s="151"/>
      <c r="G5" s="151"/>
      <c r="H5" s="151"/>
      <c r="I5" s="150"/>
      <c r="J5" s="104"/>
    </row>
    <row r="6" spans="1:12" s="22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>
      <c r="A9" s="67">
        <v>1</v>
      </c>
      <c r="B9" s="25"/>
      <c r="C9" s="25"/>
      <c r="D9" s="25"/>
      <c r="E9" s="25"/>
      <c r="F9" s="25"/>
      <c r="G9" s="25"/>
      <c r="H9" s="159"/>
      <c r="I9" s="25"/>
      <c r="J9" s="154"/>
    </row>
    <row r="10" spans="1:12" ht="15">
      <c r="A10" s="67">
        <v>2</v>
      </c>
      <c r="B10" s="25"/>
      <c r="C10" s="25"/>
      <c r="D10" s="25"/>
      <c r="E10" s="25"/>
      <c r="F10" s="25"/>
      <c r="G10" s="25"/>
      <c r="H10" s="159"/>
      <c r="I10" s="25"/>
      <c r="J10" s="154"/>
    </row>
    <row r="11" spans="1:12" ht="15">
      <c r="A11" s="67">
        <v>3</v>
      </c>
      <c r="B11" s="25"/>
      <c r="C11" s="25"/>
      <c r="D11" s="25"/>
      <c r="E11" s="25"/>
      <c r="F11" s="25"/>
      <c r="G11" s="25"/>
      <c r="H11" s="159"/>
      <c r="I11" s="25"/>
      <c r="J11" s="154"/>
    </row>
    <row r="12" spans="1:12" ht="15">
      <c r="A12" s="67">
        <v>4</v>
      </c>
      <c r="B12" s="25"/>
      <c r="C12" s="25"/>
      <c r="D12" s="25"/>
      <c r="E12" s="25"/>
      <c r="F12" s="25"/>
      <c r="G12" s="25"/>
      <c r="H12" s="159"/>
      <c r="I12" s="25"/>
      <c r="J12" s="154"/>
    </row>
    <row r="13" spans="1:12" ht="15">
      <c r="A13" s="67">
        <v>5</v>
      </c>
      <c r="B13" s="25"/>
      <c r="C13" s="25"/>
      <c r="D13" s="25"/>
      <c r="E13" s="25"/>
      <c r="F13" s="25"/>
      <c r="G13" s="25"/>
      <c r="H13" s="159"/>
      <c r="I13" s="25"/>
      <c r="J13" s="154"/>
    </row>
    <row r="14" spans="1:12" ht="15">
      <c r="A14" s="67">
        <v>6</v>
      </c>
      <c r="B14" s="25"/>
      <c r="C14" s="25"/>
      <c r="D14" s="25"/>
      <c r="E14" s="25"/>
      <c r="F14" s="25"/>
      <c r="G14" s="25"/>
      <c r="H14" s="159"/>
      <c r="I14" s="25"/>
      <c r="J14" s="154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25"/>
      <c r="H15" s="159"/>
      <c r="I15" s="25"/>
      <c r="J15" s="148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25"/>
      <c r="H16" s="159"/>
      <c r="I16" s="25"/>
      <c r="J16" s="148"/>
    </row>
    <row r="17" spans="1:10" s="22" customFormat="1" ht="15">
      <c r="A17" s="67">
        <v>9</v>
      </c>
      <c r="B17" s="25"/>
      <c r="C17" s="25"/>
      <c r="D17" s="25"/>
      <c r="E17" s="25"/>
      <c r="F17" s="25"/>
      <c r="G17" s="25"/>
      <c r="H17" s="159"/>
      <c r="I17" s="25"/>
      <c r="J17" s="148"/>
    </row>
    <row r="18" spans="1:10" s="22" customFormat="1" ht="15">
      <c r="A18" s="67">
        <v>10</v>
      </c>
      <c r="B18" s="25"/>
      <c r="C18" s="25"/>
      <c r="D18" s="25"/>
      <c r="E18" s="25"/>
      <c r="F18" s="25"/>
      <c r="G18" s="25"/>
      <c r="H18" s="159"/>
      <c r="I18" s="25"/>
      <c r="J18" s="148"/>
    </row>
    <row r="19" spans="1:10" s="22" customFormat="1" ht="15">
      <c r="A19" s="67">
        <v>11</v>
      </c>
      <c r="B19" s="25"/>
      <c r="C19" s="25"/>
      <c r="D19" s="25"/>
      <c r="E19" s="25"/>
      <c r="F19" s="25"/>
      <c r="G19" s="25"/>
      <c r="H19" s="159"/>
      <c r="I19" s="25"/>
      <c r="J19" s="148"/>
    </row>
    <row r="20" spans="1:10" s="22" customFormat="1" ht="15">
      <c r="A20" s="67">
        <v>12</v>
      </c>
      <c r="B20" s="25"/>
      <c r="C20" s="25"/>
      <c r="D20" s="25"/>
      <c r="E20" s="25"/>
      <c r="F20" s="25"/>
      <c r="G20" s="25"/>
      <c r="H20" s="159"/>
      <c r="I20" s="25"/>
      <c r="J20" s="148"/>
    </row>
    <row r="21" spans="1:10" s="22" customFormat="1" ht="15">
      <c r="A21" s="67">
        <v>13</v>
      </c>
      <c r="B21" s="25"/>
      <c r="C21" s="25"/>
      <c r="D21" s="25"/>
      <c r="E21" s="25"/>
      <c r="F21" s="25"/>
      <c r="G21" s="25"/>
      <c r="H21" s="159"/>
      <c r="I21" s="25"/>
      <c r="J21" s="148"/>
    </row>
    <row r="22" spans="1:10" s="22" customFormat="1" ht="15">
      <c r="A22" s="67">
        <v>14</v>
      </c>
      <c r="B22" s="25"/>
      <c r="C22" s="25"/>
      <c r="D22" s="25"/>
      <c r="E22" s="25"/>
      <c r="F22" s="25"/>
      <c r="G22" s="25"/>
      <c r="H22" s="159"/>
      <c r="I22" s="25"/>
      <c r="J22" s="148"/>
    </row>
    <row r="23" spans="1:10" s="22" customFormat="1" ht="15">
      <c r="A23" s="67">
        <v>15</v>
      </c>
      <c r="B23" s="25"/>
      <c r="C23" s="25"/>
      <c r="D23" s="25"/>
      <c r="E23" s="25"/>
      <c r="F23" s="25"/>
      <c r="G23" s="25"/>
      <c r="H23" s="159"/>
      <c r="I23" s="25"/>
      <c r="J23" s="148"/>
    </row>
    <row r="24" spans="1:10" s="22" customFormat="1" ht="15">
      <c r="A24" s="67">
        <v>16</v>
      </c>
      <c r="B24" s="25"/>
      <c r="C24" s="25"/>
      <c r="D24" s="25"/>
      <c r="E24" s="25"/>
      <c r="F24" s="25"/>
      <c r="G24" s="25"/>
      <c r="H24" s="159"/>
      <c r="I24" s="25"/>
      <c r="J24" s="148"/>
    </row>
    <row r="25" spans="1:10" s="22" customFormat="1" ht="15">
      <c r="A25" s="67">
        <v>17</v>
      </c>
      <c r="B25" s="25"/>
      <c r="C25" s="25"/>
      <c r="D25" s="25"/>
      <c r="E25" s="25"/>
      <c r="F25" s="25"/>
      <c r="G25" s="25"/>
      <c r="H25" s="159"/>
      <c r="I25" s="25"/>
      <c r="J25" s="148"/>
    </row>
    <row r="26" spans="1:10" s="22" customFormat="1" ht="15">
      <c r="A26" s="67">
        <v>18</v>
      </c>
      <c r="B26" s="25"/>
      <c r="C26" s="25"/>
      <c r="D26" s="25"/>
      <c r="E26" s="25"/>
      <c r="F26" s="25"/>
      <c r="G26" s="25"/>
      <c r="H26" s="159"/>
      <c r="I26" s="25"/>
      <c r="J26" s="148"/>
    </row>
    <row r="27" spans="1:10" s="22" customFormat="1" ht="15">
      <c r="A27" s="67" t="s">
        <v>279</v>
      </c>
      <c r="B27" s="25"/>
      <c r="C27" s="25"/>
      <c r="D27" s="25"/>
      <c r="E27" s="25"/>
      <c r="F27" s="25"/>
      <c r="G27" s="25"/>
      <c r="H27" s="159"/>
      <c r="I27" s="25"/>
      <c r="J27" s="148"/>
    </row>
    <row r="28" spans="1:10" s="22" customFormat="1">
      <c r="J28" s="63"/>
    </row>
    <row r="29" spans="1:10" s="22" customFormat="1"/>
    <row r="30" spans="1:10" s="22" customFormat="1">
      <c r="A30" s="24"/>
    </row>
    <row r="31" spans="1:10" s="2" customFormat="1" ht="15">
      <c r="B31" s="71" t="s">
        <v>107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10" s="2" customFormat="1" ht="15">
      <c r="A34"/>
      <c r="C34" s="65" t="s">
        <v>140</v>
      </c>
      <c r="E34" s="2" t="s">
        <v>269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3"/>
    </row>
    <row r="38" spans="1:10" s="22" customFormat="1">
      <c r="J38" s="63"/>
    </row>
    <row r="39" spans="1:10" s="22" customFormat="1">
      <c r="J39" s="63"/>
    </row>
    <row r="40" spans="1:10" s="22" customFormat="1">
      <c r="J40" s="63"/>
    </row>
    <row r="41" spans="1:10" s="22" customFormat="1">
      <c r="J41" s="63"/>
    </row>
    <row r="42" spans="1:10" s="22" customFormat="1">
      <c r="J42" s="63"/>
    </row>
    <row r="43" spans="1:10" s="22" customFormat="1">
      <c r="J43" s="63"/>
    </row>
    <row r="44" spans="1:10" s="22" customFormat="1">
      <c r="J44" s="63"/>
    </row>
    <row r="45" spans="1:10" s="22" customFormat="1">
      <c r="J45" s="63"/>
    </row>
    <row r="46" spans="1:10" s="22" customFormat="1">
      <c r="J46" s="63"/>
    </row>
    <row r="47" spans="1:10" s="22" customFormat="1">
      <c r="J47" s="63"/>
    </row>
    <row r="48" spans="1:10" s="22" customFormat="1">
      <c r="J48" s="63"/>
    </row>
    <row r="49" spans="10:10" s="22" customFormat="1">
      <c r="J49" s="63"/>
    </row>
    <row r="50" spans="10:10" s="22" customFormat="1">
      <c r="J50" s="63"/>
    </row>
    <row r="51" spans="10:10" s="22" customFormat="1">
      <c r="J51" s="63"/>
    </row>
    <row r="52" spans="10:10" s="22" customFormat="1">
      <c r="J52" s="63"/>
    </row>
    <row r="53" spans="10:10" s="22" customFormat="1">
      <c r="J53" s="63"/>
    </row>
    <row r="54" spans="10:10" s="22" customFormat="1">
      <c r="J54" s="63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K35" sqref="K35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7" t="s">
        <v>327</v>
      </c>
      <c r="B1" s="198"/>
      <c r="C1" s="198"/>
      <c r="D1" s="198"/>
      <c r="E1" s="198"/>
      <c r="F1" s="78"/>
      <c r="G1" s="78" t="s">
        <v>110</v>
      </c>
      <c r="H1" s="202"/>
    </row>
    <row r="2" spans="1:8" s="201" customFormat="1">
      <c r="A2" s="202" t="s">
        <v>318</v>
      </c>
      <c r="B2" s="198"/>
      <c r="C2" s="198"/>
      <c r="D2" s="198"/>
      <c r="E2" s="199"/>
      <c r="F2" s="199"/>
      <c r="G2" s="200" t="s">
        <v>573</v>
      </c>
      <c r="H2" s="202"/>
    </row>
    <row r="3" spans="1:8" s="201" customFormat="1">
      <c r="A3" s="202"/>
      <c r="B3" s="198"/>
      <c r="C3" s="198"/>
      <c r="D3" s="198"/>
      <c r="E3" s="199"/>
      <c r="F3" s="199"/>
      <c r="G3" s="199"/>
      <c r="H3" s="202"/>
    </row>
    <row r="4" spans="1:8" s="201" customFormat="1" ht="15">
      <c r="A4" s="115" t="s">
        <v>274</v>
      </c>
      <c r="B4" s="198"/>
      <c r="C4" s="198"/>
      <c r="D4" s="198"/>
      <c r="E4" s="203"/>
      <c r="F4" s="203"/>
      <c r="G4" s="199"/>
      <c r="H4" s="202"/>
    </row>
    <row r="5" spans="1:8" s="201" customFormat="1">
      <c r="A5" s="204"/>
      <c r="B5" s="204"/>
      <c r="C5" s="204" t="s">
        <v>572</v>
      </c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8" t="s">
        <v>64</v>
      </c>
      <c r="B7" s="209" t="s">
        <v>322</v>
      </c>
      <c r="C7" s="209" t="s">
        <v>323</v>
      </c>
      <c r="D7" s="209" t="s">
        <v>324</v>
      </c>
      <c r="E7" s="209" t="s">
        <v>325</v>
      </c>
      <c r="F7" s="209" t="s">
        <v>326</v>
      </c>
      <c r="G7" s="209" t="s">
        <v>319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277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107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268</v>
      </c>
      <c r="F27" s="212" t="s">
        <v>320</v>
      </c>
      <c r="J27" s="213"/>
      <c r="K27" s="213"/>
    </row>
    <row r="28" spans="1:11" s="21" customFormat="1" ht="15">
      <c r="C28" s="215" t="s">
        <v>140</v>
      </c>
      <c r="F28" s="216" t="s">
        <v>269</v>
      </c>
      <c r="J28" s="213"/>
      <c r="K28" s="213"/>
    </row>
    <row r="29" spans="1:11" s="201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M15" sqref="M1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460</v>
      </c>
      <c r="B1" s="140"/>
      <c r="C1" s="140"/>
      <c r="D1" s="140"/>
      <c r="E1" s="140"/>
      <c r="F1" s="140"/>
      <c r="G1" s="140"/>
      <c r="H1" s="140"/>
      <c r="I1" s="140"/>
      <c r="J1" s="140"/>
      <c r="K1" s="78" t="s">
        <v>110</v>
      </c>
    </row>
    <row r="2" spans="1:11" ht="15">
      <c r="A2" s="105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419" t="s">
        <v>573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9"/>
      <c r="F4" s="140"/>
      <c r="G4" s="140"/>
      <c r="H4" s="140"/>
      <c r="I4" s="140"/>
      <c r="J4" s="140"/>
      <c r="K4" s="149"/>
    </row>
    <row r="5" spans="1:11" s="189" customFormat="1" ht="15">
      <c r="A5" s="227" t="e">
        <f>#REF!</f>
        <v>#REF!</v>
      </c>
      <c r="B5" s="80"/>
      <c r="C5" s="80"/>
      <c r="D5" s="80" t="s">
        <v>572</v>
      </c>
      <c r="E5" s="228"/>
      <c r="F5" s="229"/>
      <c r="G5" s="229"/>
      <c r="H5" s="229"/>
      <c r="I5" s="229"/>
      <c r="J5" s="229"/>
      <c r="K5" s="228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30">
      <c r="A9" s="67">
        <v>1</v>
      </c>
      <c r="B9" s="25" t="s">
        <v>610</v>
      </c>
      <c r="C9" s="25" t="s">
        <v>599</v>
      </c>
      <c r="D9" s="25" t="s">
        <v>611</v>
      </c>
      <c r="E9" s="25" t="s">
        <v>612</v>
      </c>
      <c r="F9" s="25" t="s">
        <v>613</v>
      </c>
      <c r="G9" s="25">
        <v>1010011415</v>
      </c>
      <c r="H9" s="225" t="s">
        <v>509</v>
      </c>
      <c r="I9" s="225" t="s">
        <v>505</v>
      </c>
      <c r="J9" s="225"/>
      <c r="K9" s="25"/>
    </row>
    <row r="10" spans="1:11" ht="30">
      <c r="A10" s="67">
        <v>2</v>
      </c>
      <c r="B10" s="25" t="s">
        <v>605</v>
      </c>
      <c r="C10" s="25" t="s">
        <v>599</v>
      </c>
      <c r="D10" s="25" t="s">
        <v>600</v>
      </c>
      <c r="E10" s="25" t="s">
        <v>601</v>
      </c>
      <c r="F10" s="25" t="s">
        <v>602</v>
      </c>
      <c r="G10" s="25">
        <v>53001004062</v>
      </c>
      <c r="H10" s="225" t="s">
        <v>603</v>
      </c>
      <c r="I10" s="225" t="s">
        <v>604</v>
      </c>
      <c r="J10" s="225"/>
      <c r="K10" s="25"/>
    </row>
    <row r="11" spans="1:11" ht="15">
      <c r="A11" s="67">
        <v>3</v>
      </c>
      <c r="B11" s="25"/>
      <c r="C11" s="25"/>
      <c r="D11" s="25"/>
      <c r="E11" s="25"/>
      <c r="F11" s="25"/>
      <c r="G11" s="25"/>
      <c r="H11" s="225"/>
      <c r="I11" s="225"/>
      <c r="J11" s="225"/>
      <c r="K11" s="25"/>
    </row>
    <row r="12" spans="1:11" ht="15">
      <c r="A12" s="67">
        <v>4</v>
      </c>
      <c r="B12" s="25"/>
      <c r="C12" s="25"/>
      <c r="D12" s="25"/>
      <c r="E12" s="25"/>
      <c r="F12" s="25"/>
      <c r="G12" s="25"/>
      <c r="H12" s="225"/>
      <c r="I12" s="225"/>
      <c r="J12" s="225"/>
      <c r="K12" s="25"/>
    </row>
    <row r="13" spans="1:11" ht="15">
      <c r="A13" s="67">
        <v>5</v>
      </c>
      <c r="B13" s="25"/>
      <c r="C13" s="25"/>
      <c r="D13" s="25"/>
      <c r="E13" s="25"/>
      <c r="F13" s="25"/>
      <c r="G13" s="25"/>
      <c r="H13" s="225"/>
      <c r="I13" s="225"/>
      <c r="J13" s="225"/>
      <c r="K13" s="25"/>
    </row>
    <row r="14" spans="1:11" ht="15">
      <c r="A14" s="67">
        <v>6</v>
      </c>
      <c r="B14" s="25"/>
      <c r="C14" s="25"/>
      <c r="D14" s="25"/>
      <c r="E14" s="25"/>
      <c r="F14" s="25"/>
      <c r="G14" s="25"/>
      <c r="H14" s="225"/>
      <c r="I14" s="225"/>
      <c r="J14" s="225"/>
      <c r="K14" s="25"/>
    </row>
    <row r="15" spans="1:11" ht="15">
      <c r="A15" s="67">
        <v>7</v>
      </c>
      <c r="B15" s="25"/>
      <c r="C15" s="25"/>
      <c r="D15" s="25"/>
      <c r="E15" s="25"/>
      <c r="F15" s="25"/>
      <c r="G15" s="25"/>
      <c r="H15" s="225"/>
      <c r="I15" s="225"/>
      <c r="J15" s="225"/>
      <c r="K15" s="25"/>
    </row>
    <row r="16" spans="1:11" ht="15">
      <c r="A16" s="67">
        <v>8</v>
      </c>
      <c r="B16" s="25"/>
      <c r="C16" s="25"/>
      <c r="D16" s="25"/>
      <c r="E16" s="25"/>
      <c r="F16" s="25"/>
      <c r="G16" s="25"/>
      <c r="H16" s="225"/>
      <c r="I16" s="225"/>
      <c r="J16" s="225"/>
      <c r="K16" s="25"/>
    </row>
    <row r="17" spans="1:11" ht="15">
      <c r="A17" s="67">
        <v>9</v>
      </c>
      <c r="B17" s="25"/>
      <c r="C17" s="25"/>
      <c r="D17" s="25"/>
      <c r="E17" s="25"/>
      <c r="F17" s="25"/>
      <c r="G17" s="25"/>
      <c r="H17" s="225"/>
      <c r="I17" s="225"/>
      <c r="J17" s="225"/>
      <c r="K17" s="25"/>
    </row>
    <row r="18" spans="1:11" ht="15">
      <c r="A18" s="67">
        <v>10</v>
      </c>
      <c r="B18" s="25"/>
      <c r="C18" s="25"/>
      <c r="D18" s="25"/>
      <c r="E18" s="25"/>
      <c r="F18" s="25"/>
      <c r="G18" s="25"/>
      <c r="H18" s="225"/>
      <c r="I18" s="225"/>
      <c r="J18" s="225"/>
      <c r="K18" s="25"/>
    </row>
    <row r="19" spans="1:11" ht="15">
      <c r="A19" s="67">
        <v>11</v>
      </c>
      <c r="B19" s="25"/>
      <c r="C19" s="25"/>
      <c r="D19" s="25"/>
      <c r="E19" s="25"/>
      <c r="F19" s="25"/>
      <c r="G19" s="25"/>
      <c r="H19" s="225"/>
      <c r="I19" s="225"/>
      <c r="J19" s="225"/>
      <c r="K19" s="25"/>
    </row>
    <row r="20" spans="1:11" ht="15">
      <c r="A20" s="67">
        <v>12</v>
      </c>
      <c r="B20" s="25"/>
      <c r="C20" s="25"/>
      <c r="D20" s="25"/>
      <c r="E20" s="25"/>
      <c r="F20" s="25"/>
      <c r="G20" s="25"/>
      <c r="H20" s="225"/>
      <c r="I20" s="225"/>
      <c r="J20" s="225"/>
      <c r="K20" s="25"/>
    </row>
    <row r="21" spans="1:11" ht="15">
      <c r="A21" s="67">
        <v>13</v>
      </c>
      <c r="B21" s="25"/>
      <c r="C21" s="25"/>
      <c r="D21" s="25"/>
      <c r="E21" s="25"/>
      <c r="F21" s="25"/>
      <c r="G21" s="25"/>
      <c r="H21" s="225"/>
      <c r="I21" s="225"/>
      <c r="J21" s="225"/>
      <c r="K21" s="25"/>
    </row>
    <row r="22" spans="1:11" ht="15">
      <c r="A22" s="67">
        <v>14</v>
      </c>
      <c r="B22" s="25"/>
      <c r="C22" s="25"/>
      <c r="D22" s="25"/>
      <c r="E22" s="25"/>
      <c r="F22" s="25"/>
      <c r="G22" s="25"/>
      <c r="H22" s="225"/>
      <c r="I22" s="225"/>
      <c r="J22" s="225"/>
      <c r="K22" s="25"/>
    </row>
    <row r="23" spans="1:11" ht="15">
      <c r="A23" s="67">
        <v>15</v>
      </c>
      <c r="B23" s="25"/>
      <c r="C23" s="25"/>
      <c r="D23" s="25"/>
      <c r="E23" s="25"/>
      <c r="F23" s="25"/>
      <c r="G23" s="25"/>
      <c r="H23" s="225"/>
      <c r="I23" s="225"/>
      <c r="J23" s="225"/>
      <c r="K23" s="25"/>
    </row>
    <row r="24" spans="1:11" ht="15">
      <c r="A24" s="67">
        <v>16</v>
      </c>
      <c r="B24" s="25"/>
      <c r="C24" s="25"/>
      <c r="D24" s="25"/>
      <c r="E24" s="25"/>
      <c r="F24" s="25"/>
      <c r="G24" s="25"/>
      <c r="H24" s="225"/>
      <c r="I24" s="225"/>
      <c r="J24" s="225"/>
      <c r="K24" s="25"/>
    </row>
    <row r="25" spans="1:11" ht="15">
      <c r="A25" s="67">
        <v>17</v>
      </c>
      <c r="B25" s="25"/>
      <c r="C25" s="25"/>
      <c r="D25" s="25"/>
      <c r="E25" s="25"/>
      <c r="F25" s="25"/>
      <c r="G25" s="25"/>
      <c r="H25" s="225"/>
      <c r="I25" s="225"/>
      <c r="J25" s="225"/>
      <c r="K25" s="25"/>
    </row>
    <row r="26" spans="1:11" ht="15">
      <c r="A26" s="67">
        <v>18</v>
      </c>
      <c r="B26" s="25"/>
      <c r="C26" s="25"/>
      <c r="D26" s="25"/>
      <c r="E26" s="25"/>
      <c r="F26" s="25"/>
      <c r="G26" s="25"/>
      <c r="H26" s="225"/>
      <c r="I26" s="225"/>
      <c r="J26" s="225"/>
      <c r="K26" s="25"/>
    </row>
    <row r="27" spans="1:11" ht="15">
      <c r="A27" s="67" t="s">
        <v>279</v>
      </c>
      <c r="B27" s="25"/>
      <c r="C27" s="25"/>
      <c r="D27" s="25"/>
      <c r="E27" s="25"/>
      <c r="F27" s="25"/>
      <c r="G27" s="25"/>
      <c r="H27" s="225"/>
      <c r="I27" s="225"/>
      <c r="J27" s="225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71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72"/>
      <c r="D32" s="472"/>
      <c r="F32" s="70"/>
      <c r="G32" s="73"/>
    </row>
    <row r="33" spans="2:6" ht="15">
      <c r="B33" s="2"/>
      <c r="C33" s="69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5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54" sqref="I54"/>
    </sheetView>
  </sheetViews>
  <sheetFormatPr defaultRowHeight="12.75"/>
  <cols>
    <col min="1" max="1" width="11.71093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>
      <c r="A1" s="139" t="s">
        <v>461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78" t="s">
        <v>110</v>
      </c>
    </row>
    <row r="2" spans="1:13" customFormat="1" ht="15">
      <c r="A2" s="105" t="s">
        <v>141</v>
      </c>
      <c r="B2" s="105"/>
      <c r="C2" s="140"/>
      <c r="D2" s="140"/>
      <c r="E2" s="140"/>
      <c r="F2" s="140"/>
      <c r="G2" s="140"/>
      <c r="H2" s="140"/>
      <c r="I2" s="140"/>
      <c r="J2" s="140"/>
      <c r="K2" s="146"/>
      <c r="L2" s="419" t="s">
        <v>573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9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9"/>
      <c r="G4" s="140"/>
      <c r="H4" s="140"/>
      <c r="I4" s="140"/>
      <c r="J4" s="140"/>
      <c r="K4" s="140"/>
      <c r="L4" s="140"/>
    </row>
    <row r="5" spans="1:13" ht="15">
      <c r="A5" s="227" t="e">
        <f>#REF!</f>
        <v>#REF!</v>
      </c>
      <c r="B5" s="227"/>
      <c r="C5" s="80"/>
      <c r="D5" s="80" t="s">
        <v>572</v>
      </c>
      <c r="E5" s="80"/>
      <c r="F5" s="228"/>
      <c r="G5" s="229"/>
      <c r="H5" s="229"/>
      <c r="I5" s="229"/>
      <c r="J5" s="229"/>
      <c r="K5" s="229"/>
      <c r="L5" s="228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7">
        <v>1</v>
      </c>
      <c r="B9" s="67"/>
      <c r="C9" s="25"/>
      <c r="D9" s="25"/>
      <c r="E9" s="25"/>
      <c r="F9" s="25"/>
      <c r="G9" s="25"/>
      <c r="H9" s="25"/>
      <c r="I9" s="225"/>
      <c r="J9" s="225"/>
      <c r="K9" s="225"/>
      <c r="L9" s="25"/>
    </row>
    <row r="10" spans="1:13" customFormat="1" ht="15">
      <c r="A10" s="67">
        <v>2</v>
      </c>
      <c r="B10" s="67"/>
      <c r="C10" s="25"/>
      <c r="D10" s="25"/>
      <c r="E10" s="25"/>
      <c r="F10" s="25"/>
      <c r="G10" s="25"/>
      <c r="H10" s="25"/>
      <c r="I10" s="225"/>
      <c r="J10" s="225"/>
      <c r="K10" s="225"/>
      <c r="L10" s="25"/>
    </row>
    <row r="11" spans="1:13" customFormat="1" ht="15">
      <c r="A11" s="67">
        <v>3</v>
      </c>
      <c r="B11" s="67"/>
      <c r="C11" s="25"/>
      <c r="D11" s="25"/>
      <c r="E11" s="25"/>
      <c r="F11" s="25"/>
      <c r="G11" s="25"/>
      <c r="H11" s="25"/>
      <c r="I11" s="225"/>
      <c r="J11" s="225"/>
      <c r="K11" s="225"/>
      <c r="L11" s="25"/>
    </row>
    <row r="12" spans="1:13" customFormat="1" ht="15">
      <c r="A12" s="67">
        <v>4</v>
      </c>
      <c r="B12" s="67"/>
      <c r="C12" s="25"/>
      <c r="D12" s="25"/>
      <c r="E12" s="25"/>
      <c r="F12" s="25"/>
      <c r="G12" s="25"/>
      <c r="H12" s="25"/>
      <c r="I12" s="225"/>
      <c r="J12" s="225"/>
      <c r="K12" s="225"/>
      <c r="L12" s="25"/>
    </row>
    <row r="13" spans="1:13" customFormat="1" ht="15">
      <c r="A13" s="67">
        <v>5</v>
      </c>
      <c r="B13" s="67"/>
      <c r="C13" s="25"/>
      <c r="D13" s="25"/>
      <c r="E13" s="25"/>
      <c r="F13" s="25"/>
      <c r="G13" s="25"/>
      <c r="H13" s="25"/>
      <c r="I13" s="225"/>
      <c r="J13" s="225"/>
      <c r="K13" s="225"/>
      <c r="L13" s="25"/>
    </row>
    <row r="14" spans="1:13" customFormat="1" ht="15">
      <c r="A14" s="67">
        <v>6</v>
      </c>
      <c r="B14" s="67"/>
      <c r="C14" s="25"/>
      <c r="D14" s="25"/>
      <c r="E14" s="25"/>
      <c r="F14" s="25"/>
      <c r="G14" s="25"/>
      <c r="H14" s="25"/>
      <c r="I14" s="225"/>
      <c r="J14" s="225"/>
      <c r="K14" s="225"/>
      <c r="L14" s="25"/>
    </row>
    <row r="15" spans="1:13" customFormat="1" ht="15">
      <c r="A15" s="67">
        <v>7</v>
      </c>
      <c r="B15" s="67"/>
      <c r="C15" s="25"/>
      <c r="D15" s="25"/>
      <c r="E15" s="25"/>
      <c r="F15" s="25"/>
      <c r="G15" s="25"/>
      <c r="H15" s="25"/>
      <c r="I15" s="225"/>
      <c r="J15" s="225"/>
      <c r="K15" s="225"/>
      <c r="L15" s="25"/>
    </row>
    <row r="16" spans="1:13" customFormat="1" ht="15">
      <c r="A16" s="67">
        <v>8</v>
      </c>
      <c r="B16" s="67"/>
      <c r="C16" s="25"/>
      <c r="D16" s="25"/>
      <c r="E16" s="25"/>
      <c r="F16" s="25"/>
      <c r="G16" s="25"/>
      <c r="H16" s="25"/>
      <c r="I16" s="225"/>
      <c r="J16" s="225"/>
      <c r="K16" s="225"/>
      <c r="L16" s="25"/>
    </row>
    <row r="17" spans="1:12" customFormat="1" ht="15">
      <c r="A17" s="67">
        <v>9</v>
      </c>
      <c r="B17" s="67"/>
      <c r="C17" s="25"/>
      <c r="D17" s="25"/>
      <c r="E17" s="25"/>
      <c r="F17" s="25"/>
      <c r="G17" s="25"/>
      <c r="H17" s="25"/>
      <c r="I17" s="225"/>
      <c r="J17" s="225"/>
      <c r="K17" s="225"/>
      <c r="L17" s="25"/>
    </row>
    <row r="18" spans="1:12" customFormat="1" ht="15">
      <c r="A18" s="67">
        <v>10</v>
      </c>
      <c r="B18" s="67"/>
      <c r="C18" s="25"/>
      <c r="D18" s="25"/>
      <c r="E18" s="25"/>
      <c r="F18" s="25"/>
      <c r="G18" s="25"/>
      <c r="H18" s="25"/>
      <c r="I18" s="225"/>
      <c r="J18" s="225"/>
      <c r="K18" s="225"/>
      <c r="L18" s="25"/>
    </row>
    <row r="19" spans="1:12" customFormat="1" ht="15">
      <c r="A19" s="67">
        <v>11</v>
      </c>
      <c r="B19" s="67"/>
      <c r="C19" s="25"/>
      <c r="D19" s="25"/>
      <c r="E19" s="25"/>
      <c r="F19" s="25"/>
      <c r="G19" s="25"/>
      <c r="H19" s="25"/>
      <c r="I19" s="225"/>
      <c r="J19" s="225"/>
      <c r="K19" s="225"/>
      <c r="L19" s="25"/>
    </row>
    <row r="20" spans="1:12" customFormat="1" ht="15">
      <c r="A20" s="67">
        <v>12</v>
      </c>
      <c r="B20" s="67"/>
      <c r="C20" s="25"/>
      <c r="D20" s="25"/>
      <c r="E20" s="25"/>
      <c r="F20" s="25"/>
      <c r="G20" s="25"/>
      <c r="H20" s="25"/>
      <c r="I20" s="225"/>
      <c r="J20" s="225"/>
      <c r="K20" s="225"/>
      <c r="L20" s="25"/>
    </row>
    <row r="21" spans="1:12" customFormat="1" ht="15">
      <c r="A21" s="67">
        <v>13</v>
      </c>
      <c r="B21" s="67"/>
      <c r="C21" s="25"/>
      <c r="D21" s="25"/>
      <c r="E21" s="25"/>
      <c r="F21" s="25"/>
      <c r="G21" s="25"/>
      <c r="H21" s="25"/>
      <c r="I21" s="225"/>
      <c r="J21" s="225"/>
      <c r="K21" s="225"/>
      <c r="L21" s="25"/>
    </row>
    <row r="22" spans="1:12" customFormat="1" ht="15">
      <c r="A22" s="67">
        <v>14</v>
      </c>
      <c r="B22" s="67"/>
      <c r="C22" s="25"/>
      <c r="D22" s="25"/>
      <c r="E22" s="25"/>
      <c r="F22" s="25"/>
      <c r="G22" s="25"/>
      <c r="H22" s="25"/>
      <c r="I22" s="225"/>
      <c r="J22" s="225"/>
      <c r="K22" s="225"/>
      <c r="L22" s="25"/>
    </row>
    <row r="23" spans="1:12" customFormat="1" ht="15">
      <c r="A23" s="67">
        <v>15</v>
      </c>
      <c r="B23" s="67"/>
      <c r="C23" s="25"/>
      <c r="D23" s="25"/>
      <c r="E23" s="25"/>
      <c r="F23" s="25"/>
      <c r="G23" s="25"/>
      <c r="H23" s="25"/>
      <c r="I23" s="225"/>
      <c r="J23" s="225"/>
      <c r="K23" s="225"/>
      <c r="L23" s="25"/>
    </row>
    <row r="24" spans="1:12" customFormat="1" ht="15">
      <c r="A24" s="67">
        <v>16</v>
      </c>
      <c r="B24" s="67"/>
      <c r="C24" s="25"/>
      <c r="D24" s="25"/>
      <c r="E24" s="25"/>
      <c r="F24" s="25"/>
      <c r="G24" s="25"/>
      <c r="H24" s="25"/>
      <c r="I24" s="225"/>
      <c r="J24" s="225"/>
      <c r="K24" s="225"/>
      <c r="L24" s="25"/>
    </row>
    <row r="25" spans="1:12" customFormat="1" ht="15">
      <c r="A25" s="67">
        <v>17</v>
      </c>
      <c r="B25" s="67"/>
      <c r="C25" s="25"/>
      <c r="D25" s="25"/>
      <c r="E25" s="25"/>
      <c r="F25" s="25"/>
      <c r="G25" s="25"/>
      <c r="H25" s="25"/>
      <c r="I25" s="225"/>
      <c r="J25" s="225"/>
      <c r="K25" s="225"/>
      <c r="L25" s="25"/>
    </row>
    <row r="26" spans="1:12" customFormat="1" ht="15">
      <c r="A26" s="67">
        <v>18</v>
      </c>
      <c r="B26" s="67"/>
      <c r="C26" s="25"/>
      <c r="D26" s="25"/>
      <c r="E26" s="25"/>
      <c r="F26" s="25"/>
      <c r="G26" s="25"/>
      <c r="H26" s="25"/>
      <c r="I26" s="225"/>
      <c r="J26" s="225"/>
      <c r="K26" s="225"/>
      <c r="L26" s="25"/>
    </row>
    <row r="27" spans="1:12" customFormat="1" ht="15">
      <c r="A27" s="67" t="s">
        <v>279</v>
      </c>
      <c r="B27" s="67"/>
      <c r="C27" s="25"/>
      <c r="D27" s="25"/>
      <c r="E27" s="25"/>
      <c r="F27" s="25"/>
      <c r="G27" s="25"/>
      <c r="H27" s="25"/>
      <c r="I27" s="225"/>
      <c r="J27" s="225"/>
      <c r="K27" s="225"/>
      <c r="L27" s="25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88"/>
      <c r="B31" s="188"/>
      <c r="C31" s="190" t="s">
        <v>107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>
      <c r="A32" s="188"/>
      <c r="B32" s="188"/>
      <c r="C32" s="188"/>
      <c r="D32" s="192"/>
      <c r="E32" s="188"/>
      <c r="G32" s="192"/>
      <c r="H32" s="237"/>
    </row>
    <row r="33" spans="3:7" ht="15">
      <c r="C33" s="188"/>
      <c r="D33" s="194" t="s">
        <v>268</v>
      </c>
      <c r="E33" s="188"/>
      <c r="G33" s="195" t="s">
        <v>273</v>
      </c>
    </row>
    <row r="34" spans="3:7" ht="15">
      <c r="C34" s="188"/>
      <c r="D34" s="196" t="s">
        <v>140</v>
      </c>
      <c r="E34" s="188"/>
      <c r="G34" s="188" t="s">
        <v>269</v>
      </c>
    </row>
    <row r="35" spans="3:7" ht="15">
      <c r="C35" s="188"/>
      <c r="D35" s="196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N21" sqref="N21"/>
    </sheetView>
  </sheetViews>
  <sheetFormatPr defaultRowHeight="12.75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>
      <c r="A1" s="139" t="s">
        <v>462</v>
      </c>
      <c r="B1" s="140"/>
      <c r="C1" s="140"/>
      <c r="D1" s="140"/>
      <c r="E1" s="140"/>
      <c r="F1" s="140"/>
      <c r="G1" s="140"/>
      <c r="H1" s="146"/>
      <c r="I1" s="78" t="s">
        <v>110</v>
      </c>
    </row>
    <row r="2" spans="1:13" customFormat="1" ht="15">
      <c r="A2" s="105" t="s">
        <v>141</v>
      </c>
      <c r="B2" s="140"/>
      <c r="C2" s="140"/>
      <c r="D2" s="140"/>
      <c r="E2" s="140"/>
      <c r="F2" s="140"/>
      <c r="G2" s="140"/>
      <c r="H2" s="146"/>
      <c r="I2" s="419" t="s">
        <v>573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89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40"/>
      <c r="E4" s="140"/>
      <c r="F4" s="140"/>
      <c r="G4" s="140"/>
      <c r="H4" s="140"/>
      <c r="I4" s="149"/>
    </row>
    <row r="5" spans="1:13" ht="15">
      <c r="A5" s="227" t="e">
        <f>#REF!</f>
        <v>#REF!</v>
      </c>
      <c r="B5" s="80"/>
      <c r="C5" s="80"/>
      <c r="D5" s="229" t="s">
        <v>572</v>
      </c>
      <c r="E5" s="229"/>
      <c r="F5" s="229"/>
      <c r="G5" s="229"/>
      <c r="H5" s="229"/>
      <c r="I5" s="228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7">
        <v>1</v>
      </c>
      <c r="B9" s="25"/>
      <c r="C9" s="25"/>
      <c r="D9" s="25"/>
      <c r="E9" s="25"/>
      <c r="F9" s="225"/>
      <c r="G9" s="225"/>
      <c r="H9" s="225"/>
      <c r="I9" s="25"/>
    </row>
    <row r="10" spans="1:13" customFormat="1" ht="15">
      <c r="A10" s="67">
        <v>2</v>
      </c>
      <c r="B10" s="25"/>
      <c r="C10" s="25"/>
      <c r="D10" s="25"/>
      <c r="E10" s="25"/>
      <c r="F10" s="225"/>
      <c r="G10" s="225"/>
      <c r="H10" s="225"/>
      <c r="I10" s="25"/>
    </row>
    <row r="11" spans="1:13" customFormat="1" ht="15">
      <c r="A11" s="67">
        <v>3</v>
      </c>
      <c r="B11" s="25"/>
      <c r="C11" s="25"/>
      <c r="D11" s="25"/>
      <c r="E11" s="25"/>
      <c r="F11" s="225"/>
      <c r="G11" s="225"/>
      <c r="H11" s="225"/>
      <c r="I11" s="25"/>
    </row>
    <row r="12" spans="1:13" customFormat="1" ht="15">
      <c r="A12" s="67">
        <v>4</v>
      </c>
      <c r="B12" s="25"/>
      <c r="C12" s="25"/>
      <c r="D12" s="25"/>
      <c r="E12" s="25"/>
      <c r="F12" s="225"/>
      <c r="G12" s="225"/>
      <c r="H12" s="225"/>
      <c r="I12" s="25"/>
    </row>
    <row r="13" spans="1:13" customFormat="1" ht="15">
      <c r="A13" s="67">
        <v>5</v>
      </c>
      <c r="B13" s="25"/>
      <c r="C13" s="25"/>
      <c r="D13" s="25"/>
      <c r="E13" s="25"/>
      <c r="F13" s="225"/>
      <c r="G13" s="225"/>
      <c r="H13" s="225"/>
      <c r="I13" s="25"/>
    </row>
    <row r="14" spans="1:13" customFormat="1" ht="15">
      <c r="A14" s="67">
        <v>6</v>
      </c>
      <c r="B14" s="25"/>
      <c r="C14" s="25"/>
      <c r="D14" s="25"/>
      <c r="E14" s="25"/>
      <c r="F14" s="225"/>
      <c r="G14" s="225"/>
      <c r="H14" s="225"/>
      <c r="I14" s="25"/>
    </row>
    <row r="15" spans="1:13" customFormat="1" ht="15">
      <c r="A15" s="67">
        <v>7</v>
      </c>
      <c r="B15" s="25"/>
      <c r="C15" s="25"/>
      <c r="D15" s="25"/>
      <c r="E15" s="25"/>
      <c r="F15" s="225"/>
      <c r="G15" s="225"/>
      <c r="H15" s="225"/>
      <c r="I15" s="25"/>
    </row>
    <row r="16" spans="1:13" customFormat="1" ht="15">
      <c r="A16" s="67">
        <v>8</v>
      </c>
      <c r="B16" s="25"/>
      <c r="C16" s="25"/>
      <c r="D16" s="25"/>
      <c r="E16" s="25"/>
      <c r="F16" s="225"/>
      <c r="G16" s="225"/>
      <c r="H16" s="225"/>
      <c r="I16" s="25"/>
    </row>
    <row r="17" spans="1:9" customFormat="1" ht="15">
      <c r="A17" s="67">
        <v>9</v>
      </c>
      <c r="B17" s="25"/>
      <c r="C17" s="25"/>
      <c r="D17" s="25"/>
      <c r="E17" s="25"/>
      <c r="F17" s="225"/>
      <c r="G17" s="225"/>
      <c r="H17" s="225"/>
      <c r="I17" s="25"/>
    </row>
    <row r="18" spans="1:9" customFormat="1" ht="15">
      <c r="A18" s="67">
        <v>10</v>
      </c>
      <c r="B18" s="25"/>
      <c r="C18" s="25"/>
      <c r="D18" s="25"/>
      <c r="E18" s="25"/>
      <c r="F18" s="225"/>
      <c r="G18" s="225"/>
      <c r="H18" s="225"/>
      <c r="I18" s="25"/>
    </row>
    <row r="19" spans="1:9" customFormat="1" ht="15">
      <c r="A19" s="67">
        <v>11</v>
      </c>
      <c r="B19" s="25"/>
      <c r="C19" s="25"/>
      <c r="D19" s="25"/>
      <c r="E19" s="25"/>
      <c r="F19" s="225"/>
      <c r="G19" s="225"/>
      <c r="H19" s="225"/>
      <c r="I19" s="25"/>
    </row>
    <row r="20" spans="1:9" customFormat="1" ht="15">
      <c r="A20" s="67">
        <v>12</v>
      </c>
      <c r="B20" s="25"/>
      <c r="C20" s="25"/>
      <c r="D20" s="25"/>
      <c r="E20" s="25"/>
      <c r="F20" s="225"/>
      <c r="G20" s="225"/>
      <c r="H20" s="225"/>
      <c r="I20" s="25"/>
    </row>
    <row r="21" spans="1:9" customFormat="1" ht="15">
      <c r="A21" s="67">
        <v>13</v>
      </c>
      <c r="B21" s="25"/>
      <c r="C21" s="25"/>
      <c r="D21" s="25"/>
      <c r="E21" s="25"/>
      <c r="F21" s="225"/>
      <c r="G21" s="225"/>
      <c r="H21" s="225"/>
      <c r="I21" s="25"/>
    </row>
    <row r="22" spans="1:9" customFormat="1" ht="15">
      <c r="A22" s="67">
        <v>14</v>
      </c>
      <c r="B22" s="25"/>
      <c r="C22" s="25"/>
      <c r="D22" s="25"/>
      <c r="E22" s="25"/>
      <c r="F22" s="225"/>
      <c r="G22" s="225"/>
      <c r="H22" s="225"/>
      <c r="I22" s="25"/>
    </row>
    <row r="23" spans="1:9" customFormat="1" ht="15">
      <c r="A23" s="67">
        <v>15</v>
      </c>
      <c r="B23" s="25"/>
      <c r="C23" s="25"/>
      <c r="D23" s="25"/>
      <c r="E23" s="25"/>
      <c r="F23" s="225"/>
      <c r="G23" s="225"/>
      <c r="H23" s="225"/>
      <c r="I23" s="25"/>
    </row>
    <row r="24" spans="1:9" customFormat="1" ht="15">
      <c r="A24" s="67">
        <v>16</v>
      </c>
      <c r="B24" s="25"/>
      <c r="C24" s="25"/>
      <c r="D24" s="25"/>
      <c r="E24" s="25"/>
      <c r="F24" s="225"/>
      <c r="G24" s="225"/>
      <c r="H24" s="225"/>
      <c r="I24" s="25"/>
    </row>
    <row r="25" spans="1:9" customFormat="1" ht="15">
      <c r="A25" s="67">
        <v>17</v>
      </c>
      <c r="B25" s="25"/>
      <c r="C25" s="25"/>
      <c r="D25" s="25"/>
      <c r="E25" s="25"/>
      <c r="F25" s="225"/>
      <c r="G25" s="225"/>
      <c r="H25" s="225"/>
      <c r="I25" s="25"/>
    </row>
    <row r="26" spans="1:9" customFormat="1" ht="15">
      <c r="A26" s="67">
        <v>18</v>
      </c>
      <c r="B26" s="25"/>
      <c r="C26" s="25"/>
      <c r="D26" s="25"/>
      <c r="E26" s="25"/>
      <c r="F26" s="225"/>
      <c r="G26" s="225"/>
      <c r="H26" s="225"/>
      <c r="I26" s="25"/>
    </row>
    <row r="27" spans="1:9" customFormat="1" ht="15">
      <c r="A27" s="67" t="s">
        <v>279</v>
      </c>
      <c r="B27" s="25"/>
      <c r="C27" s="25"/>
      <c r="D27" s="25"/>
      <c r="E27" s="25"/>
      <c r="F27" s="225"/>
      <c r="G27" s="225"/>
      <c r="H27" s="225"/>
      <c r="I27" s="25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88"/>
      <c r="B31" s="190" t="s">
        <v>107</v>
      </c>
      <c r="C31" s="188"/>
      <c r="D31" s="188"/>
      <c r="E31" s="191"/>
      <c r="F31" s="188"/>
      <c r="G31" s="188"/>
      <c r="H31" s="188"/>
      <c r="I31" s="188"/>
    </row>
    <row r="32" spans="1:9" ht="15">
      <c r="A32" s="188"/>
      <c r="B32" s="188"/>
      <c r="C32" s="192"/>
      <c r="D32" s="188"/>
      <c r="F32" s="192"/>
      <c r="G32" s="237"/>
    </row>
    <row r="33" spans="2:6" ht="15">
      <c r="B33" s="188"/>
      <c r="C33" s="194" t="s">
        <v>268</v>
      </c>
      <c r="D33" s="188"/>
      <c r="F33" s="195" t="s">
        <v>273</v>
      </c>
    </row>
    <row r="34" spans="2:6" ht="15">
      <c r="B34" s="188"/>
      <c r="C34" s="196" t="s">
        <v>140</v>
      </c>
      <c r="D34" s="188"/>
      <c r="F34" s="188" t="s">
        <v>269</v>
      </c>
    </row>
    <row r="35" spans="2:6" ht="15">
      <c r="B35" s="188"/>
      <c r="C35" s="196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L30" sqref="L30"/>
    </sheetView>
  </sheetViews>
  <sheetFormatPr defaultRowHeight="15"/>
  <cols>
    <col min="1" max="1" width="10" style="188" customWidth="1"/>
    <col min="2" max="2" width="20.28515625" style="188" customWidth="1"/>
    <col min="3" max="3" width="30" style="188" customWidth="1"/>
    <col min="4" max="4" width="29" style="188" customWidth="1"/>
    <col min="5" max="5" width="22.5703125" style="188" customWidth="1"/>
    <col min="6" max="6" width="20" style="188" customWidth="1"/>
    <col min="7" max="7" width="29.28515625" style="188" customWidth="1"/>
    <col min="8" max="8" width="27.14062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>
      <c r="A1" s="74" t="s">
        <v>404</v>
      </c>
      <c r="B1" s="76"/>
      <c r="C1" s="76"/>
      <c r="D1" s="76"/>
      <c r="E1" s="76"/>
      <c r="F1" s="76"/>
      <c r="G1" s="76"/>
      <c r="H1" s="76"/>
      <c r="I1" s="167" t="s">
        <v>198</v>
      </c>
      <c r="J1" s="168"/>
    </row>
    <row r="2" spans="1:10">
      <c r="A2" s="76" t="s">
        <v>141</v>
      </c>
      <c r="B2" s="76"/>
      <c r="C2" s="76"/>
      <c r="D2" s="76"/>
      <c r="E2" s="76"/>
      <c r="F2" s="76"/>
      <c r="G2" s="76"/>
      <c r="H2" s="76"/>
      <c r="I2" s="169" t="s">
        <v>606</v>
      </c>
      <c r="J2" s="168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8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27"/>
      <c r="B5" s="227"/>
      <c r="C5" s="227" t="s">
        <v>607</v>
      </c>
      <c r="D5" s="227"/>
      <c r="E5" s="227"/>
      <c r="F5" s="227"/>
      <c r="G5" s="227"/>
      <c r="H5" s="227"/>
      <c r="I5" s="227"/>
      <c r="J5" s="195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70" t="s">
        <v>64</v>
      </c>
      <c r="B8" s="170" t="s">
        <v>377</v>
      </c>
      <c r="C8" s="171" t="s">
        <v>438</v>
      </c>
      <c r="D8" s="171" t="s">
        <v>439</v>
      </c>
      <c r="E8" s="171" t="s">
        <v>378</v>
      </c>
      <c r="F8" s="171" t="s">
        <v>397</v>
      </c>
      <c r="G8" s="171" t="s">
        <v>398</v>
      </c>
      <c r="H8" s="171" t="s">
        <v>443</v>
      </c>
      <c r="I8" s="171" t="s">
        <v>399</v>
      </c>
      <c r="J8" s="105"/>
    </row>
    <row r="9" spans="1:10">
      <c r="A9" s="173">
        <v>1</v>
      </c>
      <c r="B9" s="211"/>
      <c r="C9" s="178"/>
      <c r="D9" s="178"/>
      <c r="E9" s="177"/>
      <c r="F9" s="177"/>
      <c r="G9" s="177"/>
      <c r="H9" s="177"/>
      <c r="I9" s="177"/>
      <c r="J9" s="105"/>
    </row>
    <row r="10" spans="1:10">
      <c r="A10" s="173">
        <v>2</v>
      </c>
      <c r="B10" s="211"/>
      <c r="C10" s="178"/>
      <c r="D10" s="178"/>
      <c r="E10" s="177"/>
      <c r="F10" s="177"/>
      <c r="G10" s="177"/>
      <c r="H10" s="177"/>
      <c r="I10" s="177"/>
      <c r="J10" s="105"/>
    </row>
    <row r="11" spans="1:10">
      <c r="A11" s="173">
        <v>3</v>
      </c>
      <c r="B11" s="211"/>
      <c r="C11" s="178"/>
      <c r="D11" s="178"/>
      <c r="E11" s="177"/>
      <c r="F11" s="177"/>
      <c r="G11" s="177"/>
      <c r="H11" s="177"/>
      <c r="I11" s="177"/>
      <c r="J11" s="105"/>
    </row>
    <row r="12" spans="1:10">
      <c r="A12" s="173">
        <v>4</v>
      </c>
      <c r="B12" s="211"/>
      <c r="C12" s="178"/>
      <c r="D12" s="178"/>
      <c r="E12" s="177"/>
      <c r="F12" s="177"/>
      <c r="G12" s="177"/>
      <c r="H12" s="177"/>
      <c r="I12" s="177"/>
      <c r="J12" s="105"/>
    </row>
    <row r="13" spans="1:10">
      <c r="A13" s="173">
        <v>5</v>
      </c>
      <c r="B13" s="211"/>
      <c r="C13" s="178"/>
      <c r="D13" s="178"/>
      <c r="E13" s="177"/>
      <c r="F13" s="177"/>
      <c r="G13" s="177"/>
      <c r="H13" s="177"/>
      <c r="I13" s="177"/>
      <c r="J13" s="105"/>
    </row>
    <row r="14" spans="1:10">
      <c r="A14" s="173">
        <v>6</v>
      </c>
      <c r="B14" s="211"/>
      <c r="C14" s="178"/>
      <c r="D14" s="178"/>
      <c r="E14" s="177"/>
      <c r="F14" s="177"/>
      <c r="G14" s="177"/>
      <c r="H14" s="177"/>
      <c r="I14" s="177"/>
      <c r="J14" s="105"/>
    </row>
    <row r="15" spans="1:10">
      <c r="A15" s="173">
        <v>7</v>
      </c>
      <c r="B15" s="211"/>
      <c r="C15" s="178"/>
      <c r="D15" s="178"/>
      <c r="E15" s="177"/>
      <c r="F15" s="177"/>
      <c r="G15" s="177"/>
      <c r="H15" s="177"/>
      <c r="I15" s="177"/>
      <c r="J15" s="105"/>
    </row>
    <row r="16" spans="1:10">
      <c r="A16" s="173">
        <v>8</v>
      </c>
      <c r="B16" s="211"/>
      <c r="C16" s="178"/>
      <c r="D16" s="178"/>
      <c r="E16" s="177"/>
      <c r="F16" s="177"/>
      <c r="G16" s="177"/>
      <c r="H16" s="177"/>
      <c r="I16" s="177"/>
      <c r="J16" s="105"/>
    </row>
    <row r="17" spans="1:10">
      <c r="A17" s="173">
        <v>9</v>
      </c>
      <c r="B17" s="211"/>
      <c r="C17" s="178"/>
      <c r="D17" s="178"/>
      <c r="E17" s="177"/>
      <c r="F17" s="177"/>
      <c r="G17" s="177"/>
      <c r="H17" s="177"/>
      <c r="I17" s="177"/>
      <c r="J17" s="105"/>
    </row>
    <row r="18" spans="1:10">
      <c r="A18" s="173">
        <v>10</v>
      </c>
      <c r="B18" s="211"/>
      <c r="C18" s="178"/>
      <c r="D18" s="178"/>
      <c r="E18" s="177"/>
      <c r="F18" s="177"/>
      <c r="G18" s="177"/>
      <c r="H18" s="177"/>
      <c r="I18" s="177"/>
      <c r="J18" s="105"/>
    </row>
    <row r="19" spans="1:10">
      <c r="A19" s="173">
        <v>11</v>
      </c>
      <c r="B19" s="211"/>
      <c r="C19" s="178"/>
      <c r="D19" s="178"/>
      <c r="E19" s="177"/>
      <c r="F19" s="177"/>
      <c r="G19" s="177"/>
      <c r="H19" s="177"/>
      <c r="I19" s="177"/>
      <c r="J19" s="105"/>
    </row>
    <row r="20" spans="1:10">
      <c r="A20" s="173">
        <v>12</v>
      </c>
      <c r="B20" s="211"/>
      <c r="C20" s="178"/>
      <c r="D20" s="178"/>
      <c r="E20" s="177"/>
      <c r="F20" s="177"/>
      <c r="G20" s="177"/>
      <c r="H20" s="177"/>
      <c r="I20" s="177"/>
      <c r="J20" s="105"/>
    </row>
    <row r="21" spans="1:10">
      <c r="A21" s="173">
        <v>13</v>
      </c>
      <c r="B21" s="211"/>
      <c r="C21" s="178"/>
      <c r="D21" s="178"/>
      <c r="E21" s="177"/>
      <c r="F21" s="177"/>
      <c r="G21" s="177"/>
      <c r="H21" s="177"/>
      <c r="I21" s="177"/>
      <c r="J21" s="105"/>
    </row>
    <row r="22" spans="1:10">
      <c r="A22" s="173">
        <v>14</v>
      </c>
      <c r="B22" s="211"/>
      <c r="C22" s="178"/>
      <c r="D22" s="178"/>
      <c r="E22" s="177"/>
      <c r="F22" s="177"/>
      <c r="G22" s="177"/>
      <c r="H22" s="177"/>
      <c r="I22" s="177"/>
      <c r="J22" s="105"/>
    </row>
    <row r="23" spans="1:10">
      <c r="A23" s="173">
        <v>15</v>
      </c>
      <c r="B23" s="211"/>
      <c r="C23" s="178"/>
      <c r="D23" s="178"/>
      <c r="E23" s="177"/>
      <c r="F23" s="177"/>
      <c r="G23" s="177"/>
      <c r="H23" s="177"/>
      <c r="I23" s="177"/>
      <c r="J23" s="105"/>
    </row>
    <row r="24" spans="1:10">
      <c r="A24" s="173">
        <v>16</v>
      </c>
      <c r="B24" s="211"/>
      <c r="C24" s="178"/>
      <c r="D24" s="178"/>
      <c r="E24" s="177"/>
      <c r="F24" s="177"/>
      <c r="G24" s="177"/>
      <c r="H24" s="177"/>
      <c r="I24" s="177"/>
      <c r="J24" s="105"/>
    </row>
    <row r="25" spans="1:10">
      <c r="A25" s="173">
        <v>17</v>
      </c>
      <c r="B25" s="211"/>
      <c r="C25" s="178"/>
      <c r="D25" s="178"/>
      <c r="E25" s="177"/>
      <c r="F25" s="177"/>
      <c r="G25" s="177"/>
      <c r="H25" s="177"/>
      <c r="I25" s="177"/>
      <c r="J25" s="105"/>
    </row>
    <row r="26" spans="1:10">
      <c r="A26" s="173">
        <v>18</v>
      </c>
      <c r="B26" s="211"/>
      <c r="C26" s="178"/>
      <c r="D26" s="178"/>
      <c r="E26" s="177"/>
      <c r="F26" s="177"/>
      <c r="G26" s="177"/>
      <c r="H26" s="177"/>
      <c r="I26" s="177"/>
      <c r="J26" s="105"/>
    </row>
    <row r="27" spans="1:10">
      <c r="A27" s="173">
        <v>19</v>
      </c>
      <c r="B27" s="211"/>
      <c r="C27" s="178"/>
      <c r="D27" s="178"/>
      <c r="E27" s="177"/>
      <c r="F27" s="177"/>
      <c r="G27" s="177"/>
      <c r="H27" s="177"/>
      <c r="I27" s="177"/>
      <c r="J27" s="105"/>
    </row>
    <row r="28" spans="1:10">
      <c r="A28" s="173">
        <v>20</v>
      </c>
      <c r="B28" s="211"/>
      <c r="C28" s="178"/>
      <c r="D28" s="178"/>
      <c r="E28" s="177"/>
      <c r="F28" s="177"/>
      <c r="G28" s="177"/>
      <c r="H28" s="177"/>
      <c r="I28" s="177"/>
      <c r="J28" s="105"/>
    </row>
    <row r="29" spans="1:10">
      <c r="A29" s="173">
        <v>21</v>
      </c>
      <c r="B29" s="211"/>
      <c r="C29" s="181"/>
      <c r="D29" s="181"/>
      <c r="E29" s="180"/>
      <c r="F29" s="180"/>
      <c r="G29" s="180"/>
      <c r="H29" s="283"/>
      <c r="I29" s="177"/>
      <c r="J29" s="105"/>
    </row>
    <row r="30" spans="1:10">
      <c r="A30" s="173">
        <v>22</v>
      </c>
      <c r="B30" s="211"/>
      <c r="C30" s="181"/>
      <c r="D30" s="181"/>
      <c r="E30" s="180"/>
      <c r="F30" s="180"/>
      <c r="G30" s="180"/>
      <c r="H30" s="283"/>
      <c r="I30" s="177"/>
      <c r="J30" s="105"/>
    </row>
    <row r="31" spans="1:10">
      <c r="A31" s="173">
        <v>23</v>
      </c>
      <c r="B31" s="211"/>
      <c r="C31" s="181"/>
      <c r="D31" s="181"/>
      <c r="E31" s="180"/>
      <c r="F31" s="180"/>
      <c r="G31" s="180"/>
      <c r="H31" s="283"/>
      <c r="I31" s="177"/>
      <c r="J31" s="105"/>
    </row>
    <row r="32" spans="1:10">
      <c r="A32" s="173">
        <v>24</v>
      </c>
      <c r="B32" s="211"/>
      <c r="C32" s="181"/>
      <c r="D32" s="181"/>
      <c r="E32" s="180"/>
      <c r="F32" s="180"/>
      <c r="G32" s="180"/>
      <c r="H32" s="283"/>
      <c r="I32" s="177"/>
      <c r="J32" s="105"/>
    </row>
    <row r="33" spans="1:12">
      <c r="A33" s="173">
        <v>25</v>
      </c>
      <c r="B33" s="211"/>
      <c r="C33" s="181"/>
      <c r="D33" s="181"/>
      <c r="E33" s="180"/>
      <c r="F33" s="180"/>
      <c r="G33" s="180"/>
      <c r="H33" s="283"/>
      <c r="I33" s="177"/>
      <c r="J33" s="105"/>
    </row>
    <row r="34" spans="1:12">
      <c r="A34" s="173">
        <v>26</v>
      </c>
      <c r="B34" s="211"/>
      <c r="C34" s="181"/>
      <c r="D34" s="181"/>
      <c r="E34" s="180"/>
      <c r="F34" s="180"/>
      <c r="G34" s="180"/>
      <c r="H34" s="283"/>
      <c r="I34" s="177"/>
      <c r="J34" s="105"/>
    </row>
    <row r="35" spans="1:12">
      <c r="A35" s="173">
        <v>27</v>
      </c>
      <c r="B35" s="211"/>
      <c r="C35" s="181"/>
      <c r="D35" s="181"/>
      <c r="E35" s="180"/>
      <c r="F35" s="180"/>
      <c r="G35" s="180"/>
      <c r="H35" s="283"/>
      <c r="I35" s="177"/>
      <c r="J35" s="105"/>
    </row>
    <row r="36" spans="1:12">
      <c r="A36" s="173">
        <v>28</v>
      </c>
      <c r="B36" s="211"/>
      <c r="C36" s="181"/>
      <c r="D36" s="181"/>
      <c r="E36" s="180"/>
      <c r="F36" s="180"/>
      <c r="G36" s="180"/>
      <c r="H36" s="283"/>
      <c r="I36" s="177"/>
      <c r="J36" s="105"/>
    </row>
    <row r="37" spans="1:12">
      <c r="A37" s="173">
        <v>29</v>
      </c>
      <c r="B37" s="211"/>
      <c r="C37" s="181"/>
      <c r="D37" s="181"/>
      <c r="E37" s="180"/>
      <c r="F37" s="180"/>
      <c r="G37" s="180"/>
      <c r="H37" s="283"/>
      <c r="I37" s="177"/>
      <c r="J37" s="105"/>
    </row>
    <row r="38" spans="1:12">
      <c r="A38" s="173" t="s">
        <v>279</v>
      </c>
      <c r="B38" s="211"/>
      <c r="C38" s="181"/>
      <c r="D38" s="181"/>
      <c r="E38" s="180"/>
      <c r="F38" s="180"/>
      <c r="G38" s="285"/>
      <c r="H38" s="295" t="s">
        <v>431</v>
      </c>
      <c r="I38" s="286">
        <f>SUM(I9:I37)</f>
        <v>0</v>
      </c>
      <c r="J38" s="105"/>
    </row>
    <row r="40" spans="1:12">
      <c r="A40" s="188" t="s">
        <v>463</v>
      </c>
    </row>
    <row r="42" spans="1:12">
      <c r="B42" s="190" t="s">
        <v>107</v>
      </c>
      <c r="F42" s="191"/>
    </row>
    <row r="43" spans="1:12">
      <c r="F43" s="189"/>
      <c r="I43" s="189"/>
      <c r="J43" s="189"/>
      <c r="K43" s="189"/>
      <c r="L43" s="189"/>
    </row>
    <row r="44" spans="1:12">
      <c r="C44" s="192"/>
      <c r="F44" s="192"/>
      <c r="G44" s="192"/>
      <c r="H44" s="195"/>
      <c r="I44" s="193"/>
      <c r="J44" s="189"/>
      <c r="K44" s="189"/>
      <c r="L44" s="189"/>
    </row>
    <row r="45" spans="1:12">
      <c r="A45" s="189"/>
      <c r="C45" s="194" t="s">
        <v>268</v>
      </c>
      <c r="F45" s="195" t="s">
        <v>273</v>
      </c>
      <c r="G45" s="194"/>
      <c r="H45" s="194"/>
      <c r="I45" s="193"/>
      <c r="J45" s="189"/>
      <c r="K45" s="189"/>
      <c r="L45" s="189"/>
    </row>
    <row r="46" spans="1:12">
      <c r="A46" s="189"/>
      <c r="C46" s="196" t="s">
        <v>140</v>
      </c>
      <c r="F46" s="188" t="s">
        <v>269</v>
      </c>
      <c r="I46" s="189"/>
      <c r="J46" s="189"/>
      <c r="K46" s="189"/>
      <c r="L46" s="189"/>
    </row>
    <row r="47" spans="1:12" s="189" customFormat="1">
      <c r="B47" s="188"/>
      <c r="C47" s="196"/>
      <c r="G47" s="196"/>
      <c r="H47" s="196"/>
    </row>
    <row r="48" spans="1:12" s="189" customFormat="1" ht="12.75"/>
    <row r="49" s="189" customFormat="1" ht="12.75"/>
    <row r="50" s="189" customFormat="1" ht="12.75"/>
    <row r="51" s="189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Q28" sqref="Q28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7" t="s">
        <v>465</v>
      </c>
      <c r="B1" s="198"/>
      <c r="C1" s="198"/>
      <c r="D1" s="198"/>
      <c r="E1" s="198"/>
      <c r="F1" s="198"/>
      <c r="G1" s="198"/>
      <c r="H1" s="198"/>
      <c r="I1" s="202"/>
      <c r="J1" s="271"/>
      <c r="K1" s="271"/>
      <c r="L1" s="271"/>
      <c r="M1" s="271" t="s">
        <v>420</v>
      </c>
      <c r="N1" s="202"/>
    </row>
    <row r="2" spans="1:14">
      <c r="A2" s="202" t="s">
        <v>318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200" t="s">
        <v>573</v>
      </c>
      <c r="N2" s="202"/>
    </row>
    <row r="3" spans="1:14">
      <c r="A3" s="202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2"/>
    </row>
    <row r="4" spans="1:14" ht="15">
      <c r="A4" s="115" t="s">
        <v>274</v>
      </c>
      <c r="B4" s="198"/>
      <c r="C4" s="198"/>
      <c r="D4" s="203"/>
      <c r="E4" s="272"/>
      <c r="F4" s="203"/>
      <c r="G4" s="199"/>
      <c r="H4" s="199"/>
      <c r="I4" s="199"/>
      <c r="J4" s="199"/>
      <c r="K4" s="199"/>
      <c r="L4" s="198"/>
      <c r="M4" s="199"/>
      <c r="N4" s="202"/>
    </row>
    <row r="5" spans="1:14">
      <c r="A5" s="204"/>
      <c r="B5" s="204"/>
      <c r="C5" s="204"/>
      <c r="D5" s="204"/>
      <c r="E5" s="205" t="s">
        <v>572</v>
      </c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73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02"/>
    </row>
    <row r="7" spans="1:14" ht="51">
      <c r="A7" s="274" t="s">
        <v>64</v>
      </c>
      <c r="B7" s="275" t="s">
        <v>421</v>
      </c>
      <c r="C7" s="275" t="s">
        <v>422</v>
      </c>
      <c r="D7" s="276" t="s">
        <v>423</v>
      </c>
      <c r="E7" s="276" t="s">
        <v>275</v>
      </c>
      <c r="F7" s="276" t="s">
        <v>424</v>
      </c>
      <c r="G7" s="276" t="s">
        <v>425</v>
      </c>
      <c r="H7" s="275" t="s">
        <v>426</v>
      </c>
      <c r="I7" s="277" t="s">
        <v>427</v>
      </c>
      <c r="J7" s="277" t="s">
        <v>428</v>
      </c>
      <c r="K7" s="278" t="s">
        <v>429</v>
      </c>
      <c r="L7" s="278" t="s">
        <v>430</v>
      </c>
      <c r="M7" s="276" t="s">
        <v>420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79"/>
      <c r="D9" s="210"/>
      <c r="E9" s="210"/>
      <c r="F9" s="210"/>
      <c r="G9" s="210"/>
      <c r="H9" s="210"/>
      <c r="I9" s="210"/>
      <c r="J9" s="210"/>
      <c r="K9" s="210"/>
      <c r="L9" s="210"/>
      <c r="M9" s="280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79"/>
      <c r="D10" s="210"/>
      <c r="E10" s="210"/>
      <c r="F10" s="210"/>
      <c r="G10" s="210"/>
      <c r="H10" s="210"/>
      <c r="I10" s="210"/>
      <c r="J10" s="210"/>
      <c r="K10" s="210"/>
      <c r="L10" s="210"/>
      <c r="M10" s="280" t="str">
        <f t="shared" si="0"/>
        <v/>
      </c>
      <c r="N10" s="202"/>
    </row>
    <row r="11" spans="1:14" ht="15">
      <c r="A11" s="210">
        <v>3</v>
      </c>
      <c r="B11" s="211"/>
      <c r="C11" s="279"/>
      <c r="D11" s="210"/>
      <c r="E11" s="210"/>
      <c r="F11" s="210"/>
      <c r="G11" s="210"/>
      <c r="H11" s="210"/>
      <c r="I11" s="210"/>
      <c r="J11" s="210"/>
      <c r="K11" s="210"/>
      <c r="L11" s="210"/>
      <c r="M11" s="280" t="str">
        <f t="shared" si="0"/>
        <v/>
      </c>
      <c r="N11" s="202"/>
    </row>
    <row r="12" spans="1:14" ht="15">
      <c r="A12" s="210">
        <v>4</v>
      </c>
      <c r="B12" s="211"/>
      <c r="C12" s="279"/>
      <c r="D12" s="210"/>
      <c r="E12" s="210"/>
      <c r="F12" s="210"/>
      <c r="G12" s="210"/>
      <c r="H12" s="210"/>
      <c r="I12" s="210"/>
      <c r="J12" s="210"/>
      <c r="K12" s="210"/>
      <c r="L12" s="210"/>
      <c r="M12" s="280" t="str">
        <f t="shared" si="0"/>
        <v/>
      </c>
      <c r="N12" s="202"/>
    </row>
    <row r="13" spans="1:14" ht="15">
      <c r="A13" s="210">
        <v>5</v>
      </c>
      <c r="B13" s="211"/>
      <c r="C13" s="279"/>
      <c r="D13" s="210"/>
      <c r="E13" s="210"/>
      <c r="F13" s="210"/>
      <c r="G13" s="210"/>
      <c r="H13" s="210"/>
      <c r="I13" s="210"/>
      <c r="J13" s="210"/>
      <c r="K13" s="210"/>
      <c r="L13" s="210"/>
      <c r="M13" s="280" t="str">
        <f t="shared" si="0"/>
        <v/>
      </c>
      <c r="N13" s="202"/>
    </row>
    <row r="14" spans="1:14" ht="15">
      <c r="A14" s="210">
        <v>6</v>
      </c>
      <c r="B14" s="211"/>
      <c r="C14" s="279"/>
      <c r="D14" s="210"/>
      <c r="E14" s="210"/>
      <c r="F14" s="210"/>
      <c r="G14" s="210"/>
      <c r="H14" s="210"/>
      <c r="I14" s="210"/>
      <c r="J14" s="210"/>
      <c r="K14" s="210"/>
      <c r="L14" s="210"/>
      <c r="M14" s="280" t="str">
        <f t="shared" si="0"/>
        <v/>
      </c>
      <c r="N14" s="202"/>
    </row>
    <row r="15" spans="1:14" ht="15">
      <c r="A15" s="210">
        <v>7</v>
      </c>
      <c r="B15" s="211"/>
      <c r="C15" s="279"/>
      <c r="D15" s="210"/>
      <c r="E15" s="210"/>
      <c r="F15" s="210"/>
      <c r="G15" s="210"/>
      <c r="H15" s="210"/>
      <c r="I15" s="210"/>
      <c r="J15" s="210"/>
      <c r="K15" s="210"/>
      <c r="L15" s="210"/>
      <c r="M15" s="280" t="str">
        <f t="shared" si="0"/>
        <v/>
      </c>
      <c r="N15" s="202"/>
    </row>
    <row r="16" spans="1:14" ht="15">
      <c r="A16" s="210">
        <v>8</v>
      </c>
      <c r="B16" s="211"/>
      <c r="C16" s="279"/>
      <c r="D16" s="210"/>
      <c r="E16" s="210"/>
      <c r="F16" s="210"/>
      <c r="G16" s="210"/>
      <c r="H16" s="210"/>
      <c r="I16" s="210"/>
      <c r="J16" s="210"/>
      <c r="K16" s="210"/>
      <c r="L16" s="210"/>
      <c r="M16" s="280" t="str">
        <f t="shared" si="0"/>
        <v/>
      </c>
      <c r="N16" s="202"/>
    </row>
    <row r="17" spans="1:14" ht="15">
      <c r="A17" s="210">
        <v>9</v>
      </c>
      <c r="B17" s="211"/>
      <c r="C17" s="279"/>
      <c r="D17" s="210"/>
      <c r="E17" s="210"/>
      <c r="F17" s="210"/>
      <c r="G17" s="210"/>
      <c r="H17" s="210"/>
      <c r="I17" s="210"/>
      <c r="J17" s="210"/>
      <c r="K17" s="210"/>
      <c r="L17" s="210"/>
      <c r="M17" s="280" t="str">
        <f t="shared" si="0"/>
        <v/>
      </c>
      <c r="N17" s="202"/>
    </row>
    <row r="18" spans="1:14" ht="15">
      <c r="A18" s="210">
        <v>10</v>
      </c>
      <c r="B18" s="211"/>
      <c r="C18" s="279"/>
      <c r="D18" s="210"/>
      <c r="E18" s="210"/>
      <c r="F18" s="210"/>
      <c r="G18" s="210"/>
      <c r="H18" s="210"/>
      <c r="I18" s="210"/>
      <c r="J18" s="210"/>
      <c r="K18" s="210"/>
      <c r="L18" s="210"/>
      <c r="M18" s="280" t="str">
        <f t="shared" si="0"/>
        <v/>
      </c>
      <c r="N18" s="202"/>
    </row>
    <row r="19" spans="1:14" ht="15">
      <c r="A19" s="210">
        <v>11</v>
      </c>
      <c r="B19" s="211"/>
      <c r="C19" s="279"/>
      <c r="D19" s="210"/>
      <c r="E19" s="210"/>
      <c r="F19" s="210"/>
      <c r="G19" s="210"/>
      <c r="H19" s="210"/>
      <c r="I19" s="210"/>
      <c r="J19" s="210"/>
      <c r="K19" s="210"/>
      <c r="L19" s="210"/>
      <c r="M19" s="280" t="str">
        <f t="shared" si="0"/>
        <v/>
      </c>
      <c r="N19" s="202"/>
    </row>
    <row r="20" spans="1:14" ht="15">
      <c r="A20" s="210">
        <v>12</v>
      </c>
      <c r="B20" s="211"/>
      <c r="C20" s="279"/>
      <c r="D20" s="210"/>
      <c r="E20" s="210"/>
      <c r="F20" s="210"/>
      <c r="G20" s="210"/>
      <c r="H20" s="210"/>
      <c r="I20" s="210"/>
      <c r="J20" s="210"/>
      <c r="K20" s="210"/>
      <c r="L20" s="210"/>
      <c r="M20" s="280" t="str">
        <f t="shared" si="0"/>
        <v/>
      </c>
      <c r="N20" s="202"/>
    </row>
    <row r="21" spans="1:14" ht="15">
      <c r="A21" s="210">
        <v>13</v>
      </c>
      <c r="B21" s="211"/>
      <c r="C21" s="279"/>
      <c r="D21" s="210"/>
      <c r="E21" s="210"/>
      <c r="F21" s="210"/>
      <c r="G21" s="210"/>
      <c r="H21" s="210"/>
      <c r="I21" s="210"/>
      <c r="J21" s="210"/>
      <c r="K21" s="210"/>
      <c r="L21" s="210"/>
      <c r="M21" s="280" t="str">
        <f t="shared" si="0"/>
        <v/>
      </c>
      <c r="N21" s="202"/>
    </row>
    <row r="22" spans="1:14" ht="15">
      <c r="A22" s="210">
        <v>14</v>
      </c>
      <c r="B22" s="211"/>
      <c r="C22" s="279"/>
      <c r="D22" s="210"/>
      <c r="E22" s="210"/>
      <c r="F22" s="210"/>
      <c r="G22" s="210"/>
      <c r="H22" s="210"/>
      <c r="I22" s="210"/>
      <c r="J22" s="210"/>
      <c r="K22" s="210"/>
      <c r="L22" s="210"/>
      <c r="M22" s="280" t="str">
        <f t="shared" si="0"/>
        <v/>
      </c>
      <c r="N22" s="202"/>
    </row>
    <row r="23" spans="1:14" ht="15">
      <c r="A23" s="210">
        <v>15</v>
      </c>
      <c r="B23" s="211"/>
      <c r="C23" s="279"/>
      <c r="D23" s="210"/>
      <c r="E23" s="210"/>
      <c r="F23" s="210"/>
      <c r="G23" s="210"/>
      <c r="H23" s="210"/>
      <c r="I23" s="210"/>
      <c r="J23" s="210"/>
      <c r="K23" s="210"/>
      <c r="L23" s="210"/>
      <c r="M23" s="280" t="str">
        <f t="shared" si="0"/>
        <v/>
      </c>
      <c r="N23" s="202"/>
    </row>
    <row r="24" spans="1:14" ht="15">
      <c r="A24" s="210">
        <v>16</v>
      </c>
      <c r="B24" s="211"/>
      <c r="C24" s="279"/>
      <c r="D24" s="210"/>
      <c r="E24" s="210"/>
      <c r="F24" s="210"/>
      <c r="G24" s="210"/>
      <c r="H24" s="210"/>
      <c r="I24" s="210"/>
      <c r="J24" s="210"/>
      <c r="K24" s="210"/>
      <c r="L24" s="210"/>
      <c r="M24" s="280" t="str">
        <f t="shared" si="0"/>
        <v/>
      </c>
      <c r="N24" s="202"/>
    </row>
    <row r="25" spans="1:14" ht="15">
      <c r="A25" s="210">
        <v>17</v>
      </c>
      <c r="B25" s="211"/>
      <c r="C25" s="279"/>
      <c r="D25" s="210"/>
      <c r="E25" s="210"/>
      <c r="F25" s="210"/>
      <c r="G25" s="210"/>
      <c r="H25" s="210"/>
      <c r="I25" s="210"/>
      <c r="J25" s="210"/>
      <c r="K25" s="210"/>
      <c r="L25" s="210"/>
      <c r="M25" s="280" t="str">
        <f t="shared" si="0"/>
        <v/>
      </c>
      <c r="N25" s="202"/>
    </row>
    <row r="26" spans="1:14" ht="15">
      <c r="A26" s="210">
        <v>18</v>
      </c>
      <c r="B26" s="211"/>
      <c r="C26" s="279"/>
      <c r="D26" s="210"/>
      <c r="E26" s="210"/>
      <c r="F26" s="210"/>
      <c r="G26" s="210"/>
      <c r="H26" s="210"/>
      <c r="I26" s="210"/>
      <c r="J26" s="210"/>
      <c r="K26" s="210"/>
      <c r="L26" s="210"/>
      <c r="M26" s="280" t="str">
        <f t="shared" si="0"/>
        <v/>
      </c>
      <c r="N26" s="202"/>
    </row>
    <row r="27" spans="1:14" ht="15">
      <c r="A27" s="210">
        <v>19</v>
      </c>
      <c r="B27" s="211"/>
      <c r="C27" s="279"/>
      <c r="D27" s="210"/>
      <c r="E27" s="210"/>
      <c r="F27" s="210"/>
      <c r="G27" s="210"/>
      <c r="H27" s="210"/>
      <c r="I27" s="210"/>
      <c r="J27" s="210"/>
      <c r="K27" s="210"/>
      <c r="L27" s="210"/>
      <c r="M27" s="280" t="str">
        <f t="shared" si="0"/>
        <v/>
      </c>
      <c r="N27" s="202"/>
    </row>
    <row r="28" spans="1:14" ht="15">
      <c r="A28" s="210">
        <v>20</v>
      </c>
      <c r="B28" s="211"/>
      <c r="C28" s="279"/>
      <c r="D28" s="210"/>
      <c r="E28" s="210"/>
      <c r="F28" s="210"/>
      <c r="G28" s="210"/>
      <c r="H28" s="210"/>
      <c r="I28" s="210"/>
      <c r="J28" s="210"/>
      <c r="K28" s="210"/>
      <c r="L28" s="210"/>
      <c r="M28" s="280" t="str">
        <f t="shared" si="0"/>
        <v/>
      </c>
      <c r="N28" s="202"/>
    </row>
    <row r="29" spans="1:14" ht="15">
      <c r="A29" s="210">
        <v>21</v>
      </c>
      <c r="B29" s="211"/>
      <c r="C29" s="279"/>
      <c r="D29" s="210"/>
      <c r="E29" s="210"/>
      <c r="F29" s="210"/>
      <c r="G29" s="210"/>
      <c r="H29" s="210"/>
      <c r="I29" s="210"/>
      <c r="J29" s="210"/>
      <c r="K29" s="210"/>
      <c r="L29" s="210"/>
      <c r="M29" s="280" t="str">
        <f t="shared" si="0"/>
        <v/>
      </c>
      <c r="N29" s="202"/>
    </row>
    <row r="30" spans="1:14" ht="15">
      <c r="A30" s="210">
        <v>22</v>
      </c>
      <c r="B30" s="211"/>
      <c r="C30" s="279"/>
      <c r="D30" s="210"/>
      <c r="E30" s="210"/>
      <c r="F30" s="210"/>
      <c r="G30" s="210"/>
      <c r="H30" s="210"/>
      <c r="I30" s="210"/>
      <c r="J30" s="210"/>
      <c r="K30" s="210"/>
      <c r="L30" s="210"/>
      <c r="M30" s="280" t="str">
        <f t="shared" si="0"/>
        <v/>
      </c>
      <c r="N30" s="202"/>
    </row>
    <row r="31" spans="1:14" ht="15">
      <c r="A31" s="210">
        <v>23</v>
      </c>
      <c r="B31" s="211"/>
      <c r="C31" s="279"/>
      <c r="D31" s="210"/>
      <c r="E31" s="210"/>
      <c r="F31" s="210"/>
      <c r="G31" s="210"/>
      <c r="H31" s="210"/>
      <c r="I31" s="210"/>
      <c r="J31" s="210"/>
      <c r="K31" s="210"/>
      <c r="L31" s="210"/>
      <c r="M31" s="280" t="str">
        <f t="shared" si="0"/>
        <v/>
      </c>
      <c r="N31" s="202"/>
    </row>
    <row r="32" spans="1:14" ht="15">
      <c r="A32" s="210">
        <v>24</v>
      </c>
      <c r="B32" s="211"/>
      <c r="C32" s="279"/>
      <c r="D32" s="210"/>
      <c r="E32" s="210"/>
      <c r="F32" s="210"/>
      <c r="G32" s="210"/>
      <c r="H32" s="210"/>
      <c r="I32" s="210"/>
      <c r="J32" s="210"/>
      <c r="K32" s="210"/>
      <c r="L32" s="210"/>
      <c r="M32" s="280" t="str">
        <f t="shared" si="0"/>
        <v/>
      </c>
      <c r="N32" s="202"/>
    </row>
    <row r="33" spans="1:14" ht="15">
      <c r="A33" s="281" t="s">
        <v>279</v>
      </c>
      <c r="B33" s="211"/>
      <c r="C33" s="279"/>
      <c r="D33" s="210"/>
      <c r="E33" s="210"/>
      <c r="F33" s="210"/>
      <c r="G33" s="210"/>
      <c r="H33" s="210"/>
      <c r="I33" s="210"/>
      <c r="J33" s="210"/>
      <c r="K33" s="210"/>
      <c r="L33" s="210"/>
      <c r="M33" s="280" t="str">
        <f t="shared" si="0"/>
        <v/>
      </c>
      <c r="N33" s="202"/>
    </row>
    <row r="34" spans="1:14" s="217" customFormat="1"/>
    <row r="37" spans="1:14" s="21" customFormat="1" ht="15">
      <c r="B37" s="212" t="s">
        <v>107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268</v>
      </c>
      <c r="D40" s="213"/>
      <c r="E40" s="213"/>
      <c r="H40" s="212" t="s">
        <v>320</v>
      </c>
      <c r="M40" s="213"/>
    </row>
    <row r="41" spans="1:14" s="21" customFormat="1" ht="15">
      <c r="C41" s="215" t="s">
        <v>140</v>
      </c>
      <c r="D41" s="213"/>
      <c r="E41" s="213"/>
      <c r="H41" s="216" t="s">
        <v>269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1">
        <v>40907</v>
      </c>
      <c r="C2" t="s">
        <v>200</v>
      </c>
      <c r="E2" t="s">
        <v>231</v>
      </c>
      <c r="G2" s="62" t="s">
        <v>237</v>
      </c>
    </row>
    <row r="3" spans="1:7" ht="15">
      <c r="A3" s="61">
        <v>40908</v>
      </c>
      <c r="C3" t="s">
        <v>201</v>
      </c>
      <c r="E3" t="s">
        <v>232</v>
      </c>
      <c r="G3" s="62" t="s">
        <v>238</v>
      </c>
    </row>
    <row r="4" spans="1:7" ht="15">
      <c r="A4" s="61">
        <v>40909</v>
      </c>
      <c r="C4" t="s">
        <v>202</v>
      </c>
      <c r="E4" t="s">
        <v>233</v>
      </c>
      <c r="G4" s="62" t="s">
        <v>239</v>
      </c>
    </row>
    <row r="5" spans="1:7">
      <c r="A5" s="61">
        <v>40910</v>
      </c>
      <c r="C5" t="s">
        <v>203</v>
      </c>
      <c r="E5" t="s">
        <v>234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J25" sqref="J25"/>
    </sheetView>
  </sheetViews>
  <sheetFormatPr defaultRowHeight="15"/>
  <cols>
    <col min="1" max="1" width="14.28515625" style="21" bestFit="1" customWidth="1"/>
    <col min="2" max="2" width="80" style="26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272</v>
      </c>
      <c r="B1" s="261"/>
      <c r="C1" s="456" t="s">
        <v>110</v>
      </c>
      <c r="D1" s="456"/>
      <c r="E1" s="114"/>
    </row>
    <row r="2" spans="1:12" s="6" customFormat="1">
      <c r="A2" s="76" t="s">
        <v>141</v>
      </c>
      <c r="B2" s="261"/>
      <c r="C2" s="457">
        <v>2015</v>
      </c>
      <c r="D2" s="458"/>
      <c r="E2" s="114"/>
    </row>
    <row r="3" spans="1:12" s="6" customFormat="1">
      <c r="A3" s="76"/>
      <c r="B3" s="261"/>
      <c r="C3" s="75"/>
      <c r="D3" s="75"/>
      <c r="E3" s="11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62"/>
      <c r="C4" s="76"/>
      <c r="D4" s="76"/>
      <c r="E4" s="108"/>
      <c r="L4" s="6"/>
    </row>
    <row r="5" spans="1:12" s="2" customFormat="1">
      <c r="A5" s="120" t="e">
        <f>#REF!</f>
        <v>#REF!</v>
      </c>
      <c r="B5" s="263" t="s">
        <v>576</v>
      </c>
      <c r="C5" s="58"/>
      <c r="D5" s="58"/>
      <c r="E5" s="108"/>
    </row>
    <row r="6" spans="1:12" s="2" customFormat="1">
      <c r="A6" s="77"/>
      <c r="B6" s="262"/>
      <c r="C6" s="76"/>
      <c r="D6" s="76"/>
      <c r="E6" s="108"/>
    </row>
    <row r="7" spans="1:12" s="6" customFormat="1" ht="18">
      <c r="A7" s="100"/>
      <c r="B7" s="113"/>
      <c r="C7" s="78"/>
      <c r="D7" s="78"/>
      <c r="E7" s="114"/>
    </row>
    <row r="8" spans="1:12" s="6" customFormat="1" ht="30">
      <c r="A8" s="106" t="s">
        <v>64</v>
      </c>
      <c r="B8" s="79" t="s">
        <v>249</v>
      </c>
      <c r="C8" s="79" t="s">
        <v>66</v>
      </c>
      <c r="D8" s="79" t="s">
        <v>67</v>
      </c>
      <c r="E8" s="114"/>
      <c r="F8" s="20"/>
    </row>
    <row r="9" spans="1:12" s="7" customFormat="1">
      <c r="A9" s="249">
        <v>1</v>
      </c>
      <c r="B9" s="249" t="s">
        <v>65</v>
      </c>
      <c r="C9" s="85">
        <f>SUM(C10,C25)</f>
        <v>0</v>
      </c>
      <c r="D9" s="85">
        <f>SUM(D10,D25)</f>
        <v>0</v>
      </c>
      <c r="E9" s="114"/>
    </row>
    <row r="10" spans="1:12" s="7" customFormat="1">
      <c r="A10" s="87">
        <v>1.1000000000000001</v>
      </c>
      <c r="B10" s="87" t="s">
        <v>80</v>
      </c>
      <c r="C10" s="85">
        <f>SUM(C11,C12,C15,C18,C24)</f>
        <v>0</v>
      </c>
      <c r="D10" s="85">
        <f>SUM(D11,D12,D15,D18,D23,D24)</f>
        <v>0</v>
      </c>
      <c r="E10" s="114"/>
    </row>
    <row r="11" spans="1:12" s="9" customFormat="1" ht="18">
      <c r="A11" s="88" t="s">
        <v>30</v>
      </c>
      <c r="B11" s="88" t="s">
        <v>79</v>
      </c>
      <c r="C11" s="8"/>
      <c r="D11" s="8"/>
      <c r="E11" s="114"/>
    </row>
    <row r="12" spans="1:12" s="10" customFormat="1">
      <c r="A12" s="88" t="s">
        <v>31</v>
      </c>
      <c r="B12" s="88" t="s">
        <v>309</v>
      </c>
      <c r="C12" s="107">
        <f>SUM(C13:C14)</f>
        <v>0</v>
      </c>
      <c r="D12" s="107">
        <f>SUM(D13:D14)</f>
        <v>0</v>
      </c>
      <c r="E12" s="114"/>
    </row>
    <row r="13" spans="1:12" s="3" customFormat="1">
      <c r="A13" s="97" t="s">
        <v>81</v>
      </c>
      <c r="B13" s="97" t="s">
        <v>312</v>
      </c>
      <c r="C13" s="8"/>
      <c r="D13" s="8"/>
      <c r="E13" s="114"/>
    </row>
    <row r="14" spans="1:12" s="3" customFormat="1">
      <c r="A14" s="97" t="s">
        <v>109</v>
      </c>
      <c r="B14" s="97" t="s">
        <v>97</v>
      </c>
      <c r="C14" s="8"/>
      <c r="D14" s="8"/>
      <c r="E14" s="114"/>
    </row>
    <row r="15" spans="1:12" s="3" customFormat="1">
      <c r="A15" s="88" t="s">
        <v>82</v>
      </c>
      <c r="B15" s="88" t="s">
        <v>83</v>
      </c>
      <c r="C15" s="107">
        <f>SUM(C16:C17)</f>
        <v>0</v>
      </c>
      <c r="D15" s="107">
        <f>SUM(D16:D17)</f>
        <v>0</v>
      </c>
      <c r="E15" s="114"/>
    </row>
    <row r="16" spans="1:12" s="3" customFormat="1">
      <c r="A16" s="97" t="s">
        <v>84</v>
      </c>
      <c r="B16" s="97" t="s">
        <v>86</v>
      </c>
      <c r="C16" s="8"/>
      <c r="D16" s="8"/>
      <c r="E16" s="114"/>
    </row>
    <row r="17" spans="1:5" s="3" customFormat="1" ht="30">
      <c r="A17" s="97" t="s">
        <v>85</v>
      </c>
      <c r="B17" s="97" t="s">
        <v>111</v>
      </c>
      <c r="C17" s="8"/>
      <c r="D17" s="8"/>
      <c r="E17" s="114"/>
    </row>
    <row r="18" spans="1:5" s="3" customFormat="1">
      <c r="A18" s="88" t="s">
        <v>87</v>
      </c>
      <c r="B18" s="88" t="s">
        <v>417</v>
      </c>
      <c r="C18" s="107">
        <f>SUM(C19:C22)</f>
        <v>0</v>
      </c>
      <c r="D18" s="107">
        <f>SUM(D19:D22)</f>
        <v>0</v>
      </c>
      <c r="E18" s="114"/>
    </row>
    <row r="19" spans="1:5" s="3" customFormat="1">
      <c r="A19" s="97" t="s">
        <v>88</v>
      </c>
      <c r="B19" s="97" t="s">
        <v>89</v>
      </c>
      <c r="C19" s="8"/>
      <c r="D19" s="8"/>
      <c r="E19" s="114"/>
    </row>
    <row r="20" spans="1:5" s="3" customFormat="1" ht="30">
      <c r="A20" s="97" t="s">
        <v>92</v>
      </c>
      <c r="B20" s="97" t="s">
        <v>90</v>
      </c>
      <c r="C20" s="8"/>
      <c r="D20" s="8"/>
      <c r="E20" s="114"/>
    </row>
    <row r="21" spans="1:5" s="3" customFormat="1">
      <c r="A21" s="97" t="s">
        <v>93</v>
      </c>
      <c r="B21" s="97" t="s">
        <v>91</v>
      </c>
      <c r="C21" s="8"/>
      <c r="D21" s="8"/>
      <c r="E21" s="114"/>
    </row>
    <row r="22" spans="1:5" s="3" customFormat="1">
      <c r="A22" s="97" t="s">
        <v>94</v>
      </c>
      <c r="B22" s="97" t="s">
        <v>444</v>
      </c>
      <c r="C22" s="8"/>
      <c r="D22" s="8"/>
      <c r="E22" s="114"/>
    </row>
    <row r="23" spans="1:5" s="3" customFormat="1">
      <c r="A23" s="88" t="s">
        <v>95</v>
      </c>
      <c r="B23" s="88" t="s">
        <v>445</v>
      </c>
      <c r="C23" s="287"/>
      <c r="D23" s="8"/>
      <c r="E23" s="114"/>
    </row>
    <row r="24" spans="1:5" s="3" customFormat="1">
      <c r="A24" s="88" t="s">
        <v>251</v>
      </c>
      <c r="B24" s="88" t="s">
        <v>451</v>
      </c>
      <c r="C24" s="8"/>
      <c r="D24" s="8"/>
      <c r="E24" s="114"/>
    </row>
    <row r="25" spans="1:5" s="3" customFormat="1">
      <c r="A25" s="87">
        <v>1.2</v>
      </c>
      <c r="B25" s="249" t="s">
        <v>96</v>
      </c>
      <c r="C25" s="85">
        <f>SUM(C26,C30)</f>
        <v>0</v>
      </c>
      <c r="D25" s="85">
        <f>SUM(D26,D30)</f>
        <v>0</v>
      </c>
      <c r="E25" s="114"/>
    </row>
    <row r="26" spans="1:5">
      <c r="A26" s="88" t="s">
        <v>32</v>
      </c>
      <c r="B26" s="88" t="s">
        <v>312</v>
      </c>
      <c r="C26" s="107">
        <f>SUM(C27:C29)</f>
        <v>0</v>
      </c>
      <c r="D26" s="107">
        <f>SUM(D27:D29)</f>
        <v>0</v>
      </c>
      <c r="E26" s="114"/>
    </row>
    <row r="27" spans="1:5">
      <c r="A27" s="256" t="s">
        <v>98</v>
      </c>
      <c r="B27" s="97" t="s">
        <v>310</v>
      </c>
      <c r="C27" s="8"/>
      <c r="D27" s="8"/>
      <c r="E27" s="114"/>
    </row>
    <row r="28" spans="1:5">
      <c r="A28" s="256" t="s">
        <v>99</v>
      </c>
      <c r="B28" s="97" t="s">
        <v>313</v>
      </c>
      <c r="C28" s="8"/>
      <c r="D28" s="8"/>
      <c r="E28" s="114"/>
    </row>
    <row r="29" spans="1:5">
      <c r="A29" s="256" t="s">
        <v>454</v>
      </c>
      <c r="B29" s="97" t="s">
        <v>311</v>
      </c>
      <c r="C29" s="8"/>
      <c r="D29" s="8"/>
      <c r="E29" s="114"/>
    </row>
    <row r="30" spans="1:5">
      <c r="A30" s="88" t="s">
        <v>33</v>
      </c>
      <c r="B30" s="284" t="s">
        <v>452</v>
      </c>
      <c r="C30" s="8"/>
      <c r="D30" s="8"/>
      <c r="E30" s="114"/>
    </row>
    <row r="31" spans="1:5" s="22" customFormat="1" ht="12.75">
      <c r="B31" s="264"/>
    </row>
    <row r="32" spans="1:5" s="2" customFormat="1">
      <c r="A32" s="1"/>
      <c r="B32" s="265"/>
      <c r="E32" s="5"/>
    </row>
    <row r="33" spans="1:9" s="2" customFormat="1">
      <c r="B33" s="265"/>
      <c r="E33" s="5"/>
    </row>
    <row r="34" spans="1:9">
      <c r="A34" s="1"/>
    </row>
    <row r="35" spans="1:9">
      <c r="A35" s="2"/>
    </row>
    <row r="36" spans="1:9" s="2" customFormat="1">
      <c r="A36" s="69" t="s">
        <v>107</v>
      </c>
      <c r="B36" s="265"/>
      <c r="E36" s="5"/>
    </row>
    <row r="37" spans="1:9" s="2" customFormat="1">
      <c r="B37" s="265"/>
      <c r="E37"/>
      <c r="F37"/>
      <c r="G37"/>
      <c r="H37"/>
      <c r="I37"/>
    </row>
    <row r="38" spans="1:9" s="2" customFormat="1">
      <c r="B38" s="265"/>
      <c r="D38" s="12"/>
      <c r="E38"/>
      <c r="F38"/>
      <c r="G38"/>
      <c r="H38"/>
      <c r="I38"/>
    </row>
    <row r="39" spans="1:9" s="2" customFormat="1">
      <c r="A39"/>
      <c r="B39" s="267" t="s">
        <v>448</v>
      </c>
      <c r="D39" s="12"/>
      <c r="E39"/>
      <c r="F39"/>
      <c r="G39"/>
      <c r="H39"/>
      <c r="I39"/>
    </row>
    <row r="40" spans="1:9" s="2" customFormat="1">
      <c r="A40"/>
      <c r="B40" s="265" t="s">
        <v>270</v>
      </c>
      <c r="D40" s="12"/>
      <c r="E40"/>
      <c r="F40"/>
      <c r="G40"/>
      <c r="H40"/>
      <c r="I40"/>
    </row>
    <row r="41" spans="1:9" customFormat="1" ht="12.75">
      <c r="B41" s="268" t="s">
        <v>140</v>
      </c>
    </row>
    <row r="42" spans="1:9" customFormat="1" ht="12.75">
      <c r="B42" s="26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28" zoomScale="70" zoomScaleSheetLayoutView="70" workbookViewId="0">
      <selection activeCell="J25" sqref="J25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405</v>
      </c>
      <c r="B1" s="246"/>
      <c r="C1" s="456" t="s">
        <v>110</v>
      </c>
      <c r="D1" s="456"/>
      <c r="E1" s="91"/>
    </row>
    <row r="2" spans="1:5" s="6" customFormat="1">
      <c r="A2" s="74" t="s">
        <v>406</v>
      </c>
      <c r="B2" s="246"/>
      <c r="C2" s="454" t="s">
        <v>577</v>
      </c>
      <c r="D2" s="455"/>
      <c r="E2" s="91"/>
    </row>
    <row r="3" spans="1:5" s="6" customFormat="1">
      <c r="A3" s="74" t="s">
        <v>407</v>
      </c>
      <c r="B3" s="246"/>
      <c r="C3" s="247"/>
      <c r="D3" s="247"/>
      <c r="E3" s="91"/>
    </row>
    <row r="4" spans="1:5" s="6" customFormat="1">
      <c r="A4" s="76" t="s">
        <v>141</v>
      </c>
      <c r="B4" s="246"/>
      <c r="C4" s="247"/>
      <c r="D4" s="247"/>
      <c r="E4" s="91"/>
    </row>
    <row r="5" spans="1:5" s="6" customFormat="1">
      <c r="A5" s="76"/>
      <c r="B5" s="246"/>
      <c r="C5" s="247"/>
      <c r="D5" s="247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48" t="str">
        <f>'[1]ფორმა N1'!D4</f>
        <v/>
      </c>
      <c r="B7" s="80" t="s">
        <v>576</v>
      </c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46"/>
      <c r="B9" s="246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49">
        <v>1</v>
      </c>
      <c r="B11" s="249" t="s">
        <v>57</v>
      </c>
      <c r="C11" s="420">
        <f>SUM(C12,C15,C54,C57,C58,C59,C77)</f>
        <v>438465</v>
      </c>
      <c r="D11" s="420">
        <f>SUM(D12,D15,D54,D57,D58,D59,D65,D73,D74)</f>
        <v>438465</v>
      </c>
      <c r="E11" s="250"/>
    </row>
    <row r="12" spans="1:5" s="9" customFormat="1" ht="18">
      <c r="A12" s="87">
        <v>1.1000000000000001</v>
      </c>
      <c r="B12" s="87" t="s">
        <v>58</v>
      </c>
      <c r="C12" s="421">
        <f>SUM(C13:C14)</f>
        <v>409334</v>
      </c>
      <c r="D12" s="421">
        <f>SUM(D13:D14)</f>
        <v>409334</v>
      </c>
      <c r="E12" s="93"/>
    </row>
    <row r="13" spans="1:5" s="10" customFormat="1">
      <c r="A13" s="88" t="s">
        <v>30</v>
      </c>
      <c r="B13" s="88" t="s">
        <v>59</v>
      </c>
      <c r="C13" s="4">
        <v>409334</v>
      </c>
      <c r="D13" s="4">
        <v>409334</v>
      </c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7" customFormat="1">
      <c r="A15" s="87">
        <v>1.2</v>
      </c>
      <c r="B15" s="87" t="s">
        <v>60</v>
      </c>
      <c r="C15" s="79">
        <f>SUM(C16,C19,C31,C32,C33,C34,C37,C38,C44:C48,C52,C53)</f>
        <v>25801</v>
      </c>
      <c r="D15" s="79">
        <f>SUM(D16,D19,D31,D32,D33,D34,D37,D38,D44:D48,D52,D53)</f>
        <v>25801</v>
      </c>
      <c r="E15" s="250"/>
    </row>
    <row r="16" spans="1:5" s="3" customFormat="1">
      <c r="A16" s="88" t="s">
        <v>32</v>
      </c>
      <c r="B16" s="88" t="s">
        <v>1</v>
      </c>
      <c r="C16" s="421">
        <f>SUM(C17:C18)</f>
        <v>0</v>
      </c>
      <c r="D16" s="421">
        <f>SUM(D17:D18)</f>
        <v>0</v>
      </c>
      <c r="E16" s="95"/>
    </row>
    <row r="17" spans="1:6" s="3" customFormat="1">
      <c r="A17" s="97" t="s">
        <v>98</v>
      </c>
      <c r="B17" s="97" t="s">
        <v>61</v>
      </c>
      <c r="C17" s="4"/>
      <c r="D17" s="251"/>
      <c r="E17" s="95"/>
    </row>
    <row r="18" spans="1:6" s="3" customFormat="1">
      <c r="A18" s="97" t="s">
        <v>99</v>
      </c>
      <c r="B18" s="97" t="s">
        <v>62</v>
      </c>
      <c r="C18" s="4"/>
      <c r="D18" s="251"/>
      <c r="E18" s="95"/>
    </row>
    <row r="19" spans="1:6" s="3" customFormat="1">
      <c r="A19" s="88" t="s">
        <v>33</v>
      </c>
      <c r="B19" s="88" t="s">
        <v>2</v>
      </c>
      <c r="C19" s="421">
        <f>SUM(C20:C25,C30)</f>
        <v>20395</v>
      </c>
      <c r="D19" s="421">
        <f>SUM(D20:D25,D30)</f>
        <v>20395</v>
      </c>
      <c r="E19" s="252"/>
      <c r="F19" s="253"/>
    </row>
    <row r="20" spans="1:6" s="255" customFormat="1" ht="30">
      <c r="A20" s="97" t="s">
        <v>12</v>
      </c>
      <c r="B20" s="97" t="s">
        <v>250</v>
      </c>
      <c r="C20" s="422">
        <v>6551</v>
      </c>
      <c r="D20" s="423">
        <v>6551</v>
      </c>
      <c r="E20" s="254"/>
    </row>
    <row r="21" spans="1:6" s="255" customFormat="1">
      <c r="A21" s="97" t="s">
        <v>13</v>
      </c>
      <c r="B21" s="97" t="s">
        <v>14</v>
      </c>
      <c r="C21" s="422"/>
      <c r="D21" s="424"/>
      <c r="E21" s="254"/>
    </row>
    <row r="22" spans="1:6" s="255" customFormat="1" ht="30">
      <c r="A22" s="97" t="s">
        <v>282</v>
      </c>
      <c r="B22" s="97" t="s">
        <v>22</v>
      </c>
      <c r="C22" s="422"/>
      <c r="D22" s="425"/>
      <c r="E22" s="254"/>
    </row>
    <row r="23" spans="1:6" s="255" customFormat="1" ht="16.5" customHeight="1">
      <c r="A23" s="97" t="s">
        <v>283</v>
      </c>
      <c r="B23" s="97" t="s">
        <v>15</v>
      </c>
      <c r="C23" s="422">
        <v>5490</v>
      </c>
      <c r="D23" s="425">
        <v>5490</v>
      </c>
      <c r="E23" s="254"/>
    </row>
    <row r="24" spans="1:6" s="255" customFormat="1" ht="16.5" customHeight="1">
      <c r="A24" s="97" t="s">
        <v>284</v>
      </c>
      <c r="B24" s="97" t="s">
        <v>16</v>
      </c>
      <c r="C24" s="422"/>
      <c r="D24" s="425"/>
      <c r="E24" s="254"/>
    </row>
    <row r="25" spans="1:6" s="255" customFormat="1" ht="16.5" customHeight="1">
      <c r="A25" s="97" t="s">
        <v>285</v>
      </c>
      <c r="B25" s="97" t="s">
        <v>17</v>
      </c>
      <c r="C25" s="421">
        <f>SUM(C26:C29)</f>
        <v>8354</v>
      </c>
      <c r="D25" s="421">
        <f>SUM(D26:D29)</f>
        <v>8354</v>
      </c>
      <c r="E25" s="254"/>
    </row>
    <row r="26" spans="1:6" s="255" customFormat="1" ht="16.5" customHeight="1">
      <c r="A26" s="256" t="s">
        <v>286</v>
      </c>
      <c r="B26" s="256" t="s">
        <v>18</v>
      </c>
      <c r="C26" s="422">
        <v>6298</v>
      </c>
      <c r="D26" s="425">
        <v>6298</v>
      </c>
      <c r="E26" s="254"/>
    </row>
    <row r="27" spans="1:6" s="255" customFormat="1" ht="16.5" customHeight="1">
      <c r="A27" s="256" t="s">
        <v>287</v>
      </c>
      <c r="B27" s="256" t="s">
        <v>19</v>
      </c>
      <c r="C27" s="422">
        <v>1576</v>
      </c>
      <c r="D27" s="425">
        <v>1576</v>
      </c>
      <c r="E27" s="254"/>
    </row>
    <row r="28" spans="1:6" s="255" customFormat="1" ht="16.5" customHeight="1">
      <c r="A28" s="256" t="s">
        <v>288</v>
      </c>
      <c r="B28" s="256" t="s">
        <v>20</v>
      </c>
      <c r="C28" s="422"/>
      <c r="D28" s="425"/>
      <c r="E28" s="254"/>
    </row>
    <row r="29" spans="1:6" s="255" customFormat="1" ht="16.5" customHeight="1">
      <c r="A29" s="256" t="s">
        <v>289</v>
      </c>
      <c r="B29" s="256" t="s">
        <v>578</v>
      </c>
      <c r="C29" s="422">
        <v>480</v>
      </c>
      <c r="D29" s="426">
        <v>480</v>
      </c>
      <c r="E29" s="254"/>
    </row>
    <row r="30" spans="1:6" s="255" customFormat="1" ht="16.5" customHeight="1">
      <c r="A30" s="97" t="s">
        <v>290</v>
      </c>
      <c r="B30" s="97" t="s">
        <v>21</v>
      </c>
      <c r="C30" s="422"/>
      <c r="D30" s="426"/>
      <c r="E30" s="254"/>
    </row>
    <row r="31" spans="1:6" s="3" customFormat="1" ht="16.5" customHeight="1">
      <c r="A31" s="88" t="s">
        <v>34</v>
      </c>
      <c r="B31" s="88" t="s">
        <v>3</v>
      </c>
      <c r="C31" s="4"/>
      <c r="D31" s="251"/>
      <c r="E31" s="252"/>
    </row>
    <row r="32" spans="1:6" s="3" customFormat="1" ht="16.5" customHeight="1">
      <c r="A32" s="88" t="s">
        <v>35</v>
      </c>
      <c r="B32" s="88" t="s">
        <v>4</v>
      </c>
      <c r="C32" s="4">
        <v>1375</v>
      </c>
      <c r="D32" s="251">
        <v>1375</v>
      </c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51"/>
      <c r="E33" s="95"/>
    </row>
    <row r="34" spans="1:5" s="3" customFormat="1">
      <c r="A34" s="88" t="s">
        <v>37</v>
      </c>
      <c r="B34" s="88" t="s">
        <v>63</v>
      </c>
      <c r="C34" s="421">
        <f>SUM(C35:C36)</f>
        <v>0</v>
      </c>
      <c r="D34" s="421">
        <f>SUM(D35:D36)</f>
        <v>0</v>
      </c>
      <c r="E34" s="95"/>
    </row>
    <row r="35" spans="1:5" s="3" customFormat="1" ht="16.5" customHeight="1">
      <c r="A35" s="97" t="s">
        <v>291</v>
      </c>
      <c r="B35" s="97" t="s">
        <v>56</v>
      </c>
      <c r="C35" s="4"/>
      <c r="D35" s="251"/>
      <c r="E35" s="95"/>
    </row>
    <row r="36" spans="1:5" s="3" customFormat="1" ht="16.5" customHeight="1">
      <c r="A36" s="97" t="s">
        <v>292</v>
      </c>
      <c r="B36" s="97" t="s">
        <v>55</v>
      </c>
      <c r="C36" s="4"/>
      <c r="D36" s="251"/>
      <c r="E36" s="95"/>
    </row>
    <row r="37" spans="1:5" s="3" customFormat="1" ht="16.5" customHeight="1">
      <c r="A37" s="88" t="s">
        <v>38</v>
      </c>
      <c r="B37" s="88" t="s">
        <v>49</v>
      </c>
      <c r="C37" s="4">
        <v>350</v>
      </c>
      <c r="D37" s="251">
        <v>350</v>
      </c>
      <c r="E37" s="95"/>
    </row>
    <row r="38" spans="1:5" s="3" customFormat="1" ht="16.5" customHeight="1">
      <c r="A38" s="88" t="s">
        <v>39</v>
      </c>
      <c r="B38" s="88" t="s">
        <v>408</v>
      </c>
      <c r="C38" s="421">
        <f>SUM(C39:C43)</f>
        <v>0</v>
      </c>
      <c r="D38" s="421">
        <f>SUM(D39:D43)</f>
        <v>0</v>
      </c>
      <c r="E38" s="95"/>
    </row>
    <row r="39" spans="1:5" s="3" customFormat="1" ht="16.5" customHeight="1">
      <c r="A39" s="17" t="s">
        <v>355</v>
      </c>
      <c r="B39" s="17" t="s">
        <v>359</v>
      </c>
      <c r="C39" s="4"/>
      <c r="D39" s="251"/>
      <c r="E39" s="95"/>
    </row>
    <row r="40" spans="1:5" s="3" customFormat="1" ht="16.5" customHeight="1">
      <c r="A40" s="17" t="s">
        <v>356</v>
      </c>
      <c r="B40" s="17" t="s">
        <v>360</v>
      </c>
      <c r="C40" s="4"/>
      <c r="D40" s="251"/>
      <c r="E40" s="95"/>
    </row>
    <row r="41" spans="1:5" s="3" customFormat="1" ht="16.5" customHeight="1">
      <c r="A41" s="17" t="s">
        <v>357</v>
      </c>
      <c r="B41" s="17" t="s">
        <v>363</v>
      </c>
      <c r="C41" s="4"/>
      <c r="D41" s="251"/>
      <c r="E41" s="95"/>
    </row>
    <row r="42" spans="1:5" s="3" customFormat="1" ht="16.5" customHeight="1">
      <c r="A42" s="17" t="s">
        <v>362</v>
      </c>
      <c r="B42" s="17" t="s">
        <v>364</v>
      </c>
      <c r="C42" s="4"/>
      <c r="D42" s="251"/>
      <c r="E42" s="95"/>
    </row>
    <row r="43" spans="1:5" s="3" customFormat="1" ht="16.5" customHeight="1">
      <c r="A43" s="17" t="s">
        <v>365</v>
      </c>
      <c r="B43" s="17" t="s">
        <v>361</v>
      </c>
      <c r="C43" s="4"/>
      <c r="D43" s="251"/>
      <c r="E43" s="95"/>
    </row>
    <row r="44" spans="1:5" s="3" customFormat="1" ht="30">
      <c r="A44" s="88" t="s">
        <v>40</v>
      </c>
      <c r="B44" s="88" t="s">
        <v>28</v>
      </c>
      <c r="C44" s="4"/>
      <c r="D44" s="251"/>
      <c r="E44" s="95"/>
    </row>
    <row r="45" spans="1:5" s="3" customFormat="1" ht="16.5" customHeight="1">
      <c r="A45" s="88" t="s">
        <v>41</v>
      </c>
      <c r="B45" s="88" t="s">
        <v>24</v>
      </c>
      <c r="C45" s="4"/>
      <c r="D45" s="251"/>
      <c r="E45" s="95"/>
    </row>
    <row r="46" spans="1:5" s="3" customFormat="1" ht="16.5" customHeight="1">
      <c r="A46" s="88" t="s">
        <v>42</v>
      </c>
      <c r="B46" s="88" t="s">
        <v>25</v>
      </c>
      <c r="C46" s="4"/>
      <c r="D46" s="251"/>
      <c r="E46" s="95"/>
    </row>
    <row r="47" spans="1:5" s="3" customFormat="1" ht="16.5" customHeight="1">
      <c r="A47" s="88" t="s">
        <v>43</v>
      </c>
      <c r="B47" s="88" t="s">
        <v>26</v>
      </c>
      <c r="C47" s="4"/>
      <c r="D47" s="251"/>
      <c r="E47" s="95"/>
    </row>
    <row r="48" spans="1:5" s="3" customFormat="1" ht="16.5" customHeight="1">
      <c r="A48" s="88" t="s">
        <v>44</v>
      </c>
      <c r="B48" s="88" t="s">
        <v>409</v>
      </c>
      <c r="C48" s="421">
        <f>SUM(C49:C51)</f>
        <v>0</v>
      </c>
      <c r="D48" s="421">
        <f>SUM(D49:D51)</f>
        <v>0</v>
      </c>
      <c r="E48" s="95"/>
    </row>
    <row r="49" spans="1:6" s="3" customFormat="1" ht="16.5" customHeight="1">
      <c r="A49" s="97" t="s">
        <v>371</v>
      </c>
      <c r="B49" s="97" t="s">
        <v>374</v>
      </c>
      <c r="C49" s="4"/>
      <c r="D49" s="251"/>
      <c r="E49" s="95"/>
    </row>
    <row r="50" spans="1:6" s="3" customFormat="1" ht="16.5" customHeight="1">
      <c r="A50" s="97" t="s">
        <v>372</v>
      </c>
      <c r="B50" s="97" t="s">
        <v>373</v>
      </c>
      <c r="C50" s="4"/>
      <c r="D50" s="251"/>
      <c r="E50" s="95"/>
    </row>
    <row r="51" spans="1:6" s="3" customFormat="1" ht="16.5" customHeight="1">
      <c r="A51" s="97" t="s">
        <v>375</v>
      </c>
      <c r="B51" s="97" t="s">
        <v>376</v>
      </c>
      <c r="C51" s="4"/>
      <c r="D51" s="251"/>
      <c r="E51" s="95"/>
    </row>
    <row r="52" spans="1:6" s="3" customFormat="1">
      <c r="A52" s="88" t="s">
        <v>45</v>
      </c>
      <c r="B52" s="88" t="s">
        <v>29</v>
      </c>
      <c r="C52" s="4"/>
      <c r="D52" s="251"/>
      <c r="E52" s="95"/>
    </row>
    <row r="53" spans="1:6" s="3" customFormat="1" ht="16.5" customHeight="1">
      <c r="A53" s="88" t="s">
        <v>46</v>
      </c>
      <c r="B53" s="88" t="s">
        <v>6</v>
      </c>
      <c r="C53" s="4">
        <v>3681</v>
      </c>
      <c r="D53" s="251">
        <v>3681</v>
      </c>
      <c r="E53" s="252"/>
      <c r="F53" s="253"/>
    </row>
    <row r="54" spans="1:6" s="3" customFormat="1" ht="30">
      <c r="A54" s="87">
        <v>1.3</v>
      </c>
      <c r="B54" s="87" t="s">
        <v>414</v>
      </c>
      <c r="C54" s="79">
        <f>SUM(C55:C56)</f>
        <v>0</v>
      </c>
      <c r="D54" s="79">
        <f>SUM(D55:D56)</f>
        <v>0</v>
      </c>
      <c r="E54" s="252"/>
      <c r="F54" s="253"/>
    </row>
    <row r="55" spans="1:6" s="3" customFormat="1" ht="30">
      <c r="A55" s="88" t="s">
        <v>50</v>
      </c>
      <c r="B55" s="88" t="s">
        <v>48</v>
      </c>
      <c r="C55" s="4"/>
      <c r="D55" s="251"/>
      <c r="E55" s="252"/>
      <c r="F55" s="253"/>
    </row>
    <row r="56" spans="1:6" s="3" customFormat="1" ht="16.5" customHeight="1">
      <c r="A56" s="88" t="s">
        <v>51</v>
      </c>
      <c r="B56" s="88" t="s">
        <v>47</v>
      </c>
      <c r="C56" s="4"/>
      <c r="D56" s="251"/>
      <c r="E56" s="252"/>
      <c r="F56" s="253"/>
    </row>
    <row r="57" spans="1:6" s="3" customFormat="1">
      <c r="A57" s="87">
        <v>1.4</v>
      </c>
      <c r="B57" s="87" t="s">
        <v>416</v>
      </c>
      <c r="C57" s="4"/>
      <c r="D57" s="251"/>
      <c r="E57" s="252"/>
      <c r="F57" s="253"/>
    </row>
    <row r="58" spans="1:6" s="255" customFormat="1">
      <c r="A58" s="87">
        <v>1.5</v>
      </c>
      <c r="B58" s="87" t="s">
        <v>7</v>
      </c>
      <c r="C58" s="422">
        <v>1485</v>
      </c>
      <c r="D58" s="425">
        <v>1485</v>
      </c>
      <c r="E58" s="254"/>
    </row>
    <row r="59" spans="1:6" s="255" customFormat="1">
      <c r="A59" s="87">
        <v>1.6</v>
      </c>
      <c r="B59" s="44" t="s">
        <v>8</v>
      </c>
      <c r="C59" s="427">
        <f>SUM(C60:C64)</f>
        <v>1845</v>
      </c>
      <c r="D59" s="418">
        <f>SUM(D60:D64)</f>
        <v>1845</v>
      </c>
      <c r="E59" s="254"/>
    </row>
    <row r="60" spans="1:6" s="255" customFormat="1">
      <c r="A60" s="88" t="s">
        <v>298</v>
      </c>
      <c r="B60" s="45" t="s">
        <v>52</v>
      </c>
      <c r="C60" s="422"/>
      <c r="D60" s="425"/>
      <c r="E60" s="254"/>
    </row>
    <row r="61" spans="1:6" s="255" customFormat="1" ht="30">
      <c r="A61" s="88" t="s">
        <v>299</v>
      </c>
      <c r="B61" s="45" t="s">
        <v>54</v>
      </c>
      <c r="C61" s="422">
        <v>1040</v>
      </c>
      <c r="D61" s="425">
        <v>1040</v>
      </c>
      <c r="E61" s="254"/>
    </row>
    <row r="62" spans="1:6" s="255" customFormat="1">
      <c r="A62" s="88" t="s">
        <v>300</v>
      </c>
      <c r="B62" s="45" t="s">
        <v>53</v>
      </c>
      <c r="C62" s="425">
        <v>805</v>
      </c>
      <c r="D62" s="425">
        <v>805</v>
      </c>
      <c r="E62" s="254"/>
    </row>
    <row r="63" spans="1:6" s="255" customFormat="1">
      <c r="A63" s="88" t="s">
        <v>301</v>
      </c>
      <c r="B63" s="45" t="s">
        <v>27</v>
      </c>
      <c r="C63" s="422"/>
      <c r="D63" s="425"/>
      <c r="E63" s="254"/>
    </row>
    <row r="64" spans="1:6" s="255" customFormat="1">
      <c r="A64" s="88" t="s">
        <v>337</v>
      </c>
      <c r="B64" s="45" t="s">
        <v>338</v>
      </c>
      <c r="C64" s="422"/>
      <c r="D64" s="425"/>
      <c r="E64" s="254"/>
    </row>
    <row r="65" spans="1:5">
      <c r="A65" s="249">
        <v>2</v>
      </c>
      <c r="B65" s="249" t="s">
        <v>410</v>
      </c>
      <c r="C65" s="257"/>
      <c r="D65" s="427">
        <f>SUM(D66:D72)</f>
        <v>0</v>
      </c>
      <c r="E65" s="96"/>
    </row>
    <row r="66" spans="1:5">
      <c r="A66" s="98">
        <v>2.1</v>
      </c>
      <c r="B66" s="258" t="s">
        <v>100</v>
      </c>
      <c r="C66" s="259"/>
      <c r="D66" s="428"/>
      <c r="E66" s="96"/>
    </row>
    <row r="67" spans="1:5">
      <c r="A67" s="98">
        <v>2.2000000000000002</v>
      </c>
      <c r="B67" s="258" t="s">
        <v>411</v>
      </c>
      <c r="C67" s="259"/>
      <c r="D67" s="428"/>
      <c r="E67" s="96"/>
    </row>
    <row r="68" spans="1:5">
      <c r="A68" s="98">
        <v>2.2999999999999998</v>
      </c>
      <c r="B68" s="258" t="s">
        <v>104</v>
      </c>
      <c r="C68" s="259"/>
      <c r="D68" s="428"/>
      <c r="E68" s="96"/>
    </row>
    <row r="69" spans="1:5">
      <c r="A69" s="98">
        <v>2.4</v>
      </c>
      <c r="B69" s="258" t="s">
        <v>103</v>
      </c>
      <c r="C69" s="259"/>
      <c r="D69" s="428"/>
      <c r="E69" s="96"/>
    </row>
    <row r="70" spans="1:5">
      <c r="A70" s="98">
        <v>2.5</v>
      </c>
      <c r="B70" s="258" t="s">
        <v>412</v>
      </c>
      <c r="C70" s="259"/>
      <c r="D70" s="428"/>
      <c r="E70" s="96"/>
    </row>
    <row r="71" spans="1:5">
      <c r="A71" s="98">
        <v>2.6</v>
      </c>
      <c r="B71" s="258" t="s">
        <v>101</v>
      </c>
      <c r="C71" s="259"/>
      <c r="D71" s="428"/>
      <c r="E71" s="96"/>
    </row>
    <row r="72" spans="1:5">
      <c r="A72" s="98">
        <v>2.7</v>
      </c>
      <c r="B72" s="258" t="s">
        <v>102</v>
      </c>
      <c r="C72" s="260"/>
      <c r="D72" s="428"/>
      <c r="E72" s="96"/>
    </row>
    <row r="73" spans="1:5">
      <c r="A73" s="249">
        <v>3</v>
      </c>
      <c r="B73" s="249" t="s">
        <v>449</v>
      </c>
      <c r="C73" s="427"/>
      <c r="D73" s="428"/>
      <c r="E73" s="96"/>
    </row>
    <row r="74" spans="1:5">
      <c r="A74" s="249">
        <v>4</v>
      </c>
      <c r="B74" s="249" t="s">
        <v>252</v>
      </c>
      <c r="C74" s="427"/>
      <c r="D74" s="427">
        <f>SUM(D75:D76)</f>
        <v>0</v>
      </c>
      <c r="E74" s="96"/>
    </row>
    <row r="75" spans="1:5">
      <c r="A75" s="98">
        <v>4.0999999999999996</v>
      </c>
      <c r="B75" s="98" t="s">
        <v>253</v>
      </c>
      <c r="C75" s="259"/>
      <c r="D75" s="429"/>
      <c r="E75" s="96"/>
    </row>
    <row r="76" spans="1:5">
      <c r="A76" s="98">
        <v>4.2</v>
      </c>
      <c r="B76" s="98" t="s">
        <v>254</v>
      </c>
      <c r="C76" s="260"/>
      <c r="D76" s="429"/>
      <c r="E76" s="96"/>
    </row>
    <row r="77" spans="1:5">
      <c r="A77" s="249">
        <v>5</v>
      </c>
      <c r="B77" s="249" t="s">
        <v>280</v>
      </c>
      <c r="C77" s="289"/>
      <c r="D77" s="260"/>
      <c r="E77" s="96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69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69" t="s">
        <v>446</v>
      </c>
      <c r="D85" s="12"/>
      <c r="E85"/>
      <c r="F85"/>
      <c r="G85"/>
      <c r="H85"/>
      <c r="I85"/>
    </row>
    <row r="86" spans="1:9">
      <c r="A86"/>
      <c r="B86" s="2" t="s">
        <v>447</v>
      </c>
      <c r="D86" s="12"/>
      <c r="E86"/>
      <c r="F86"/>
      <c r="G86"/>
      <c r="H86"/>
      <c r="I86"/>
    </row>
    <row r="87" spans="1:9" customFormat="1" ht="12.75">
      <c r="B87" s="65" t="s">
        <v>140</v>
      </c>
    </row>
    <row r="8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showGridLines="0" view="pageBreakPreview" zoomScale="70" zoomScaleSheetLayoutView="70" workbookViewId="0">
      <selection activeCell="K21" sqref="K21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328</v>
      </c>
      <c r="B1" s="77"/>
      <c r="C1" s="456" t="s">
        <v>110</v>
      </c>
      <c r="D1" s="456"/>
      <c r="E1" s="91"/>
    </row>
    <row r="2" spans="1:5" s="6" customFormat="1">
      <c r="A2" s="74" t="s">
        <v>329</v>
      </c>
      <c r="B2" s="77"/>
      <c r="C2" s="454" t="s">
        <v>608</v>
      </c>
      <c r="D2" s="454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/>
      <c r="B6" s="80" t="s">
        <v>609</v>
      </c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334</v>
      </c>
      <c r="C9" s="79" t="s">
        <v>10</v>
      </c>
      <c r="D9" s="79" t="s">
        <v>9</v>
      </c>
      <c r="E9" s="91"/>
    </row>
    <row r="10" spans="1:5" s="9" customFormat="1" ht="18">
      <c r="A10" s="98" t="s">
        <v>330</v>
      </c>
      <c r="B10" s="98"/>
      <c r="C10" s="4"/>
      <c r="D10" s="4"/>
      <c r="E10" s="93"/>
    </row>
    <row r="11" spans="1:5" s="10" customFormat="1">
      <c r="A11" s="98" t="s">
        <v>331</v>
      </c>
      <c r="B11" s="98"/>
      <c r="C11" s="4"/>
      <c r="D11" s="4"/>
      <c r="E11" s="94"/>
    </row>
    <row r="12" spans="1:5" s="10" customFormat="1">
      <c r="A12" s="87" t="s">
        <v>279</v>
      </c>
      <c r="B12" s="87"/>
      <c r="C12" s="4"/>
      <c r="D12" s="4"/>
      <c r="E12" s="94"/>
    </row>
    <row r="13" spans="1:5" s="10" customFormat="1">
      <c r="A13" s="87" t="s">
        <v>279</v>
      </c>
      <c r="B13" s="87"/>
      <c r="C13" s="4"/>
      <c r="D13" s="4"/>
      <c r="E13" s="94"/>
    </row>
    <row r="14" spans="1:5" s="10" customFormat="1">
      <c r="A14" s="87" t="s">
        <v>279</v>
      </c>
      <c r="B14" s="87"/>
      <c r="C14" s="4"/>
      <c r="D14" s="4"/>
      <c r="E14" s="94"/>
    </row>
    <row r="15" spans="1:5" s="10" customFormat="1">
      <c r="A15" s="87" t="s">
        <v>279</v>
      </c>
      <c r="B15" s="87"/>
      <c r="C15" s="4"/>
      <c r="D15" s="4"/>
      <c r="E15" s="94"/>
    </row>
    <row r="16" spans="1:5" s="10" customFormat="1">
      <c r="A16" s="87" t="s">
        <v>279</v>
      </c>
      <c r="B16" s="87"/>
      <c r="C16" s="4"/>
      <c r="D16" s="4"/>
      <c r="E16" s="94"/>
    </row>
    <row r="17" spans="1:5" s="10" customFormat="1" ht="17.25" customHeight="1">
      <c r="A17" s="98" t="s">
        <v>332</v>
      </c>
      <c r="B17" s="87"/>
      <c r="C17" s="4"/>
      <c r="D17" s="4"/>
      <c r="E17" s="94"/>
    </row>
    <row r="18" spans="1:5" s="10" customFormat="1" ht="18" customHeight="1">
      <c r="A18" s="98" t="s">
        <v>333</v>
      </c>
      <c r="B18" s="87"/>
      <c r="C18" s="4"/>
      <c r="D18" s="4"/>
      <c r="E18" s="94"/>
    </row>
    <row r="19" spans="1:5" s="10" customFormat="1">
      <c r="A19" s="87" t="s">
        <v>279</v>
      </c>
      <c r="B19" s="87"/>
      <c r="C19" s="4"/>
      <c r="D19" s="4"/>
      <c r="E19" s="94"/>
    </row>
    <row r="20" spans="1:5" s="10" customFormat="1">
      <c r="A20" s="87" t="s">
        <v>279</v>
      </c>
      <c r="B20" s="87"/>
      <c r="C20" s="4"/>
      <c r="D20" s="4"/>
      <c r="E20" s="94"/>
    </row>
    <row r="21" spans="1:5" s="10" customFormat="1">
      <c r="A21" s="87" t="s">
        <v>279</v>
      </c>
      <c r="B21" s="87"/>
      <c r="C21" s="4"/>
      <c r="D21" s="4"/>
      <c r="E21" s="94"/>
    </row>
    <row r="22" spans="1:5" s="10" customFormat="1">
      <c r="A22" s="87" t="s">
        <v>279</v>
      </c>
      <c r="B22" s="87"/>
      <c r="C22" s="4"/>
      <c r="D22" s="4"/>
      <c r="E22" s="94"/>
    </row>
    <row r="23" spans="1:5" s="10" customFormat="1">
      <c r="A23" s="87" t="s">
        <v>279</v>
      </c>
      <c r="B23" s="87"/>
      <c r="C23" s="4"/>
      <c r="D23" s="4"/>
      <c r="E23" s="94"/>
    </row>
    <row r="24" spans="1:5">
      <c r="A24" s="99"/>
      <c r="B24" s="99"/>
      <c r="C24" s="86"/>
      <c r="D24" s="86"/>
      <c r="E24" s="96"/>
    </row>
    <row r="25" spans="1:5">
      <c r="A25" s="87" t="s">
        <v>279</v>
      </c>
      <c r="B25" s="87"/>
      <c r="C25" s="4"/>
      <c r="D25" s="4"/>
    </row>
    <row r="26" spans="1:5">
      <c r="A26" s="87" t="s">
        <v>279</v>
      </c>
      <c r="B26" s="87"/>
      <c r="C26" s="4"/>
      <c r="D26" s="4"/>
      <c r="E26" s="5"/>
    </row>
    <row r="27" spans="1:5">
      <c r="A27" s="87" t="s">
        <v>279</v>
      </c>
      <c r="B27" s="87"/>
      <c r="C27" s="4"/>
      <c r="D27" s="4"/>
    </row>
    <row r="28" spans="1:5">
      <c r="A28" s="87" t="s">
        <v>279</v>
      </c>
      <c r="B28" s="87"/>
      <c r="C28" s="4"/>
      <c r="D28" s="4"/>
    </row>
    <row r="29" spans="1:5">
      <c r="A29" s="87" t="s">
        <v>279</v>
      </c>
      <c r="B29" s="87"/>
      <c r="C29" s="4"/>
      <c r="D29" s="4"/>
    </row>
    <row r="30" spans="1:5">
      <c r="A30" s="99"/>
      <c r="B30" s="99"/>
      <c r="C30" s="86"/>
      <c r="D30" s="86"/>
    </row>
    <row r="31" spans="1:5" s="22" customFormat="1">
      <c r="A31" s="87" t="s">
        <v>279</v>
      </c>
      <c r="B31" s="87"/>
      <c r="C31" s="4"/>
      <c r="D31" s="4"/>
    </row>
    <row r="32" spans="1:5">
      <c r="A32" s="87" t="s">
        <v>279</v>
      </c>
      <c r="B32" s="87"/>
      <c r="C32" s="4"/>
      <c r="D32" s="4"/>
      <c r="E32" s="5"/>
    </row>
    <row r="33" spans="1:9">
      <c r="A33" s="87" t="s">
        <v>279</v>
      </c>
      <c r="B33" s="87"/>
      <c r="C33" s="4"/>
      <c r="D33" s="4"/>
      <c r="E33"/>
      <c r="F33"/>
      <c r="G33"/>
      <c r="H33"/>
      <c r="I33"/>
    </row>
    <row r="34" spans="1:9">
      <c r="A34" s="87" t="s">
        <v>279</v>
      </c>
      <c r="B34" s="87"/>
      <c r="C34" s="4"/>
      <c r="D34" s="4"/>
      <c r="E34"/>
      <c r="F34"/>
      <c r="G34"/>
      <c r="H34"/>
      <c r="I34"/>
    </row>
    <row r="35" spans="1:9">
      <c r="A35" s="87" t="s">
        <v>279</v>
      </c>
      <c r="B35" s="87"/>
      <c r="C35" s="4"/>
      <c r="D35" s="4"/>
      <c r="E35"/>
      <c r="F35"/>
      <c r="G35"/>
      <c r="H35"/>
      <c r="I35"/>
    </row>
    <row r="36" spans="1:9">
      <c r="A36" s="99"/>
      <c r="B36" s="99"/>
      <c r="C36" s="86"/>
      <c r="D36" s="86"/>
      <c r="E36"/>
      <c r="F36"/>
      <c r="G36"/>
      <c r="H36"/>
      <c r="I36"/>
    </row>
    <row r="37" spans="1:9" customFormat="1">
      <c r="A37" s="14" t="s">
        <v>279</v>
      </c>
      <c r="B37" s="14"/>
      <c r="C37" s="4"/>
      <c r="D37" s="4"/>
    </row>
    <row r="38" spans="1:9" s="22" customFormat="1">
      <c r="A38" s="14" t="s">
        <v>279</v>
      </c>
      <c r="B38" s="14"/>
      <c r="C38" s="4"/>
      <c r="D38" s="4"/>
    </row>
    <row r="39" spans="1:9">
      <c r="A39" s="15" t="s">
        <v>279</v>
      </c>
      <c r="B39" s="15"/>
      <c r="C39" s="409"/>
      <c r="D39" s="409"/>
    </row>
    <row r="40" spans="1:9">
      <c r="A40" s="15" t="s">
        <v>279</v>
      </c>
      <c r="B40" s="15"/>
      <c r="C40" s="409"/>
      <c r="D40" s="409"/>
    </row>
    <row r="41" spans="1:9">
      <c r="A41" s="15" t="s">
        <v>279</v>
      </c>
      <c r="B41" s="15"/>
      <c r="C41" s="409"/>
      <c r="D41" s="409"/>
    </row>
    <row r="42" spans="1:9">
      <c r="A42" s="410"/>
      <c r="B42" s="410"/>
      <c r="C42" s="411"/>
      <c r="D42" s="411"/>
    </row>
    <row r="43" spans="1:9">
      <c r="A43" s="15" t="s">
        <v>279</v>
      </c>
      <c r="B43" s="15"/>
      <c r="C43" s="409"/>
      <c r="D43" s="409"/>
    </row>
    <row r="44" spans="1:9">
      <c r="A44" s="15" t="s">
        <v>279</v>
      </c>
      <c r="B44" s="15"/>
      <c r="C44" s="409"/>
      <c r="D44" s="409"/>
    </row>
    <row r="45" spans="1:9">
      <c r="A45" s="15" t="s">
        <v>279</v>
      </c>
      <c r="B45" s="15"/>
      <c r="C45" s="409"/>
      <c r="D45" s="409"/>
    </row>
    <row r="46" spans="1:9">
      <c r="A46" s="15" t="s">
        <v>279</v>
      </c>
      <c r="B46" s="15"/>
      <c r="C46" s="409"/>
      <c r="D46" s="409"/>
    </row>
    <row r="47" spans="1:9">
      <c r="A47" s="15" t="s">
        <v>279</v>
      </c>
      <c r="B47" s="15"/>
      <c r="C47" s="409"/>
      <c r="D47" s="409"/>
    </row>
    <row r="48" spans="1:9">
      <c r="A48" s="410"/>
      <c r="B48" s="410"/>
      <c r="C48" s="411"/>
      <c r="D48" s="411"/>
    </row>
    <row r="49" spans="1:4">
      <c r="A49" s="15" t="s">
        <v>279</v>
      </c>
      <c r="B49" s="15"/>
      <c r="C49" s="409"/>
      <c r="D49" s="409"/>
    </row>
    <row r="50" spans="1:4">
      <c r="A50" s="15" t="s">
        <v>279</v>
      </c>
      <c r="B50" s="15"/>
      <c r="C50" s="409"/>
      <c r="D50" s="409"/>
    </row>
    <row r="51" spans="1:4">
      <c r="A51" s="15" t="s">
        <v>279</v>
      </c>
      <c r="B51" s="15"/>
      <c r="C51" s="409"/>
      <c r="D51" s="409"/>
    </row>
    <row r="52" spans="1:4">
      <c r="A52" s="15" t="s">
        <v>279</v>
      </c>
      <c r="B52" s="15"/>
      <c r="C52" s="409"/>
      <c r="D52" s="409"/>
    </row>
    <row r="53" spans="1:4">
      <c r="A53" s="15" t="s">
        <v>279</v>
      </c>
      <c r="B53" s="15"/>
      <c r="C53" s="409"/>
      <c r="D53" s="409"/>
    </row>
    <row r="54" spans="1:4">
      <c r="A54" s="410"/>
      <c r="B54" s="410"/>
      <c r="C54" s="411"/>
      <c r="D54" s="411"/>
    </row>
    <row r="55" spans="1:4">
      <c r="A55" s="15" t="s">
        <v>279</v>
      </c>
      <c r="B55" s="15"/>
      <c r="C55" s="409"/>
      <c r="D55" s="409"/>
    </row>
    <row r="56" spans="1:4">
      <c r="A56" s="15" t="s">
        <v>279</v>
      </c>
      <c r="B56" s="15"/>
      <c r="C56" s="409"/>
      <c r="D56" s="409"/>
    </row>
    <row r="57" spans="1:4">
      <c r="A57" s="15" t="s">
        <v>279</v>
      </c>
      <c r="B57" s="15"/>
      <c r="C57" s="409"/>
      <c r="D57" s="409"/>
    </row>
    <row r="58" spans="1:4">
      <c r="A58" s="15" t="s">
        <v>279</v>
      </c>
      <c r="B58" s="15"/>
      <c r="C58" s="409"/>
      <c r="D58" s="409"/>
    </row>
    <row r="59" spans="1:4">
      <c r="A59" s="15" t="s">
        <v>279</v>
      </c>
      <c r="B59" s="15"/>
      <c r="C59" s="409"/>
      <c r="D59" s="409"/>
    </row>
    <row r="60" spans="1:4">
      <c r="A60" s="410"/>
      <c r="B60" s="410"/>
      <c r="C60" s="411"/>
      <c r="D60" s="411"/>
    </row>
    <row r="61" spans="1:4">
      <c r="A61" s="15" t="s">
        <v>279</v>
      </c>
      <c r="B61" s="15"/>
      <c r="C61" s="409"/>
      <c r="D61" s="409"/>
    </row>
    <row r="62" spans="1:4">
      <c r="A62" s="15" t="s">
        <v>279</v>
      </c>
      <c r="B62" s="15"/>
      <c r="C62" s="409"/>
      <c r="D62" s="409"/>
    </row>
    <row r="63" spans="1:4">
      <c r="A63" s="410"/>
      <c r="B63" s="410"/>
      <c r="C63" s="411"/>
      <c r="D63" s="411"/>
    </row>
    <row r="64" spans="1:4">
      <c r="A64" s="15" t="s">
        <v>279</v>
      </c>
      <c r="B64" s="15"/>
      <c r="C64" s="409"/>
      <c r="D64" s="409"/>
    </row>
    <row r="65" spans="1:4">
      <c r="A65" s="15" t="s">
        <v>279</v>
      </c>
      <c r="B65" s="15"/>
      <c r="C65" s="409"/>
      <c r="D65" s="409"/>
    </row>
    <row r="66" spans="1:4">
      <c r="A66" s="15" t="s">
        <v>279</v>
      </c>
      <c r="B66" s="15"/>
      <c r="C66" s="409"/>
      <c r="D66" s="409"/>
    </row>
    <row r="67" spans="1:4">
      <c r="A67" s="15" t="s">
        <v>279</v>
      </c>
      <c r="B67" s="15"/>
      <c r="C67" s="409"/>
      <c r="D67" s="409"/>
    </row>
    <row r="68" spans="1:4">
      <c r="A68" s="15" t="s">
        <v>279</v>
      </c>
      <c r="B68" s="15"/>
      <c r="C68" s="409"/>
      <c r="D68" s="409"/>
    </row>
    <row r="69" spans="1:4">
      <c r="A69" s="15" t="s">
        <v>279</v>
      </c>
      <c r="B69" s="15"/>
      <c r="C69" s="409"/>
      <c r="D69" s="409"/>
    </row>
    <row r="70" spans="1:4">
      <c r="A70" s="410"/>
      <c r="B70" s="410"/>
      <c r="C70" s="411"/>
      <c r="D70" s="411"/>
    </row>
    <row r="71" spans="1:4">
      <c r="A71" s="15" t="s">
        <v>279</v>
      </c>
      <c r="B71" s="15"/>
      <c r="C71" s="409"/>
      <c r="D71" s="409"/>
    </row>
    <row r="72" spans="1:4">
      <c r="A72" s="15" t="s">
        <v>279</v>
      </c>
      <c r="B72" s="15"/>
      <c r="C72" s="409"/>
      <c r="D72" s="409"/>
    </row>
    <row r="73" spans="1:4">
      <c r="A73" s="15" t="s">
        <v>279</v>
      </c>
      <c r="B73" s="15"/>
      <c r="C73" s="409"/>
      <c r="D73" s="409"/>
    </row>
    <row r="74" spans="1:4">
      <c r="A74" s="15" t="s">
        <v>279</v>
      </c>
      <c r="B74" s="15"/>
      <c r="C74" s="409"/>
      <c r="D74" s="409"/>
    </row>
    <row r="75" spans="1:4">
      <c r="A75" s="15" t="s">
        <v>279</v>
      </c>
      <c r="B75" s="15"/>
      <c r="C75" s="409"/>
      <c r="D75" s="409"/>
    </row>
    <row r="76" spans="1:4">
      <c r="A76" s="410"/>
      <c r="B76" s="410"/>
      <c r="C76" s="411"/>
      <c r="D76" s="411"/>
    </row>
    <row r="77" spans="1:4">
      <c r="A77" s="15" t="s">
        <v>279</v>
      </c>
      <c r="B77" s="15"/>
      <c r="C77" s="409"/>
      <c r="D77" s="409"/>
    </row>
    <row r="78" spans="1:4">
      <c r="A78" s="15" t="s">
        <v>279</v>
      </c>
      <c r="B78" s="15"/>
      <c r="C78" s="409"/>
      <c r="D78" s="409"/>
    </row>
    <row r="79" spans="1:4">
      <c r="A79" s="15" t="s">
        <v>279</v>
      </c>
      <c r="B79" s="15"/>
      <c r="C79" s="409"/>
      <c r="D79" s="409"/>
    </row>
    <row r="80" spans="1:4">
      <c r="A80" s="15" t="s">
        <v>279</v>
      </c>
      <c r="B80" s="15"/>
      <c r="C80" s="409"/>
      <c r="D80" s="409"/>
    </row>
    <row r="81" spans="1:4">
      <c r="A81" s="15" t="s">
        <v>279</v>
      </c>
      <c r="B81" s="15"/>
      <c r="C81" s="409"/>
      <c r="D81" s="409"/>
    </row>
    <row r="82" spans="1:4">
      <c r="A82" s="410"/>
      <c r="B82" s="410"/>
      <c r="C82" s="411"/>
      <c r="D82" s="411"/>
    </row>
    <row r="83" spans="1:4">
      <c r="A83" s="15" t="s">
        <v>279</v>
      </c>
      <c r="B83" s="15"/>
      <c r="C83" s="409"/>
      <c r="D83" s="409"/>
    </row>
    <row r="84" spans="1:4">
      <c r="A84" s="15" t="s">
        <v>279</v>
      </c>
      <c r="B84" s="15"/>
      <c r="C84" s="409"/>
      <c r="D84" s="409"/>
    </row>
    <row r="85" spans="1:4">
      <c r="A85" s="15" t="s">
        <v>279</v>
      </c>
      <c r="B85" s="15"/>
      <c r="C85" s="409"/>
      <c r="D85" s="409"/>
    </row>
    <row r="86" spans="1:4">
      <c r="A86" s="15" t="s">
        <v>279</v>
      </c>
      <c r="B86" s="15"/>
      <c r="C86" s="409"/>
      <c r="D86" s="409"/>
    </row>
    <row r="87" spans="1:4">
      <c r="A87" s="15" t="s">
        <v>279</v>
      </c>
      <c r="B87" s="15"/>
      <c r="C87" s="409"/>
      <c r="D87" s="409"/>
    </row>
    <row r="88" spans="1:4">
      <c r="A88" s="410"/>
      <c r="B88" s="410"/>
      <c r="C88" s="411"/>
      <c r="D88" s="411"/>
    </row>
    <row r="89" spans="1:4">
      <c r="A89" s="15" t="s">
        <v>279</v>
      </c>
      <c r="B89" s="15"/>
      <c r="C89" s="409"/>
      <c r="D89" s="409"/>
    </row>
    <row r="90" spans="1:4">
      <c r="A90" s="15" t="s">
        <v>279</v>
      </c>
      <c r="B90" s="15"/>
      <c r="C90" s="409"/>
      <c r="D90" s="409"/>
    </row>
    <row r="91" spans="1:4">
      <c r="A91" s="410"/>
      <c r="B91" s="410"/>
      <c r="C91" s="411"/>
      <c r="D91" s="411"/>
    </row>
    <row r="92" spans="1:4">
      <c r="A92" s="15" t="s">
        <v>279</v>
      </c>
      <c r="B92" s="15"/>
      <c r="C92" s="409"/>
      <c r="D92" s="409"/>
    </row>
    <row r="93" spans="1:4">
      <c r="A93" s="15" t="s">
        <v>279</v>
      </c>
      <c r="B93" s="15"/>
      <c r="C93" s="409"/>
      <c r="D93" s="409"/>
    </row>
    <row r="94" spans="1:4">
      <c r="A94" s="15" t="s">
        <v>279</v>
      </c>
      <c r="B94" s="15"/>
      <c r="C94" s="409"/>
      <c r="D94" s="409"/>
    </row>
    <row r="95" spans="1:4">
      <c r="A95" s="195"/>
      <c r="B95" s="235"/>
      <c r="C95" s="188"/>
      <c r="D95" s="188"/>
    </row>
    <row r="96" spans="1:4">
      <c r="A96" s="235"/>
      <c r="B96" s="188"/>
      <c r="C96" s="188"/>
      <c r="D96" s="188"/>
    </row>
    <row r="97" spans="1:4">
      <c r="A97" s="408" t="s">
        <v>440</v>
      </c>
      <c r="B97" s="188"/>
      <c r="C97" s="188"/>
      <c r="D97" s="188"/>
    </row>
    <row r="98" spans="1:4">
      <c r="A98" s="188" t="s">
        <v>441</v>
      </c>
      <c r="B98" s="188"/>
      <c r="C98" s="188"/>
      <c r="D98" s="188"/>
    </row>
    <row r="99" spans="1:4">
      <c r="A99" s="235" t="s">
        <v>442</v>
      </c>
      <c r="B99" s="188"/>
      <c r="C99" s="188"/>
      <c r="D99" s="188"/>
    </row>
    <row r="100" spans="1:4">
      <c r="A100" s="235"/>
      <c r="B100" s="188"/>
      <c r="C100" s="188"/>
      <c r="D100" s="188"/>
    </row>
    <row r="101" spans="1:4">
      <c r="A101" s="235" t="s">
        <v>351</v>
      </c>
      <c r="B101" s="412"/>
      <c r="C101" s="412"/>
      <c r="D101" s="412"/>
    </row>
    <row r="102" spans="1:4">
      <c r="A102" s="412"/>
      <c r="B102" s="188"/>
      <c r="C102" s="188"/>
      <c r="D102" s="188"/>
    </row>
    <row r="103" spans="1:4">
      <c r="A103" s="188" t="s">
        <v>107</v>
      </c>
      <c r="B103" s="188"/>
      <c r="C103" s="188"/>
      <c r="D103" s="188"/>
    </row>
    <row r="104" spans="1:4">
      <c r="A104" s="188"/>
      <c r="B104" s="188"/>
      <c r="C104" s="188"/>
      <c r="D104" s="195"/>
    </row>
    <row r="105" spans="1:4">
      <c r="A105" s="188"/>
      <c r="B105" s="188" t="s">
        <v>551</v>
      </c>
      <c r="C105" s="188"/>
      <c r="D105" s="195"/>
    </row>
    <row r="106" spans="1:4">
      <c r="A106" s="188"/>
      <c r="B106" s="188" t="s">
        <v>270</v>
      </c>
      <c r="C106" s="188"/>
      <c r="D106" s="195"/>
    </row>
    <row r="107" spans="1:4">
      <c r="A107" s="188"/>
      <c r="B107" s="236" t="s">
        <v>140</v>
      </c>
      <c r="C107" s="413"/>
      <c r="D107" s="413"/>
    </row>
    <row r="108" spans="1:4">
      <c r="A108" s="188"/>
      <c r="B108" s="188"/>
      <c r="C108" s="188"/>
      <c r="D108" s="188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view="pageBreakPreview" zoomScale="70" zoomScaleSheetLayoutView="70" workbookViewId="0">
      <selection activeCell="M31" sqref="M31"/>
    </sheetView>
  </sheetViews>
  <sheetFormatPr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4" t="s">
        <v>413</v>
      </c>
      <c r="B1" s="74"/>
      <c r="C1" s="77"/>
      <c r="D1" s="77"/>
      <c r="E1" s="77"/>
      <c r="F1" s="77"/>
      <c r="G1" s="233"/>
      <c r="H1" s="233"/>
      <c r="I1" s="456" t="s">
        <v>110</v>
      </c>
      <c r="J1" s="456"/>
    </row>
    <row r="2" spans="1:10" ht="15">
      <c r="A2" s="76" t="s">
        <v>141</v>
      </c>
      <c r="B2" s="74"/>
      <c r="C2" s="77"/>
      <c r="D2" s="77"/>
      <c r="E2" s="77"/>
      <c r="F2" s="77"/>
      <c r="G2" s="233"/>
      <c r="H2" s="233"/>
      <c r="I2" s="454" t="s">
        <v>573</v>
      </c>
      <c r="J2" s="454"/>
    </row>
    <row r="3" spans="1:10" ht="15">
      <c r="A3" s="76"/>
      <c r="B3" s="76"/>
      <c r="C3" s="74"/>
      <c r="D3" s="74"/>
      <c r="E3" s="74"/>
      <c r="F3" s="74"/>
      <c r="G3" s="166"/>
      <c r="H3" s="166"/>
      <c r="I3" s="233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/>
      <c r="B5" s="80"/>
      <c r="C5" s="80" t="s">
        <v>572</v>
      </c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165"/>
      <c r="B7" s="165"/>
      <c r="C7" s="165"/>
      <c r="D7" s="226"/>
      <c r="E7" s="165"/>
      <c r="F7" s="165"/>
      <c r="G7" s="78"/>
      <c r="H7" s="78"/>
      <c r="I7" s="78"/>
    </row>
    <row r="8" spans="1:10" ht="45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6" t="s">
        <v>348</v>
      </c>
    </row>
    <row r="9" spans="1:10" ht="15">
      <c r="A9" s="399">
        <v>1</v>
      </c>
      <c r="B9" s="406" t="s">
        <v>509</v>
      </c>
      <c r="C9" s="403" t="s">
        <v>505</v>
      </c>
      <c r="D9" s="400">
        <v>1010011415</v>
      </c>
      <c r="E9" s="400"/>
      <c r="F9" s="403" t="s">
        <v>348</v>
      </c>
      <c r="G9" s="401">
        <v>23250.5</v>
      </c>
      <c r="H9" s="401">
        <v>18600</v>
      </c>
      <c r="I9" s="401">
        <v>4650</v>
      </c>
      <c r="J9" s="236" t="s">
        <v>0</v>
      </c>
    </row>
    <row r="10" spans="1:10" ht="15">
      <c r="A10" s="399">
        <v>2</v>
      </c>
      <c r="B10" s="406" t="s">
        <v>510</v>
      </c>
      <c r="C10" s="403" t="s">
        <v>506</v>
      </c>
      <c r="D10" s="400">
        <v>1026008465</v>
      </c>
      <c r="E10" s="400"/>
      <c r="F10" s="403" t="s">
        <v>348</v>
      </c>
      <c r="G10" s="401">
        <v>10375.5</v>
      </c>
      <c r="H10" s="401">
        <v>8300</v>
      </c>
      <c r="I10" s="401">
        <v>2075</v>
      </c>
    </row>
    <row r="11" spans="1:10" ht="15">
      <c r="A11" s="399">
        <v>3</v>
      </c>
      <c r="B11" s="406" t="s">
        <v>511</v>
      </c>
      <c r="C11" s="403" t="s">
        <v>507</v>
      </c>
      <c r="D11" s="400">
        <v>58001000338</v>
      </c>
      <c r="E11" s="400"/>
      <c r="F11" s="403" t="s">
        <v>348</v>
      </c>
      <c r="G11" s="401">
        <v>19788</v>
      </c>
      <c r="H11" s="401">
        <v>15831</v>
      </c>
      <c r="I11" s="401">
        <v>3957</v>
      </c>
    </row>
    <row r="12" spans="1:10" ht="15">
      <c r="A12" s="399">
        <v>4</v>
      </c>
      <c r="B12" s="406" t="s">
        <v>512</v>
      </c>
      <c r="C12" s="403" t="s">
        <v>508</v>
      </c>
      <c r="D12" s="400">
        <v>1022001763</v>
      </c>
      <c r="E12" s="400"/>
      <c r="F12" s="403" t="s">
        <v>348</v>
      </c>
      <c r="G12" s="401">
        <v>28750</v>
      </c>
      <c r="H12" s="401">
        <v>23000</v>
      </c>
      <c r="I12" s="401">
        <v>5750</v>
      </c>
    </row>
    <row r="13" spans="1:10" ht="15">
      <c r="A13" s="399">
        <v>5</v>
      </c>
      <c r="B13" s="406" t="s">
        <v>513</v>
      </c>
      <c r="C13" s="403" t="s">
        <v>514</v>
      </c>
      <c r="D13" s="400">
        <v>1024036647</v>
      </c>
      <c r="E13" s="400"/>
      <c r="F13" s="403" t="s">
        <v>348</v>
      </c>
      <c r="G13" s="401">
        <v>21250.5</v>
      </c>
      <c r="H13" s="401">
        <v>17001</v>
      </c>
      <c r="I13" s="401">
        <v>4250</v>
      </c>
    </row>
    <row r="14" spans="1:10" ht="15">
      <c r="A14" s="399">
        <v>6</v>
      </c>
      <c r="B14" s="406" t="s">
        <v>521</v>
      </c>
      <c r="C14" s="403" t="s">
        <v>515</v>
      </c>
      <c r="D14" s="400">
        <v>46001002506</v>
      </c>
      <c r="E14" s="400"/>
      <c r="F14" s="403" t="s">
        <v>348</v>
      </c>
      <c r="G14" s="401">
        <v>27250</v>
      </c>
      <c r="H14" s="401">
        <v>21800</v>
      </c>
      <c r="I14" s="401">
        <v>5450</v>
      </c>
    </row>
    <row r="15" spans="1:10" ht="15">
      <c r="A15" s="399">
        <v>7</v>
      </c>
      <c r="B15" s="406" t="s">
        <v>522</v>
      </c>
      <c r="C15" s="403" t="s">
        <v>516</v>
      </c>
      <c r="D15" s="400">
        <v>1006011079</v>
      </c>
      <c r="E15" s="400"/>
      <c r="F15" s="403" t="s">
        <v>348</v>
      </c>
      <c r="G15" s="401">
        <v>25250</v>
      </c>
      <c r="H15" s="401">
        <v>20200</v>
      </c>
      <c r="I15" s="401">
        <v>5050</v>
      </c>
    </row>
    <row r="16" spans="1:10" ht="15">
      <c r="A16" s="399">
        <v>8</v>
      </c>
      <c r="B16" s="406" t="s">
        <v>523</v>
      </c>
      <c r="C16" s="403" t="s">
        <v>517</v>
      </c>
      <c r="D16" s="400">
        <v>1014003443</v>
      </c>
      <c r="E16" s="400"/>
      <c r="F16" s="403" t="s">
        <v>348</v>
      </c>
      <c r="G16" s="401">
        <v>22500</v>
      </c>
      <c r="H16" s="401">
        <v>18000</v>
      </c>
      <c r="I16" s="401">
        <v>4500</v>
      </c>
    </row>
    <row r="17" spans="1:9" ht="15">
      <c r="A17" s="399">
        <v>9</v>
      </c>
      <c r="B17" s="406" t="s">
        <v>524</v>
      </c>
      <c r="C17" s="403" t="s">
        <v>518</v>
      </c>
      <c r="D17" s="400">
        <v>1005034665</v>
      </c>
      <c r="E17" s="400"/>
      <c r="F17" s="403" t="s">
        <v>348</v>
      </c>
      <c r="G17" s="401">
        <v>8375</v>
      </c>
      <c r="H17" s="401">
        <v>6700</v>
      </c>
      <c r="I17" s="401">
        <v>1675</v>
      </c>
    </row>
    <row r="18" spans="1:9" ht="15">
      <c r="A18" s="399">
        <v>10</v>
      </c>
      <c r="B18" s="406" t="s">
        <v>510</v>
      </c>
      <c r="C18" s="403" t="s">
        <v>519</v>
      </c>
      <c r="D18" s="400">
        <v>1030024961</v>
      </c>
      <c r="E18" s="400"/>
      <c r="F18" s="403" t="s">
        <v>348</v>
      </c>
      <c r="G18" s="401">
        <v>4500</v>
      </c>
      <c r="H18" s="401">
        <v>3600</v>
      </c>
      <c r="I18" s="401">
        <v>900</v>
      </c>
    </row>
    <row r="19" spans="1:9" ht="15">
      <c r="A19" s="399">
        <v>11</v>
      </c>
      <c r="B19" s="406" t="s">
        <v>525</v>
      </c>
      <c r="C19" s="403" t="s">
        <v>520</v>
      </c>
      <c r="D19" s="400">
        <v>1006015862</v>
      </c>
      <c r="E19" s="400"/>
      <c r="F19" s="403" t="s">
        <v>348</v>
      </c>
      <c r="G19" s="401">
        <v>20375</v>
      </c>
      <c r="H19" s="401">
        <v>16300</v>
      </c>
      <c r="I19" s="401">
        <v>4075</v>
      </c>
    </row>
    <row r="20" spans="1:9" ht="15">
      <c r="A20" s="399">
        <v>12</v>
      </c>
      <c r="B20" s="406" t="s">
        <v>526</v>
      </c>
      <c r="C20" s="403" t="s">
        <v>514</v>
      </c>
      <c r="D20" s="400">
        <v>12001069159</v>
      </c>
      <c r="E20" s="400"/>
      <c r="F20" s="403" t="s">
        <v>348</v>
      </c>
      <c r="G20" s="401">
        <v>9000</v>
      </c>
      <c r="H20" s="401">
        <v>7800</v>
      </c>
      <c r="I20" s="401">
        <v>1200</v>
      </c>
    </row>
    <row r="21" spans="1:9" ht="15">
      <c r="A21" s="399">
        <v>13</v>
      </c>
      <c r="B21" s="406" t="s">
        <v>527</v>
      </c>
      <c r="C21" s="403" t="s">
        <v>528</v>
      </c>
      <c r="D21" s="400">
        <v>1008019822</v>
      </c>
      <c r="E21" s="400"/>
      <c r="F21" s="403" t="s">
        <v>348</v>
      </c>
      <c r="G21" s="401">
        <v>9312.5</v>
      </c>
      <c r="H21" s="401">
        <v>7450</v>
      </c>
      <c r="I21" s="401">
        <v>1862</v>
      </c>
    </row>
    <row r="22" spans="1:9" ht="15">
      <c r="A22" s="399">
        <v>14</v>
      </c>
      <c r="B22" s="406" t="s">
        <v>530</v>
      </c>
      <c r="C22" s="403" t="s">
        <v>529</v>
      </c>
      <c r="D22" s="400">
        <v>1006008165</v>
      </c>
      <c r="E22" s="400"/>
      <c r="F22" s="403" t="s">
        <v>348</v>
      </c>
      <c r="G22" s="401">
        <v>4500</v>
      </c>
      <c r="H22" s="401">
        <v>3600</v>
      </c>
      <c r="I22" s="401">
        <v>900</v>
      </c>
    </row>
    <row r="23" spans="1:9" ht="15">
      <c r="A23" s="399">
        <v>15</v>
      </c>
      <c r="B23" s="406" t="s">
        <v>531</v>
      </c>
      <c r="C23" s="403" t="s">
        <v>532</v>
      </c>
      <c r="D23" s="400">
        <v>12001050813</v>
      </c>
      <c r="E23" s="400"/>
      <c r="F23" s="403" t="s">
        <v>348</v>
      </c>
      <c r="G23" s="401">
        <v>16500</v>
      </c>
      <c r="H23" s="401">
        <v>13200</v>
      </c>
      <c r="I23" s="401">
        <v>3300</v>
      </c>
    </row>
    <row r="24" spans="1:9" ht="15">
      <c r="A24" s="399">
        <v>16</v>
      </c>
      <c r="B24" s="406" t="s">
        <v>534</v>
      </c>
      <c r="C24" s="403" t="s">
        <v>533</v>
      </c>
      <c r="D24" s="400">
        <v>14001003911</v>
      </c>
      <c r="E24" s="400"/>
      <c r="F24" s="403" t="s">
        <v>348</v>
      </c>
      <c r="G24" s="401">
        <v>9750.5</v>
      </c>
      <c r="H24" s="401">
        <v>7800</v>
      </c>
      <c r="I24" s="401">
        <v>1950</v>
      </c>
    </row>
    <row r="25" spans="1:9" ht="15">
      <c r="A25" s="399">
        <v>17</v>
      </c>
      <c r="B25" s="406" t="s">
        <v>535</v>
      </c>
      <c r="C25" s="403" t="s">
        <v>536</v>
      </c>
      <c r="D25" s="400">
        <v>1027019748</v>
      </c>
      <c r="E25" s="400"/>
      <c r="F25" s="403" t="s">
        <v>348</v>
      </c>
      <c r="G25" s="401">
        <v>4500</v>
      </c>
      <c r="H25" s="401">
        <v>3600</v>
      </c>
      <c r="I25" s="401">
        <v>900</v>
      </c>
    </row>
    <row r="26" spans="1:9" ht="15">
      <c r="A26" s="399">
        <v>18</v>
      </c>
      <c r="B26" s="406" t="s">
        <v>537</v>
      </c>
      <c r="C26" s="403" t="s">
        <v>505</v>
      </c>
      <c r="D26" s="400">
        <v>16001014254</v>
      </c>
      <c r="E26" s="400"/>
      <c r="F26" s="403" t="s">
        <v>348</v>
      </c>
      <c r="G26" s="401">
        <v>5625</v>
      </c>
      <c r="H26" s="401">
        <v>4500</v>
      </c>
      <c r="I26" s="401">
        <v>1125</v>
      </c>
    </row>
    <row r="27" spans="1:9" ht="15">
      <c r="A27" s="399">
        <v>19</v>
      </c>
      <c r="B27" s="406" t="s">
        <v>538</v>
      </c>
      <c r="C27" s="403" t="s">
        <v>539</v>
      </c>
      <c r="D27" s="400">
        <v>1019003796</v>
      </c>
      <c r="E27" s="400"/>
      <c r="F27" s="403" t="s">
        <v>348</v>
      </c>
      <c r="G27" s="401">
        <v>6000</v>
      </c>
      <c r="H27" s="401">
        <v>4800</v>
      </c>
      <c r="I27" s="401">
        <v>1200</v>
      </c>
    </row>
    <row r="28" spans="1:9" ht="15">
      <c r="A28" s="399">
        <v>20</v>
      </c>
      <c r="B28" s="406" t="s">
        <v>540</v>
      </c>
      <c r="C28" s="403" t="s">
        <v>541</v>
      </c>
      <c r="D28" s="400">
        <v>54001016498</v>
      </c>
      <c r="E28" s="400"/>
      <c r="F28" s="403" t="s">
        <v>348</v>
      </c>
      <c r="G28" s="401">
        <v>4500</v>
      </c>
      <c r="H28" s="401">
        <v>3600</v>
      </c>
      <c r="I28" s="401">
        <v>900</v>
      </c>
    </row>
    <row r="29" spans="1:9" ht="15">
      <c r="A29" s="399">
        <v>21</v>
      </c>
      <c r="B29" s="406" t="s">
        <v>512</v>
      </c>
      <c r="C29" s="403" t="s">
        <v>542</v>
      </c>
      <c r="D29" s="400">
        <v>1024020468</v>
      </c>
      <c r="E29" s="400"/>
      <c r="F29" s="403" t="s">
        <v>348</v>
      </c>
      <c r="G29" s="401">
        <v>4500</v>
      </c>
      <c r="H29" s="401">
        <v>3600</v>
      </c>
      <c r="I29" s="401">
        <v>900</v>
      </c>
    </row>
    <row r="30" spans="1:9" ht="15">
      <c r="A30" s="399">
        <v>22</v>
      </c>
      <c r="B30" s="406" t="s">
        <v>543</v>
      </c>
      <c r="C30" s="403" t="s">
        <v>544</v>
      </c>
      <c r="D30" s="400">
        <v>1027060639</v>
      </c>
      <c r="E30" s="400"/>
      <c r="F30" s="403" t="s">
        <v>348</v>
      </c>
      <c r="G30" s="401">
        <v>6000</v>
      </c>
      <c r="H30" s="401">
        <v>4800</v>
      </c>
      <c r="I30" s="401">
        <v>1200</v>
      </c>
    </row>
    <row r="31" spans="1:9" ht="15">
      <c r="A31" s="399">
        <v>23</v>
      </c>
      <c r="B31" s="406" t="s">
        <v>545</v>
      </c>
      <c r="C31" s="403" t="s">
        <v>546</v>
      </c>
      <c r="D31" s="400">
        <v>57001008871</v>
      </c>
      <c r="E31" s="400"/>
      <c r="F31" s="403" t="s">
        <v>348</v>
      </c>
      <c r="G31" s="401">
        <v>10500</v>
      </c>
      <c r="H31" s="401">
        <v>8400</v>
      </c>
      <c r="I31" s="401">
        <v>2100</v>
      </c>
    </row>
    <row r="32" spans="1:9" ht="15">
      <c r="A32" s="399">
        <v>24</v>
      </c>
      <c r="B32" s="406" t="s">
        <v>547</v>
      </c>
      <c r="C32" s="403" t="s">
        <v>548</v>
      </c>
      <c r="D32" s="400">
        <v>1019029100</v>
      </c>
      <c r="E32" s="400"/>
      <c r="F32" s="403" t="s">
        <v>348</v>
      </c>
      <c r="G32" s="401">
        <v>3000</v>
      </c>
      <c r="H32" s="401">
        <v>2400</v>
      </c>
      <c r="I32" s="401">
        <v>600</v>
      </c>
    </row>
    <row r="33" spans="1:9" ht="15">
      <c r="A33" s="399">
        <v>25</v>
      </c>
      <c r="B33" s="406" t="s">
        <v>523</v>
      </c>
      <c r="C33" s="403" t="s">
        <v>549</v>
      </c>
      <c r="D33" s="400">
        <v>1032004804</v>
      </c>
      <c r="E33" s="400"/>
      <c r="F33" s="403" t="s">
        <v>348</v>
      </c>
      <c r="G33" s="401">
        <v>3250</v>
      </c>
      <c r="H33" s="401">
        <v>2600</v>
      </c>
      <c r="I33" s="401">
        <v>650</v>
      </c>
    </row>
    <row r="34" spans="1:9" ht="15">
      <c r="A34" s="399">
        <v>26</v>
      </c>
      <c r="B34" s="407" t="s">
        <v>510</v>
      </c>
      <c r="C34" s="404" t="s">
        <v>550</v>
      </c>
      <c r="D34" s="402">
        <v>1001008305</v>
      </c>
      <c r="E34" s="402"/>
      <c r="F34" s="403" t="s">
        <v>348</v>
      </c>
      <c r="G34" s="417">
        <v>3625</v>
      </c>
      <c r="H34" s="417">
        <v>2900</v>
      </c>
      <c r="I34" s="417">
        <v>725</v>
      </c>
    </row>
    <row r="35" spans="1:9" ht="15">
      <c r="A35" s="399">
        <v>27</v>
      </c>
      <c r="B35" s="403" t="s">
        <v>552</v>
      </c>
      <c r="C35" s="403" t="s">
        <v>553</v>
      </c>
      <c r="D35" s="400">
        <v>1003001453</v>
      </c>
      <c r="E35" s="400"/>
      <c r="F35" s="403" t="s">
        <v>348</v>
      </c>
      <c r="G35" s="401">
        <v>5625</v>
      </c>
      <c r="H35" s="401">
        <v>4500</v>
      </c>
      <c r="I35" s="401">
        <v>1125</v>
      </c>
    </row>
    <row r="36" spans="1:9" ht="15">
      <c r="A36" s="399">
        <v>28</v>
      </c>
      <c r="B36" s="403" t="s">
        <v>554</v>
      </c>
      <c r="C36" s="403" t="s">
        <v>555</v>
      </c>
      <c r="D36" s="400">
        <v>61003002659</v>
      </c>
      <c r="E36" s="400"/>
      <c r="F36" s="403" t="s">
        <v>348</v>
      </c>
      <c r="G36" s="401">
        <v>9000</v>
      </c>
      <c r="H36" s="401">
        <v>7200</v>
      </c>
      <c r="I36" s="401">
        <v>1800</v>
      </c>
    </row>
    <row r="37" spans="1:9" ht="15">
      <c r="A37" s="399">
        <v>29</v>
      </c>
      <c r="B37" s="403" t="s">
        <v>556</v>
      </c>
      <c r="C37" s="403" t="s">
        <v>557</v>
      </c>
      <c r="D37" s="400">
        <v>1019016805</v>
      </c>
      <c r="E37" s="400"/>
      <c r="F37" s="403" t="s">
        <v>348</v>
      </c>
      <c r="G37" s="401">
        <v>1875</v>
      </c>
      <c r="H37" s="401">
        <v>1500</v>
      </c>
      <c r="I37" s="401">
        <v>375</v>
      </c>
    </row>
    <row r="38" spans="1:9" ht="15">
      <c r="A38" s="399">
        <v>30</v>
      </c>
      <c r="B38" s="403" t="s">
        <v>558</v>
      </c>
      <c r="C38" s="403" t="s">
        <v>559</v>
      </c>
      <c r="D38" s="400">
        <v>1001060855</v>
      </c>
      <c r="E38" s="400"/>
      <c r="F38" s="403" t="s">
        <v>348</v>
      </c>
      <c r="G38" s="401">
        <v>16000</v>
      </c>
      <c r="H38" s="401">
        <v>12800</v>
      </c>
      <c r="I38" s="401">
        <v>3200</v>
      </c>
    </row>
    <row r="39" spans="1:9" ht="15">
      <c r="A39" s="399">
        <v>31</v>
      </c>
      <c r="B39" s="403" t="s">
        <v>560</v>
      </c>
      <c r="C39" s="403" t="s">
        <v>561</v>
      </c>
      <c r="D39" s="400">
        <v>1021001404</v>
      </c>
      <c r="E39" s="400"/>
      <c r="F39" s="403" t="s">
        <v>348</v>
      </c>
      <c r="G39" s="401">
        <v>500</v>
      </c>
      <c r="H39" s="401">
        <v>400</v>
      </c>
      <c r="I39" s="401">
        <v>100</v>
      </c>
    </row>
    <row r="40" spans="1:9" ht="15">
      <c r="A40" s="399">
        <v>32</v>
      </c>
      <c r="B40" s="403" t="s">
        <v>562</v>
      </c>
      <c r="C40" s="403" t="s">
        <v>533</v>
      </c>
      <c r="D40" s="400">
        <v>14001005156</v>
      </c>
      <c r="E40" s="400"/>
      <c r="F40" s="403" t="s">
        <v>348</v>
      </c>
      <c r="G40" s="401">
        <v>11250</v>
      </c>
      <c r="H40" s="401">
        <v>9000</v>
      </c>
      <c r="I40" s="401">
        <v>2250</v>
      </c>
    </row>
    <row r="41" spans="1:9" ht="15">
      <c r="A41" s="399">
        <v>33</v>
      </c>
      <c r="B41" s="403" t="s">
        <v>563</v>
      </c>
      <c r="C41" s="403" t="s">
        <v>564</v>
      </c>
      <c r="D41" s="400">
        <v>1005041050</v>
      </c>
      <c r="E41" s="400"/>
      <c r="F41" s="403" t="s">
        <v>348</v>
      </c>
      <c r="G41" s="401">
        <v>1625</v>
      </c>
      <c r="H41" s="401">
        <v>1300</v>
      </c>
      <c r="I41" s="401">
        <v>325</v>
      </c>
    </row>
    <row r="42" spans="1:9" ht="15">
      <c r="A42" s="399">
        <v>34</v>
      </c>
      <c r="B42" s="403" t="s">
        <v>565</v>
      </c>
      <c r="C42" s="405" t="s">
        <v>566</v>
      </c>
      <c r="D42" s="400">
        <v>1005027236</v>
      </c>
      <c r="E42" s="400"/>
      <c r="F42" s="403" t="s">
        <v>348</v>
      </c>
      <c r="G42" s="401">
        <v>13625</v>
      </c>
      <c r="H42" s="401">
        <v>10900</v>
      </c>
      <c r="I42" s="401">
        <v>2725</v>
      </c>
    </row>
    <row r="43" spans="1:9" ht="15">
      <c r="A43" s="399">
        <v>35</v>
      </c>
      <c r="B43" s="403" t="s">
        <v>565</v>
      </c>
      <c r="C43" s="403" t="s">
        <v>505</v>
      </c>
      <c r="D43" s="400">
        <v>1031006153</v>
      </c>
      <c r="E43" s="400"/>
      <c r="F43" s="403" t="s">
        <v>348</v>
      </c>
      <c r="G43" s="401">
        <v>6605</v>
      </c>
      <c r="H43" s="401">
        <v>5284</v>
      </c>
      <c r="I43" s="401">
        <v>1321</v>
      </c>
    </row>
    <row r="44" spans="1:9" ht="15">
      <c r="A44" s="399">
        <v>36</v>
      </c>
      <c r="B44" s="403" t="s">
        <v>567</v>
      </c>
      <c r="C44" s="403" t="s">
        <v>568</v>
      </c>
      <c r="D44" s="400">
        <v>1008054765</v>
      </c>
      <c r="E44" s="400"/>
      <c r="F44" s="403" t="s">
        <v>348</v>
      </c>
      <c r="G44" s="401">
        <v>15750.5</v>
      </c>
      <c r="H44" s="401">
        <v>12600</v>
      </c>
      <c r="I44" s="401">
        <v>3150</v>
      </c>
    </row>
    <row r="45" spans="1:9" ht="15">
      <c r="A45" s="399">
        <v>37</v>
      </c>
      <c r="B45" s="403" t="s">
        <v>524</v>
      </c>
      <c r="C45" s="403" t="s">
        <v>569</v>
      </c>
      <c r="D45" s="400">
        <v>1012001183</v>
      </c>
      <c r="E45" s="400"/>
      <c r="F45" s="403" t="s">
        <v>348</v>
      </c>
      <c r="G45" s="401">
        <v>4500</v>
      </c>
      <c r="H45" s="401">
        <v>3600</v>
      </c>
      <c r="I45" s="401">
        <v>900</v>
      </c>
    </row>
    <row r="46" spans="1:9" ht="15">
      <c r="A46" s="399">
        <v>38</v>
      </c>
      <c r="B46" s="403" t="s">
        <v>527</v>
      </c>
      <c r="C46" s="403" t="s">
        <v>570</v>
      </c>
      <c r="D46" s="400">
        <v>1025021607</v>
      </c>
      <c r="E46" s="400"/>
      <c r="F46" s="403" t="s">
        <v>348</v>
      </c>
      <c r="G46" s="401">
        <v>4500</v>
      </c>
      <c r="H46" s="401">
        <v>3600</v>
      </c>
      <c r="I46" s="401">
        <v>900</v>
      </c>
    </row>
    <row r="47" spans="1:9" ht="15">
      <c r="A47" s="399">
        <v>39</v>
      </c>
      <c r="B47" s="403" t="s">
        <v>513</v>
      </c>
      <c r="C47" s="403" t="s">
        <v>571</v>
      </c>
      <c r="D47" s="400">
        <v>1011007155</v>
      </c>
      <c r="E47" s="400"/>
      <c r="F47" s="403" t="s">
        <v>348</v>
      </c>
      <c r="G47" s="401">
        <v>6250</v>
      </c>
      <c r="H47" s="401">
        <v>5000</v>
      </c>
      <c r="I47" s="401">
        <v>1250</v>
      </c>
    </row>
    <row r="48" spans="1:9" ht="15">
      <c r="A48" s="399">
        <v>40</v>
      </c>
      <c r="B48" s="403"/>
      <c r="C48" s="403"/>
      <c r="D48" s="400"/>
      <c r="E48" s="400"/>
      <c r="F48" s="403"/>
      <c r="G48" s="401"/>
      <c r="H48" s="401"/>
      <c r="I48" s="401"/>
    </row>
    <row r="49" spans="1:9" ht="15">
      <c r="A49" s="400">
        <v>41</v>
      </c>
      <c r="B49" s="400"/>
      <c r="C49" s="403"/>
      <c r="D49" s="400"/>
      <c r="E49" s="400"/>
      <c r="F49" s="403"/>
      <c r="G49" s="401"/>
      <c r="H49" s="401"/>
      <c r="I49" s="401"/>
    </row>
    <row r="50" spans="1:9" ht="15">
      <c r="A50" s="400">
        <v>42</v>
      </c>
      <c r="B50" s="400"/>
      <c r="C50" s="403"/>
      <c r="D50" s="400"/>
      <c r="E50" s="400"/>
      <c r="F50" s="403"/>
      <c r="G50" s="401"/>
      <c r="H50" s="401"/>
      <c r="I50" s="401"/>
    </row>
    <row r="51" spans="1:9" ht="15">
      <c r="A51" s="400">
        <v>43</v>
      </c>
      <c r="B51" s="400"/>
      <c r="C51" s="403"/>
      <c r="D51" s="400"/>
      <c r="E51" s="400"/>
      <c r="F51" s="403"/>
      <c r="G51" s="401"/>
      <c r="H51" s="401"/>
      <c r="I51" s="401"/>
    </row>
    <row r="52" spans="1:9" ht="15">
      <c r="A52" s="400">
        <v>44</v>
      </c>
      <c r="B52" s="400"/>
      <c r="C52" s="403"/>
      <c r="D52" s="400"/>
      <c r="E52" s="400"/>
      <c r="F52" s="403"/>
      <c r="G52" s="401"/>
      <c r="H52" s="401"/>
      <c r="I52" s="401"/>
    </row>
    <row r="53" spans="1:9" ht="15">
      <c r="A53" s="400"/>
      <c r="B53" s="400"/>
      <c r="C53" s="403"/>
      <c r="D53" s="400"/>
      <c r="E53" s="400"/>
      <c r="F53" s="403"/>
      <c r="G53" s="401"/>
      <c r="H53" s="401"/>
      <c r="I53" s="401"/>
    </row>
    <row r="54" spans="1:9" ht="15">
      <c r="A54" s="400"/>
      <c r="B54" s="400"/>
      <c r="C54" s="403"/>
      <c r="D54" s="400"/>
      <c r="E54" s="400"/>
      <c r="F54" s="403"/>
      <c r="G54" s="401"/>
      <c r="H54" s="401"/>
      <c r="I54" s="401"/>
    </row>
    <row r="55" spans="1:9" ht="15">
      <c r="A55" s="400"/>
      <c r="B55" s="400"/>
      <c r="C55" s="403"/>
      <c r="D55" s="400"/>
      <c r="E55" s="400"/>
      <c r="F55" s="403"/>
      <c r="G55" s="401"/>
      <c r="H55" s="401"/>
      <c r="I55" s="401"/>
    </row>
    <row r="56" spans="1:9" ht="15">
      <c r="A56" s="400"/>
      <c r="B56" s="400"/>
      <c r="C56" s="400"/>
      <c r="D56" s="400"/>
      <c r="E56" s="400"/>
      <c r="F56" s="400"/>
      <c r="G56" s="401"/>
      <c r="H56" s="401"/>
      <c r="I56" s="401"/>
    </row>
    <row r="57" spans="1:9" ht="15">
      <c r="A57" s="400"/>
      <c r="B57" s="400"/>
      <c r="C57" s="400"/>
      <c r="D57" s="400"/>
      <c r="E57" s="400"/>
      <c r="F57" s="400"/>
      <c r="G57" s="401"/>
      <c r="H57" s="401"/>
      <c r="I57" s="401"/>
    </row>
    <row r="58" spans="1:9" ht="15">
      <c r="A58" s="400"/>
      <c r="B58" s="400"/>
      <c r="C58" s="400"/>
      <c r="D58" s="400"/>
      <c r="E58" s="400"/>
      <c r="F58" s="400"/>
      <c r="G58" s="401"/>
      <c r="H58" s="401"/>
      <c r="I58" s="401"/>
    </row>
    <row r="59" spans="1:9" ht="15">
      <c r="A59" s="400"/>
      <c r="B59" s="400"/>
      <c r="C59" s="400"/>
      <c r="D59" s="400"/>
      <c r="E59" s="400"/>
      <c r="F59" s="400"/>
      <c r="G59" s="401"/>
      <c r="H59" s="401"/>
      <c r="I59" s="401"/>
    </row>
    <row r="60" spans="1:9" ht="15">
      <c r="A60" s="87"/>
      <c r="B60" s="99"/>
      <c r="C60" s="99"/>
      <c r="D60" s="99"/>
      <c r="E60" s="99"/>
      <c r="F60" s="87" t="s">
        <v>455</v>
      </c>
      <c r="G60" s="86">
        <f>SUM(G9:G59)</f>
        <v>409333</v>
      </c>
      <c r="H60" s="86">
        <v>328066</v>
      </c>
      <c r="I60" s="418">
        <v>81265</v>
      </c>
    </row>
    <row r="61" spans="1:9">
      <c r="A61" s="414"/>
      <c r="B61" s="414"/>
      <c r="C61" s="414"/>
      <c r="D61" s="414"/>
      <c r="E61" s="414"/>
      <c r="F61" s="414"/>
      <c r="G61" s="414"/>
      <c r="H61" s="414"/>
      <c r="I61" s="414"/>
    </row>
    <row r="62" spans="1:9">
      <c r="A62" s="415"/>
      <c r="B62" s="415"/>
      <c r="C62" s="415"/>
      <c r="D62" s="415"/>
      <c r="E62" s="415"/>
      <c r="F62" s="415"/>
      <c r="G62" s="415"/>
      <c r="H62" s="415"/>
      <c r="I62" s="415"/>
    </row>
    <row r="63" spans="1:9">
      <c r="A63" s="415"/>
      <c r="B63" s="415"/>
      <c r="C63" s="415"/>
      <c r="D63" s="415"/>
      <c r="E63" s="415"/>
      <c r="F63" s="415"/>
      <c r="G63" s="415"/>
      <c r="H63" s="415"/>
      <c r="I63" s="415"/>
    </row>
    <row r="64" spans="1:9">
      <c r="A64" s="415"/>
      <c r="B64" s="415"/>
      <c r="C64" s="415"/>
      <c r="D64" s="415"/>
      <c r="E64" s="415"/>
      <c r="F64" s="415"/>
      <c r="G64" s="415"/>
      <c r="H64" s="415"/>
      <c r="I64" s="415"/>
    </row>
    <row r="65" spans="1:9">
      <c r="A65" s="415"/>
      <c r="B65" s="415"/>
      <c r="C65" s="415"/>
      <c r="D65" s="415"/>
      <c r="E65" s="415"/>
      <c r="F65" s="415"/>
      <c r="G65" s="415"/>
      <c r="H65" s="415"/>
      <c r="I65" s="415"/>
    </row>
    <row r="66" spans="1:9">
      <c r="A66" s="415"/>
      <c r="B66" s="415"/>
      <c r="C66" s="415"/>
      <c r="D66" s="415"/>
      <c r="E66" s="415"/>
      <c r="F66" s="415"/>
      <c r="G66" s="415"/>
      <c r="H66" s="415"/>
      <c r="I66" s="415"/>
    </row>
    <row r="67" spans="1:9">
      <c r="A67" s="415"/>
      <c r="B67" s="415"/>
      <c r="C67" s="415"/>
      <c r="D67" s="415"/>
      <c r="E67" s="415"/>
      <c r="F67" s="415"/>
      <c r="G67" s="415"/>
      <c r="H67" s="415"/>
      <c r="I67" s="415"/>
    </row>
    <row r="68" spans="1:9">
      <c r="A68" s="415"/>
      <c r="B68" s="415"/>
      <c r="C68" s="415"/>
      <c r="D68" s="415"/>
      <c r="E68" s="415"/>
      <c r="F68" s="415"/>
      <c r="G68" s="415"/>
      <c r="H68" s="415"/>
      <c r="I68" s="415"/>
    </row>
    <row r="69" spans="1:9">
      <c r="A69" s="415"/>
      <c r="B69" s="415"/>
      <c r="C69" s="415"/>
      <c r="D69" s="415"/>
      <c r="E69" s="415"/>
      <c r="F69" s="415"/>
      <c r="G69" s="415"/>
      <c r="H69" s="415"/>
      <c r="I69" s="415"/>
    </row>
    <row r="70" spans="1:9">
      <c r="A70" s="415"/>
      <c r="B70" s="415"/>
      <c r="C70" s="415"/>
      <c r="D70" s="415"/>
      <c r="E70" s="415"/>
      <c r="F70" s="415"/>
      <c r="G70" s="415"/>
      <c r="H70" s="415"/>
      <c r="I70" s="415"/>
    </row>
  </sheetData>
  <mergeCells count="2">
    <mergeCell ref="I1:J1"/>
    <mergeCell ref="I2:J2"/>
  </mergeCells>
  <printOptions gridLines="1"/>
  <pageMargins left="0.25" right="0.25" top="0.75" bottom="0.75" header="0.3" footer="0.3"/>
  <pageSetup scale="6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0"/>
  <sheetViews>
    <sheetView view="pageBreakPreview" zoomScale="70" zoomScaleSheetLayoutView="70" workbookViewId="0">
      <selection activeCell="K35" sqref="K35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4" t="s">
        <v>366</v>
      </c>
      <c r="B1" s="77"/>
      <c r="C1" s="77"/>
      <c r="D1" s="77"/>
      <c r="E1" s="77"/>
      <c r="F1" s="77"/>
      <c r="G1" s="456" t="s">
        <v>110</v>
      </c>
      <c r="H1" s="456"/>
    </row>
    <row r="2" spans="1:8" ht="15">
      <c r="A2" s="76" t="s">
        <v>141</v>
      </c>
      <c r="B2" s="77"/>
      <c r="C2" s="77"/>
      <c r="D2" s="77"/>
      <c r="E2" s="77"/>
      <c r="F2" s="77"/>
      <c r="G2" s="454" t="s">
        <v>573</v>
      </c>
      <c r="H2" s="454"/>
    </row>
    <row r="3" spans="1:8" ht="15">
      <c r="A3" s="76"/>
      <c r="B3" s="76"/>
      <c r="C3" s="76"/>
      <c r="D3" s="76"/>
      <c r="E3" s="76"/>
      <c r="F3" s="76"/>
      <c r="G3" s="166"/>
      <c r="H3" s="166"/>
    </row>
    <row r="4" spans="1:8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8" ht="15">
      <c r="A5" s="80"/>
      <c r="B5" s="80"/>
      <c r="C5" s="80" t="s">
        <v>572</v>
      </c>
      <c r="D5" s="80"/>
      <c r="E5" s="80"/>
      <c r="F5" s="80"/>
      <c r="G5" s="81"/>
      <c r="H5" s="81"/>
    </row>
    <row r="6" spans="1:8" ht="15">
      <c r="A6" s="77"/>
      <c r="B6" s="77"/>
      <c r="C6" s="77"/>
      <c r="D6" s="77"/>
      <c r="E6" s="77"/>
      <c r="F6" s="77"/>
      <c r="G6" s="76"/>
      <c r="H6" s="76"/>
    </row>
    <row r="7" spans="1:8" ht="15">
      <c r="A7" s="165"/>
      <c r="B7" s="165"/>
      <c r="C7" s="282"/>
      <c r="D7" s="165"/>
      <c r="E7" s="165"/>
      <c r="F7" s="165"/>
      <c r="G7" s="78"/>
      <c r="H7" s="78"/>
    </row>
    <row r="8" spans="1:8" ht="45">
      <c r="A8" s="90" t="s">
        <v>340</v>
      </c>
      <c r="B8" s="90" t="s">
        <v>341</v>
      </c>
      <c r="C8" s="90" t="s">
        <v>227</v>
      </c>
      <c r="D8" s="90" t="s">
        <v>344</v>
      </c>
      <c r="E8" s="90" t="s">
        <v>343</v>
      </c>
      <c r="F8" s="90" t="s">
        <v>390</v>
      </c>
      <c r="G8" s="79" t="s">
        <v>10</v>
      </c>
      <c r="H8" s="79" t="s">
        <v>9</v>
      </c>
    </row>
    <row r="9" spans="1:8" ht="15">
      <c r="A9" s="98"/>
      <c r="B9" s="98"/>
      <c r="C9" s="98"/>
      <c r="D9" s="98"/>
      <c r="E9" s="98"/>
      <c r="F9" s="98"/>
      <c r="G9" s="4"/>
      <c r="H9" s="4"/>
    </row>
    <row r="10" spans="1:8" ht="15">
      <c r="A10" s="98"/>
      <c r="B10" s="98"/>
      <c r="C10" s="98"/>
      <c r="D10" s="98"/>
      <c r="E10" s="98"/>
      <c r="F10" s="98"/>
      <c r="G10" s="4"/>
      <c r="H10" s="4"/>
    </row>
    <row r="11" spans="1:8" ht="15">
      <c r="A11" s="87"/>
      <c r="B11" s="87"/>
      <c r="C11" s="87"/>
      <c r="D11" s="87"/>
      <c r="E11" s="87"/>
      <c r="F11" s="87"/>
      <c r="G11" s="4"/>
      <c r="H11" s="4"/>
    </row>
    <row r="12" spans="1:8" ht="15">
      <c r="A12" s="87"/>
      <c r="B12" s="87"/>
      <c r="C12" s="87"/>
      <c r="D12" s="87"/>
      <c r="E12" s="87"/>
      <c r="F12" s="87"/>
      <c r="G12" s="4"/>
      <c r="H12" s="4"/>
    </row>
    <row r="13" spans="1:8" ht="15">
      <c r="A13" s="87"/>
      <c r="B13" s="87"/>
      <c r="C13" s="87"/>
      <c r="D13" s="87"/>
      <c r="E13" s="87"/>
      <c r="F13" s="87"/>
      <c r="G13" s="4"/>
      <c r="H13" s="4"/>
    </row>
    <row r="14" spans="1:8" ht="15">
      <c r="A14" s="87"/>
      <c r="B14" s="87"/>
      <c r="C14" s="87"/>
      <c r="D14" s="87"/>
      <c r="E14" s="87"/>
      <c r="F14" s="87"/>
      <c r="G14" s="4"/>
      <c r="H14" s="4"/>
    </row>
    <row r="15" spans="1:8" ht="15">
      <c r="A15" s="87"/>
      <c r="B15" s="87"/>
      <c r="C15" s="87"/>
      <c r="D15" s="87"/>
      <c r="E15" s="87"/>
      <c r="F15" s="87"/>
      <c r="G15" s="4"/>
      <c r="H15" s="4"/>
    </row>
    <row r="16" spans="1:8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8" ht="15">
      <c r="A33" s="87"/>
      <c r="B33" s="87"/>
      <c r="C33" s="87"/>
      <c r="D33" s="87"/>
      <c r="E33" s="87"/>
      <c r="F33" s="87"/>
      <c r="G33" s="4"/>
      <c r="H33" s="4"/>
    </row>
    <row r="34" spans="1:8" ht="15">
      <c r="A34" s="99"/>
      <c r="B34" s="99"/>
      <c r="C34" s="99"/>
      <c r="D34" s="99"/>
      <c r="E34" s="99"/>
      <c r="F34" s="99"/>
      <c r="G34" s="86"/>
      <c r="H34" s="86"/>
    </row>
    <row r="35" spans="1:8" ht="15">
      <c r="A35" s="98"/>
      <c r="B35" s="98"/>
      <c r="C35" s="98"/>
      <c r="D35" s="98"/>
      <c r="E35" s="98"/>
      <c r="F35" s="98"/>
      <c r="G35" s="4"/>
      <c r="H35" s="4"/>
    </row>
    <row r="36" spans="1:8" ht="15">
      <c r="A36" s="98"/>
      <c r="B36" s="98"/>
      <c r="C36" s="98"/>
      <c r="D36" s="98"/>
      <c r="E36" s="98"/>
      <c r="F36" s="98"/>
      <c r="G36" s="4"/>
      <c r="H36" s="4"/>
    </row>
    <row r="37" spans="1:8" ht="15">
      <c r="A37" s="87"/>
      <c r="B37" s="87"/>
      <c r="C37" s="87"/>
      <c r="D37" s="87"/>
      <c r="E37" s="87"/>
      <c r="F37" s="87"/>
      <c r="G37" s="4"/>
      <c r="H37" s="4"/>
    </row>
    <row r="38" spans="1:8" ht="15">
      <c r="A38" s="87"/>
      <c r="B38" s="87"/>
      <c r="C38" s="87"/>
      <c r="D38" s="87"/>
      <c r="E38" s="87"/>
      <c r="F38" s="87"/>
      <c r="G38" s="4"/>
      <c r="H38" s="4"/>
    </row>
    <row r="39" spans="1:8" ht="15">
      <c r="A39" s="87"/>
      <c r="B39" s="87"/>
      <c r="C39" s="87"/>
      <c r="D39" s="87"/>
      <c r="E39" s="87"/>
      <c r="F39" s="87"/>
      <c r="G39" s="4"/>
      <c r="H39" s="4"/>
    </row>
    <row r="40" spans="1:8" ht="15">
      <c r="A40" s="87"/>
      <c r="B40" s="87"/>
      <c r="C40" s="87"/>
      <c r="D40" s="87"/>
      <c r="E40" s="87"/>
      <c r="F40" s="87"/>
      <c r="G40" s="4"/>
      <c r="H40" s="4"/>
    </row>
    <row r="41" spans="1:8" ht="15">
      <c r="A41" s="87"/>
      <c r="B41" s="87"/>
      <c r="C41" s="87"/>
      <c r="D41" s="87"/>
      <c r="E41" s="87"/>
      <c r="F41" s="87"/>
      <c r="G41" s="4"/>
      <c r="H41" s="4"/>
    </row>
    <row r="42" spans="1:8" ht="15">
      <c r="A42" s="87"/>
      <c r="B42" s="87"/>
      <c r="C42" s="87"/>
      <c r="D42" s="87"/>
      <c r="E42" s="87"/>
      <c r="F42" s="87"/>
      <c r="G42" s="4"/>
      <c r="H42" s="4"/>
    </row>
    <row r="43" spans="1:8" ht="15">
      <c r="A43" s="87"/>
      <c r="B43" s="87"/>
      <c r="C43" s="87"/>
      <c r="D43" s="87"/>
      <c r="E43" s="87"/>
      <c r="F43" s="87"/>
      <c r="G43" s="4"/>
      <c r="H43" s="4"/>
    </row>
    <row r="44" spans="1:8" ht="15">
      <c r="A44" s="87"/>
      <c r="B44" s="87"/>
      <c r="C44" s="87"/>
      <c r="D44" s="87"/>
      <c r="E44" s="87"/>
      <c r="F44" s="87"/>
      <c r="G44" s="4"/>
      <c r="H44" s="4"/>
    </row>
    <row r="45" spans="1:8" ht="15">
      <c r="A45" s="87"/>
      <c r="B45" s="87"/>
      <c r="C45" s="87"/>
      <c r="D45" s="87"/>
      <c r="E45" s="87"/>
      <c r="F45" s="87"/>
      <c r="G45" s="4"/>
      <c r="H45" s="4"/>
    </row>
    <row r="46" spans="1:8" ht="15">
      <c r="A46" s="87"/>
      <c r="B46" s="87"/>
      <c r="C46" s="87"/>
      <c r="D46" s="87"/>
      <c r="E46" s="87"/>
      <c r="F46" s="87"/>
      <c r="G46" s="4"/>
      <c r="H46" s="4"/>
    </row>
    <row r="47" spans="1:8" ht="15">
      <c r="A47" s="87"/>
      <c r="B47" s="87"/>
      <c r="C47" s="87"/>
      <c r="D47" s="87"/>
      <c r="E47" s="87"/>
      <c r="F47" s="87"/>
      <c r="G47" s="4"/>
      <c r="H47" s="4"/>
    </row>
    <row r="48" spans="1:8" ht="15">
      <c r="A48" s="87"/>
      <c r="B48" s="87"/>
      <c r="C48" s="87"/>
      <c r="D48" s="87"/>
      <c r="E48" s="87"/>
      <c r="F48" s="87"/>
      <c r="G48" s="4"/>
      <c r="H48" s="4"/>
    </row>
    <row r="49" spans="1:8" ht="15">
      <c r="A49" s="87"/>
      <c r="B49" s="87"/>
      <c r="C49" s="87"/>
      <c r="D49" s="87"/>
      <c r="E49" s="87"/>
      <c r="F49" s="87"/>
      <c r="G49" s="4"/>
      <c r="H49" s="4"/>
    </row>
    <row r="50" spans="1:8" ht="15">
      <c r="A50" s="87"/>
      <c r="B50" s="87"/>
      <c r="C50" s="87"/>
      <c r="D50" s="87"/>
      <c r="E50" s="87"/>
      <c r="F50" s="87"/>
      <c r="G50" s="4"/>
      <c r="H50" s="4"/>
    </row>
    <row r="51" spans="1:8" ht="15">
      <c r="A51" s="87"/>
      <c r="B51" s="87"/>
      <c r="C51" s="87"/>
      <c r="D51" s="87"/>
      <c r="E51" s="87"/>
      <c r="F51" s="87"/>
      <c r="G51" s="4"/>
      <c r="H51" s="4"/>
    </row>
    <row r="52" spans="1:8" ht="15">
      <c r="A52" s="87"/>
      <c r="B52" s="87"/>
      <c r="C52" s="87"/>
      <c r="D52" s="87"/>
      <c r="E52" s="87"/>
      <c r="F52" s="87"/>
      <c r="G52" s="4"/>
      <c r="H52" s="4"/>
    </row>
    <row r="53" spans="1:8" ht="15">
      <c r="A53" s="87"/>
      <c r="B53" s="87"/>
      <c r="C53" s="87"/>
      <c r="D53" s="87"/>
      <c r="E53" s="87"/>
      <c r="F53" s="87"/>
      <c r="G53" s="4"/>
      <c r="H53" s="4"/>
    </row>
    <row r="54" spans="1:8" ht="15">
      <c r="A54" s="87"/>
      <c r="B54" s="87"/>
      <c r="C54" s="87"/>
      <c r="D54" s="87"/>
      <c r="E54" s="87"/>
      <c r="F54" s="87"/>
      <c r="G54" s="4"/>
      <c r="H54" s="4"/>
    </row>
    <row r="55" spans="1:8" ht="15">
      <c r="A55" s="87"/>
      <c r="B55" s="87"/>
      <c r="C55" s="87"/>
      <c r="D55" s="87"/>
      <c r="E55" s="87"/>
      <c r="F55" s="87"/>
      <c r="G55" s="4"/>
      <c r="H55" s="4"/>
    </row>
    <row r="56" spans="1:8" ht="15">
      <c r="A56" s="87"/>
      <c r="B56" s="87"/>
      <c r="C56" s="87"/>
      <c r="D56" s="87"/>
      <c r="E56" s="87"/>
      <c r="F56" s="87"/>
      <c r="G56" s="4"/>
      <c r="H56" s="4"/>
    </row>
    <row r="57" spans="1:8" ht="15">
      <c r="A57" s="87"/>
      <c r="B57" s="87"/>
      <c r="C57" s="87"/>
      <c r="D57" s="87"/>
      <c r="E57" s="87"/>
      <c r="F57" s="87"/>
      <c r="G57" s="4"/>
      <c r="H57" s="4"/>
    </row>
    <row r="58" spans="1:8" ht="15">
      <c r="A58" s="87"/>
      <c r="B58" s="87"/>
      <c r="C58" s="87"/>
      <c r="D58" s="87"/>
      <c r="E58" s="87"/>
      <c r="F58" s="87"/>
      <c r="G58" s="4"/>
      <c r="H58" s="4"/>
    </row>
    <row r="59" spans="1:8" ht="15">
      <c r="A59" s="87"/>
      <c r="B59" s="87"/>
      <c r="C59" s="87"/>
      <c r="D59" s="87"/>
      <c r="E59" s="87"/>
      <c r="F59" s="87"/>
      <c r="G59" s="4"/>
      <c r="H59" s="4"/>
    </row>
    <row r="60" spans="1:8" ht="15">
      <c r="A60" s="99"/>
      <c r="B60" s="99"/>
      <c r="C60" s="99"/>
      <c r="D60" s="99"/>
      <c r="E60" s="99"/>
      <c r="F60" s="99"/>
      <c r="G60" s="86"/>
      <c r="H60" s="86"/>
    </row>
    <row r="61" spans="1:8" ht="15">
      <c r="A61" s="98"/>
      <c r="B61" s="98"/>
      <c r="C61" s="98"/>
      <c r="D61" s="98"/>
      <c r="E61" s="98"/>
      <c r="F61" s="98"/>
      <c r="G61" s="4"/>
      <c r="H61" s="4"/>
    </row>
    <row r="62" spans="1:8" ht="15">
      <c r="A62" s="98"/>
      <c r="B62" s="98"/>
      <c r="C62" s="98"/>
      <c r="D62" s="98"/>
      <c r="E62" s="98"/>
      <c r="F62" s="98"/>
      <c r="G62" s="4"/>
      <c r="H62" s="4"/>
    </row>
    <row r="63" spans="1:8" ht="15">
      <c r="A63" s="87"/>
      <c r="B63" s="87"/>
      <c r="C63" s="87"/>
      <c r="D63" s="87"/>
      <c r="E63" s="87"/>
      <c r="F63" s="87"/>
      <c r="G63" s="4"/>
      <c r="H63" s="4"/>
    </row>
    <row r="64" spans="1:8" ht="15">
      <c r="A64" s="87"/>
      <c r="B64" s="87"/>
      <c r="C64" s="87"/>
      <c r="D64" s="87"/>
      <c r="E64" s="87"/>
      <c r="F64" s="87"/>
      <c r="G64" s="4"/>
      <c r="H64" s="4"/>
    </row>
    <row r="65" spans="1:8" ht="15">
      <c r="A65" s="87"/>
      <c r="B65" s="87"/>
      <c r="C65" s="87"/>
      <c r="D65" s="87"/>
      <c r="E65" s="87"/>
      <c r="F65" s="87"/>
      <c r="G65" s="4"/>
      <c r="H65" s="4"/>
    </row>
    <row r="66" spans="1:8" ht="15">
      <c r="A66" s="87"/>
      <c r="B66" s="87"/>
      <c r="C66" s="87"/>
      <c r="D66" s="87"/>
      <c r="E66" s="87"/>
      <c r="F66" s="87"/>
      <c r="G66" s="4"/>
      <c r="H66" s="4"/>
    </row>
    <row r="67" spans="1:8" ht="15">
      <c r="A67" s="87"/>
      <c r="B67" s="87"/>
      <c r="C67" s="87"/>
      <c r="D67" s="87"/>
      <c r="E67" s="87"/>
      <c r="F67" s="87"/>
      <c r="G67" s="4"/>
      <c r="H67" s="4"/>
    </row>
    <row r="68" spans="1:8" ht="15">
      <c r="A68" s="87"/>
      <c r="B68" s="87"/>
      <c r="C68" s="87"/>
      <c r="D68" s="87"/>
      <c r="E68" s="87"/>
      <c r="F68" s="87"/>
      <c r="G68" s="4"/>
      <c r="H68" s="4"/>
    </row>
    <row r="69" spans="1:8" ht="15">
      <c r="A69" s="87"/>
      <c r="B69" s="87"/>
      <c r="C69" s="87"/>
      <c r="D69" s="87"/>
      <c r="E69" s="87"/>
      <c r="F69" s="87"/>
      <c r="G69" s="4"/>
      <c r="H69" s="4"/>
    </row>
    <row r="70" spans="1:8" ht="15">
      <c r="A70" s="87"/>
      <c r="B70" s="87"/>
      <c r="C70" s="87"/>
      <c r="D70" s="87"/>
      <c r="E70" s="87"/>
      <c r="F70" s="87"/>
      <c r="G70" s="4"/>
      <c r="H70" s="4"/>
    </row>
    <row r="71" spans="1:8" ht="15">
      <c r="A71" s="87"/>
      <c r="B71" s="87"/>
      <c r="C71" s="87"/>
      <c r="D71" s="87"/>
      <c r="E71" s="87"/>
      <c r="F71" s="87"/>
      <c r="G71" s="4"/>
      <c r="H71" s="4"/>
    </row>
    <row r="72" spans="1:8" ht="15">
      <c r="A72" s="87"/>
      <c r="B72" s="87"/>
      <c r="C72" s="87"/>
      <c r="D72" s="87"/>
      <c r="E72" s="87"/>
      <c r="F72" s="87"/>
      <c r="G72" s="4"/>
      <c r="H72" s="4"/>
    </row>
    <row r="73" spans="1:8" ht="15">
      <c r="A73" s="87"/>
      <c r="B73" s="87"/>
      <c r="C73" s="87"/>
      <c r="D73" s="87"/>
      <c r="E73" s="87"/>
      <c r="F73" s="87"/>
      <c r="G73" s="4"/>
      <c r="H73" s="4"/>
    </row>
    <row r="74" spans="1:8" ht="15">
      <c r="A74" s="87"/>
      <c r="B74" s="87"/>
      <c r="C74" s="87"/>
      <c r="D74" s="87"/>
      <c r="E74" s="87"/>
      <c r="F74" s="87"/>
      <c r="G74" s="4"/>
      <c r="H74" s="4"/>
    </row>
    <row r="75" spans="1:8" ht="15">
      <c r="A75" s="87"/>
      <c r="B75" s="87"/>
      <c r="C75" s="87"/>
      <c r="D75" s="87"/>
      <c r="E75" s="87"/>
      <c r="F75" s="87"/>
      <c r="G75" s="4"/>
      <c r="H75" s="4"/>
    </row>
    <row r="76" spans="1:8" ht="15">
      <c r="A76" s="87"/>
      <c r="B76" s="87"/>
      <c r="C76" s="87"/>
      <c r="D76" s="87"/>
      <c r="E76" s="87"/>
      <c r="F76" s="87"/>
      <c r="G76" s="4"/>
      <c r="H76" s="4"/>
    </row>
    <row r="77" spans="1:8" ht="15">
      <c r="A77" s="87"/>
      <c r="B77" s="87"/>
      <c r="C77" s="87"/>
      <c r="D77" s="87"/>
      <c r="E77" s="87"/>
      <c r="F77" s="87"/>
      <c r="G77" s="4"/>
      <c r="H77" s="4"/>
    </row>
    <row r="78" spans="1:8" ht="15">
      <c r="A78" s="87"/>
      <c r="B78" s="87"/>
      <c r="C78" s="87"/>
      <c r="D78" s="87"/>
      <c r="E78" s="87"/>
      <c r="F78" s="87"/>
      <c r="G78" s="4"/>
      <c r="H78" s="4"/>
    </row>
    <row r="79" spans="1:8" ht="15">
      <c r="A79" s="87"/>
      <c r="B79" s="87"/>
      <c r="C79" s="87"/>
      <c r="D79" s="87"/>
      <c r="E79" s="87"/>
      <c r="F79" s="87"/>
      <c r="G79" s="4"/>
      <c r="H79" s="4"/>
    </row>
    <row r="80" spans="1:8" ht="15">
      <c r="A80" s="87"/>
      <c r="B80" s="87"/>
      <c r="C80" s="87"/>
      <c r="D80" s="87"/>
      <c r="E80" s="87"/>
      <c r="F80" s="87"/>
      <c r="G80" s="4"/>
      <c r="H80" s="4"/>
    </row>
    <row r="81" spans="1:8" ht="15">
      <c r="A81" s="87"/>
      <c r="B81" s="87"/>
      <c r="C81" s="87"/>
      <c r="D81" s="87"/>
      <c r="E81" s="87"/>
      <c r="F81" s="87"/>
      <c r="G81" s="4"/>
      <c r="H81" s="4"/>
    </row>
    <row r="82" spans="1:8" ht="15">
      <c r="A82" s="87"/>
      <c r="B82" s="87"/>
      <c r="C82" s="87"/>
      <c r="D82" s="87"/>
      <c r="E82" s="87"/>
      <c r="F82" s="87"/>
      <c r="G82" s="4"/>
      <c r="H82" s="4"/>
    </row>
    <row r="83" spans="1:8" ht="15">
      <c r="A83" s="87"/>
      <c r="B83" s="87"/>
      <c r="C83" s="87"/>
      <c r="D83" s="87"/>
      <c r="E83" s="87"/>
      <c r="F83" s="87"/>
      <c r="G83" s="4"/>
      <c r="H83" s="4"/>
    </row>
    <row r="84" spans="1:8" ht="15">
      <c r="A84" s="87"/>
      <c r="B84" s="87"/>
      <c r="C84" s="87"/>
      <c r="D84" s="87"/>
      <c r="E84" s="87"/>
      <c r="F84" s="87"/>
      <c r="G84" s="4"/>
      <c r="H84" s="4"/>
    </row>
    <row r="85" spans="1:8" ht="15">
      <c r="A85" s="87"/>
      <c r="B85" s="87"/>
      <c r="C85" s="87"/>
      <c r="D85" s="87"/>
      <c r="E85" s="87"/>
      <c r="F85" s="87"/>
      <c r="G85" s="4"/>
      <c r="H85" s="4"/>
    </row>
    <row r="86" spans="1:8" ht="15">
      <c r="A86" s="99"/>
      <c r="B86" s="99"/>
      <c r="C86" s="99"/>
      <c r="D86" s="99"/>
      <c r="E86" s="99"/>
      <c r="F86" s="99"/>
      <c r="G86" s="86"/>
      <c r="H86" s="86"/>
    </row>
    <row r="87" spans="1:8" ht="15">
      <c r="A87" s="98"/>
      <c r="B87" s="98"/>
      <c r="C87" s="98"/>
      <c r="D87" s="98"/>
      <c r="E87" s="98"/>
      <c r="F87" s="98"/>
      <c r="G87" s="4"/>
      <c r="H87" s="4"/>
    </row>
    <row r="88" spans="1:8" ht="15">
      <c r="A88" s="98"/>
      <c r="B88" s="98"/>
      <c r="C88" s="98"/>
      <c r="D88" s="98"/>
      <c r="E88" s="98"/>
      <c r="F88" s="98"/>
      <c r="G88" s="4"/>
      <c r="H88" s="4"/>
    </row>
    <row r="89" spans="1:8" ht="15">
      <c r="A89" s="87"/>
      <c r="B89" s="87"/>
      <c r="C89" s="87"/>
      <c r="D89" s="87"/>
      <c r="E89" s="87"/>
      <c r="F89" s="87"/>
      <c r="G89" s="4"/>
      <c r="H89" s="4"/>
    </row>
    <row r="90" spans="1:8" ht="15">
      <c r="A90" s="87"/>
      <c r="B90" s="87"/>
      <c r="C90" s="87"/>
      <c r="D90" s="87"/>
      <c r="E90" s="87"/>
      <c r="F90" s="87"/>
      <c r="G90" s="4"/>
      <c r="H90" s="4"/>
    </row>
    <row r="91" spans="1:8" ht="15">
      <c r="A91" s="87"/>
      <c r="B91" s="87"/>
      <c r="C91" s="87"/>
      <c r="D91" s="87"/>
      <c r="E91" s="87"/>
      <c r="F91" s="87"/>
      <c r="G91" s="4"/>
      <c r="H91" s="4"/>
    </row>
    <row r="92" spans="1:8" ht="15">
      <c r="A92" s="87"/>
      <c r="B92" s="87"/>
      <c r="C92" s="87"/>
      <c r="D92" s="87"/>
      <c r="E92" s="87"/>
      <c r="F92" s="87"/>
      <c r="G92" s="4"/>
      <c r="H92" s="4"/>
    </row>
    <row r="93" spans="1:8" ht="15">
      <c r="A93" s="87"/>
      <c r="B93" s="87"/>
      <c r="C93" s="87"/>
      <c r="D93" s="87"/>
      <c r="E93" s="87"/>
      <c r="F93" s="87"/>
      <c r="G93" s="4"/>
      <c r="H93" s="4"/>
    </row>
    <row r="94" spans="1:8" ht="15">
      <c r="A94" s="87"/>
      <c r="B94" s="87"/>
      <c r="C94" s="87"/>
      <c r="D94" s="87"/>
      <c r="E94" s="87"/>
      <c r="F94" s="87"/>
      <c r="G94" s="4"/>
      <c r="H94" s="4"/>
    </row>
    <row r="95" spans="1:8" ht="15">
      <c r="A95" s="87"/>
      <c r="B95" s="87"/>
      <c r="C95" s="87"/>
      <c r="D95" s="87"/>
      <c r="E95" s="87"/>
      <c r="F95" s="87"/>
      <c r="G95" s="4"/>
      <c r="H95" s="4"/>
    </row>
    <row r="96" spans="1:8" ht="15">
      <c r="A96" s="87"/>
      <c r="B96" s="87"/>
      <c r="C96" s="87"/>
      <c r="D96" s="87"/>
      <c r="E96" s="87"/>
      <c r="F96" s="87"/>
      <c r="G96" s="4"/>
      <c r="H96" s="4"/>
    </row>
    <row r="97" spans="1:8" ht="15">
      <c r="A97" s="87"/>
      <c r="B97" s="87"/>
      <c r="C97" s="87"/>
      <c r="D97" s="87"/>
      <c r="E97" s="87"/>
      <c r="F97" s="87"/>
      <c r="G97" s="4"/>
      <c r="H97" s="4"/>
    </row>
    <row r="98" spans="1:8" ht="15">
      <c r="A98" s="87"/>
      <c r="B98" s="87"/>
      <c r="C98" s="87"/>
      <c r="D98" s="87"/>
      <c r="E98" s="87"/>
      <c r="F98" s="87"/>
      <c r="G98" s="4"/>
      <c r="H98" s="4"/>
    </row>
    <row r="99" spans="1:8" ht="15">
      <c r="A99" s="87"/>
      <c r="B99" s="87"/>
      <c r="C99" s="87"/>
      <c r="D99" s="87"/>
      <c r="E99" s="87"/>
      <c r="F99" s="87"/>
      <c r="G99" s="4"/>
      <c r="H99" s="4"/>
    </row>
    <row r="100" spans="1:8" ht="15">
      <c r="A100" s="87"/>
      <c r="B100" s="87"/>
      <c r="C100" s="87"/>
      <c r="D100" s="87"/>
      <c r="E100" s="87"/>
      <c r="F100" s="87"/>
      <c r="G100" s="4"/>
      <c r="H100" s="4"/>
    </row>
    <row r="101" spans="1:8" ht="15">
      <c r="A101" s="87"/>
      <c r="B101" s="87"/>
      <c r="C101" s="87"/>
      <c r="D101" s="87"/>
      <c r="E101" s="87"/>
      <c r="F101" s="87"/>
      <c r="G101" s="4"/>
      <c r="H101" s="4"/>
    </row>
    <row r="102" spans="1:8" ht="15">
      <c r="A102" s="87"/>
      <c r="B102" s="87"/>
      <c r="C102" s="87"/>
      <c r="D102" s="87"/>
      <c r="E102" s="87"/>
      <c r="F102" s="87"/>
      <c r="G102" s="4"/>
      <c r="H102" s="4"/>
    </row>
    <row r="103" spans="1:8" ht="15">
      <c r="A103" s="87"/>
      <c r="B103" s="87"/>
      <c r="C103" s="87"/>
      <c r="D103" s="87"/>
      <c r="E103" s="87"/>
      <c r="F103" s="87"/>
      <c r="G103" s="4"/>
      <c r="H103" s="4"/>
    </row>
    <row r="104" spans="1:8" ht="15">
      <c r="A104" s="87"/>
      <c r="B104" s="87"/>
      <c r="C104" s="87"/>
      <c r="D104" s="87"/>
      <c r="E104" s="87"/>
      <c r="F104" s="87"/>
      <c r="G104" s="4"/>
      <c r="H104" s="4"/>
    </row>
    <row r="105" spans="1:8" ht="15">
      <c r="A105" s="87"/>
      <c r="B105" s="87"/>
      <c r="C105" s="87"/>
      <c r="D105" s="87"/>
      <c r="E105" s="87"/>
      <c r="F105" s="87"/>
      <c r="G105" s="4"/>
      <c r="H105" s="4"/>
    </row>
    <row r="106" spans="1:8" ht="15">
      <c r="A106" s="87"/>
      <c r="B106" s="87"/>
      <c r="C106" s="87"/>
      <c r="D106" s="87"/>
      <c r="E106" s="87"/>
      <c r="F106" s="87"/>
      <c r="G106" s="4"/>
      <c r="H106" s="4"/>
    </row>
    <row r="107" spans="1:8" ht="15">
      <c r="A107" s="87"/>
      <c r="B107" s="87"/>
      <c r="C107" s="87"/>
      <c r="D107" s="87"/>
      <c r="E107" s="87"/>
      <c r="F107" s="87"/>
      <c r="G107" s="4"/>
      <c r="H107" s="4"/>
    </row>
    <row r="108" spans="1:8" ht="15">
      <c r="A108" s="87"/>
      <c r="B108" s="87"/>
      <c r="C108" s="87"/>
      <c r="D108" s="87"/>
      <c r="E108" s="87"/>
      <c r="F108" s="87"/>
      <c r="G108" s="4"/>
      <c r="H108" s="4"/>
    </row>
    <row r="109" spans="1:8" ht="15">
      <c r="A109" s="87"/>
      <c r="B109" s="87"/>
      <c r="C109" s="87"/>
      <c r="D109" s="87"/>
      <c r="E109" s="87"/>
      <c r="F109" s="87"/>
      <c r="G109" s="4"/>
      <c r="H109" s="4"/>
    </row>
    <row r="110" spans="1:8" ht="15">
      <c r="A110" s="87"/>
      <c r="B110" s="87"/>
      <c r="C110" s="87"/>
      <c r="D110" s="87"/>
      <c r="E110" s="87"/>
      <c r="F110" s="87"/>
      <c r="G110" s="4"/>
      <c r="H110" s="4"/>
    </row>
    <row r="111" spans="1:8" ht="15">
      <c r="A111" s="87"/>
      <c r="B111" s="87"/>
      <c r="C111" s="87"/>
      <c r="D111" s="87"/>
      <c r="E111" s="87"/>
      <c r="F111" s="87"/>
      <c r="G111" s="4"/>
      <c r="H111" s="4"/>
    </row>
    <row r="112" spans="1:8" ht="15">
      <c r="A112" s="99"/>
      <c r="B112" s="99"/>
      <c r="C112" s="99"/>
      <c r="D112" s="99"/>
      <c r="E112" s="99"/>
      <c r="F112" s="99" t="s">
        <v>339</v>
      </c>
      <c r="G112" s="86">
        <f>SUM(G87:G111)</f>
        <v>0</v>
      </c>
      <c r="H112" s="86">
        <f>SUM(H87:H111)</f>
        <v>0</v>
      </c>
    </row>
    <row r="113" spans="1:8" ht="15">
      <c r="A113" s="234"/>
      <c r="B113" s="234"/>
      <c r="C113" s="234"/>
      <c r="D113" s="234"/>
      <c r="E113" s="234"/>
      <c r="F113" s="234"/>
      <c r="G113" s="188"/>
      <c r="H113" s="188"/>
    </row>
    <row r="114" spans="1:8" ht="15">
      <c r="A114" s="235" t="s">
        <v>350</v>
      </c>
      <c r="B114" s="234"/>
      <c r="C114" s="234"/>
      <c r="D114" s="234"/>
      <c r="E114" s="234"/>
      <c r="F114" s="234"/>
      <c r="G114" s="188"/>
      <c r="H114" s="188"/>
    </row>
    <row r="115" spans="1:8" ht="15">
      <c r="A115" s="235" t="s">
        <v>353</v>
      </c>
      <c r="B115" s="234"/>
      <c r="C115" s="234"/>
      <c r="D115" s="234"/>
      <c r="E115" s="234"/>
      <c r="F115" s="234"/>
      <c r="G115" s="188"/>
      <c r="H115" s="188"/>
    </row>
    <row r="116" spans="1:8" ht="15">
      <c r="A116" s="235"/>
      <c r="B116" s="188"/>
      <c r="C116" s="188"/>
      <c r="D116" s="188"/>
      <c r="E116" s="188"/>
      <c r="F116" s="188"/>
      <c r="G116" s="188"/>
      <c r="H116" s="188"/>
    </row>
    <row r="117" spans="1:8" ht="15">
      <c r="A117" s="235"/>
      <c r="B117" s="188"/>
      <c r="C117" s="188"/>
      <c r="D117" s="188"/>
      <c r="E117" s="188"/>
      <c r="F117" s="188"/>
      <c r="G117" s="188"/>
      <c r="H117" s="188"/>
    </row>
    <row r="118" spans="1:8">
      <c r="A118" s="231"/>
      <c r="B118" s="231"/>
      <c r="C118" s="231"/>
      <c r="D118" s="231"/>
      <c r="E118" s="231"/>
      <c r="F118" s="231"/>
      <c r="G118" s="231"/>
      <c r="H118" s="231"/>
    </row>
    <row r="119" spans="1:8" ht="15">
      <c r="A119" s="194" t="s">
        <v>107</v>
      </c>
      <c r="B119" s="188"/>
      <c r="C119" s="188"/>
      <c r="D119" s="188"/>
      <c r="E119" s="188"/>
      <c r="F119" s="188"/>
      <c r="G119" s="188"/>
      <c r="H119" s="188"/>
    </row>
    <row r="120" spans="1:8" ht="15">
      <c r="A120" s="188"/>
      <c r="B120" s="188"/>
      <c r="C120" s="188"/>
      <c r="D120" s="188"/>
      <c r="E120" s="188"/>
      <c r="F120" s="188"/>
      <c r="G120" s="188"/>
      <c r="H120" s="188"/>
    </row>
    <row r="121" spans="1:8" ht="15">
      <c r="A121" s="188"/>
      <c r="B121" s="188"/>
      <c r="C121" s="188"/>
      <c r="D121" s="188"/>
      <c r="E121" s="188"/>
      <c r="F121" s="188"/>
      <c r="G121" s="188"/>
      <c r="H121" s="195"/>
    </row>
    <row r="122" spans="1:8" ht="15">
      <c r="A122" s="194"/>
      <c r="B122" s="194" t="s">
        <v>271</v>
      </c>
      <c r="C122" s="194"/>
      <c r="D122" s="194"/>
      <c r="E122" s="194"/>
      <c r="F122" s="194"/>
      <c r="G122" s="188"/>
      <c r="H122" s="195"/>
    </row>
    <row r="123" spans="1:8" ht="15">
      <c r="A123" s="188"/>
      <c r="B123" s="188" t="s">
        <v>270</v>
      </c>
      <c r="C123" s="188"/>
      <c r="D123" s="188"/>
      <c r="E123" s="188"/>
      <c r="F123" s="188"/>
      <c r="G123" s="188"/>
      <c r="H123" s="195"/>
    </row>
    <row r="124" spans="1:8">
      <c r="A124" s="196"/>
      <c r="B124" s="196" t="s">
        <v>140</v>
      </c>
      <c r="C124" s="196"/>
      <c r="D124" s="196"/>
      <c r="E124" s="196"/>
      <c r="F124" s="196"/>
      <c r="G124" s="189"/>
      <c r="H124" s="189"/>
    </row>
    <row r="125" spans="1:8">
      <c r="A125" s="416"/>
      <c r="B125" s="416"/>
      <c r="C125" s="416"/>
      <c r="D125" s="416"/>
      <c r="E125" s="416"/>
      <c r="F125" s="416"/>
      <c r="G125" s="416"/>
      <c r="H125" s="416"/>
    </row>
    <row r="126" spans="1:8">
      <c r="A126" s="416"/>
      <c r="B126" s="416"/>
      <c r="C126" s="416"/>
      <c r="D126" s="416"/>
      <c r="E126" s="416"/>
      <c r="F126" s="416"/>
      <c r="G126" s="416"/>
      <c r="H126" s="416"/>
    </row>
    <row r="127" spans="1:8">
      <c r="A127" s="416"/>
      <c r="B127" s="416"/>
      <c r="C127" s="416"/>
      <c r="D127" s="416"/>
      <c r="E127" s="416"/>
      <c r="F127" s="416"/>
      <c r="G127" s="416"/>
      <c r="H127" s="416"/>
    </row>
    <row r="128" spans="1:8">
      <c r="A128" s="416"/>
      <c r="B128" s="416"/>
      <c r="C128" s="416"/>
      <c r="D128" s="416"/>
      <c r="E128" s="416"/>
      <c r="F128" s="416"/>
      <c r="G128" s="416"/>
      <c r="H128" s="416"/>
    </row>
    <row r="129" spans="1:8">
      <c r="A129" s="416"/>
      <c r="B129" s="416"/>
      <c r="C129" s="416"/>
      <c r="D129" s="416"/>
      <c r="E129" s="416"/>
      <c r="F129" s="416"/>
      <c r="G129" s="416"/>
      <c r="H129" s="416"/>
    </row>
    <row r="130" spans="1:8">
      <c r="A130" s="416"/>
      <c r="B130" s="416"/>
      <c r="C130" s="416"/>
      <c r="D130" s="416"/>
      <c r="E130" s="416"/>
      <c r="F130" s="416"/>
      <c r="G130" s="416"/>
      <c r="H130" s="416"/>
    </row>
    <row r="131" spans="1:8">
      <c r="A131" s="416"/>
      <c r="B131" s="416"/>
      <c r="C131" s="416"/>
      <c r="D131" s="416"/>
      <c r="E131" s="416"/>
      <c r="F131" s="416"/>
      <c r="G131" s="416"/>
      <c r="H131" s="416"/>
    </row>
    <row r="132" spans="1:8">
      <c r="A132" s="416"/>
      <c r="B132" s="416"/>
      <c r="C132" s="416"/>
      <c r="D132" s="416"/>
      <c r="E132" s="416"/>
      <c r="F132" s="416"/>
      <c r="G132" s="416"/>
      <c r="H132" s="416"/>
    </row>
    <row r="133" spans="1:8">
      <c r="A133" s="416"/>
      <c r="B133" s="416"/>
      <c r="C133" s="416"/>
      <c r="D133" s="416"/>
      <c r="E133" s="416"/>
      <c r="F133" s="416"/>
      <c r="G133" s="416"/>
      <c r="H133" s="416"/>
    </row>
    <row r="134" spans="1:8">
      <c r="A134" s="416"/>
      <c r="B134" s="416"/>
      <c r="C134" s="416"/>
      <c r="D134" s="416"/>
      <c r="E134" s="416"/>
      <c r="F134" s="416"/>
      <c r="G134" s="416"/>
      <c r="H134" s="416"/>
    </row>
    <row r="135" spans="1:8">
      <c r="A135" s="416"/>
      <c r="B135" s="416"/>
      <c r="C135" s="416"/>
      <c r="D135" s="416"/>
      <c r="E135" s="416"/>
      <c r="F135" s="416"/>
      <c r="G135" s="416"/>
      <c r="H135" s="416"/>
    </row>
    <row r="136" spans="1:8">
      <c r="A136" s="416"/>
      <c r="B136" s="416"/>
      <c r="C136" s="416"/>
      <c r="D136" s="416"/>
      <c r="E136" s="416"/>
      <c r="F136" s="416"/>
      <c r="G136" s="416"/>
      <c r="H136" s="416"/>
    </row>
    <row r="137" spans="1:8">
      <c r="A137" s="416"/>
      <c r="B137" s="416"/>
      <c r="C137" s="416"/>
      <c r="D137" s="416"/>
      <c r="E137" s="416"/>
      <c r="F137" s="416"/>
      <c r="G137" s="416"/>
      <c r="H137" s="416"/>
    </row>
    <row r="138" spans="1:8">
      <c r="A138" s="416"/>
      <c r="B138" s="416"/>
      <c r="C138" s="416"/>
      <c r="D138" s="416"/>
      <c r="E138" s="416"/>
      <c r="F138" s="416"/>
      <c r="G138" s="416"/>
      <c r="H138" s="416"/>
    </row>
    <row r="139" spans="1:8">
      <c r="A139" s="416"/>
      <c r="B139" s="416"/>
      <c r="C139" s="416"/>
      <c r="D139" s="416"/>
      <c r="E139" s="416"/>
      <c r="F139" s="416"/>
      <c r="G139" s="416"/>
      <c r="H139" s="416"/>
    </row>
    <row r="140" spans="1:8">
      <c r="A140" s="416"/>
      <c r="B140" s="416"/>
      <c r="C140" s="416"/>
      <c r="D140" s="416"/>
      <c r="E140" s="416"/>
      <c r="F140" s="416"/>
      <c r="G140" s="416"/>
      <c r="H140" s="416"/>
    </row>
  </sheetData>
  <mergeCells count="2">
    <mergeCell ref="G1:H1"/>
    <mergeCell ref="G2:H2"/>
  </mergeCells>
  <printOptions gridLines="1"/>
  <pageMargins left="0.25" right="0.25" top="0.75" bottom="0.75" header="0.3" footer="0.3"/>
  <pageSetup scale="3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L17" sqref="L17"/>
    </sheetView>
  </sheetViews>
  <sheetFormatPr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4" t="s">
        <v>464</v>
      </c>
      <c r="B1" s="74"/>
      <c r="C1" s="77"/>
      <c r="D1" s="77"/>
      <c r="E1" s="77"/>
      <c r="F1" s="77"/>
      <c r="G1" s="456" t="s">
        <v>110</v>
      </c>
      <c r="H1" s="456"/>
    </row>
    <row r="2" spans="1:10" ht="15">
      <c r="A2" s="76" t="s">
        <v>141</v>
      </c>
      <c r="B2" s="74"/>
      <c r="C2" s="77"/>
      <c r="D2" s="77"/>
      <c r="E2" s="77"/>
      <c r="F2" s="77"/>
      <c r="G2" s="454" t="s">
        <v>573</v>
      </c>
      <c r="H2" s="454"/>
    </row>
    <row r="3" spans="1:10" ht="15">
      <c r="A3" s="76"/>
      <c r="B3" s="76"/>
      <c r="C3" s="76"/>
      <c r="D3" s="76"/>
      <c r="E3" s="76"/>
      <c r="F3" s="76"/>
      <c r="G3" s="224"/>
      <c r="H3" s="224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80"/>
      <c r="B5" s="80"/>
      <c r="C5" s="80"/>
      <c r="D5" s="80" t="s">
        <v>572</v>
      </c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23"/>
      <c r="B7" s="223"/>
      <c r="C7" s="223"/>
      <c r="D7" s="226"/>
      <c r="E7" s="223"/>
      <c r="F7" s="223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6" t="s">
        <v>348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6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>
      <c r="A36" s="235" t="s">
        <v>401</v>
      </c>
      <c r="B36" s="235"/>
      <c r="C36" s="234"/>
      <c r="D36" s="234"/>
      <c r="E36" s="234"/>
      <c r="F36" s="234"/>
      <c r="G36" s="234"/>
      <c r="H36" s="188"/>
      <c r="I36" s="188"/>
    </row>
    <row r="37" spans="1:9" ht="15">
      <c r="A37" s="235" t="s">
        <v>346</v>
      </c>
      <c r="B37" s="235"/>
      <c r="C37" s="234"/>
      <c r="D37" s="234"/>
      <c r="E37" s="234"/>
      <c r="F37" s="234"/>
      <c r="G37" s="234"/>
      <c r="H37" s="188"/>
      <c r="I37" s="188"/>
    </row>
    <row r="38" spans="1:9" ht="15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433</v>
      </c>
      <c r="D44" s="194"/>
      <c r="E44" s="234"/>
      <c r="F44" s="194"/>
      <c r="G44" s="194"/>
      <c r="H44" s="188"/>
      <c r="I44" s="195"/>
    </row>
    <row r="45" spans="1:9" ht="15">
      <c r="A45" s="188"/>
      <c r="B45" s="188"/>
      <c r="C45" s="188" t="s">
        <v>270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showGridLines="0" tabSelected="1" view="pageBreakPreview" topLeftCell="A56" zoomScaleSheetLayoutView="100" workbookViewId="0">
      <selection activeCell="G76" sqref="G76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303</v>
      </c>
      <c r="B1" s="115"/>
      <c r="C1" s="456" t="s">
        <v>110</v>
      </c>
      <c r="D1" s="456"/>
      <c r="E1" s="155"/>
    </row>
    <row r="2" spans="1:12">
      <c r="A2" s="76" t="s">
        <v>141</v>
      </c>
      <c r="B2" s="115"/>
      <c r="C2" s="454" t="s">
        <v>573</v>
      </c>
      <c r="D2" s="455"/>
      <c r="E2" s="155"/>
    </row>
    <row r="3" spans="1:12">
      <c r="A3" s="76"/>
      <c r="B3" s="115"/>
      <c r="C3" s="388"/>
      <c r="D3" s="388"/>
      <c r="E3" s="155"/>
    </row>
    <row r="4" spans="1:12" s="2" customFormat="1">
      <c r="A4" s="77" t="str">
        <f>'[2]ფორმა N2'!A4</f>
        <v>ანგარიშვალდებული პირის დასახელება:</v>
      </c>
      <c r="B4" s="77"/>
      <c r="C4" s="76"/>
      <c r="D4" s="76"/>
      <c r="E4" s="108"/>
      <c r="L4" s="21"/>
    </row>
    <row r="5" spans="1:12" s="2" customFormat="1">
      <c r="A5" s="121" t="str">
        <f>'[2]ფორმა N1'!D4</f>
        <v/>
      </c>
      <c r="B5" s="111" t="s">
        <v>593</v>
      </c>
      <c r="C5" s="58"/>
      <c r="D5" s="58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87"/>
      <c r="B7" s="387"/>
      <c r="C7" s="78"/>
      <c r="D7" s="78"/>
      <c r="E7" s="156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56"/>
    </row>
    <row r="9" spans="1:12" s="9" customFormat="1" ht="18">
      <c r="A9" s="13">
        <v>1</v>
      </c>
      <c r="B9" s="13" t="s">
        <v>57</v>
      </c>
      <c r="C9" s="82"/>
      <c r="D9" s="82"/>
      <c r="E9" s="157"/>
    </row>
    <row r="10" spans="1:12" s="9" customFormat="1" ht="18">
      <c r="A10" s="14">
        <v>1.1000000000000001</v>
      </c>
      <c r="B10" s="14" t="s">
        <v>58</v>
      </c>
      <c r="C10" s="84"/>
      <c r="D10" s="84"/>
      <c r="E10" s="157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57"/>
    </row>
    <row r="12" spans="1:12" ht="16.5" customHeight="1">
      <c r="A12" s="16" t="s">
        <v>31</v>
      </c>
      <c r="B12" s="16" t="s">
        <v>0</v>
      </c>
      <c r="C12" s="32"/>
      <c r="D12" s="33"/>
      <c r="E12" s="155"/>
    </row>
    <row r="13" spans="1:12">
      <c r="A13" s="14">
        <v>1.2</v>
      </c>
      <c r="B13" s="14" t="s">
        <v>60</v>
      </c>
      <c r="C13" s="84"/>
      <c r="D13" s="84"/>
      <c r="E13" s="155"/>
    </row>
    <row r="14" spans="1:12">
      <c r="A14" s="16" t="s">
        <v>32</v>
      </c>
      <c r="B14" s="16" t="s">
        <v>1</v>
      </c>
      <c r="C14" s="83"/>
      <c r="D14" s="83"/>
      <c r="E14" s="155"/>
    </row>
    <row r="15" spans="1:12" ht="17.25" customHeight="1">
      <c r="A15" s="17" t="s">
        <v>98</v>
      </c>
      <c r="B15" s="17" t="s">
        <v>61</v>
      </c>
      <c r="C15" s="34"/>
      <c r="D15" s="35"/>
      <c r="E15" s="155"/>
    </row>
    <row r="16" spans="1:12" ht="17.25" customHeight="1">
      <c r="A16" s="17" t="s">
        <v>99</v>
      </c>
      <c r="B16" s="17" t="s">
        <v>62</v>
      </c>
      <c r="C16" s="34"/>
      <c r="D16" s="35"/>
      <c r="E16" s="155"/>
    </row>
    <row r="17" spans="1:5">
      <c r="A17" s="16" t="s">
        <v>33</v>
      </c>
      <c r="B17" s="16" t="s">
        <v>2</v>
      </c>
      <c r="C17" s="83"/>
      <c r="D17" s="83"/>
      <c r="E17" s="155"/>
    </row>
    <row r="18" spans="1:5" ht="30">
      <c r="A18" s="17" t="s">
        <v>12</v>
      </c>
      <c r="B18" s="17" t="s">
        <v>250</v>
      </c>
      <c r="C18" s="36"/>
      <c r="D18" s="37"/>
      <c r="E18" s="155"/>
    </row>
    <row r="19" spans="1:5">
      <c r="A19" s="17" t="s">
        <v>13</v>
      </c>
      <c r="B19" s="17" t="s">
        <v>14</v>
      </c>
      <c r="C19" s="36"/>
      <c r="D19" s="38"/>
      <c r="E19" s="155"/>
    </row>
    <row r="20" spans="1:5" ht="30">
      <c r="A20" s="17" t="s">
        <v>282</v>
      </c>
      <c r="B20" s="17" t="s">
        <v>22</v>
      </c>
      <c r="C20" s="36"/>
      <c r="D20" s="39"/>
      <c r="E20" s="155"/>
    </row>
    <row r="21" spans="1:5">
      <c r="A21" s="17" t="s">
        <v>283</v>
      </c>
      <c r="B21" s="17" t="s">
        <v>15</v>
      </c>
      <c r="C21" s="36"/>
      <c r="D21" s="39"/>
      <c r="E21" s="155"/>
    </row>
    <row r="22" spans="1:5">
      <c r="A22" s="17" t="s">
        <v>284</v>
      </c>
      <c r="B22" s="17" t="s">
        <v>16</v>
      </c>
      <c r="C22" s="36"/>
      <c r="D22" s="39"/>
      <c r="E22" s="155"/>
    </row>
    <row r="23" spans="1:5">
      <c r="A23" s="17" t="s">
        <v>285</v>
      </c>
      <c r="B23" s="17" t="s">
        <v>17</v>
      </c>
      <c r="C23" s="118">
        <f>SUM(C24:C27)</f>
        <v>0</v>
      </c>
      <c r="D23" s="118">
        <f>SUM(D24:D27)</f>
        <v>0</v>
      </c>
      <c r="E23" s="155"/>
    </row>
    <row r="24" spans="1:5" ht="16.5" customHeight="1">
      <c r="A24" s="18" t="s">
        <v>286</v>
      </c>
      <c r="B24" s="18" t="s">
        <v>18</v>
      </c>
      <c r="C24" s="36"/>
      <c r="D24" s="39"/>
      <c r="E24" s="155"/>
    </row>
    <row r="25" spans="1:5" ht="16.5" customHeight="1">
      <c r="A25" s="18" t="s">
        <v>287</v>
      </c>
      <c r="B25" s="18" t="s">
        <v>19</v>
      </c>
      <c r="C25" s="36"/>
      <c r="D25" s="39"/>
      <c r="E25" s="155"/>
    </row>
    <row r="26" spans="1:5" ht="16.5" customHeight="1">
      <c r="A26" s="18" t="s">
        <v>288</v>
      </c>
      <c r="B26" s="18" t="s">
        <v>20</v>
      </c>
      <c r="C26" s="36"/>
      <c r="D26" s="39"/>
      <c r="E26" s="155"/>
    </row>
    <row r="27" spans="1:5" ht="16.5" customHeight="1">
      <c r="A27" s="18" t="s">
        <v>289</v>
      </c>
      <c r="B27" s="18" t="s">
        <v>23</v>
      </c>
      <c r="C27" s="36"/>
      <c r="D27" s="40"/>
      <c r="E27" s="155"/>
    </row>
    <row r="28" spans="1:5">
      <c r="A28" s="17" t="s">
        <v>290</v>
      </c>
      <c r="B28" s="17" t="s">
        <v>21</v>
      </c>
      <c r="C28" s="36"/>
      <c r="D28" s="40"/>
      <c r="E28" s="155"/>
    </row>
    <row r="29" spans="1:5">
      <c r="A29" s="16" t="s">
        <v>34</v>
      </c>
      <c r="B29" s="16" t="s">
        <v>3</v>
      </c>
      <c r="C29" s="32"/>
      <c r="D29" s="33"/>
      <c r="E29" s="155"/>
    </row>
    <row r="30" spans="1:5">
      <c r="A30" s="16" t="s">
        <v>35</v>
      </c>
      <c r="B30" s="16" t="s">
        <v>4</v>
      </c>
      <c r="C30" s="32"/>
      <c r="D30" s="33"/>
      <c r="E30" s="155"/>
    </row>
    <row r="31" spans="1:5">
      <c r="A31" s="16" t="s">
        <v>36</v>
      </c>
      <c r="B31" s="16" t="s">
        <v>5</v>
      </c>
      <c r="C31" s="32"/>
      <c r="D31" s="33"/>
      <c r="E31" s="155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5"/>
    </row>
    <row r="33" spans="1:5">
      <c r="A33" s="17" t="s">
        <v>291</v>
      </c>
      <c r="B33" s="17" t="s">
        <v>56</v>
      </c>
      <c r="C33" s="32"/>
      <c r="D33" s="33"/>
      <c r="E33" s="155"/>
    </row>
    <row r="34" spans="1:5">
      <c r="A34" s="17" t="s">
        <v>292</v>
      </c>
      <c r="B34" s="17" t="s">
        <v>55</v>
      </c>
      <c r="C34" s="32"/>
      <c r="D34" s="33"/>
      <c r="E34" s="155"/>
    </row>
    <row r="35" spans="1:5">
      <c r="A35" s="16" t="s">
        <v>38</v>
      </c>
      <c r="B35" s="16" t="s">
        <v>49</v>
      </c>
      <c r="C35" s="32"/>
      <c r="D35" s="33"/>
      <c r="E35" s="155"/>
    </row>
    <row r="36" spans="1:5">
      <c r="A36" s="16" t="s">
        <v>39</v>
      </c>
      <c r="B36" s="16" t="s">
        <v>358</v>
      </c>
      <c r="C36" s="83">
        <f>SUM(C37:C41)</f>
        <v>0</v>
      </c>
      <c r="D36" s="83">
        <f>SUM(D37:D41)</f>
        <v>0</v>
      </c>
      <c r="E36" s="155"/>
    </row>
    <row r="37" spans="1:5">
      <c r="A37" s="17" t="s">
        <v>355</v>
      </c>
      <c r="B37" s="17" t="s">
        <v>359</v>
      </c>
      <c r="C37" s="32"/>
      <c r="D37" s="32"/>
      <c r="E37" s="155"/>
    </row>
    <row r="38" spans="1:5">
      <c r="A38" s="17" t="s">
        <v>356</v>
      </c>
      <c r="B38" s="17" t="s">
        <v>360</v>
      </c>
      <c r="C38" s="32"/>
      <c r="D38" s="32"/>
      <c r="E38" s="155"/>
    </row>
    <row r="39" spans="1:5">
      <c r="A39" s="17" t="s">
        <v>357</v>
      </c>
      <c r="B39" s="17" t="s">
        <v>363</v>
      </c>
      <c r="C39" s="32"/>
      <c r="D39" s="33"/>
      <c r="E39" s="155"/>
    </row>
    <row r="40" spans="1:5">
      <c r="A40" s="17" t="s">
        <v>362</v>
      </c>
      <c r="B40" s="17" t="s">
        <v>364</v>
      </c>
      <c r="C40" s="32"/>
      <c r="D40" s="33"/>
      <c r="E40" s="155"/>
    </row>
    <row r="41" spans="1:5">
      <c r="A41" s="17" t="s">
        <v>365</v>
      </c>
      <c r="B41" s="17" t="s">
        <v>361</v>
      </c>
      <c r="C41" s="32"/>
      <c r="D41" s="33"/>
      <c r="E41" s="155"/>
    </row>
    <row r="42" spans="1:5" ht="30">
      <c r="A42" s="16" t="s">
        <v>40</v>
      </c>
      <c r="B42" s="16" t="s">
        <v>28</v>
      </c>
      <c r="C42" s="32"/>
      <c r="D42" s="33"/>
      <c r="E42" s="155"/>
    </row>
    <row r="43" spans="1:5">
      <c r="A43" s="16" t="s">
        <v>41</v>
      </c>
      <c r="B43" s="16" t="s">
        <v>24</v>
      </c>
      <c r="C43" s="32"/>
      <c r="D43" s="33"/>
      <c r="E43" s="155"/>
    </row>
    <row r="44" spans="1:5">
      <c r="A44" s="16" t="s">
        <v>42</v>
      </c>
      <c r="B44" s="16" t="s">
        <v>25</v>
      </c>
      <c r="C44" s="32"/>
      <c r="D44" s="33"/>
      <c r="E44" s="155"/>
    </row>
    <row r="45" spans="1:5">
      <c r="A45" s="16" t="s">
        <v>43</v>
      </c>
      <c r="B45" s="16" t="s">
        <v>26</v>
      </c>
      <c r="C45" s="32"/>
      <c r="D45" s="33"/>
      <c r="E45" s="155"/>
    </row>
    <row r="46" spans="1:5">
      <c r="A46" s="16" t="s">
        <v>44</v>
      </c>
      <c r="B46" s="16" t="s">
        <v>297</v>
      </c>
      <c r="C46" s="83">
        <f>SUM(C47:C49)</f>
        <v>0</v>
      </c>
      <c r="D46" s="83">
        <f>SUM(D47:D49)</f>
        <v>0</v>
      </c>
      <c r="E46" s="155"/>
    </row>
    <row r="47" spans="1:5">
      <c r="A47" s="97" t="s">
        <v>371</v>
      </c>
      <c r="B47" s="97" t="s">
        <v>374</v>
      </c>
      <c r="C47" s="32"/>
      <c r="D47" s="33"/>
      <c r="E47" s="155"/>
    </row>
    <row r="48" spans="1:5">
      <c r="A48" s="97" t="s">
        <v>372</v>
      </c>
      <c r="B48" s="97" t="s">
        <v>373</v>
      </c>
      <c r="C48" s="32"/>
      <c r="D48" s="33"/>
      <c r="E48" s="155"/>
    </row>
    <row r="49" spans="1:5">
      <c r="A49" s="97" t="s">
        <v>375</v>
      </c>
      <c r="B49" s="97" t="s">
        <v>376</v>
      </c>
      <c r="C49" s="32"/>
      <c r="D49" s="33"/>
      <c r="E49" s="155"/>
    </row>
    <row r="50" spans="1:5" ht="26.25" customHeight="1">
      <c r="A50" s="16" t="s">
        <v>45</v>
      </c>
      <c r="B50" s="16" t="s">
        <v>29</v>
      </c>
      <c r="C50" s="32"/>
      <c r="D50" s="33"/>
      <c r="E50" s="155"/>
    </row>
    <row r="51" spans="1:5">
      <c r="A51" s="16" t="s">
        <v>46</v>
      </c>
      <c r="B51" s="16" t="s">
        <v>6</v>
      </c>
      <c r="C51" s="32"/>
      <c r="D51" s="33"/>
      <c r="E51" s="155"/>
    </row>
    <row r="52" spans="1:5" ht="30">
      <c r="A52" s="14">
        <v>1.3</v>
      </c>
      <c r="B52" s="87" t="s">
        <v>414</v>
      </c>
      <c r="C52" s="84">
        <f>SUM(C53:C54)</f>
        <v>0</v>
      </c>
      <c r="D52" s="84">
        <f>SUM(D53:D54)</f>
        <v>0</v>
      </c>
      <c r="E52" s="155"/>
    </row>
    <row r="53" spans="1:5" ht="30">
      <c r="A53" s="16" t="s">
        <v>50</v>
      </c>
      <c r="B53" s="16" t="s">
        <v>48</v>
      </c>
      <c r="C53" s="32"/>
      <c r="D53" s="33"/>
      <c r="E53" s="155"/>
    </row>
    <row r="54" spans="1:5">
      <c r="A54" s="16" t="s">
        <v>51</v>
      </c>
      <c r="B54" s="16" t="s">
        <v>47</v>
      </c>
      <c r="C54" s="32"/>
      <c r="D54" s="33"/>
      <c r="E54" s="155"/>
    </row>
    <row r="55" spans="1:5">
      <c r="A55" s="14">
        <v>1.4</v>
      </c>
      <c r="B55" s="14" t="s">
        <v>416</v>
      </c>
      <c r="C55" s="32"/>
      <c r="D55" s="33"/>
      <c r="E55" s="155"/>
    </row>
    <row r="56" spans="1:5">
      <c r="A56" s="14">
        <v>1.5</v>
      </c>
      <c r="B56" s="14" t="s">
        <v>7</v>
      </c>
      <c r="C56" s="36"/>
      <c r="D56" s="39"/>
      <c r="E56" s="155"/>
    </row>
    <row r="57" spans="1:5">
      <c r="A57" s="14">
        <v>1.6</v>
      </c>
      <c r="B57" s="44" t="s">
        <v>8</v>
      </c>
      <c r="C57" s="84">
        <f>SUM(C58:C62)</f>
        <v>0</v>
      </c>
      <c r="D57" s="84">
        <f>SUM(D58:D62)</f>
        <v>0</v>
      </c>
      <c r="E57" s="155"/>
    </row>
    <row r="58" spans="1:5">
      <c r="A58" s="16" t="s">
        <v>298</v>
      </c>
      <c r="B58" s="45" t="s">
        <v>52</v>
      </c>
      <c r="C58" s="36"/>
      <c r="D58" s="39"/>
      <c r="E58" s="155"/>
    </row>
    <row r="59" spans="1:5" ht="30">
      <c r="A59" s="16" t="s">
        <v>299</v>
      </c>
      <c r="B59" s="45" t="s">
        <v>54</v>
      </c>
      <c r="C59" s="36"/>
      <c r="D59" s="39"/>
      <c r="E59" s="155"/>
    </row>
    <row r="60" spans="1:5">
      <c r="A60" s="16" t="s">
        <v>300</v>
      </c>
      <c r="B60" s="45" t="s">
        <v>53</v>
      </c>
      <c r="C60" s="39"/>
      <c r="D60" s="39"/>
      <c r="E60" s="155"/>
    </row>
    <row r="61" spans="1:5">
      <c r="A61" s="16" t="s">
        <v>301</v>
      </c>
      <c r="B61" s="45" t="s">
        <v>27</v>
      </c>
      <c r="C61" s="36"/>
      <c r="D61" s="39"/>
      <c r="E61" s="155"/>
    </row>
    <row r="62" spans="1:5">
      <c r="A62" s="16" t="s">
        <v>337</v>
      </c>
      <c r="B62" s="221" t="s">
        <v>338</v>
      </c>
      <c r="C62" s="36"/>
      <c r="D62" s="222"/>
      <c r="E62" s="155"/>
    </row>
    <row r="63" spans="1:5">
      <c r="A63" s="13">
        <v>2</v>
      </c>
      <c r="B63" s="46" t="s">
        <v>106</v>
      </c>
      <c r="C63" s="292"/>
      <c r="D63" s="119">
        <f>SUM(D64:D69)</f>
        <v>0</v>
      </c>
      <c r="E63" s="155"/>
    </row>
    <row r="64" spans="1:5">
      <c r="A64" s="15">
        <v>2.1</v>
      </c>
      <c r="B64" s="47" t="s">
        <v>100</v>
      </c>
      <c r="C64" s="292"/>
      <c r="D64" s="41"/>
      <c r="E64" s="155"/>
    </row>
    <row r="65" spans="1:5">
      <c r="A65" s="15">
        <v>2.2000000000000002</v>
      </c>
      <c r="B65" s="47" t="s">
        <v>104</v>
      </c>
      <c r="C65" s="294"/>
      <c r="D65" s="42"/>
      <c r="E65" s="155"/>
    </row>
    <row r="66" spans="1:5">
      <c r="A66" s="15">
        <v>2.2999999999999998</v>
      </c>
      <c r="B66" s="47" t="s">
        <v>103</v>
      </c>
      <c r="C66" s="294"/>
      <c r="D66" s="42"/>
      <c r="E66" s="155"/>
    </row>
    <row r="67" spans="1:5">
      <c r="A67" s="15">
        <v>2.4</v>
      </c>
      <c r="B67" s="47" t="s">
        <v>105</v>
      </c>
      <c r="C67" s="294"/>
      <c r="D67" s="42"/>
      <c r="E67" s="155"/>
    </row>
    <row r="68" spans="1:5">
      <c r="A68" s="15">
        <v>2.5</v>
      </c>
      <c r="B68" s="47" t="s">
        <v>101</v>
      </c>
      <c r="C68" s="294"/>
      <c r="D68" s="42"/>
      <c r="E68" s="155"/>
    </row>
    <row r="69" spans="1:5">
      <c r="A69" s="15">
        <v>2.6</v>
      </c>
      <c r="B69" s="47" t="s">
        <v>102</v>
      </c>
      <c r="C69" s="294"/>
      <c r="D69" s="42"/>
      <c r="E69" s="155"/>
    </row>
    <row r="70" spans="1:5" s="2" customFormat="1">
      <c r="A70" s="13">
        <v>3</v>
      </c>
      <c r="B70" s="290" t="s">
        <v>449</v>
      </c>
      <c r="C70" s="293"/>
      <c r="D70" s="291"/>
      <c r="E70" s="105"/>
    </row>
    <row r="71" spans="1:5" s="2" customFormat="1">
      <c r="A71" s="13">
        <v>4</v>
      </c>
      <c r="B71" s="13" t="s">
        <v>252</v>
      </c>
      <c r="C71" s="293">
        <f>SUM(C72:C73)</f>
        <v>0</v>
      </c>
      <c r="D71" s="85">
        <f>SUM(D72:D73)</f>
        <v>0</v>
      </c>
      <c r="E71" s="105"/>
    </row>
    <row r="72" spans="1:5" s="2" customFormat="1">
      <c r="A72" s="15">
        <v>4.0999999999999996</v>
      </c>
      <c r="B72" s="15" t="s">
        <v>253</v>
      </c>
      <c r="C72" s="8"/>
      <c r="D72" s="8"/>
      <c r="E72" s="105"/>
    </row>
    <row r="73" spans="1:5" s="2" customFormat="1">
      <c r="A73" s="15">
        <v>4.2</v>
      </c>
      <c r="B73" s="15" t="s">
        <v>254</v>
      </c>
      <c r="C73" s="8"/>
      <c r="D73" s="8"/>
      <c r="E73" s="105"/>
    </row>
    <row r="74" spans="1:5" s="2" customFormat="1" ht="15.75" thickBot="1">
      <c r="A74" s="13">
        <v>5</v>
      </c>
      <c r="B74" s="288" t="s">
        <v>280</v>
      </c>
      <c r="C74" s="8"/>
      <c r="D74" s="85"/>
      <c r="E74" s="105"/>
    </row>
    <row r="75" spans="1:5" s="2" customFormat="1" ht="26.25" thickBot="1">
      <c r="A75" s="474">
        <v>6</v>
      </c>
      <c r="B75" s="475" t="s">
        <v>614</v>
      </c>
      <c r="C75" s="12">
        <v>0</v>
      </c>
      <c r="D75" s="473">
        <v>0</v>
      </c>
      <c r="E75" s="105"/>
    </row>
    <row r="76" spans="1:5" s="2" customFormat="1" ht="15.75" thickBot="1">
      <c r="A76" s="476">
        <v>6.1</v>
      </c>
      <c r="B76" s="477" t="s">
        <v>68</v>
      </c>
      <c r="C76" s="12"/>
      <c r="D76" s="473"/>
      <c r="E76" s="105"/>
    </row>
    <row r="77" spans="1:5" s="2" customFormat="1" ht="15.75" thickBot="1">
      <c r="A77" s="476">
        <v>6.2</v>
      </c>
      <c r="B77" s="477" t="s">
        <v>74</v>
      </c>
      <c r="C77" s="12"/>
      <c r="D77" s="473"/>
      <c r="E77" s="105"/>
    </row>
    <row r="78" spans="1:5" s="2" customFormat="1" ht="15.75" thickBot="1">
      <c r="A78" s="476">
        <v>6.3</v>
      </c>
      <c r="B78" s="477" t="s">
        <v>69</v>
      </c>
      <c r="C78" s="12"/>
      <c r="D78" s="473"/>
      <c r="E78" s="105"/>
    </row>
    <row r="79" spans="1:5" s="2" customFormat="1" ht="15.75" thickBot="1">
      <c r="A79" s="476">
        <v>6.4</v>
      </c>
      <c r="B79" s="477" t="s">
        <v>615</v>
      </c>
      <c r="C79" s="12"/>
      <c r="D79" s="473"/>
      <c r="E79" s="105"/>
    </row>
    <row r="80" spans="1:5" s="2" customFormat="1" ht="15.75" thickBot="1">
      <c r="A80" s="476">
        <v>6.5</v>
      </c>
      <c r="B80" s="477" t="s">
        <v>78</v>
      </c>
      <c r="C80" s="12"/>
      <c r="D80" s="473"/>
      <c r="E80" s="105"/>
    </row>
    <row r="81" spans="1:9" s="2" customFormat="1" ht="15.75" thickBot="1">
      <c r="A81" s="476">
        <v>6.6</v>
      </c>
      <c r="B81" s="477" t="s">
        <v>8</v>
      </c>
      <c r="C81" s="12"/>
      <c r="D81" s="473"/>
      <c r="E81" s="105"/>
    </row>
    <row r="82" spans="1:9" s="2" customFormat="1">
      <c r="A82" s="398"/>
      <c r="B82" s="398"/>
      <c r="C82" s="12"/>
      <c r="D82" s="12"/>
      <c r="E82" s="105"/>
    </row>
    <row r="83" spans="1:9" s="2" customFormat="1">
      <c r="A83" s="459" t="s">
        <v>500</v>
      </c>
      <c r="B83" s="459"/>
      <c r="C83" s="459"/>
      <c r="D83" s="459"/>
      <c r="E83" s="105"/>
    </row>
    <row r="84" spans="1:9" s="2" customFormat="1">
      <c r="A84" s="398"/>
      <c r="B84" s="398"/>
      <c r="C84" s="12"/>
      <c r="D84" s="12"/>
      <c r="E84" s="105"/>
    </row>
    <row r="85" spans="1:9" s="22" customFormat="1" ht="12.75"/>
    <row r="86" spans="1:9" s="2" customFormat="1">
      <c r="A86" s="69" t="s">
        <v>107</v>
      </c>
      <c r="E86" s="5"/>
    </row>
    <row r="87" spans="1:9" s="2" customFormat="1">
      <c r="E87"/>
      <c r="F87"/>
      <c r="G87"/>
      <c r="H87"/>
      <c r="I87"/>
    </row>
    <row r="88" spans="1:9" s="2" customFormat="1">
      <c r="D88" s="12"/>
      <c r="E88"/>
      <c r="F88"/>
      <c r="G88"/>
      <c r="H88"/>
      <c r="I88"/>
    </row>
    <row r="89" spans="1:9" s="2" customFormat="1">
      <c r="A89"/>
      <c r="B89" s="43" t="s">
        <v>501</v>
      </c>
      <c r="D89" s="12"/>
      <c r="E89"/>
      <c r="F89"/>
      <c r="G89"/>
      <c r="H89"/>
      <c r="I89"/>
    </row>
    <row r="90" spans="1:9" s="2" customFormat="1">
      <c r="A90"/>
      <c r="B90" s="460" t="s">
        <v>502</v>
      </c>
      <c r="C90" s="460"/>
      <c r="D90" s="460"/>
      <c r="E90"/>
      <c r="F90"/>
      <c r="G90"/>
      <c r="H90"/>
      <c r="I90"/>
    </row>
    <row r="91" spans="1:9" customFormat="1" ht="12.75">
      <c r="B91" s="65" t="s">
        <v>503</v>
      </c>
    </row>
    <row r="92" spans="1:9" s="2" customFormat="1">
      <c r="A92" s="11"/>
      <c r="B92" s="460" t="s">
        <v>504</v>
      </c>
      <c r="C92" s="460"/>
      <c r="D92" s="460"/>
    </row>
    <row r="93" spans="1:9" s="22" customFormat="1" ht="12.75"/>
    <row r="94" spans="1:9" s="22" customFormat="1" ht="12.75"/>
  </sheetData>
  <mergeCells count="5">
    <mergeCell ref="C1:D1"/>
    <mergeCell ref="C2:D2"/>
    <mergeCell ref="A83:D83"/>
    <mergeCell ref="B90:D90"/>
    <mergeCell ref="B92:D92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2016-01-28T10:48:43Z</cp:lastPrinted>
  <dcterms:created xsi:type="dcterms:W3CDTF">2011-12-27T13:20:18Z</dcterms:created>
  <dcterms:modified xsi:type="dcterms:W3CDTF">2016-07-09T14:09:47Z</dcterms:modified>
</cp:coreProperties>
</file>