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15600" windowHeight="7680" tabRatio="954" firstSheet="13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D11" i="42" l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44" i="12"/>
  <c r="J9" i="10"/>
  <c r="D26" i="3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<sst xmlns="http://schemas.openxmlformats.org/spreadsheetml/2006/main" count="927" uniqueCount="497">
  <si>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</si>
  <si>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</si>
  <si>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</si>
  <si>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</si>
  <si>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</si>
  <si>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</si>
  <si>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</si>
  <si>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</si>
  <si>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</si>
  <si>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</si>
  <si>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</si>
  <si>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</si>
  <si>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</si>
  <si>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</si>
  <si>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</si>
  <si>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</si>
  <si>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</si>
  <si>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</si>
  <si>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</si>
  <si>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</si>
  <si>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</si>
  <si>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</si>
  <si>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</si>
  <si>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</si>
  <si>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</si>
  <si>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</si>
  <si>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</si>
  <si>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</si>
  <si>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</si>
  <si>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</si>
  <si>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</si>
  <si>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</si>
  <si>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</si>
  <si>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</si>
  <si>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</si>
  <si>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</si>
  <si>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</si>
  <si>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</si>
  <si>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</si>
  <si>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</si>
  <si>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</si>
  <si>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</si>
  <si>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</si>
  <si>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</si>
  <si>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</si>
  <si>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</si>
  <si>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</si>
  <si>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</si>
  <si>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</si>
  <si>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</si>
  <si>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</si>
  <si>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</si>
  <si>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</si>
  <si>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</si>
  <si>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</si>
  <si>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</si>
  <si>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</si>
  <si>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</si>
  <si>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</si>
  <si>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</si>
  <si>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</si>
  <si>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</si>
  <si>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</si>
  <si>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</si>
  <si>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</si>
  <si>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</si>
  <si>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</si>
  <si>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</si>
  <si>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</si>
  <si>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</si>
  <si>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</si>
  <si>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</si>
  <si>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</si>
  <si>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</si>
  <si>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</si>
  <si>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</si>
  <si>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</si>
  <si>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</si>
  <si>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</si>
  <si>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</si>
  <si>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</si>
  <si>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</si>
  <si>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</si>
  <si>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</si>
  <si>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</si>
  <si>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</si>
  <si>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</si>
  <si>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</si>
  <si>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</si>
  <si>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</si>
  <si>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</si>
  <si>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</si>
  <si>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</si>
  <si>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</si>
  <si>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</si>
  <si>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</si>
  <si>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</si>
  <si>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</si>
  <si>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</si>
  <si>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</si>
  <si>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</si>
  <si>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</si>
  <si>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</si>
  <si>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</si>
  <si>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</si>
  <si>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</si>
  <si>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</si>
  <si>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</si>
  <si>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</si>
  <si>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</si>
  <si>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</si>
  <si>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</si>
  <si>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</si>
  <si>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</si>
  <si>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</si>
  <si>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</si>
  <si>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</si>
  <si>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</si>
  <si>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</si>
  <si>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</si>
  <si>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</si>
  <si>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</si>
  <si>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</si>
  <si>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</si>
  <si>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</si>
  <si>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</si>
  <si>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</si>
  <si>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</si>
  <si>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</si>
  <si>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</si>
  <si>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</si>
  <si>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</si>
  <si>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</si>
  <si>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</si>
  <si>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</si>
  <si>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</si>
  <si>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</si>
  <si>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</si>
  <si>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</si>
  <si>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</si>
  <si>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</si>
  <si>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</si>
  <si>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</si>
  <si>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</si>
  <si>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</si>
  <si>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</si>
  <si>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</si>
  <si>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</si>
  <si>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</si>
  <si>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</si>
  <si>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</si>
  <si>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</si>
  <si>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</si>
  <si>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</si>
  <si>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</si>
  <si>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</si>
  <si>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</si>
  <si>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</si>
  <si>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</si>
  <si>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</si>
  <si>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</si>
  <si>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</si>
  <si>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</si>
  <si>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</si>
  <si>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</si>
  <si>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</si>
  <si>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</si>
  <si>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</si>
  <si>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</si>
  <si>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</si>
  <si>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</si>
  <si>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</si>
  <si>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</si>
  <si>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</si>
  <si>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</si>
  <si>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</si>
  <si>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</si>
  <si>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</si>
  <si>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</si>
  <si>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</si>
  <si>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</si>
  <si>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</si>
  <si>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</si>
  <si>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</si>
  <si>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</si>
  <si>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</si>
  <si>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</si>
  <si>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</si>
  <si>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</si>
  <si>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</si>
  <si>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</si>
  <si>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</si>
  <si>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</si>
  <si>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</si>
  <si>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</si>
  <si>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</si>
  <si>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</si>
  <si>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</si>
  <si>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</si>
  <si>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</si>
  <si>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</si>
  <si>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</si>
  <si>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</si>
  <si>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</si>
  <si>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</si>
  <si>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</si>
  <si>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</si>
  <si>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</si>
  <si>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</si>
  <si>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</si>
  <si>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</si>
  <si>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</si>
  <si>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</si>
  <si>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</si>
  <si>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</si>
  <si>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</si>
  <si>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</si>
  <si>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</si>
  <si>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</si>
  <si>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</si>
  <si>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</si>
  <si>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</si>
  <si>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</si>
  <si>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</si>
  <si>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</si>
  <si>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</si>
  <si>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</si>
  <si>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</si>
  <si>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</si>
  <si>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</si>
  <si>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</si>
  <si>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</si>
  <si>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</si>
  <si>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</si>
  <si>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</si>
  <si>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</si>
  <si>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</si>
  <si>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</si>
  <si>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</si>
  <si>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</si>
  <si>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</si>
  <si>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</si>
  <si>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</si>
  <si>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</si>
  <si>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</si>
  <si>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</si>
  <si>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</si>
  <si>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</si>
  <si>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</si>
  <si>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</si>
  <si>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</si>
  <si>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</si>
  <si>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</si>
  <si>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</si>
  <si>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</si>
  <si>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</si>
  <si>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</si>
  <si>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</si>
  <si>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</si>
  <si>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</si>
  <si>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</si>
  <si>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</si>
  <si>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</si>
  <si>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</si>
  <si>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</si>
  <si>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</si>
  <si>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</si>
  <si>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</si>
  <si>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</si>
  <si>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</si>
  <si>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</si>
  <si>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</si>
  <si>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</si>
  <si>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</si>
  <si>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</si>
  <si>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</si>
  <si>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</si>
  <si>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</si>
  <si>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</si>
  <si>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</si>
  <si>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</si>
  <si>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</si>
  <si>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</si>
  <si>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</si>
  <si>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</si>
  <si>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</si>
  <si>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</si>
  <si>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</si>
  <si>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</si>
  <si>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</si>
  <si>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</si>
  <si>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</si>
  <si>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</si>
  <si>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</si>
  <si>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</si>
  <si>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</si>
  <si>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</si>
  <si>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</si>
  <si>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</si>
  <si>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</si>
  <si>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</si>
  <si>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</si>
  <si>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</si>
  <si>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</si>
  <si>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</si>
  <si>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</si>
  <si>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</si>
  <si>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</si>
  <si>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</si>
  <si>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</si>
  <si>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</si>
  <si>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</si>
  <si>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</si>
  <si>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</si>
  <si>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</si>
  <si>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</si>
  <si>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</si>
  <si>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</si>
  <si>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</si>
  <si>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</si>
  <si>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</si>
  <si>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</si>
  <si>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</si>
  <si>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</si>
  <si>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</si>
  <si>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</si>
  <si>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</si>
  <si>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</si>
  <si>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</si>
  <si>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</si>
  <si>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</si>
  <si>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</si>
  <si>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</si>
  <si>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</si>
  <si>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</si>
  <si>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</si>
  <si>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</si>
  <si>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</si>
  <si>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</si>
  <si>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</si>
  <si>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</si>
  <si>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</si>
  <si>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</si>
  <si>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</si>
  <si>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</si>
  <si>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</si>
  <si>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</si>
  <si>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</si>
  <si>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</si>
  <si>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</si>
  <si>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</si>
  <si>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</si>
  <si>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</si>
  <si>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</si>
  <si>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</si>
  <si>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</si>
  <si>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</si>
  <si>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</si>
  <si>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</si>
  <si>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</si>
  <si>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</si>
  <si>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</si>
  <si>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</si>
  <si>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</si>
  <si>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</si>
  <si>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</si>
  <si>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</si>
  <si>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</si>
  <si>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</si>
  <si>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</si>
  <si>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</si>
  <si>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</si>
  <si>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</si>
  <si>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</si>
  <si>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</si>
  <si>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</si>
  <si>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</si>
  <si>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</si>
  <si>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</si>
  <si>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</si>
  <si>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</si>
  <si>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</si>
  <si>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</si>
  <si>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</si>
  <si>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</si>
  <si>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</si>
  <si>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</si>
  <si>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</si>
  <si>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</si>
  <si>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</si>
  <si>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</si>
  <si>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</si>
  <si>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</si>
  <si>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</si>
  <si>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</si>
  <si>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</si>
  <si>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</si>
  <si>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</si>
  <si>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</si>
  <si>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</si>
  <si>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</si>
  <si>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</si>
  <si>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</si>
  <si>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</si>
  <si>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</si>
  <si>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</si>
  <si>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</si>
  <si>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</si>
  <si>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</si>
  <si>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</si>
  <si>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</si>
  <si>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</si>
  <si>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</si>
  <si>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</si>
  <si>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</si>
  <si>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</si>
  <si>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</si>
  <si>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</si>
  <si>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</si>
  <si>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</si>
  <si>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</si>
  <si>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</si>
  <si>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</si>
  <si>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</si>
  <si>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</si>
  <si>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</si>
  <si>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</si>
  <si>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</si>
  <si>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</si>
  <si>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</si>
  <si>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</si>
  <si>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</si>
  <si>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</si>
  <si>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</si>
  <si>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</si>
  <si>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</si>
  <si>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</si>
  <si>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</si>
  <si>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</si>
  <si>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</si>
  <si>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</si>
  <si>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</si>
  <si>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</si>
  <si>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</si>
  <si>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</si>
  <si>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</si>
  <si>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</si>
  <si>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</si>
  <si>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</si>
  <si>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</si>
  <si>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</si>
  <si>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</si>
  <si>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</si>
  <si>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</si>
  <si>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</si>
  <si>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</si>
  <si>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</si>
  <si>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</si>
  <si>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</si>
  <si>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</si>
  <si>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</si>
  <si>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</si>
  <si>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</si>
  <si>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</si>
  <si>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</si>
  <si>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</si>
  <si>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</si>
  <si>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</si>
  <si>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</si>
  <si>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</si>
  <si>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</si>
  <si>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</si>
  <si>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</si>
  <si>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</si>
  <si>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</si>
  <si>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</si>
  <si>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</si>
  <si>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</si>
  <si>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</si>
  <si>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</si>
  <si>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პროგრესულ-დემოკრატიული მოძრაობა</t>
  </si>
  <si>
    <t>ბანკი ქართუ</t>
  </si>
  <si>
    <t>GE14CR0130009200093408</t>
  </si>
  <si>
    <t>03/10/2017-21/10/2017</t>
  </si>
  <si>
    <t>ფულადი შემოწირულობა</t>
  </si>
  <si>
    <t>ლაშა სტურუა</t>
  </si>
  <si>
    <t>01001013616</t>
  </si>
  <si>
    <t>GE85BG0000000125794700</t>
  </si>
  <si>
    <t>საქართველოს ბანკი</t>
  </si>
  <si>
    <t>ბეჭდური რეკლამი ხარჯი</t>
  </si>
  <si>
    <t>შპს "პოლიგრაფ-ლუქსი"</t>
  </si>
  <si>
    <t>პროგრესულ-დემოკრატიული მოძრაობა"</t>
  </si>
  <si>
    <t>ქ.თბილისის მაჟორიტარი დეპუტატობის კანდიდატი როინ ნაჭყაბია</t>
  </si>
  <si>
    <t>ფლაერები 170 გრ</t>
  </si>
  <si>
    <t>შპს"ქ.ც.გ ჯგუფი"</t>
  </si>
  <si>
    <t>მაჟორიტარი დეპუტატობის კანდიდატების პლაკატები</t>
  </si>
  <si>
    <t>პლაკატი 135 გრ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</si>
</sst>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3" fillId="0" borderId="2" xfId="9" applyNumberFormat="1" applyFont="1" applyBorder="1" applyAlignment="1" applyProtection="1">
      <alignment horizontal="left"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  <xf numFmtId="14" fontId="33" fillId="0" borderId="42" xfId="9" applyNumberFormat="1" applyFont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Normal="100" zoomScaleSheetLayoutView="100" workbookViewId="0">
      <selection activeCell="D16" sqref="D16"/>
    </sheetView>
  </sheetViews>
  <sheetFormatPr defaultRowHeight="15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6" width="13.7109375" style="291" customWidth="1"/>
    <col min="7" max="7" width="22.28515625" style="291" customWidth="1"/>
    <col min="8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8.5703125" style="290" customWidth="1"/>
    <col min="13" max="16384" width="9.140625" style="290"/>
  </cols>
  <sheetData>
    <row r="1" spans="1:12" s="301" customFormat="1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2" s="301" customFormat="1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356"/>
      <c r="L2" s="402" t="s">
        <v>483</v>
      </c>
    </row>
    <row r="3" spans="1:12" s="301" customFormat="1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>
      <c r="A4" s="395" t="s">
        <v>262</v>
      </c>
      <c r="B4" s="350"/>
      <c r="C4" s="350"/>
      <c r="D4" s="397" t="s">
        <v>480</v>
      </c>
      <c r="E4" s="387"/>
      <c r="F4" s="300"/>
      <c r="G4" s="293"/>
      <c r="H4" s="388"/>
      <c r="I4" s="387"/>
      <c r="J4" s="389"/>
      <c r="K4" s="293"/>
      <c r="L4" s="390"/>
    </row>
    <row r="5" spans="1:12" s="301" customFormat="1" ht="15.75" thickBot="1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>
      <c r="A6" s="353"/>
      <c r="B6" s="352"/>
      <c r="C6" s="351"/>
      <c r="D6" s="351"/>
      <c r="E6" s="351"/>
      <c r="F6" s="350"/>
      <c r="G6" s="350"/>
      <c r="H6" s="350"/>
      <c r="I6" s="405" t="s">
        <v>442</v>
      </c>
      <c r="J6" s="406"/>
      <c r="K6" s="407"/>
      <c r="L6" s="349"/>
    </row>
    <row r="7" spans="1:12" s="337" customFormat="1" ht="51.75" thickBot="1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25.5">
      <c r="A9" s="330">
        <v>1</v>
      </c>
      <c r="B9" s="321">
        <v>42804</v>
      </c>
      <c r="C9" s="320" t="s">
        <v>484</v>
      </c>
      <c r="D9" s="329">
        <v>1220</v>
      </c>
      <c r="E9" s="328" t="s">
        <v>485</v>
      </c>
      <c r="F9" s="317" t="s">
        <v>486</v>
      </c>
      <c r="G9" s="317" t="s">
        <v>487</v>
      </c>
      <c r="H9" s="327" t="s">
        <v>488</v>
      </c>
      <c r="I9" s="326"/>
      <c r="J9" s="325"/>
      <c r="K9" s="324"/>
      <c r="L9" s="323"/>
    </row>
    <row r="10" spans="1:12" ht="25.5">
      <c r="A10" s="322">
        <v>2</v>
      </c>
      <c r="B10" s="321">
        <v>42865</v>
      </c>
      <c r="C10" s="320" t="s">
        <v>484</v>
      </c>
      <c r="D10" s="319">
        <v>480</v>
      </c>
      <c r="E10" s="328" t="s">
        <v>485</v>
      </c>
      <c r="F10" s="317" t="s">
        <v>486</v>
      </c>
      <c r="G10" s="317" t="s">
        <v>487</v>
      </c>
      <c r="H10" s="317" t="s">
        <v>488</v>
      </c>
      <c r="I10" s="316"/>
      <c r="J10" s="315"/>
      <c r="K10" s="314"/>
      <c r="L10" s="313"/>
    </row>
    <row r="11" spans="1:12">
      <c r="A11" s="322">
        <v>3</v>
      </c>
      <c r="B11" s="321"/>
      <c r="C11" s="320"/>
      <c r="D11" s="401">
        <f>SUM(D9:D10)</f>
        <v>1700</v>
      </c>
      <c r="E11" s="318"/>
      <c r="F11" s="357"/>
      <c r="G11" s="317"/>
      <c r="H11" s="317"/>
      <c r="I11" s="316"/>
      <c r="J11" s="315"/>
      <c r="K11" s="314"/>
      <c r="L11" s="313"/>
    </row>
    <row r="12" spans="1:1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2">
      <c r="A13" s="322">
        <v>5</v>
      </c>
      <c r="B13" s="400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2">
      <c r="A14" s="322">
        <v>6</v>
      </c>
      <c r="B14" s="321"/>
      <c r="C14" s="320"/>
      <c r="D14" s="401"/>
      <c r="E14" s="318"/>
      <c r="F14" s="317"/>
      <c r="G14" s="317"/>
      <c r="H14" s="317"/>
      <c r="I14" s="316"/>
      <c r="J14" s="315"/>
      <c r="K14" s="314"/>
      <c r="L14" s="313"/>
    </row>
    <row r="15" spans="1:1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>
      <c r="A31" s="404" t="s">
        <v>409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</row>
    <row r="32" spans="1:12" s="302" customFormat="1" ht="12.75">
      <c r="A32" s="404" t="s">
        <v>437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</row>
    <row r="33" spans="1:12" s="302" customFormat="1" ht="12.75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</row>
    <row r="34" spans="1:12" s="301" customFormat="1">
      <c r="A34" s="404" t="s">
        <v>436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</row>
    <row r="35" spans="1:12" s="301" customFormat="1">
      <c r="A35" s="404"/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</row>
    <row r="36" spans="1:12" s="301" customFormat="1">
      <c r="A36" s="404" t="s">
        <v>435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</row>
    <row r="37" spans="1:12" s="301" customFormat="1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>
      <c r="A41" s="410" t="s">
        <v>96</v>
      </c>
      <c r="B41" s="410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>
      <c r="A43" s="294"/>
      <c r="B43" s="293"/>
      <c r="C43" s="403" t="s">
        <v>256</v>
      </c>
      <c r="D43" s="403"/>
      <c r="E43" s="403"/>
      <c r="F43" s="294"/>
      <c r="G43" s="293"/>
      <c r="H43" s="408" t="s">
        <v>434</v>
      </c>
      <c r="I43" s="296"/>
      <c r="J43" s="293"/>
      <c r="K43" s="294"/>
      <c r="L43" s="293"/>
    </row>
    <row r="44" spans="1:12" s="295" customFormat="1">
      <c r="A44" s="294"/>
      <c r="B44" s="293"/>
      <c r="C44" s="294"/>
      <c r="D44" s="293"/>
      <c r="E44" s="294"/>
      <c r="F44" s="294"/>
      <c r="G44" s="293"/>
      <c r="H44" s="409"/>
      <c r="I44" s="296"/>
      <c r="J44" s="293"/>
      <c r="K44" s="294"/>
      <c r="L44" s="293"/>
    </row>
    <row r="45" spans="1:12" s="292" customFormat="1">
      <c r="A45" s="294"/>
      <c r="B45" s="293"/>
      <c r="C45" s="403" t="s">
        <v>127</v>
      </c>
      <c r="D45" s="403"/>
      <c r="E45" s="403"/>
      <c r="F45" s="294"/>
      <c r="G45" s="293"/>
      <c r="H45" s="294"/>
      <c r="I45" s="294"/>
      <c r="J45" s="293"/>
      <c r="K45" s="294"/>
      <c r="L45" s="293"/>
    </row>
    <row r="46" spans="1:12" s="292" customFormat="1">
      <c r="E46" s="290"/>
    </row>
    <row r="47" spans="1:12" s="292" customFormat="1">
      <c r="E47" s="290"/>
    </row>
    <row r="48" spans="1:12" s="292" customFormat="1">
      <c r="E48" s="290"/>
    </row>
    <row r="49" spans="5:5" s="292" customFormat="1">
      <c r="E49" s="290"/>
    </row>
    <row r="50" spans="5:5" s="29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C1" zoomScale="80" zoomScaleSheetLayoutView="80" workbookViewId="0">
      <selection activeCell="K11" sqref="K11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17" t="s">
        <v>449</v>
      </c>
      <c r="B2" s="417"/>
      <c r="C2" s="417"/>
      <c r="D2" s="417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1" t="s">
        <v>483</v>
      </c>
      <c r="L3" s="41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პროგრესულ-დემოკრატიული მოძრაობა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75">
      <c r="A10" s="101">
        <v>1</v>
      </c>
      <c r="B10" s="373" t="s">
        <v>489</v>
      </c>
      <c r="C10" s="101" t="s">
        <v>490</v>
      </c>
      <c r="D10" s="101">
        <v>405122594</v>
      </c>
      <c r="E10" s="101" t="s">
        <v>491</v>
      </c>
      <c r="F10" s="101">
        <v>20000</v>
      </c>
      <c r="G10" s="101"/>
      <c r="H10" s="101" t="s">
        <v>492</v>
      </c>
      <c r="I10" s="101" t="s">
        <v>493</v>
      </c>
      <c r="J10" s="101">
        <v>0.24</v>
      </c>
      <c r="K10" s="4">
        <v>480</v>
      </c>
      <c r="L10" s="101"/>
    </row>
    <row r="11" spans="1:12" ht="75">
      <c r="A11" s="101">
        <v>2</v>
      </c>
      <c r="B11" s="373" t="s">
        <v>489</v>
      </c>
      <c r="C11" s="101" t="s">
        <v>494</v>
      </c>
      <c r="D11" s="101">
        <v>405186855</v>
      </c>
      <c r="E11" s="101" t="s">
        <v>491</v>
      </c>
      <c r="F11" s="101">
        <v>6100</v>
      </c>
      <c r="G11" s="101"/>
      <c r="H11" s="101" t="s">
        <v>495</v>
      </c>
      <c r="I11" s="101" t="s">
        <v>496</v>
      </c>
      <c r="J11" s="101">
        <v>0.2</v>
      </c>
      <c r="K11" s="4">
        <v>1220</v>
      </c>
      <c r="L11" s="101"/>
    </row>
    <row r="12" spans="1:12" ht="15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1700</v>
      </c>
      <c r="L35" s="90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2" t="s">
        <v>479</v>
      </c>
      <c r="B41" s="422"/>
      <c r="C41" s="422"/>
      <c r="D41" s="422"/>
      <c r="E41" s="422"/>
      <c r="F41" s="422"/>
      <c r="G41" s="422"/>
      <c r="H41" s="422"/>
      <c r="I41" s="422"/>
      <c r="J41" s="422"/>
      <c r="K41" s="422"/>
    </row>
    <row r="42" spans="1:12" ht="15" customHeight="1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</row>
    <row r="43" spans="1:12" ht="12.75" customHeight="1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</row>
    <row r="44" spans="1:12" ht="15">
      <c r="A44" s="418" t="s">
        <v>96</v>
      </c>
      <c r="B44" s="418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>
      <c r="A46" s="374"/>
      <c r="B46" s="375"/>
      <c r="C46" s="419" t="s">
        <v>256</v>
      </c>
      <c r="D46" s="419"/>
      <c r="E46" s="377"/>
      <c r="F46" s="378"/>
      <c r="G46" s="420" t="s">
        <v>465</v>
      </c>
      <c r="H46" s="420"/>
      <c r="I46" s="420"/>
      <c r="J46" s="379"/>
      <c r="K46" s="189"/>
    </row>
    <row r="47" spans="1:12" ht="15">
      <c r="A47" s="374"/>
      <c r="B47" s="375"/>
      <c r="C47" s="374"/>
      <c r="D47" s="375"/>
      <c r="E47" s="375"/>
      <c r="F47" s="374"/>
      <c r="G47" s="421"/>
      <c r="H47" s="421"/>
      <c r="I47" s="421"/>
      <c r="J47" s="379"/>
      <c r="K47" s="189"/>
    </row>
    <row r="48" spans="1:12" ht="15">
      <c r="A48" s="374"/>
      <c r="B48" s="375"/>
      <c r="C48" s="416" t="s">
        <v>127</v>
      </c>
      <c r="D48" s="416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G14" sqref="G14"/>
    </sheetView>
  </sheetViews>
  <sheetFormatPr defaultRowHeight="15"/>
  <cols>
    <col min="1" max="1" width="12.85546875" style="30" customWidth="1"/>
    <col min="2" max="2" width="58.7109375" style="29" customWidth="1"/>
    <col min="3" max="3" width="11.28515625" style="2" customWidth="1"/>
    <col min="4" max="4" width="20.14062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3" t="s">
        <v>186</v>
      </c>
      <c r="D1" s="423"/>
      <c r="E1" s="108"/>
    </row>
    <row r="2" spans="1:5">
      <c r="A2" s="79" t="s">
        <v>128</v>
      </c>
      <c r="B2" s="124"/>
      <c r="C2" s="80"/>
      <c r="D2" s="411" t="s">
        <v>483</v>
      </c>
      <c r="E2" s="412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პროგრესულ-დემოკრატიული მოძრაობა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60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v>2.82</v>
      </c>
      <c r="D10" s="128">
        <v>1.71</v>
      </c>
      <c r="E10" s="108"/>
    </row>
    <row r="11" spans="1:5">
      <c r="A11" s="54" t="s">
        <v>180</v>
      </c>
      <c r="B11" s="55"/>
      <c r="C11" s="88">
        <f>SUM(C12:C32)</f>
        <v>2.82</v>
      </c>
      <c r="D11" s="88">
        <f>SUM(D12:D32)</f>
        <v>1.71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2.82</v>
      </c>
      <c r="D14" s="8">
        <v>1.71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8" sqref="I18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3" t="s">
        <v>97</v>
      </c>
      <c r="J1" s="413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483</v>
      </c>
      <c r="J2" s="412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პროგრესულ-დემოკრატიული მოძრაობა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481</v>
      </c>
      <c r="C10" s="163" t="s">
        <v>482</v>
      </c>
      <c r="D10" s="164" t="s">
        <v>209</v>
      </c>
      <c r="E10" s="160">
        <v>42621</v>
      </c>
      <c r="F10" s="28">
        <v>2.82</v>
      </c>
      <c r="G10" s="28">
        <v>1700</v>
      </c>
      <c r="H10" s="28">
        <v>1700</v>
      </c>
      <c r="I10" s="28">
        <v>1.71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J15" sqref="J15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411" t="s">
        <v>483</v>
      </c>
      <c r="H2" s="412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პროგრესულ-დემოკრატიული მოძრაობა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5" t="s">
        <v>97</v>
      </c>
      <c r="J1" s="425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1" t="s">
        <v>483</v>
      </c>
      <c r="J2" s="41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4" t="s">
        <v>208</v>
      </c>
      <c r="C7" s="424"/>
      <c r="D7" s="424" t="s">
        <v>280</v>
      </c>
      <c r="E7" s="424"/>
      <c r="F7" s="424" t="s">
        <v>281</v>
      </c>
      <c r="G7" s="424"/>
      <c r="H7" s="159" t="s">
        <v>267</v>
      </c>
      <c r="I7" s="424" t="s">
        <v>211</v>
      </c>
      <c r="J7" s="424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D32" sqref="D3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11" t="s">
        <v>483</v>
      </c>
      <c r="I2" s="412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483</v>
      </c>
      <c r="J2" s="412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>
      <c r="A2" s="202" t="s">
        <v>305</v>
      </c>
      <c r="B2" s="199"/>
      <c r="C2" s="199"/>
      <c r="D2" s="199"/>
      <c r="E2" s="200"/>
      <c r="F2" s="200"/>
      <c r="G2" s="411" t="s">
        <v>483</v>
      </c>
      <c r="H2" s="412"/>
    </row>
    <row r="3" spans="1:8" s="201" customFormat="1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>
      <c r="A5" s="204" t="str">
        <f>'ფორმა N1'!D4</f>
        <v>პროგრესულ-დემოკრატიული მოძრაობა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11" t="s">
        <v>483</v>
      </c>
      <c r="L2" s="412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0" customFormat="1" ht="15">
      <c r="A5" s="224" t="str">
        <f>'ფორმა N1'!D4</f>
        <v>პროგრესულ-დემოკრატიული მოძრაობა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6"/>
      <c r="D32" s="426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1" t="s">
        <v>483</v>
      </c>
      <c r="M2" s="412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პროგრესულ-დემოკრატიული მოძრაობა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2"/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3" t="s">
        <v>97</v>
      </c>
      <c r="D1" s="413"/>
      <c r="E1" s="111"/>
    </row>
    <row r="2" spans="1:7">
      <c r="A2" s="79" t="s">
        <v>128</v>
      </c>
      <c r="B2" s="79"/>
      <c r="C2" s="411" t="s">
        <v>483</v>
      </c>
      <c r="D2" s="412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6" t="str">
        <f>'ფორმა N1'!D4</f>
        <v>პროგრესულ-დემოკრატიული მოძრაობა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6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9" t="s">
        <v>87</v>
      </c>
      <c r="B28" s="249" t="s">
        <v>297</v>
      </c>
      <c r="C28" s="8"/>
      <c r="D28" s="8"/>
      <c r="E28" s="111"/>
    </row>
    <row r="29" spans="1:5">
      <c r="A29" s="249" t="s">
        <v>88</v>
      </c>
      <c r="B29" s="249" t="s">
        <v>300</v>
      </c>
      <c r="C29" s="8"/>
      <c r="D29" s="8"/>
      <c r="E29" s="111"/>
    </row>
    <row r="30" spans="1:5">
      <c r="A30" s="249" t="s">
        <v>427</v>
      </c>
      <c r="B30" s="249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9" t="s">
        <v>12</v>
      </c>
      <c r="B32" s="249" t="s">
        <v>476</v>
      </c>
      <c r="C32" s="8"/>
      <c r="D32" s="8"/>
      <c r="E32" s="111"/>
    </row>
    <row r="33" spans="1:9">
      <c r="A33" s="249" t="s">
        <v>13</v>
      </c>
      <c r="B33" s="249" t="s">
        <v>477</v>
      </c>
      <c r="C33" s="8"/>
      <c r="D33" s="8"/>
      <c r="E33" s="111"/>
    </row>
    <row r="34" spans="1:9">
      <c r="A34" s="249" t="s">
        <v>269</v>
      </c>
      <c r="B34" s="249" t="s">
        <v>478</v>
      </c>
      <c r="C34" s="8"/>
      <c r="D34" s="8"/>
      <c r="E34" s="111"/>
    </row>
    <row r="35" spans="1:9">
      <c r="A35" s="91" t="s">
        <v>34</v>
      </c>
      <c r="B35" s="262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8" sqref="L8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483</v>
      </c>
      <c r="J2" s="412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პროგრესულ-დემოკრატიული მოძრაობა</v>
      </c>
      <c r="B5" s="83"/>
      <c r="C5" s="83"/>
      <c r="D5" s="226"/>
      <c r="E5" s="226"/>
      <c r="F5" s="226"/>
      <c r="G5" s="226"/>
      <c r="H5" s="226"/>
      <c r="I5" s="225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2"/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L18" sqref="L18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483</v>
      </c>
      <c r="J2" s="41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პროგრესულ-დემოკრატიული მოძრაობა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8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topLeftCell="D1" zoomScale="80" zoomScaleNormal="100" zoomScaleSheetLayoutView="80" workbookViewId="0">
      <selection activeCell="Q22" sqref="Q22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11" t="s">
        <v>483</v>
      </c>
      <c r="N2" s="412"/>
    </row>
    <row r="3" spans="1:14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>
      <c r="A5" s="204" t="str">
        <f>'ფორმა N1'!D4</f>
        <v>პროგრესულ-დემოკრატიული მოძრაობა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F13" sqref="F13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4"/>
      <c r="C1" s="413" t="s">
        <v>97</v>
      </c>
      <c r="D1" s="413"/>
      <c r="E1" s="116"/>
    </row>
    <row r="2" spans="1:12" s="6" customFormat="1">
      <c r="A2" s="79" t="s">
        <v>128</v>
      </c>
      <c r="B2" s="254"/>
      <c r="C2" s="411" t="s">
        <v>483</v>
      </c>
      <c r="D2" s="412"/>
      <c r="E2" s="116"/>
    </row>
    <row r="3" spans="1:12" s="6" customFormat="1">
      <c r="A3" s="79"/>
      <c r="B3" s="254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>
      <c r="A5" s="122" t="str">
        <f>'ფორმა N1'!D4</f>
        <v>პროგრესულ-დემოკრატიული მოძრაობა</v>
      </c>
      <c r="B5" s="256"/>
      <c r="C5" s="60"/>
      <c r="D5" s="60"/>
      <c r="E5" s="111"/>
    </row>
    <row r="6" spans="1:12" s="2" customFormat="1">
      <c r="A6" s="80"/>
      <c r="B6" s="255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1">
        <v>1</v>
      </c>
      <c r="B9" s="241" t="s">
        <v>65</v>
      </c>
      <c r="C9" s="88">
        <f>SUM(C10,C26)</f>
        <v>1700</v>
      </c>
      <c r="D9" s="88">
        <f>SUM(D10,D26)</f>
        <v>1700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1700</v>
      </c>
      <c r="D10" s="88">
        <f>SUM(D11,D12,D16,D19,D24,D25)</f>
        <v>1700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v>1700</v>
      </c>
      <c r="D12" s="110">
        <v>1700</v>
      </c>
      <c r="E12" s="116"/>
    </row>
    <row r="13" spans="1:12" s="3" customFormat="1">
      <c r="A13" s="100" t="s">
        <v>70</v>
      </c>
      <c r="B13" s="100" t="s">
        <v>299</v>
      </c>
      <c r="C13" s="8">
        <v>1700</v>
      </c>
      <c r="D13" s="8">
        <v>1700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6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9" t="s">
        <v>87</v>
      </c>
      <c r="B28" s="249" t="s">
        <v>297</v>
      </c>
      <c r="C28" s="8"/>
      <c r="D28" s="8"/>
      <c r="E28" s="116"/>
    </row>
    <row r="29" spans="1:5">
      <c r="A29" s="249" t="s">
        <v>88</v>
      </c>
      <c r="B29" s="249" t="s">
        <v>300</v>
      </c>
      <c r="C29" s="8"/>
      <c r="D29" s="8"/>
      <c r="E29" s="116"/>
    </row>
    <row r="30" spans="1:5">
      <c r="A30" s="249" t="s">
        <v>427</v>
      </c>
      <c r="B30" s="249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9" t="s">
        <v>12</v>
      </c>
      <c r="B32" s="249" t="s">
        <v>476</v>
      </c>
      <c r="C32" s="8"/>
      <c r="D32" s="8"/>
      <c r="E32" s="116"/>
    </row>
    <row r="33" spans="1:9">
      <c r="A33" s="249" t="s">
        <v>13</v>
      </c>
      <c r="B33" s="249" t="s">
        <v>477</v>
      </c>
      <c r="C33" s="8"/>
      <c r="D33" s="8"/>
      <c r="E33" s="116"/>
    </row>
    <row r="34" spans="1:9">
      <c r="A34" s="249" t="s">
        <v>269</v>
      </c>
      <c r="B34" s="249" t="s">
        <v>478</v>
      </c>
      <c r="C34" s="8"/>
      <c r="D34" s="8"/>
      <c r="E34" s="116"/>
    </row>
    <row r="35" spans="1:9" s="23" customFormat="1">
      <c r="A35" s="91" t="s">
        <v>34</v>
      </c>
      <c r="B35" s="262" t="s">
        <v>424</v>
      </c>
      <c r="C35" s="8"/>
      <c r="D35" s="8"/>
    </row>
    <row r="36" spans="1:9" s="2" customFormat="1">
      <c r="A36" s="1"/>
      <c r="B36" s="257"/>
      <c r="E36" s="5"/>
    </row>
    <row r="37" spans="1:9" s="2" customFormat="1">
      <c r="B37" s="257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7"/>
      <c r="E40" s="5"/>
    </row>
    <row r="41" spans="1:9" s="2" customFormat="1">
      <c r="B41" s="257"/>
      <c r="E41"/>
      <c r="F41"/>
      <c r="G41"/>
      <c r="H41"/>
      <c r="I41"/>
    </row>
    <row r="42" spans="1:9" s="2" customFormat="1">
      <c r="B42" s="257"/>
      <c r="D42" s="12"/>
      <c r="E42"/>
      <c r="F42"/>
      <c r="G42"/>
      <c r="H42"/>
      <c r="I42"/>
    </row>
    <row r="43" spans="1:9" s="2" customFormat="1">
      <c r="A43"/>
      <c r="B43" s="259" t="s">
        <v>422</v>
      </c>
      <c r="D43" s="12"/>
      <c r="E43"/>
      <c r="F43"/>
      <c r="G43"/>
      <c r="H43"/>
      <c r="I43"/>
    </row>
    <row r="44" spans="1:9" s="2" customFormat="1">
      <c r="A44"/>
      <c r="B44" s="257" t="s">
        <v>258</v>
      </c>
      <c r="D44" s="12"/>
      <c r="E44"/>
      <c r="F44"/>
      <c r="G44"/>
      <c r="H44"/>
      <c r="I44"/>
    </row>
    <row r="45" spans="1:9" customFormat="1" ht="12.75">
      <c r="B45" s="260" t="s">
        <v>127</v>
      </c>
    </row>
    <row r="46" spans="1:9" customFormat="1" ht="12.75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2" sqref="C22"/>
    </sheetView>
  </sheetViews>
  <sheetFormatPr defaultRowHeight="15"/>
  <cols>
    <col min="1" max="1" width="13.14062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8"/>
      <c r="C1" s="413" t="s">
        <v>97</v>
      </c>
      <c r="D1" s="413"/>
      <c r="E1" s="94"/>
    </row>
    <row r="2" spans="1:5" s="6" customFormat="1">
      <c r="A2" s="77" t="s">
        <v>384</v>
      </c>
      <c r="B2" s="238"/>
      <c r="C2" s="411" t="s">
        <v>483</v>
      </c>
      <c r="D2" s="412"/>
      <c r="E2" s="94"/>
    </row>
    <row r="3" spans="1:5" s="6" customFormat="1">
      <c r="A3" s="77" t="s">
        <v>385</v>
      </c>
      <c r="B3" s="238"/>
      <c r="C3" s="239"/>
      <c r="D3" s="239"/>
      <c r="E3" s="94"/>
    </row>
    <row r="4" spans="1:5" s="6" customFormat="1">
      <c r="A4" s="79" t="s">
        <v>128</v>
      </c>
      <c r="B4" s="238"/>
      <c r="C4" s="239"/>
      <c r="D4" s="239"/>
      <c r="E4" s="94"/>
    </row>
    <row r="5" spans="1:5" s="6" customFormat="1">
      <c r="A5" s="79"/>
      <c r="B5" s="238"/>
      <c r="C5" s="239"/>
      <c r="D5" s="239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0" t="str">
        <f>'ფორმა N1'!D4</f>
        <v>პროგრესულ-დემოკრატიული მოძრაობა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8"/>
      <c r="B9" s="23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3"/>
      <c r="E17" s="98"/>
    </row>
    <row r="18" spans="1:6" s="3" customFormat="1">
      <c r="A18" s="100" t="s">
        <v>88</v>
      </c>
      <c r="B18" s="100" t="s">
        <v>62</v>
      </c>
      <c r="C18" s="4"/>
      <c r="D18" s="243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>
      <c r="A20" s="100" t="s">
        <v>12</v>
      </c>
      <c r="B20" s="100" t="s">
        <v>238</v>
      </c>
      <c r="C20" s="246"/>
      <c r="D20" s="39"/>
      <c r="E20" s="247"/>
    </row>
    <row r="21" spans="1:6" s="248" customFormat="1">
      <c r="A21" s="100" t="s">
        <v>13</v>
      </c>
      <c r="B21" s="100" t="s">
        <v>14</v>
      </c>
      <c r="C21" s="246"/>
      <c r="D21" s="40"/>
      <c r="E21" s="247"/>
    </row>
    <row r="22" spans="1:6" s="248" customFormat="1" ht="30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3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3"/>
      <c r="E44" s="98"/>
    </row>
    <row r="45" spans="1:5" s="3" customFormat="1" ht="30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3"/>
      <c r="E52" s="98"/>
    </row>
    <row r="53" spans="1:6" s="3" customFormat="1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>
      <c r="A59" s="90">
        <v>1.5</v>
      </c>
      <c r="B59" s="90" t="s">
        <v>7</v>
      </c>
      <c r="C59" s="246"/>
      <c r="D59" s="41"/>
      <c r="E59" s="247"/>
    </row>
    <row r="60" spans="1:6" s="248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>
      <c r="A61" s="91" t="s">
        <v>285</v>
      </c>
      <c r="B61" s="47" t="s">
        <v>52</v>
      </c>
      <c r="C61" s="246"/>
      <c r="D61" s="41"/>
      <c r="E61" s="247"/>
    </row>
    <row r="62" spans="1:6" s="248" customFormat="1" ht="30">
      <c r="A62" s="91" t="s">
        <v>286</v>
      </c>
      <c r="B62" s="47" t="s">
        <v>54</v>
      </c>
      <c r="C62" s="246"/>
      <c r="D62" s="41"/>
      <c r="E62" s="247"/>
    </row>
    <row r="63" spans="1:6" s="248" customFormat="1">
      <c r="A63" s="91" t="s">
        <v>287</v>
      </c>
      <c r="B63" s="47" t="s">
        <v>53</v>
      </c>
      <c r="C63" s="41"/>
      <c r="D63" s="41"/>
      <c r="E63" s="247"/>
    </row>
    <row r="64" spans="1:6" s="248" customFormat="1">
      <c r="A64" s="91" t="s">
        <v>288</v>
      </c>
      <c r="B64" s="47" t="s">
        <v>27</v>
      </c>
      <c r="C64" s="246"/>
      <c r="D64" s="41"/>
      <c r="E64" s="247"/>
    </row>
    <row r="65" spans="1:5" s="248" customFormat="1">
      <c r="A65" s="91" t="s">
        <v>323</v>
      </c>
      <c r="B65" s="47" t="s">
        <v>324</v>
      </c>
      <c r="C65" s="246"/>
      <c r="D65" s="41"/>
      <c r="E65" s="247"/>
    </row>
    <row r="66" spans="1:5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>
      <c r="A67" s="101">
        <v>2.1</v>
      </c>
      <c r="B67" s="251" t="s">
        <v>89</v>
      </c>
      <c r="C67" s="252"/>
      <c r="D67" s="22"/>
      <c r="E67" s="99"/>
    </row>
    <row r="68" spans="1:5">
      <c r="A68" s="101">
        <v>2.2000000000000002</v>
      </c>
      <c r="B68" s="251" t="s">
        <v>389</v>
      </c>
      <c r="C68" s="252"/>
      <c r="D68" s="22"/>
      <c r="E68" s="99"/>
    </row>
    <row r="69" spans="1:5">
      <c r="A69" s="101">
        <v>2.2999999999999998</v>
      </c>
      <c r="B69" s="251" t="s">
        <v>93</v>
      </c>
      <c r="C69" s="252"/>
      <c r="D69" s="22"/>
      <c r="E69" s="99"/>
    </row>
    <row r="70" spans="1:5">
      <c r="A70" s="101">
        <v>2.4</v>
      </c>
      <c r="B70" s="251" t="s">
        <v>92</v>
      </c>
      <c r="C70" s="252"/>
      <c r="D70" s="22"/>
      <c r="E70" s="99"/>
    </row>
    <row r="71" spans="1:5">
      <c r="A71" s="101">
        <v>2.5</v>
      </c>
      <c r="B71" s="251" t="s">
        <v>390</v>
      </c>
      <c r="C71" s="252"/>
      <c r="D71" s="22"/>
      <c r="E71" s="99"/>
    </row>
    <row r="72" spans="1:5">
      <c r="A72" s="101">
        <v>2.6</v>
      </c>
      <c r="B72" s="251" t="s">
        <v>90</v>
      </c>
      <c r="C72" s="252"/>
      <c r="D72" s="22"/>
      <c r="E72" s="99"/>
    </row>
    <row r="73" spans="1:5">
      <c r="A73" s="101">
        <v>2.7</v>
      </c>
      <c r="B73" s="251" t="s">
        <v>91</v>
      </c>
      <c r="C73" s="253"/>
      <c r="D73" s="22"/>
      <c r="E73" s="99"/>
    </row>
    <row r="74" spans="1:5">
      <c r="A74" s="241">
        <v>3</v>
      </c>
      <c r="B74" s="241" t="s">
        <v>423</v>
      </c>
      <c r="C74" s="88"/>
      <c r="D74" s="22"/>
      <c r="E74" s="99"/>
    </row>
    <row r="75" spans="1:5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2"/>
      <c r="D76" s="8"/>
      <c r="E76" s="99"/>
    </row>
    <row r="77" spans="1:5">
      <c r="A77" s="101">
        <v>4.2</v>
      </c>
      <c r="B77" s="101" t="s">
        <v>242</v>
      </c>
      <c r="C77" s="253"/>
      <c r="D77" s="8"/>
      <c r="E77" s="99"/>
    </row>
    <row r="78" spans="1:5">
      <c r="A78" s="241">
        <v>5</v>
      </c>
      <c r="B78" s="241" t="s">
        <v>267</v>
      </c>
      <c r="C78" s="278"/>
      <c r="D78" s="253"/>
      <c r="E78" s="99"/>
    </row>
    <row r="79" spans="1:5">
      <c r="B79" s="45"/>
    </row>
    <row r="80" spans="1:5">
      <c r="A80" s="414" t="s">
        <v>468</v>
      </c>
      <c r="B80" s="414"/>
      <c r="C80" s="414"/>
      <c r="D80" s="414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0" zoomScale="80" zoomScaleSheetLayoutView="80" workbookViewId="0">
      <selection activeCell="D33" sqref="D33"/>
    </sheetView>
  </sheetViews>
  <sheetFormatPr defaultRowHeight="15"/>
  <cols>
    <col min="1" max="1" width="15.7109375" style="21" customWidth="1"/>
    <col min="2" max="2" width="72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3" t="s">
        <v>97</v>
      </c>
      <c r="D1" s="413"/>
      <c r="E1" s="156"/>
    </row>
    <row r="2" spans="1:12">
      <c r="A2" s="79" t="s">
        <v>128</v>
      </c>
      <c r="B2" s="117"/>
      <c r="C2" s="411" t="s">
        <v>483</v>
      </c>
      <c r="D2" s="412"/>
      <c r="E2" s="156"/>
    </row>
    <row r="3" spans="1:12">
      <c r="A3" s="79"/>
      <c r="B3" s="117"/>
      <c r="C3" s="371"/>
      <c r="D3" s="371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პროგრესულ-დემოკრატიული მოძრაობა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0"/>
      <c r="B7" s="370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1700</v>
      </c>
      <c r="D9" s="85">
        <f>SUM(D10,D13,D53,D56,D57,D58,D64,D71,D72)</f>
        <v>1700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1700</v>
      </c>
      <c r="D13" s="87">
        <f>SUM(D14,D17,D29:D32,D35,D36,D43,D44,D45,D46,D47,D51,D52)</f>
        <v>1700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1700</v>
      </c>
      <c r="D36" s="86">
        <f>SUM(D37:D42)</f>
        <v>1700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>
        <v>1700</v>
      </c>
      <c r="D38" s="34">
        <v>1700</v>
      </c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1" t="s">
        <v>324</v>
      </c>
      <c r="C63" s="38"/>
      <c r="D63" s="222"/>
      <c r="E63" s="156"/>
    </row>
    <row r="64" spans="1:5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1"/>
      <c r="D65" s="43"/>
      <c r="E65" s="156"/>
    </row>
    <row r="66" spans="1:5">
      <c r="A66" s="15">
        <v>2.2000000000000002</v>
      </c>
      <c r="B66" s="49" t="s">
        <v>93</v>
      </c>
      <c r="C66" s="283"/>
      <c r="D66" s="44"/>
      <c r="E66" s="156"/>
    </row>
    <row r="67" spans="1:5">
      <c r="A67" s="15">
        <v>2.2999999999999998</v>
      </c>
      <c r="B67" s="49" t="s">
        <v>92</v>
      </c>
      <c r="C67" s="283"/>
      <c r="D67" s="44"/>
      <c r="E67" s="156"/>
    </row>
    <row r="68" spans="1:5">
      <c r="A68" s="15">
        <v>2.4</v>
      </c>
      <c r="B68" s="49" t="s">
        <v>94</v>
      </c>
      <c r="C68" s="283"/>
      <c r="D68" s="44"/>
      <c r="E68" s="156"/>
    </row>
    <row r="69" spans="1:5">
      <c r="A69" s="15">
        <v>2.5</v>
      </c>
      <c r="B69" s="49" t="s">
        <v>90</v>
      </c>
      <c r="C69" s="283"/>
      <c r="D69" s="44"/>
      <c r="E69" s="156"/>
    </row>
    <row r="70" spans="1:5">
      <c r="A70" s="15">
        <v>2.6</v>
      </c>
      <c r="B70" s="49" t="s">
        <v>91</v>
      </c>
      <c r="C70" s="283"/>
      <c r="D70" s="44"/>
      <c r="E70" s="156"/>
    </row>
    <row r="71" spans="1:5" s="2" customFormat="1">
      <c r="A71" s="13">
        <v>3</v>
      </c>
      <c r="B71" s="279" t="s">
        <v>423</v>
      </c>
      <c r="C71" s="282"/>
      <c r="D71" s="280"/>
      <c r="E71" s="108"/>
    </row>
    <row r="72" spans="1:5" s="2" customFormat="1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7" t="s">
        <v>267</v>
      </c>
      <c r="C75" s="8"/>
      <c r="D75" s="88"/>
      <c r="E75" s="108"/>
    </row>
    <row r="76" spans="1:5" s="2" customFormat="1">
      <c r="A76" s="380"/>
      <c r="B76" s="380"/>
      <c r="C76" s="12"/>
      <c r="D76" s="12"/>
      <c r="E76" s="108"/>
    </row>
    <row r="77" spans="1:5" s="2" customFormat="1">
      <c r="A77" s="414" t="s">
        <v>468</v>
      </c>
      <c r="B77" s="414"/>
      <c r="C77" s="414"/>
      <c r="D77" s="414"/>
      <c r="E77" s="108"/>
    </row>
    <row r="78" spans="1:5" s="2" customFormat="1">
      <c r="A78" s="380"/>
      <c r="B78" s="380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5" t="s">
        <v>470</v>
      </c>
      <c r="C84" s="415"/>
      <c r="D84" s="415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5" t="s">
        <v>472</v>
      </c>
      <c r="C86" s="415"/>
      <c r="D86" s="41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3" t="s">
        <v>97</v>
      </c>
      <c r="D1" s="413"/>
      <c r="E1" s="94"/>
    </row>
    <row r="2" spans="1:5" s="6" customFormat="1">
      <c r="A2" s="77" t="s">
        <v>315</v>
      </c>
      <c r="B2" s="80"/>
      <c r="C2" s="411" t="s">
        <v>483</v>
      </c>
      <c r="D2" s="412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პროგრესულ-დემოკრატიული მოძრაობა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88"/>
      <c r="H1" s="288"/>
      <c r="I1" s="413" t="s">
        <v>97</v>
      </c>
      <c r="J1" s="413"/>
    </row>
    <row r="2" spans="1:10" ht="15">
      <c r="A2" s="79" t="s">
        <v>128</v>
      </c>
      <c r="B2" s="77"/>
      <c r="C2" s="80"/>
      <c r="D2" s="80"/>
      <c r="E2" s="80"/>
      <c r="F2" s="80"/>
      <c r="G2" s="288"/>
      <c r="H2" s="288"/>
      <c r="I2" s="411" t="s">
        <v>483</v>
      </c>
      <c r="J2" s="412"/>
    </row>
    <row r="3" spans="1:10" ht="15">
      <c r="A3" s="79"/>
      <c r="B3" s="79"/>
      <c r="C3" s="77"/>
      <c r="D3" s="77"/>
      <c r="E3" s="77"/>
      <c r="F3" s="77"/>
      <c r="G3" s="288"/>
      <c r="H3" s="288"/>
      <c r="I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3" t="s">
        <v>97</v>
      </c>
      <c r="H1" s="413"/>
      <c r="I1" s="385"/>
    </row>
    <row r="2" spans="1:9" ht="15">
      <c r="A2" s="79" t="s">
        <v>128</v>
      </c>
      <c r="B2" s="80"/>
      <c r="C2" s="80"/>
      <c r="D2" s="80"/>
      <c r="E2" s="80"/>
      <c r="F2" s="80"/>
      <c r="G2" s="411" t="s">
        <v>483</v>
      </c>
      <c r="H2" s="412"/>
      <c r="I2" s="79"/>
    </row>
    <row r="3" spans="1:9" ht="15">
      <c r="A3" s="79"/>
      <c r="B3" s="79"/>
      <c r="C3" s="79"/>
      <c r="D3" s="79"/>
      <c r="E3" s="79"/>
      <c r="F3" s="79"/>
      <c r="G3" s="288"/>
      <c r="H3" s="288"/>
      <c r="I3" s="385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7"/>
      <c r="B7" s="287"/>
      <c r="C7" s="287"/>
      <c r="D7" s="287"/>
      <c r="E7" s="287"/>
      <c r="F7" s="287"/>
      <c r="G7" s="81"/>
      <c r="H7" s="81"/>
      <c r="I7" s="385"/>
    </row>
    <row r="8" spans="1:9" ht="45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2"/>
      <c r="B9" s="383"/>
      <c r="C9" s="101"/>
      <c r="D9" s="101"/>
      <c r="E9" s="101"/>
      <c r="F9" s="101"/>
      <c r="G9" s="101"/>
      <c r="H9" s="4"/>
      <c r="I9" s="4"/>
    </row>
    <row r="10" spans="1:9" ht="15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>
      <c r="A34" s="382"/>
      <c r="B34" s="384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13" t="s">
        <v>97</v>
      </c>
      <c r="H1" s="413"/>
    </row>
    <row r="2" spans="1:10" ht="15">
      <c r="A2" s="79" t="s">
        <v>128</v>
      </c>
      <c r="B2" s="77"/>
      <c r="C2" s="80"/>
      <c r="D2" s="80"/>
      <c r="E2" s="80"/>
      <c r="F2" s="80"/>
      <c r="G2" s="411" t="s">
        <v>483</v>
      </c>
      <c r="H2" s="412"/>
    </row>
    <row r="3" spans="1:10" ht="15">
      <c r="A3" s="79"/>
      <c r="B3" s="79"/>
      <c r="C3" s="79"/>
      <c r="D3" s="79"/>
      <c r="E3" s="79"/>
      <c r="F3" s="79"/>
      <c r="G3" s="288"/>
      <c r="H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7"/>
      <c r="B7" s="287"/>
      <c r="C7" s="287"/>
      <c r="D7" s="287"/>
      <c r="E7" s="287"/>
      <c r="F7" s="287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pc</cp:lastModifiedBy>
  <cp:lastPrinted>2017-10-31T12:31:30Z</cp:lastPrinted>
  <dcterms:created xsi:type="dcterms:W3CDTF">2011-12-27T13:20:18Z</dcterms:created>
  <dcterms:modified xsi:type="dcterms:W3CDTF">2017-10-31T12:52:47Z</dcterms:modified>
</cp:coreProperties>
</file>