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9.xml.rels" ContentType="application/vnd.openxmlformats-package.relationships+xml"/>
  <Override PartName="/xl/worksheets/_rels/sheet11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ფორმა N1" sheetId="1" state="visible" r:id="rId2"/>
    <sheet name="ფორმა N2" sheetId="2" state="visible" r:id="rId3"/>
    <sheet name="ფორმა N3" sheetId="3" state="visible" r:id="rId4"/>
    <sheet name="ფორმა N4" sheetId="4" state="visible" r:id="rId5"/>
    <sheet name="ფორმა N5" sheetId="5" state="visible" r:id="rId6"/>
    <sheet name="ფორმა N5.1" sheetId="6" state="visible" r:id="rId7"/>
    <sheet name="ფორმა 5.2" sheetId="7" state="visible" r:id="rId8"/>
    <sheet name="ფორმა N5.3" sheetId="8" state="visible" r:id="rId9"/>
    <sheet name="ფორმა 5.4" sheetId="9" state="visible" r:id="rId10"/>
    <sheet name="ფორმა 5.5" sheetId="10" state="visible" r:id="rId11"/>
    <sheet name="ფორმა N7" sheetId="11" state="visible" r:id="rId12"/>
    <sheet name="ფორმა N8" sheetId="12" state="visible" r:id="rId13"/>
    <sheet name="ფორმა N 8.1" sheetId="13" state="visible" r:id="rId14"/>
    <sheet name="ფორმა N9" sheetId="14" state="visible" r:id="rId15"/>
    <sheet name="ფორმა 9.1" sheetId="15" state="visible" r:id="rId16"/>
    <sheet name="ფორმა 9.2" sheetId="16" state="visible" r:id="rId17"/>
    <sheet name="ფორმა 9.6" sheetId="17" state="visible" r:id="rId18"/>
    <sheet name="ფორმა N 9.7" sheetId="18" state="visible" r:id="rId19"/>
    <sheet name="შემაჯამებელი ფორმა" sheetId="19" state="visible" r:id="rId20"/>
    <sheet name="Validation" sheetId="20" state="hidden" r:id="rId21"/>
  </sheets>
  <externalReferences>
    <externalReference r:id="rId22"/>
    <externalReference r:id="rId23"/>
  </externalReferences>
  <definedNames>
    <definedName function="false" hidden="false" localSheetId="6" name="_xlnm.Print_Area" vbProcedure="false">'ფორმა 5.2'!$A$1:$I$39</definedName>
    <definedName function="false" hidden="false" localSheetId="8" name="_xlnm.Print_Area" vbProcedure="false">'ფორმა 5.4'!$A$1:$H$46</definedName>
    <definedName function="false" hidden="false" localSheetId="9" name="_xlnm.Print_Area" vbProcedure="false">'ფორმა 5.5'!$A$1:$M$49</definedName>
    <definedName function="false" hidden="false" localSheetId="14" name="_xlnm.Print_Area" vbProcedure="false">'ფორმა 9.1'!$A$1:$I$35</definedName>
    <definedName function="false" hidden="false" localSheetId="15" name="_xlnm.Print_Area" vbProcedure="false">'ფორმა 9.2'!$A$1:$K$35</definedName>
    <definedName function="false" hidden="false" localSheetId="16" name="_xlnm.Print_Area" vbProcedure="false">'ფორმა 9.6'!$A$1:$I$35</definedName>
    <definedName function="false" hidden="false" localSheetId="12" name="_xlnm.Print_Area" vbProcedure="false">'ფორმა N 8.1'!$A$1:$H$51</definedName>
    <definedName function="false" hidden="false" localSheetId="17" name="_xlnm.Print_Area" vbProcedure="false">'ფორმა N 9.7'!$A$1:$I$48</definedName>
    <definedName function="false" hidden="false" localSheetId="0" name="_xlnm.Print_Area" vbProcedure="false">'ფორმა N1'!$A$1:$M$44</definedName>
    <definedName function="false" hidden="false" localSheetId="1" name="_xlnm.Print_Area" vbProcedure="false">'ფორმა N2'!$A$1:$D$46</definedName>
    <definedName function="false" hidden="false" localSheetId="2" name="_xlnm.Print_Area" vbProcedure="false">'ფორმა N3'!$A$1:$D$46</definedName>
    <definedName function="false" hidden="false" localSheetId="3" name="_xlnm.Print_Area" vbProcedure="false">'ფორმა N4'!$A$1:$D$91</definedName>
    <definedName function="false" hidden="false" localSheetId="4" name="_xlnm.Print_Area" vbProcedure="false">'ფორმა N5'!$A$1:$D$87</definedName>
    <definedName function="false" hidden="false" localSheetId="5" name="_xlnm.Print_Area" vbProcedure="false">'ფორმა N5.1'!$A$1:$D$38</definedName>
    <definedName function="false" hidden="false" localSheetId="10" name="_xlnm.Print_Area" vbProcedure="false">'ფორმა N7'!$A$1:$D$90</definedName>
    <definedName function="false" hidden="false" localSheetId="11" name="_xlnm.Print_Area" vbProcedure="false">'ფორმა N8'!$A$1:$J$22</definedName>
    <definedName function="false" hidden="false" localSheetId="13" name="_xlnm.Print_Area" vbProcedure="false">'ფორმა N9'!$A$1:$K$52</definedName>
    <definedName function="false" hidden="false" localSheetId="18" name="_xlnm.Print_Area" vbProcedure="false">'შემაჯამებელი ფორმა'!$A$1:$C$35</definedName>
    <definedName function="false" hidden="false" name="Date" vbProcedure="false">#REF!</definedName>
    <definedName function="false" hidden="false" localSheetId="0" name="Date" vbProcedure="false">#REF!</definedName>
    <definedName function="false" hidden="false" localSheetId="0" name="Excel_BuiltIn__FilterDatabase" vbProcedure="false">'ფორმა N1'!$A$8:$L$8</definedName>
    <definedName function="false" hidden="false" localSheetId="1" name="Excel_BuiltIn__FilterDatabase" vbProcedure="false">'ფორმა N2'!$A$8:$I$8</definedName>
    <definedName function="false" hidden="false" localSheetId="2" name="Excel_BuiltIn__FilterDatabase" vbProcedure="false">'ფორმა N3'!$A$8:$E$14</definedName>
    <definedName function="false" hidden="false" localSheetId="3" name="Date" vbProcedure="false">#REF!</definedName>
    <definedName function="false" hidden="false" localSheetId="3" name="Excel_BuiltIn__FilterDatabase" vbProcedure="false">'ფორმა N4'!$A$10:$D$65</definedName>
    <definedName function="false" hidden="false" localSheetId="4" name="Date" vbProcedure="false">#REF!</definedName>
    <definedName function="false" hidden="false" localSheetId="4" name="Excel_BuiltIn__FilterDatabase" vbProcedure="false">'ფორმა N5'!$A$8:$D$11</definedName>
    <definedName function="false" hidden="false" localSheetId="5" name="Date" vbProcedure="false">#REF!</definedName>
    <definedName function="false" hidden="false" localSheetId="5" name="Excel_BuiltIn__FilterDatabase" vbProcedure="false">'ფორმა N5.1'!$B$9:$D$24</definedName>
    <definedName function="false" hidden="false" localSheetId="8" name="Date" vbProcedure="false">#REF!</definedName>
    <definedName function="false" hidden="false" localSheetId="9" name="Date" vbProcedure="false">#REF!</definedName>
    <definedName function="false" hidden="false" localSheetId="14" name="Date" vbProcedure="false">#REF!</definedName>
    <definedName function="false" hidden="false" localSheetId="15" name="Date" vbProcedure="false">#REF!</definedName>
    <definedName function="false" hidden="false" localSheetId="16" name="Date" vbProcedure="false">#REF!</definedName>
    <definedName function="false" hidden="false" localSheetId="17" name="Date" vbProcedure="false">#REF!</definedName>
    <definedName function="false" hidden="false" localSheetId="18" name="Date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D11" authorId="0">
      <text>
        <r>
          <rPr>
            <sz val="9"/>
            <color rgb="FF000000"/>
            <rFont val="Tahoma"/>
            <family val="2"/>
          </rPr>
          <t xml:space="preserve">ხელფას+საშემოსავლო
მ.შ.550 ხელფასი საშემოსავლო -137.5</t>
        </r>
      </text>
    </comment>
    <comment ref="D19" authorId="0">
      <text>
        <r>
          <rPr>
            <sz val="9"/>
            <color rgb="FF000000"/>
            <rFont val="Tahoma"/>
            <family val="2"/>
          </rPr>
          <t xml:space="preserve">ლგბ-360
ი/მ მარინა ფერაძე -180
შპს დათო-126
შპს კოლორი - 162</t>
        </r>
      </text>
    </comment>
    <comment ref="D2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თელასი
</t>
        </r>
      </text>
    </comment>
    <comment ref="D38" authorId="0">
      <text>
        <r>
          <rPr>
            <sz val="9"/>
            <color rgb="FF000000"/>
            <rFont val="Tahoma"/>
            <family val="2"/>
            <charset val="1"/>
          </rPr>
          <t xml:space="preserve">რუსთავი -2=27493.67
იმედი-25594
</t>
        </r>
      </text>
    </comment>
    <comment ref="D61" authorId="0">
      <text>
        <r>
          <rPr>
            <b val="true"/>
            <sz val="9"/>
            <color rgb="FF000000"/>
            <rFont val="Tahoma"/>
            <family val="2"/>
          </rPr>
          <t xml:space="preserve">სხვა არაკლასიფიც.
</t>
        </r>
        <r>
          <rPr>
            <sz val="9"/>
            <color rgb="FF000000"/>
            <rFont val="Tahoma"/>
            <family val="2"/>
          </rPr>
          <t xml:space="preserve">(თანხის უკან დაბრუნება)</t>
        </r>
      </text>
    </comment>
  </commentList>
</comments>
</file>

<file path=xl/sharedStrings.xml><?xml version="1.0" encoding="utf-8"?>
<sst xmlns="http://schemas.openxmlformats.org/spreadsheetml/2006/main" count="1475" uniqueCount="723">
  <si>
    <t xml:space="preserve">ფორმა N1 – საწევრო შენატანები და შემოწირულებები</t>
  </si>
  <si>
    <t xml:space="preserve">საანგარიშგებო პერიოდი</t>
  </si>
  <si>
    <t xml:space="preserve">ფორმა ივსება ქართული შრიფტით (sylfaen), ფონტის ზომა 10</t>
  </si>
  <si>
    <t xml:space="preserve">03.10.-21.10.2017</t>
  </si>
  <si>
    <t xml:space="preserve">ანგარიშვალდებული პირის დასახელება:</t>
  </si>
  <si>
    <t xml:space="preserve">ალექსანდრე ელისაშვილი</t>
  </si>
  <si>
    <t xml:space="preserve">არაფულადი ფორმით ***</t>
  </si>
  <si>
    <t xml:space="preserve">N</t>
  </si>
  <si>
    <t xml:space="preserve">ოპერაციის თარიღი</t>
  </si>
  <si>
    <t xml:space="preserve">შემოსავლის ტიპი *</t>
  </si>
  <si>
    <t xml:space="preserve">თანხა / ღირებულება (ლარებში)</t>
  </si>
  <si>
    <t xml:space="preserve">ფიზიკური პირის სახელი და გვარი / იურიდიული პირის დასახელება</t>
  </si>
  <si>
    <t xml:space="preserve">პირადი ნომერი / საიდ. კოდი</t>
  </si>
  <si>
    <t xml:space="preserve">შემომწირავის საბანკო ანგარიშის ნომერი</t>
  </si>
  <si>
    <t xml:space="preserve">შემომწირავის ბანკი</t>
  </si>
  <si>
    <t xml:space="preserve">ქონების აღწერილობა ****</t>
  </si>
  <si>
    <t xml:space="preserve">მომსახურების მოკლე აღწერილობა</t>
  </si>
  <si>
    <t xml:space="preserve">რაოდენობა/ მოცულობა</t>
  </si>
  <si>
    <t xml:space="preserve">დამატებითი ინფორმაცია</t>
  </si>
  <si>
    <t xml:space="preserve">ფულადი შემოწირულობა</t>
  </si>
  <si>
    <t xml:space="preserve">ირმა ჯანაშია </t>
  </si>
  <si>
    <t xml:space="preserve">01022000347</t>
  </si>
  <si>
    <t xml:space="preserve">GE72TB7919236010100027</t>
  </si>
  <si>
    <t xml:space="preserve">სს  თიბისი  ბანკი</t>
  </si>
  <si>
    <t xml:space="preserve">ივანე ნორაკიძე</t>
  </si>
  <si>
    <t xml:space="preserve">01008024353</t>
  </si>
  <si>
    <t xml:space="preserve">GE90TB7616445061600003</t>
  </si>
  <si>
    <t xml:space="preserve">სანდრო სამადბეგიშვილი</t>
  </si>
  <si>
    <t xml:space="preserve">01019053378</t>
  </si>
  <si>
    <t xml:space="preserve">GE51TB7877645066300002</t>
  </si>
  <si>
    <t xml:space="preserve">აბდუშელიშვილი </t>
  </si>
  <si>
    <t xml:space="preserve">01001004236</t>
  </si>
  <si>
    <t xml:space="preserve">GE30BG0000000942936300</t>
  </si>
  <si>
    <t xml:space="preserve">სს "საქართველოს ბანკი"</t>
  </si>
  <si>
    <t xml:space="preserve">ჯანგირაშვილი</t>
  </si>
  <si>
    <t xml:space="preserve">01004006441</t>
  </si>
  <si>
    <t xml:space="preserve">GE54KS0000000360176462</t>
  </si>
  <si>
    <t xml:space="preserve">სს „ტერაბანკი“</t>
  </si>
  <si>
    <t xml:space="preserve">ედიშერ მაღალაშვილი</t>
  </si>
  <si>
    <t xml:space="preserve">01024014917</t>
  </si>
  <si>
    <t xml:space="preserve"> გიორგი ყურაშვილი</t>
  </si>
  <si>
    <t xml:space="preserve">56001000253</t>
  </si>
  <si>
    <t xml:space="preserve">GE03BG0000000528141700</t>
  </si>
  <si>
    <t xml:space="preserve">დაჩი კობახიძე</t>
  </si>
  <si>
    <t xml:space="preserve">35001108385</t>
  </si>
  <si>
    <t xml:space="preserve">GE48TB7603145061100031</t>
  </si>
  <si>
    <t xml:space="preserve">გიორგი აროშვილი</t>
  </si>
  <si>
    <t xml:space="preserve">01003009535</t>
  </si>
  <si>
    <t xml:space="preserve">GE72TB7355145064300001</t>
  </si>
  <si>
    <t xml:space="preserve">თორნიკე მანძულაშვილი</t>
  </si>
  <si>
    <t xml:space="preserve">01019080139</t>
  </si>
  <si>
    <t xml:space="preserve">GE66BG0000000395786200</t>
  </si>
  <si>
    <t xml:space="preserve">ლაშა კვანტალიანი</t>
  </si>
  <si>
    <t xml:space="preserve">37001007818</t>
  </si>
  <si>
    <t xml:space="preserve">GE28TB7947245061600002</t>
  </si>
  <si>
    <t xml:space="preserve">ლაშა წიკლაური</t>
  </si>
  <si>
    <t xml:space="preserve">01025015915</t>
  </si>
  <si>
    <t xml:space="preserve">GE38TB7669845061600015</t>
  </si>
  <si>
    <t xml:space="preserve">ბაკურ ლაშქარავა</t>
  </si>
  <si>
    <t xml:space="preserve">01024015525</t>
  </si>
  <si>
    <t xml:space="preserve">GE11TB7632845069600001</t>
  </si>
  <si>
    <t xml:space="preserve">21,10,2017</t>
  </si>
  <si>
    <t xml:space="preserve">არაფულადი შემოწირულობა</t>
  </si>
  <si>
    <t xml:space="preserve">ნუკრი ხაჟალია</t>
  </si>
  <si>
    <t xml:space="preserve">37001013215</t>
  </si>
  <si>
    <t xml:space="preserve">არჩევნებზე წარმომადგენლობა</t>
  </si>
  <si>
    <t xml:space="preserve">გიორგი გაბაძე</t>
  </si>
  <si>
    <t xml:space="preserve">01011003341</t>
  </si>
  <si>
    <t xml:space="preserve">ვახტანგ ქარელი</t>
  </si>
  <si>
    <t xml:space="preserve">59001097385</t>
  </si>
  <si>
    <t xml:space="preserve">ალექსანდრე თარგამაძე</t>
  </si>
  <si>
    <t xml:space="preserve">01017036758</t>
  </si>
  <si>
    <t xml:space="preserve">დავით ტაბატაძე</t>
  </si>
  <si>
    <t xml:space="preserve">01011022698</t>
  </si>
  <si>
    <t xml:space="preserve">რატი ბურდული</t>
  </si>
  <si>
    <t xml:space="preserve">01008047828</t>
  </si>
  <si>
    <t xml:space="preserve">გიორგი ცხომელიძე</t>
  </si>
  <si>
    <t xml:space="preserve">01017002103</t>
  </si>
  <si>
    <t xml:space="preserve">მალხაზ წულაია</t>
  </si>
  <si>
    <t xml:space="preserve">01008009866</t>
  </si>
  <si>
    <t xml:space="preserve">21,10,20177</t>
  </si>
  <si>
    <t xml:space="preserve">მიხეილ გაგუა</t>
  </si>
  <si>
    <t xml:space="preserve">01008021111</t>
  </si>
  <si>
    <t xml:space="preserve">თემურ ბურჯანაძე</t>
  </si>
  <si>
    <t xml:space="preserve">54001019336</t>
  </si>
  <si>
    <t xml:space="preserve">სალომე აბდუშელიშვილი</t>
  </si>
  <si>
    <t xml:space="preserve">01005031864</t>
  </si>
  <si>
    <t xml:space="preserve">ფატმანი ბარჯაძე</t>
  </si>
  <si>
    <t xml:space="preserve">01012024300</t>
  </si>
  <si>
    <t xml:space="preserve">გიორგი ყრუაშვილი</t>
  </si>
  <si>
    <t xml:space="preserve">შოთა ტოგონიძე</t>
  </si>
  <si>
    <t xml:space="preserve">01020010295</t>
  </si>
  <si>
    <t xml:space="preserve">გიორგი ბაბაშვილი</t>
  </si>
  <si>
    <t xml:space="preserve">01020004399</t>
  </si>
  <si>
    <t xml:space="preserve">ნინო კოდალაშვილი</t>
  </si>
  <si>
    <t xml:space="preserve">01024074832</t>
  </si>
  <si>
    <t xml:space="preserve">გიორგი ჯალაღონია</t>
  </si>
  <si>
    <t xml:space="preserve">39001007300</t>
  </si>
  <si>
    <t xml:space="preserve">ამირან შურღია</t>
  </si>
  <si>
    <t xml:space="preserve">01027088581</t>
  </si>
  <si>
    <t xml:space="preserve">ვახტანგ შურღაია</t>
  </si>
  <si>
    <t xml:space="preserve">01019006740</t>
  </si>
  <si>
    <t xml:space="preserve">ოლესია დიმიტრიჩენკო</t>
  </si>
  <si>
    <t xml:space="preserve">01013016627</t>
  </si>
  <si>
    <t xml:space="preserve">რომან ხატოევი</t>
  </si>
  <si>
    <t xml:space="preserve">01024073705</t>
  </si>
  <si>
    <t xml:space="preserve">ლაშა მუმლაძე</t>
  </si>
  <si>
    <t xml:space="preserve">54001006780</t>
  </si>
  <si>
    <t xml:space="preserve">გურამი ელისაშვილიი</t>
  </si>
  <si>
    <t xml:space="preserve">35001115826</t>
  </si>
  <si>
    <t xml:space="preserve">მიხეილ შალვაშვილი</t>
  </si>
  <si>
    <t xml:space="preserve">01011005629</t>
  </si>
  <si>
    <t xml:space="preserve">ვასილ მაისურაძე</t>
  </si>
  <si>
    <t xml:space="preserve">62007000392</t>
  </si>
  <si>
    <t xml:space="preserve">მურადი ბარდაველიძე</t>
  </si>
  <si>
    <t xml:space="preserve">01001020461</t>
  </si>
  <si>
    <t xml:space="preserve">ზურაბ ქვარიანი</t>
  </si>
  <si>
    <t xml:space="preserve">01008053794</t>
  </si>
  <si>
    <t xml:space="preserve">სპარტაკ ბითაძე</t>
  </si>
  <si>
    <t xml:space="preserve">01001064842</t>
  </si>
  <si>
    <t xml:space="preserve">ვლადიმერ ჯაფარიძე</t>
  </si>
  <si>
    <t xml:space="preserve">01005008160</t>
  </si>
  <si>
    <t xml:space="preserve">ნაირა კოშაძე</t>
  </si>
  <si>
    <t xml:space="preserve">01004006148</t>
  </si>
  <si>
    <t xml:space="preserve">ელენა ცაგარეიშვილი</t>
  </si>
  <si>
    <t xml:space="preserve">01011044440</t>
  </si>
  <si>
    <t xml:space="preserve">ირაკლი მიქაძე</t>
  </si>
  <si>
    <t xml:space="preserve">01024006835</t>
  </si>
  <si>
    <t xml:space="preserve">ოთარ ნადარეიშვილი</t>
  </si>
  <si>
    <t xml:space="preserve">01024050589</t>
  </si>
  <si>
    <t xml:space="preserve">ჯურღაი ბენდელიანი</t>
  </si>
  <si>
    <t xml:space="preserve">01026008409</t>
  </si>
  <si>
    <t xml:space="preserve">თამარ ლომიძ</t>
  </si>
  <si>
    <t xml:space="preserve">01036002265</t>
  </si>
  <si>
    <t xml:space="preserve">ნინო გელაშვილი</t>
  </si>
  <si>
    <t xml:space="preserve">35001121606</t>
  </si>
  <si>
    <t xml:space="preserve">ეთერი გულდედავა</t>
  </si>
  <si>
    <t xml:space="preserve">45001015097</t>
  </si>
  <si>
    <t xml:space="preserve">ია ზვიადაძე</t>
  </si>
  <si>
    <t xml:space="preserve">01009023159</t>
  </si>
  <si>
    <t xml:space="preserve">თამარ ელისაშვილი</t>
  </si>
  <si>
    <t xml:space="preserve">37001007150</t>
  </si>
  <si>
    <t xml:space="preserve">ლეილა გაბაძე</t>
  </si>
  <si>
    <t xml:space="preserve">01011066968</t>
  </si>
  <si>
    <t xml:space="preserve">599001097385</t>
  </si>
  <si>
    <t xml:space="preserve">სოფიო ქაჯაია</t>
  </si>
  <si>
    <t xml:space="preserve">37001007363</t>
  </si>
  <si>
    <t xml:space="preserve">ლალი ნემსიწვერიძე</t>
  </si>
  <si>
    <t xml:space="preserve">010240361147</t>
  </si>
  <si>
    <t xml:space="preserve">ია შენგელია</t>
  </si>
  <si>
    <t xml:space="preserve">01026003625</t>
  </si>
  <si>
    <t xml:space="preserve">გულო ხუტაშვილი</t>
  </si>
  <si>
    <t xml:space="preserve">31001014334</t>
  </si>
  <si>
    <t xml:space="preserve">თინათინ ელისაშვილი</t>
  </si>
  <si>
    <t xml:space="preserve">01013031092</t>
  </si>
  <si>
    <t xml:space="preserve">ნანული ჩხარჩხალია</t>
  </si>
  <si>
    <t xml:space="preserve">01012025635</t>
  </si>
  <si>
    <t xml:space="preserve">ანა სურგულაძე</t>
  </si>
  <si>
    <t xml:space="preserve">01008040742</t>
  </si>
  <si>
    <t xml:space="preserve">ნანა კაკაბაზე</t>
  </si>
  <si>
    <t xml:space="preserve">01006012264</t>
  </si>
  <si>
    <t xml:space="preserve">თამარ კიკვაძე</t>
  </si>
  <si>
    <t xml:space="preserve">01001044727</t>
  </si>
  <si>
    <t xml:space="preserve">სალომე კალანდაძე</t>
  </si>
  <si>
    <t xml:space="preserve">12001099381</t>
  </si>
  <si>
    <t xml:space="preserve">ქეთევან ყაზაიშვილი</t>
  </si>
  <si>
    <t xml:space="preserve">01017008061</t>
  </si>
  <si>
    <t xml:space="preserve">ალექსანდრე თურაზაშვილი</t>
  </si>
  <si>
    <t xml:space="preserve">59001016869</t>
  </si>
  <si>
    <t xml:space="preserve">ირაკლი რატიშვილი</t>
  </si>
  <si>
    <t xml:space="preserve">01001002250</t>
  </si>
  <si>
    <t xml:space="preserve">ირინე კასრაშვილი</t>
  </si>
  <si>
    <t xml:space="preserve">01017006321</t>
  </si>
  <si>
    <t xml:space="preserve">მაია ბიბილაშვილი</t>
  </si>
  <si>
    <t xml:space="preserve">01025021989</t>
  </si>
  <si>
    <t xml:space="preserve">ნინო ჯოხარიძე</t>
  </si>
  <si>
    <t xml:space="preserve">01013016787</t>
  </si>
  <si>
    <t xml:space="preserve">გურამ ბერია</t>
  </si>
  <si>
    <t xml:space="preserve">62010137260</t>
  </si>
  <si>
    <t xml:space="preserve">ზურაბ წეროძე</t>
  </si>
  <si>
    <t xml:space="preserve">01024034397</t>
  </si>
  <si>
    <t xml:space="preserve">ნატალია ალხაზიშვილი</t>
  </si>
  <si>
    <t xml:space="preserve">01009006181</t>
  </si>
  <si>
    <t xml:space="preserve">მარინა გურაბანიძე</t>
  </si>
  <si>
    <t xml:space="preserve">01015016814</t>
  </si>
  <si>
    <t xml:space="preserve">მანანა ღავთაძე</t>
  </si>
  <si>
    <t xml:space="preserve">01017028573</t>
  </si>
  <si>
    <t xml:space="preserve">ალექსი ქოროღლიშვილი</t>
  </si>
  <si>
    <t xml:space="preserve">01017040119</t>
  </si>
  <si>
    <t xml:space="preserve">შოთა ნათენაძე</t>
  </si>
  <si>
    <t xml:space="preserve">01027075229</t>
  </si>
  <si>
    <t xml:space="preserve">თეა რუაძე</t>
  </si>
  <si>
    <t xml:space="preserve">01017022037</t>
  </si>
  <si>
    <t xml:space="preserve">ნატალია იანჩუკი</t>
  </si>
  <si>
    <t xml:space="preserve">01015007774</t>
  </si>
  <si>
    <t xml:space="preserve">ზაალ ჯუღელი</t>
  </si>
  <si>
    <t xml:space="preserve">18001009598</t>
  </si>
  <si>
    <t xml:space="preserve">ტარიელი ციცქიშვილი</t>
  </si>
  <si>
    <t xml:space="preserve">01036000248</t>
  </si>
  <si>
    <t xml:space="preserve">ლელა მაღრაძე</t>
  </si>
  <si>
    <t xml:space="preserve">01027003341</t>
  </si>
  <si>
    <t xml:space="preserve">ინგა სპანდერაშვილი</t>
  </si>
  <si>
    <t xml:space="preserve">01015002152</t>
  </si>
  <si>
    <t xml:space="preserve">კონსტანტინე ჩომახაშვილი</t>
  </si>
  <si>
    <t xml:space="preserve">01009001205</t>
  </si>
  <si>
    <t xml:space="preserve">დიმიტრი მაისურაძე</t>
  </si>
  <si>
    <t xml:space="preserve">01024083424</t>
  </si>
  <si>
    <t xml:space="preserve">გიორგი ხარატიშვილი</t>
  </si>
  <si>
    <t xml:space="preserve">01027057333</t>
  </si>
  <si>
    <t xml:space="preserve">გიოგრი გიგოშვილი</t>
  </si>
  <si>
    <t xml:space="preserve">01025008177</t>
  </si>
  <si>
    <t xml:space="preserve">თამაზი ქართველიშვილი</t>
  </si>
  <si>
    <t xml:space="preserve">01013015668</t>
  </si>
  <si>
    <t xml:space="preserve">ავთნდილი კუტალაძ</t>
  </si>
  <si>
    <t xml:space="preserve">01019067919</t>
  </si>
  <si>
    <t xml:space="preserve">მამუკა ადუაშვილი</t>
  </si>
  <si>
    <t xml:space="preserve">01011041818</t>
  </si>
  <si>
    <t xml:space="preserve">ზურაბ ლომინაძე</t>
  </si>
  <si>
    <t xml:space="preserve">01008003340</t>
  </si>
  <si>
    <t xml:space="preserve">ზაზა სარაჯიშვილი</t>
  </si>
  <si>
    <t xml:space="preserve">01030019058</t>
  </si>
  <si>
    <t xml:space="preserve">გიორგი კოდუა</t>
  </si>
  <si>
    <t xml:space="preserve">01003010033</t>
  </si>
  <si>
    <t xml:space="preserve">გიორგი ქაჩლიშვილი</t>
  </si>
  <si>
    <t xml:space="preserve">01001069798</t>
  </si>
  <si>
    <t xml:space="preserve">ომარ გვარლიანი</t>
  </si>
  <si>
    <t xml:space="preserve">26001004285</t>
  </si>
  <si>
    <t xml:space="preserve">დიმიტრი ნაჭყებია</t>
  </si>
  <si>
    <t xml:space="preserve">39001044279</t>
  </si>
  <si>
    <t xml:space="preserve">ნანა შიოლაშვილი</t>
  </si>
  <si>
    <t xml:space="preserve">01030080438</t>
  </si>
  <si>
    <t xml:space="preserve">მარიკა გურგენიძე</t>
  </si>
  <si>
    <t xml:space="preserve">60001157887</t>
  </si>
  <si>
    <t xml:space="preserve">არჩილ ნარიმანიძე</t>
  </si>
  <si>
    <t xml:space="preserve">24001040823</t>
  </si>
  <si>
    <t xml:space="preserve">დავით მელქაძე</t>
  </si>
  <si>
    <t xml:space="preserve">01008036604</t>
  </si>
  <si>
    <t xml:space="preserve">გოჩა ლობჟანიძე</t>
  </si>
  <si>
    <t xml:space="preserve">01008050956</t>
  </si>
  <si>
    <t xml:space="preserve">მარიამ ფერაძე</t>
  </si>
  <si>
    <t xml:space="preserve">35001121839</t>
  </si>
  <si>
    <t xml:space="preserve">ფორმა N2 - შემოსავლები საარჩევნო კამპანიის ფონდის სახსრების გარდა</t>
  </si>
  <si>
    <t xml:space="preserve">შემოსავლების ჩამონათვალი</t>
  </si>
  <si>
    <t xml:space="preserve">ფაქტობრივი შემოსავალი</t>
  </si>
  <si>
    <t xml:space="preserve">საკასო შემოსავალი</t>
  </si>
  <si>
    <t xml:space="preserve">შემოსავლები</t>
  </si>
  <si>
    <t xml:space="preserve">შემოსავლები ფულადი სახით</t>
  </si>
  <si>
    <t xml:space="preserve">1.1.1</t>
  </si>
  <si>
    <t xml:space="preserve">საწევრო შენატანები</t>
  </si>
  <si>
    <t xml:space="preserve">1.1.2</t>
  </si>
  <si>
    <t xml:space="preserve">შემოწირულებები</t>
  </si>
  <si>
    <t xml:space="preserve">1.1.2.1</t>
  </si>
  <si>
    <t xml:space="preserve">შემოწირულებები ფიზიკური პირებისაგან</t>
  </si>
  <si>
    <t xml:space="preserve">1.1.2.2</t>
  </si>
  <si>
    <t xml:space="preserve">შემოწირულებები იურიდიული პირებისაგან</t>
  </si>
  <si>
    <t xml:space="preserve">1.1.2.3</t>
  </si>
  <si>
    <t xml:space="preserve">საჯარო ღონისძიებების მეშვეობით მიღებული შემოწირულებები</t>
  </si>
  <si>
    <t xml:space="preserve">1.1.3</t>
  </si>
  <si>
    <t xml:space="preserve">სახელმწიფოს მიერ გამოყოფილი თანხები</t>
  </si>
  <si>
    <t xml:space="preserve">1.1.3.1</t>
  </si>
  <si>
    <t xml:space="preserve">საბიუჯეტო დაფინანსება</t>
  </si>
  <si>
    <t xml:space="preserve">1.1.3.2</t>
  </si>
  <si>
    <t xml:space="preserve">საარჩევნო სისტემების განვითარების, რეფორმებისა და სწავლების ცენტრიდან მიღებული სახსრები</t>
  </si>
  <si>
    <t xml:space="preserve">1.1.4</t>
  </si>
  <si>
    <t xml:space="preserve">დამხმარე ხასიათის საქმიანობიდან მიღებული სახსრები</t>
  </si>
  <si>
    <t xml:space="preserve">1.1.4.1</t>
  </si>
  <si>
    <t xml:space="preserve">სიმბოლიკის გავრცელებით მიღებული შემოსავლები</t>
  </si>
  <si>
    <t xml:space="preserve">1.1.4.2</t>
  </si>
  <si>
    <t xml:space="preserve">ლექციებით გამოფენებით და სხვა მსგავსი ღონისძიებების მოწყობით მიღებული შემოსავლები</t>
  </si>
  <si>
    <t xml:space="preserve">1.1.4.3</t>
  </si>
  <si>
    <t xml:space="preserve">საგამომცემლო და სხვა საქმიანობით მიღებული თანხები</t>
  </si>
  <si>
    <t xml:space="preserve">1.1.4.4</t>
  </si>
  <si>
    <t xml:space="preserve">დამხმარე ხასიათის საქმიანობიდან მიღებული სხვა სახსრები</t>
  </si>
  <si>
    <t xml:space="preserve">1.1.5</t>
  </si>
  <si>
    <t xml:space="preserve">კომერციული ბანკებიდან მიღებული სესხები/კრედიტები</t>
  </si>
  <si>
    <t xml:space="preserve">1.1.6</t>
  </si>
  <si>
    <t xml:space="preserve">სხვა ფულადი შემოსავლები </t>
  </si>
  <si>
    <t xml:space="preserve">შემოსავლები არაფულადი სახით</t>
  </si>
  <si>
    <t xml:space="preserve">1.2.1</t>
  </si>
  <si>
    <t xml:space="preserve">1.2.1.1</t>
  </si>
  <si>
    <t xml:space="preserve">შემოწირულებები ფიზიკური პირებისაგან (უძრავი ქონება)</t>
  </si>
  <si>
    <t xml:space="preserve">1.2.1.2</t>
  </si>
  <si>
    <t xml:space="preserve">შემოწირულებები ფიზიკური პირებისაგან (მოძრავი ქონება)</t>
  </si>
  <si>
    <t xml:space="preserve">1.2.1.3</t>
  </si>
  <si>
    <t xml:space="preserve">შემოწირულებები ფიზიკური პირებისაგან (სხვა)</t>
  </si>
  <si>
    <t xml:space="preserve">1.2.2</t>
  </si>
  <si>
    <t xml:space="preserve">1.2.2.1</t>
  </si>
  <si>
    <t xml:space="preserve">შემოწირულებები იურიდიული  პირებისაგან (უძრავი ქონება)</t>
  </si>
  <si>
    <t xml:space="preserve">1.2.2.2</t>
  </si>
  <si>
    <t xml:space="preserve">შემოწირულებები იურიდიული  პირებისაგან (მოძრავი ქონება)</t>
  </si>
  <si>
    <t xml:space="preserve">1.2.2.3</t>
  </si>
  <si>
    <t xml:space="preserve">შემოწირულებები იურიდიული  პირებისაგან (სხვა)</t>
  </si>
  <si>
    <t xml:space="preserve">1.2.3</t>
  </si>
  <si>
    <t xml:space="preserve">სხვა არაფულადი შემოსავლები (მათ შორის  მოგება კურსთაშორისი სხვაობებიდან)</t>
  </si>
  <si>
    <t xml:space="preserve">ხელმოწერები:</t>
  </si>
  <si>
    <r>
      <rPr>
        <b val="true"/>
        <sz val="10"/>
        <rFont val="Sylfaen"/>
        <family val="1"/>
      </rPr>
      <t xml:space="preserve">ხელმძღვანელი                                            ბუღალტერი </t>
    </r>
    <r>
      <rPr>
        <sz val="10"/>
        <rFont val="Sylfaen"/>
        <family val="1"/>
      </rPr>
      <t xml:space="preserve">(ან საამისოდ უფლებამოსილი</t>
    </r>
    <r>
      <rPr>
        <b val="true"/>
        <sz val="10"/>
        <rFont val="Sylfaen"/>
        <family val="1"/>
      </rPr>
      <t xml:space="preserve"> </t>
    </r>
  </si>
  <si>
    <t xml:space="preserve">                                                                                               პასუხისმგებელი პირი)</t>
  </si>
  <si>
    <t xml:space="preserve">ბ.ა.</t>
  </si>
  <si>
    <t xml:space="preserve">ფორმა N3 - საარჩევნო კამპანიის ფონდის შემოსავლები</t>
  </si>
  <si>
    <r>
      <rPr>
        <b val="true"/>
        <sz val="10"/>
        <rFont val="Sylfaen"/>
        <family val="1"/>
      </rPr>
      <t xml:space="preserve">ხელმძღვანელი                                     ბუღალტერი </t>
    </r>
    <r>
      <rPr>
        <sz val="10"/>
        <rFont val="Sylfaen"/>
        <family val="1"/>
      </rPr>
      <t xml:space="preserve">(ან საამისოდ უფლებამოსილი</t>
    </r>
    <r>
      <rPr>
        <b val="true"/>
        <sz val="10"/>
        <rFont val="Sylfaen"/>
        <family val="1"/>
      </rPr>
      <t xml:space="preserve"> </t>
    </r>
  </si>
  <si>
    <t xml:space="preserve">ფორმა N4 - ხარჯები </t>
  </si>
  <si>
    <t xml:space="preserve">(საარჩევნო კამპანიის ფონდის და სსიპ საარჩევნო სისტემების განვითარების, რეფორმებისა და </t>
  </si>
  <si>
    <t xml:space="preserve">სწავლების ცენტრიდან მიღებული სახსრების  ხარჯების გარდა)</t>
  </si>
  <si>
    <t xml:space="preserve">ხარჯების ჩამონათვალი</t>
  </si>
  <si>
    <t xml:space="preserve">ფაქტობრივი ხარჯი</t>
  </si>
  <si>
    <t xml:space="preserve">საკასო ხარჯი</t>
  </si>
  <si>
    <t xml:space="preserve">ხარჯები</t>
  </si>
  <si>
    <t xml:space="preserve">შრომის ანაზღაურება</t>
  </si>
  <si>
    <t xml:space="preserve">ხელფასები</t>
  </si>
  <si>
    <t xml:space="preserve">პრემია</t>
  </si>
  <si>
    <t xml:space="preserve">      1.1.3</t>
  </si>
  <si>
    <t xml:space="preserve">       შტატგარეშე თანამშრომელთა ანაზღაურება</t>
  </si>
  <si>
    <t xml:space="preserve">საქონელი და მომსახურება</t>
  </si>
  <si>
    <t xml:space="preserve">მივლინებები</t>
  </si>
  <si>
    <t xml:space="preserve">მივლინებები ქვეყნის შიგნით</t>
  </si>
  <si>
    <t xml:space="preserve">მივლინებები ქვეყნის გარეთ</t>
  </si>
  <si>
    <t xml:space="preserve">ოფისის ხარჯები</t>
  </si>
  <si>
    <t xml:space="preserve"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</si>
  <si>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 xml:space="preserve">საოფისე ავეჯი</t>
  </si>
  <si>
    <t xml:space="preserve">შენობა-ნაგებობების და მათი მიმდებარე ტერიტორიების მიმდინარე რემონტის ხარჯები</t>
  </si>
  <si>
    <t xml:space="preserve">1.2.2.4</t>
  </si>
  <si>
    <t xml:space="preserve">კავშირგაბმულობის ხარჯი</t>
  </si>
  <si>
    <t xml:space="preserve">1.2.2.5</t>
  </si>
  <si>
    <t xml:space="preserve">საფოსტო მომსახურების ხარჯი</t>
  </si>
  <si>
    <t xml:space="preserve">1.2.2.6</t>
  </si>
  <si>
    <t xml:space="preserve">კომუნალური ხარჯი</t>
  </si>
  <si>
    <t xml:space="preserve">1.2.2.6.1</t>
  </si>
  <si>
    <t xml:space="preserve">ელექტროენერგიის ხარჯი</t>
  </si>
  <si>
    <t xml:space="preserve">1.2.2.6.2</t>
  </si>
  <si>
    <t xml:space="preserve">წყლის ხარჯი</t>
  </si>
  <si>
    <t xml:space="preserve">1.2.2.6.3</t>
  </si>
  <si>
    <t xml:space="preserve">ბუნებრივი და თხევადი აირის ხარჯი</t>
  </si>
  <si>
    <t xml:space="preserve">1.2.2.6.4</t>
  </si>
  <si>
    <t xml:space="preserve">სხვა კომუნალური ხარჯი</t>
  </si>
  <si>
    <t xml:space="preserve">1.2.2.7</t>
  </si>
  <si>
    <t xml:space="preserve">ოფისის ხარჯი რომელიც არ არის კლასიფიცირებული</t>
  </si>
  <si>
    <t xml:space="preserve">წარმომადგენლობითი ხარჯები</t>
  </si>
  <si>
    <t xml:space="preserve">1.2.4</t>
  </si>
  <si>
    <t xml:space="preserve">კვების ხარჯები</t>
  </si>
  <si>
    <t xml:space="preserve">1.2.5</t>
  </si>
  <si>
    <t xml:space="preserve">სამედიცინო ხარჯები</t>
  </si>
  <si>
    <t xml:space="preserve">1.2.6</t>
  </si>
  <si>
    <t xml:space="preserve">ტრანსპორტისა და ტექნიკის ექსპლოატაციისა და მოვლა-შენახვის ხარჯები</t>
  </si>
  <si>
    <t xml:space="preserve">1.2.6.1</t>
  </si>
  <si>
    <t xml:space="preserve">საწვავ/საპოხი მასალების შეძენის ხარჯი</t>
  </si>
  <si>
    <t xml:space="preserve">1.2.6.2</t>
  </si>
  <si>
    <t xml:space="preserve">მიმდინარე რემონტის ხარჯი</t>
  </si>
  <si>
    <t xml:space="preserve">1.2.7</t>
  </si>
  <si>
    <t xml:space="preserve">ბანკის მომსახურების ხარჯი</t>
  </si>
  <si>
    <t xml:space="preserve">1.2.8</t>
  </si>
  <si>
    <t xml:space="preserve">რეკლამის ხარჯი</t>
  </si>
  <si>
    <t xml:space="preserve">1.2.8.1</t>
  </si>
  <si>
    <t xml:space="preserve">სატელევიზიო რეკლამის ხარჯები</t>
  </si>
  <si>
    <t xml:space="preserve">1.2.8.2</t>
  </si>
  <si>
    <t xml:space="preserve">ბეჭდური რეკლამის ხარჯები</t>
  </si>
  <si>
    <t xml:space="preserve">1.2.8.3</t>
  </si>
  <si>
    <t xml:space="preserve">ინტერნეტ-რეკლამის ხარჯი</t>
  </si>
  <si>
    <t xml:space="preserve">1.2.8.4</t>
  </si>
  <si>
    <t xml:space="preserve">ბრენდირებული აქსესუარებით რეკლამის ხარჯი</t>
  </si>
  <si>
    <t xml:space="preserve">1.2.8.5</t>
  </si>
  <si>
    <t xml:space="preserve">გარე რეკლამის ხარჯი *</t>
  </si>
  <si>
    <t xml:space="preserve">1.2.8.6</t>
  </si>
  <si>
    <t xml:space="preserve">სხვა სარეკლამო ხარჯები</t>
  </si>
  <si>
    <t xml:space="preserve">1.2.9</t>
  </si>
  <si>
    <t xml:space="preserve"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</si>
  <si>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 xml:space="preserve">1.2.10</t>
  </si>
  <si>
    <t xml:space="preserve">საკონსულტაციო, სანოტარო, თარჯიმნის და თარგმნის მომსახურების</t>
  </si>
  <si>
    <t xml:space="preserve">1.2.11</t>
  </si>
  <si>
    <t xml:space="preserve">აუდიტორიული მომსახურების ხარჯი</t>
  </si>
  <si>
    <t xml:space="preserve">1.2.12</t>
  </si>
  <si>
    <t xml:space="preserve">შენობა-ნაგებობების დაცვის ხარჯი</t>
  </si>
  <si>
    <t xml:space="preserve">1.2.13</t>
  </si>
  <si>
    <t xml:space="preserve">იჯარის ხარჯი</t>
  </si>
  <si>
    <t xml:space="preserve">1.2.13.1</t>
  </si>
  <si>
    <t xml:space="preserve">უძრავი ქონების იჯარის ხარჯი</t>
  </si>
  <si>
    <t xml:space="preserve">1.2.13.2</t>
  </si>
  <si>
    <t xml:space="preserve">ავტოსატრანსპორტო საშუალებების იჯარის ხარჯი</t>
  </si>
  <si>
    <t xml:space="preserve">1.2.13.3</t>
  </si>
  <si>
    <t xml:space="preserve">სხვა მოძრავი ქონების იჯარის ხარჯი</t>
  </si>
  <si>
    <t xml:space="preserve">1.2.14</t>
  </si>
  <si>
    <t xml:space="preserve">კულტურული, სპორტული, საგანმანათლებლო და საგამოფენო ღონისძიებები</t>
  </si>
  <si>
    <t xml:space="preserve">1.2.15</t>
  </si>
  <si>
    <t xml:space="preserve">სხვა დანარჩენი საქონელი და მომსახურება</t>
  </si>
  <si>
    <t xml:space="preserve">პირებისათვის მატერიალური და არამატერიალური ფასეულობების გადაცემა</t>
  </si>
  <si>
    <t xml:space="preserve">1.3.1</t>
  </si>
  <si>
    <t xml:space="preserve">მცირე ღირებულების აქსესუარები (მაისურები, კეპები, ქუდები, დროშები და ა.შ.)</t>
  </si>
  <si>
    <t xml:space="preserve">1.3.2</t>
  </si>
  <si>
    <t xml:space="preserve">სხვა ფასეულობები</t>
  </si>
  <si>
    <t xml:space="preserve">დამხმარე ხასიათის საქმიანობისათვის გაწეული ხარჯები</t>
  </si>
  <si>
    <t xml:space="preserve">სოციალური უზრუნველყოფა</t>
  </si>
  <si>
    <t xml:space="preserve">სხვა ხარჯები</t>
  </si>
  <si>
    <t xml:space="preserve">1.6.1</t>
  </si>
  <si>
    <t xml:space="preserve">დაზღვევის ხარჯი</t>
  </si>
  <si>
    <t xml:space="preserve">1.6.2</t>
  </si>
  <si>
    <t xml:space="preserve">გადასახადები (გარდა საშემოსავლო და საქონლის ღირებულებაში აღრიცხული დღგ-ის)</t>
  </si>
  <si>
    <t xml:space="preserve">1.6.3</t>
  </si>
  <si>
    <t xml:space="preserve">მოსაკრებლები</t>
  </si>
  <si>
    <t xml:space="preserve">1.6.4</t>
  </si>
  <si>
    <t xml:space="preserve">სხვადასხვა ხარჯები</t>
  </si>
  <si>
    <t xml:space="preserve">1.6.5</t>
  </si>
  <si>
    <t xml:space="preserve">ზარალი კურსთაშორისი სხვაობებიდან</t>
  </si>
  <si>
    <t xml:space="preserve">არაფინანსური აქტივების ზრდა</t>
  </si>
  <si>
    <t xml:space="preserve">შენობა-ნაგებობები</t>
  </si>
  <si>
    <t xml:space="preserve">დაუმთავრებელი მშენებლობა</t>
  </si>
  <si>
    <t xml:space="preserve">მიწა</t>
  </si>
  <si>
    <t xml:space="preserve">სატრანსპორტო საშუალებები</t>
  </si>
  <si>
    <t xml:space="preserve">სხვა მანქანა დანადგარები და ინვენტარი</t>
  </si>
  <si>
    <t xml:space="preserve">სხვა ძირითადი აქტივები</t>
  </si>
  <si>
    <t xml:space="preserve">სხვა მატერიალური მარაგები</t>
  </si>
  <si>
    <t xml:space="preserve">სხვა ფინანსური აქტივების ზრდა</t>
  </si>
  <si>
    <t xml:space="preserve">ვალდებულებების კლება</t>
  </si>
  <si>
    <t xml:space="preserve">კომერციული ბანკებიდან მიღებული სესხების დაფარვა</t>
  </si>
  <si>
    <t xml:space="preserve">სხვა სესხების დაფარვა</t>
  </si>
  <si>
    <t xml:space="preserve">ძირითადი კაპიტალის მოხმარება</t>
  </si>
  <si>
    <t xml:space="preserve"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</si>
  <si>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r>
      <rPr>
        <b val="true"/>
        <sz val="10"/>
        <rFont val="Sylfaen"/>
        <family val="1"/>
      </rPr>
      <t xml:space="preserve">ხელმძღვანელი                                        ბუღალტერი </t>
    </r>
    <r>
      <rPr>
        <sz val="10"/>
        <rFont val="Sylfaen"/>
        <family val="1"/>
      </rPr>
      <t xml:space="preserve">(ან საამისოდ უფლებამოსილი</t>
    </r>
    <r>
      <rPr>
        <b val="true"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</si>
  <si>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</si>
  <si>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t xml:space="preserve">ფორმა N5 - საარჩევნო კამპანიის ფონდის ხარჯები</t>
  </si>
  <si>
    <t xml:space="preserve">რეკლამის ხარჯები</t>
  </si>
  <si>
    <t xml:space="preserve">საიჯარო ქირის ხარჯი</t>
  </si>
  <si>
    <t xml:space="preserve">არაფინანსური აქტივების შეძენისათვის გადახდილი თანხები</t>
  </si>
  <si>
    <t xml:space="preserve">სხვა მანქანა დანადგარები და მოწყობილობები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</si>
  <si>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</si>
  <si>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</si>
  <si>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</si>
  <si>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</si>
  <si>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 xml:space="preserve">ფორმა N5.1 - სხვადასხვა ხარჯებისა და სხვა დანარჩენი საქონლისა და მომსახურების </t>
  </si>
  <si>
    <t xml:space="preserve">განმარტებითი შენიშვნა*</t>
  </si>
  <si>
    <t xml:space="preserve">ხარჯის კლასიფიკაცია ბუნებისა და შინაარსის მიხედვით</t>
  </si>
  <si>
    <t xml:space="preserve">1.6.4.1</t>
  </si>
  <si>
    <t xml:space="preserve">1.6.4.2</t>
  </si>
  <si>
    <t xml:space="preserve">...</t>
  </si>
  <si>
    <t xml:space="preserve">1.2.15.1</t>
  </si>
  <si>
    <t xml:space="preserve">1.2.15.2</t>
  </si>
  <si>
    <t xml:space="preserve">სულ **</t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</si>
  <si>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</si>
  <si>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 xml:space="preserve"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</si>
  <si>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</si>
  <si>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 xml:space="preserve"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</si>
  <si>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ფორმა N5.2 - ხელფასები, პრემიები</t>
  </si>
  <si>
    <t xml:space="preserve">სახელი</t>
  </si>
  <si>
    <t xml:space="preserve">გვარი</t>
  </si>
  <si>
    <t xml:space="preserve">პირადი ნომერი</t>
  </si>
  <si>
    <t xml:space="preserve">პოზიცია</t>
  </si>
  <si>
    <t xml:space="preserve">განაცემის ტიპი</t>
  </si>
  <si>
    <t xml:space="preserve">გადახდის წყაროსთან დაკავებული საშემოსავლო გადასახადი</t>
  </si>
  <si>
    <t xml:space="preserve">ხელფასი</t>
  </si>
  <si>
    <t xml:space="preserve">რუსუდან</t>
  </si>
  <si>
    <t xml:space="preserve">მაჭარაშვილი</t>
  </si>
  <si>
    <t xml:space="preserve">ნოდარ</t>
  </si>
  <si>
    <t xml:space="preserve">კაპანაძე</t>
  </si>
  <si>
    <t xml:space="preserve">ბადურ</t>
  </si>
  <si>
    <t xml:space="preserve">გვეტაძე</t>
  </si>
  <si>
    <t xml:space="preserve">გიული</t>
  </si>
  <si>
    <t xml:space="preserve">ტალიკაშვილი</t>
  </si>
  <si>
    <t xml:space="preserve">…</t>
  </si>
  <si>
    <t xml:space="preserve">სულ:*</t>
  </si>
  <si>
    <t xml:space="preserve"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</si>
  <si>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r>
      <rPr>
        <b val="true"/>
        <sz val="10"/>
        <rFont val="Sylfaen"/>
        <family val="1"/>
      </rP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 xml:space="preserve">(ან საამისოდ უფლებამოსილი</t>
    </r>
    <r>
      <rPr>
        <b val="true"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</si>
  <si>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პასუხისმგებელი პირი)</t>
  </si>
  <si>
    <t xml:space="preserve">ფორმა N5.3 - მივლინებები</t>
  </si>
  <si>
    <t xml:space="preserve">მივლინების დანიშნულება</t>
  </si>
  <si>
    <t xml:space="preserve">მივლინების ადგილი</t>
  </si>
  <si>
    <t xml:space="preserve">მივლინების პერიოდი (დღეებში)</t>
  </si>
  <si>
    <t xml:space="preserve">სულ*</t>
  </si>
  <si>
    <t xml:space="preserve"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</si>
  <si>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</si>
  <si>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 xml:space="preserve">თვე</t>
  </si>
  <si>
    <t xml:space="preserve">სულ *</t>
  </si>
  <si>
    <t xml:space="preserve">* ჯამური მაჩვენებლები უნდა ედრებოდეს ფორმა N5-ში წარმოდგენილ N1.3 მუხლის შესაბამის მნიშვნელობებს.</t>
  </si>
  <si>
    <r>
      <rPr>
        <b val="true"/>
        <sz val="10"/>
        <rFont val="Sylfaen"/>
        <family val="1"/>
      </rPr>
      <t xml:space="preserve">ხელმძღვანელი                                  ბუღალტერი </t>
    </r>
    <r>
      <rPr>
        <sz val="10"/>
        <rFont val="Sylfaen"/>
        <family val="1"/>
      </rPr>
      <t xml:space="preserve">(ან საამისოდ უფლებამოსილი</t>
    </r>
    <r>
      <rPr>
        <b val="true"/>
        <sz val="10"/>
        <rFont val="Sylfaen"/>
        <family val="1"/>
      </rPr>
      <t xml:space="preserve"> </t>
    </r>
  </si>
  <si>
    <t xml:space="preserve">ფორმა N5.5 - რეკლამის ხარჯი</t>
  </si>
  <si>
    <t xml:space="preserve">ხელშეკრულების თარიღი</t>
  </si>
  <si>
    <t xml:space="preserve">რეკლამის ფორმა</t>
  </si>
  <si>
    <t xml:space="preserve">შემსრულებელი კომპანია/პირი</t>
  </si>
  <si>
    <t xml:space="preserve">საიდენტიფიკაციო ნომერი</t>
  </si>
  <si>
    <t xml:space="preserve">რეკლამის დამკვეთი*</t>
  </si>
  <si>
    <t xml:space="preserve">ტირაჟი/ხანგრძლივობა</t>
  </si>
  <si>
    <t xml:space="preserve">ფართობი**</t>
  </si>
  <si>
    <t xml:space="preserve">რეკლამირებული სუბიექტი****</t>
  </si>
  <si>
    <t xml:space="preserve">ერთეულის ტიპი (კვ.მ.; წუთი...)</t>
  </si>
  <si>
    <t xml:space="preserve">ერთეულის ღირებულება (ლარი)</t>
  </si>
  <si>
    <t xml:space="preserve">ჯამური ღირებულება (ლარი)</t>
  </si>
  <si>
    <t xml:space="preserve">შენიშვნა</t>
  </si>
  <si>
    <t xml:space="preserve">ინტერნეტ-რეკლამს ხრჯი</t>
  </si>
  <si>
    <t xml:space="preserve">ფეისბუკი</t>
  </si>
  <si>
    <t xml:space="preserve">საარჩევნოფონდი ალეკო ელიაშვილი</t>
  </si>
  <si>
    <t xml:space="preserve">სატელევიზიო რეკლამის ხარჯი</t>
  </si>
  <si>
    <t xml:space="preserve">შპს"სამაუწყებლო კომპანია "რუსთავი -2"</t>
  </si>
  <si>
    <t xml:space="preserve">შპს"ტელეიმედი"</t>
  </si>
  <si>
    <t xml:space="preserve">ბეჭდური რეკლამი ხარჯი</t>
  </si>
  <si>
    <t xml:space="preserve">შპს"ფაუნტეინ ჯორჯია"</t>
  </si>
  <si>
    <t xml:space="preserve">შპს"ოპტიმალ სერვისი"</t>
  </si>
  <si>
    <t xml:space="preserve">სულ:****</t>
  </si>
  <si>
    <t xml:space="preserve"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</si>
  <si>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 xml:space="preserve">** ბეჭდვური და ინტერნეტ რეკლამის შემთხვევაში</t>
  </si>
  <si>
    <t xml:space="preserve">*** რეკლამაზე გამოსახული კანდიდატის ან პარტიის ვინაობა/დასახელება</t>
  </si>
  <si>
    <t xml:space="preserve"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</si>
  <si>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</si>
  <si>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 xml:space="preserve">ხელმძღვანელი</t>
  </si>
  <si>
    <r>
      <rPr>
        <b val="true"/>
        <sz val="10"/>
        <color rgb="FF000000"/>
        <rFont val="Sylfaen"/>
        <family val="1"/>
      </rPr>
      <t xml:space="preserve"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</si>
  <si>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 xml:space="preserve">ფორმა N7 - საბალანსო ანგარიშგება</t>
  </si>
  <si>
    <t xml:space="preserve">საანგარიშგებო თარიღი</t>
  </si>
  <si>
    <t xml:space="preserve">ანგარიშის ნომერი</t>
  </si>
  <si>
    <t xml:space="preserve">ანგარიშის დასახელება</t>
  </si>
  <si>
    <t xml:space="preserve">ნაშთი პერიოდის სადაწყისში</t>
  </si>
  <si>
    <t xml:space="preserve">ნაშთი პერიოდის ბოლოს</t>
  </si>
  <si>
    <t xml:space="preserve">სულ აქტივები</t>
  </si>
  <si>
    <t xml:space="preserve">სულ ფინანსური აქტივები და სხვა დებიტორული დავალიანებები</t>
  </si>
  <si>
    <t xml:space="preserve">ნაღდი ფული სალაროში ეროვნულ ვალუტაში</t>
  </si>
  <si>
    <t xml:space="preserve">ნაღდი ფული სალაროში უცხოურ ვალუტაში</t>
  </si>
  <si>
    <t xml:space="preserve">საანგარიშსწორებო (მიმდინარე) ანგარიში ბანკში</t>
  </si>
  <si>
    <t xml:space="preserve">სავალუტო ანგარიში ბანკში</t>
  </si>
  <si>
    <t xml:space="preserve">დეპოზიტები ბანკში ეროვნულ ვალუტაში</t>
  </si>
  <si>
    <t xml:space="preserve">დეპოზიტები ბანკში უცხოურ ვალუტაში</t>
  </si>
  <si>
    <t xml:space="preserve">სხვა ანგარიშები ბანკში</t>
  </si>
  <si>
    <t xml:space="preserve">სხვა ფინანსური აქტივები</t>
  </si>
  <si>
    <t xml:space="preserve">მოთხოვნები მიწოდებიდან და მომსახურებიდან</t>
  </si>
  <si>
    <t xml:space="preserve">მოთხოვნები მივლინებით</t>
  </si>
  <si>
    <t xml:space="preserve">მოთხოვნები დანაკლისებით</t>
  </si>
  <si>
    <t xml:space="preserve">ანგარიშვალდებული პირების მიმართ სხვა მოთხოვნები</t>
  </si>
  <si>
    <t xml:space="preserve">გადახდილი დღგ</t>
  </si>
  <si>
    <t xml:space="preserve">წინასწარ გადახდილი მოგების გადასახადი</t>
  </si>
  <si>
    <t xml:space="preserve">სხვა საგადასახადო აქტივი</t>
  </si>
  <si>
    <t xml:space="preserve">წინასწარ გადახდილი საიჯარო ქირა</t>
  </si>
  <si>
    <t xml:space="preserve">მოთხოვნები სხვა წინასწარი გადახდებით</t>
  </si>
  <si>
    <t xml:space="preserve">მისაღები პროცენტები</t>
  </si>
  <si>
    <t xml:space="preserve">მისაღები დივიდენდები</t>
  </si>
  <si>
    <t xml:space="preserve">მისაღები საწევროები და ერთჯერადი შენატანები</t>
  </si>
  <si>
    <t xml:space="preserve">სხვა დანარჩენი დებიტორული დავალიანებები</t>
  </si>
  <si>
    <t xml:space="preserve">სულ არაფინანსური აქტივები</t>
  </si>
  <si>
    <t xml:space="preserve">მანქანა-დანადგარები და ინვენტარი</t>
  </si>
  <si>
    <t xml:space="preserve">სხვა დანარჩენი ძირითადი აქტივები</t>
  </si>
  <si>
    <t xml:space="preserve">ფასეულობები</t>
  </si>
  <si>
    <t xml:space="preserve">არაწარმოებული აქტივები</t>
  </si>
  <si>
    <t xml:space="preserve">სულ ვალდებულებები და კაპიტალი</t>
  </si>
  <si>
    <t xml:space="preserve">სულ ფინანსური ვალდებულებები და სხვა კრედიტორული დავალიანებები</t>
  </si>
  <si>
    <t xml:space="preserve">ფინანსური ვალდებულებები</t>
  </si>
  <si>
    <t xml:space="preserve">ვალდებულებები მოწოდებიდან და მომსახურებიდან</t>
  </si>
  <si>
    <t xml:space="preserve">გადასახდელი მოგების გადასახადი</t>
  </si>
  <si>
    <t xml:space="preserve">გადასახდელი საშემოსავლო გადასახადი</t>
  </si>
  <si>
    <t xml:space="preserve">გადასახდელი დღგ</t>
  </si>
  <si>
    <t xml:space="preserve">ბიუჯეტის წინაშე სხვა ვალდებულებები</t>
  </si>
  <si>
    <t xml:space="preserve">გადასახდელი ხელფასები შტატით მომუშავეთათვის</t>
  </si>
  <si>
    <t xml:space="preserve">გადასახდელი ხელფასები შტატგარეშე მომუშავეთათვის</t>
  </si>
  <si>
    <t xml:space="preserve">ვალდებულებები მივლინებით</t>
  </si>
  <si>
    <t xml:space="preserve">დამქირავებლის მიერ ფულადი და სასაქონლო ფორმით გაწეული სოციალური დახმარებით ვალდებულებები</t>
  </si>
  <si>
    <t xml:space="preserve"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</si>
  <si>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 xml:space="preserve">წინასწარ მიღებული საიჯარო ქირა</t>
  </si>
  <si>
    <t xml:space="preserve">ვალდებულებები წინასწარ მიღებული სხვა შემოსავლებით</t>
  </si>
  <si>
    <t xml:space="preserve">გადასახდელი პროცენტები</t>
  </si>
  <si>
    <t xml:space="preserve">გადასახდელი საწევროები და ერთჯერადი შენატანები</t>
  </si>
  <si>
    <t xml:space="preserve">სხვა დანარჩენი კრედიტორული დავალიანებები</t>
  </si>
  <si>
    <t xml:space="preserve">სულ კაპიტალი</t>
  </si>
  <si>
    <t xml:space="preserve">საწესდებო კაპიტალი</t>
  </si>
  <si>
    <t xml:space="preserve">ფონდები</t>
  </si>
  <si>
    <t xml:space="preserve">დაუფარავი დეფიციტი</t>
  </si>
  <si>
    <t xml:space="preserve">საცნობარო მუხლები</t>
  </si>
  <si>
    <t xml:space="preserve">საოპერაციო იჯარით აღებული ძირითადი აქტივები და მათთან დაკავშირებული დანახარჯები</t>
  </si>
  <si>
    <t xml:space="preserve">პასუხსაგებ შენახვაზე მიღებული მატერიალური ფასეულობები</t>
  </si>
  <si>
    <t xml:space="preserve">გადახდისუუნარო დებიტორების ჩამოწერილი დავალიანება</t>
  </si>
  <si>
    <t xml:space="preserve">ხარჯებში ჩამოწერილი მარაგები </t>
  </si>
  <si>
    <t xml:space="preserve">პირობითი მოთხოვნები</t>
  </si>
  <si>
    <t xml:space="preserve">პირობითი ვალდებულებები</t>
  </si>
  <si>
    <t xml:space="preserve">საკუთარი სახსრებით კაპიტალის შექმნა</t>
  </si>
  <si>
    <t xml:space="preserve">ამორტიზირებული ძირითადი აქტივები</t>
  </si>
  <si>
    <t xml:space="preserve">ვადაგადაცილებული დავალიანებები</t>
  </si>
  <si>
    <t xml:space="preserve">ფორმა N8 - საბანკო ანგარიშები</t>
  </si>
  <si>
    <t xml:space="preserve">ბანკის დასახელება</t>
  </si>
  <si>
    <t xml:space="preserve">ვალუტა</t>
  </si>
  <si>
    <t xml:space="preserve">ანგარიშის გახსნის თარიღი</t>
  </si>
  <si>
    <t xml:space="preserve">ნაშთი პერიოდის დასაწყისში</t>
  </si>
  <si>
    <t xml:space="preserve">შემოსავალი პერიოდის განმავლობაში</t>
  </si>
  <si>
    <t xml:space="preserve">გასავალი პერიოდის განმავლობაში</t>
  </si>
  <si>
    <t xml:space="preserve">ანგარიშის დახურვის თარიღი</t>
  </si>
  <si>
    <t xml:space="preserve">თიბისი ბანკი</t>
  </si>
  <si>
    <t xml:space="preserve">GE61TB7497836080100005</t>
  </si>
  <si>
    <t xml:space="preserve">დოლარი</t>
  </si>
  <si>
    <t xml:space="preserve">24.07.2017</t>
  </si>
  <si>
    <t xml:space="preserve">ლარი</t>
  </si>
  <si>
    <r>
      <rPr>
        <b val="true"/>
        <sz val="10"/>
        <rFont val="Sylfaen"/>
        <family val="1"/>
      </rPr>
      <t xml:space="preserve"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</si>
  <si>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 xml:space="preserve">პასუხისმგებელი პირი)</t>
  </si>
  <si>
    <t xml:space="preserve">ფორმა N8.1 - ნაღდი ფულით განხორციელებულ სალაროს ოპერაციათა რეესტრი</t>
  </si>
  <si>
    <t xml:space="preserve">ტრანზ -აქციის N</t>
  </si>
  <si>
    <t xml:space="preserve">სალაროს შემოსავალი, ლარში</t>
  </si>
  <si>
    <t xml:space="preserve">სალაროს გასავალი, ლარში</t>
  </si>
  <si>
    <t xml:space="preserve">ოპერაციის დანიშნულება</t>
  </si>
  <si>
    <t xml:space="preserve">ნაშთი</t>
  </si>
  <si>
    <t xml:space="preserve">სალაროს ნაშთი პერიოდის დასაწყისში</t>
  </si>
  <si>
    <t xml:space="preserve">სალაროს ნაშთი პერიოდის ბოლოს</t>
  </si>
  <si>
    <t xml:space="preserve">ფორმა N9 - არაფინანსური აქტივები</t>
  </si>
  <si>
    <t xml:space="preserve">ნაშთი (პერიოდის დასაწყისში)</t>
  </si>
  <si>
    <t xml:space="preserve">ზრდა პერიოდის განმავლობაში</t>
  </si>
  <si>
    <t xml:space="preserve">კლება პერიოდის განმავლობაში</t>
  </si>
  <si>
    <t xml:space="preserve">ნაშთი (პერიოდის ბოლოს)</t>
  </si>
  <si>
    <t xml:space="preserve">არაფინანსური აქტივების დასახელება </t>
  </si>
  <si>
    <t xml:space="preserve">რაოდენ.</t>
  </si>
  <si>
    <t xml:space="preserve">1. ძირითადი აქტივები</t>
  </si>
  <si>
    <t xml:space="preserve"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</si>
  <si>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</si>
  <si>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</si>
  <si>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</si>
  <si>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 xml:space="preserve"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</si>
  <si>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</si>
  <si>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</si>
  <si>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 xml:space="preserve"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</si>
  <si>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</si>
  <si>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</si>
  <si>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</si>
  <si>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</si>
  <si>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</si>
  <si>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</si>
  <si>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 xml:space="preserve">2. მატერიალური მარაგები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</si>
  <si>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</si>
  <si>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</si>
  <si>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</si>
  <si>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</si>
  <si>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</si>
  <si>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</si>
  <si>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</si>
  <si>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3. ფასეულობები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</si>
  <si>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</si>
  <si>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</si>
  <si>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</si>
  <si>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 xml:space="preserve"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</si>
  <si>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</si>
  <si>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</si>
  <si>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</si>
  <si>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4.3.1 ტელე/რადიოსიხშირული სპექტრით სარგებლობის ლიცენზია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</si>
  <si>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</si>
  <si>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</si>
  <si>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 xml:space="preserve">ფორმა N9.1 - უძრავი ქონების რეესტრი</t>
  </si>
  <si>
    <t xml:space="preserve">მფლობელობის ტიპი</t>
  </si>
  <si>
    <t xml:space="preserve">ობიექტის მისამართი</t>
  </si>
  <si>
    <t xml:space="preserve">საკადასტრო კოდი</t>
  </si>
  <si>
    <t xml:space="preserve">ბალანსზე აყვანის თარიღი/იჯარის ვადა</t>
  </si>
  <si>
    <t xml:space="preserve">ფართი (ხელშეკრულების მიხედვით)</t>
  </si>
  <si>
    <t xml:space="preserve">საბალანსო ღირებულება/ყოველთვური საიჯარო  გადასახადი (ლარში)</t>
  </si>
  <si>
    <t xml:space="preserve">მეიჯარის პირადი ან საიდენტიფიკაციო ნომერი</t>
  </si>
  <si>
    <t xml:space="preserve">მეიჯარის სახელი ან დასახელება</t>
  </si>
  <si>
    <t xml:space="preserve">იჯარა</t>
  </si>
  <si>
    <t xml:space="preserve">ქ.თბილისი, ს.ცინცაძის ქ. N45</t>
  </si>
  <si>
    <t xml:space="preserve">01.10.14.028.030.01.547</t>
  </si>
  <si>
    <t xml:space="preserve">26.07.2017 - 31.12.2017</t>
  </si>
  <si>
    <t xml:space="preserve">146 კვმ.</t>
  </si>
  <si>
    <t xml:space="preserve">იუსუპ ახვერდოვი</t>
  </si>
  <si>
    <r>
      <rPr>
        <b val="true"/>
        <sz val="10"/>
        <rFont val="Sylfaen"/>
        <family val="1"/>
      </rPr>
      <t xml:space="preserve"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</si>
  <si>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 xml:space="preserve">ფორმა N9.2 - სატრანსპორტო საშუალებების რეესტრი</t>
  </si>
  <si>
    <t xml:space="preserve">სატრანსპორტო საშუალების ტიპი</t>
  </si>
  <si>
    <t xml:space="preserve">მარკა</t>
  </si>
  <si>
    <t xml:space="preserve">მოდელი</t>
  </si>
  <si>
    <t xml:space="preserve">წარმოების წელი </t>
  </si>
  <si>
    <t xml:space="preserve">სახელმწიფო ნომერი</t>
  </si>
  <si>
    <t xml:space="preserve">საბალანსო ღირებულება/ყოველთვური საიჯარო გადასახადი (ლარში)</t>
  </si>
  <si>
    <t xml:space="preserve">ბალანსზე აყვანის თარიღი</t>
  </si>
  <si>
    <t xml:space="preserve">ფორმა N9.6 - იჯარით/ქირით აღებული სხვა მოძრავი ქონების რეესტრი</t>
  </si>
  <si>
    <t xml:space="preserve">იჯარის ობიექტის სახეობა</t>
  </si>
  <si>
    <t xml:space="preserve">ტექნიკური მახასიათებლები</t>
  </si>
  <si>
    <t xml:space="preserve">ყოველთვური საიჯარო გადასახადი (ლარში)</t>
  </si>
  <si>
    <t xml:space="preserve">მეიჯარის პირადი ნომერი (ფიზიკური პირი)</t>
  </si>
  <si>
    <t xml:space="preserve">მეიჯარის სახელი</t>
  </si>
  <si>
    <t xml:space="preserve">მეიჯარის გვარი</t>
  </si>
  <si>
    <t xml:space="preserve">მეიჯარე ორგანიზაციის საიდენტიფიკაციო ნომერი</t>
  </si>
  <si>
    <t xml:space="preserve">მეიჯარე ორგანიზაციის დასახელება</t>
  </si>
  <si>
    <t xml:space="preserve">ფორმა N9.7 - ვალდებულებების რეესტრი</t>
  </si>
  <si>
    <t xml:space="preserve">ხელშეკრულების დადების თარიღი</t>
  </si>
  <si>
    <t xml:space="preserve">კონტრაგენტის დასახელება (იურიდიული პირი)/სახელი, გვარი (ფიზიკური პირი)</t>
  </si>
  <si>
    <t xml:space="preserve">კონტრაგენტის საიდენტიფიკაციო ნომერი/პირადი ნომერი</t>
  </si>
  <si>
    <t xml:space="preserve">ხელშეკრულების საგანი</t>
  </si>
  <si>
    <t xml:space="preserve">ხელშეკრულების თანხა (ლარში)</t>
  </si>
  <si>
    <t xml:space="preserve">მოწოდებული საქონლის/მომსახურების ღირებულება (ლარში)</t>
  </si>
  <si>
    <t xml:space="preserve">კონტრაგენტისათვის გადახდილი თანხა (ლარში)</t>
  </si>
  <si>
    <t xml:space="preserve">ვალდებულების ნაშთი (ლარში) საანგარიშგებო პერიოდის ბოლოს</t>
  </si>
  <si>
    <t xml:space="preserve">სულ:</t>
  </si>
  <si>
    <t xml:space="preserve"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</si>
  <si>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შემაჯამებელი ფომა</t>
  </si>
  <si>
    <t xml:space="preserve">რეკლამის ჯამური ხარჯი </t>
  </si>
  <si>
    <t xml:space="preserve">სატელევიზიო რეკლამა</t>
  </si>
  <si>
    <t xml:space="preserve">მივლინება</t>
  </si>
  <si>
    <t xml:space="preserve">შემოსავლები </t>
  </si>
  <si>
    <t xml:space="preserve">საბიუჯეტო შემოსავალი</t>
  </si>
  <si>
    <t xml:space="preserve">მიზნობრივი დაფინანსება</t>
  </si>
  <si>
    <t xml:space="preserve">შემოწირულება</t>
  </si>
  <si>
    <t xml:space="preserve">2.3.1</t>
  </si>
  <si>
    <t xml:space="preserve">               ფულადი</t>
  </si>
  <si>
    <t xml:space="preserve">2.3.2</t>
  </si>
  <si>
    <t xml:space="preserve">               არაფულადი</t>
  </si>
  <si>
    <t xml:space="preserve">2.3.3</t>
  </si>
  <si>
    <t xml:space="preserve">               იურიდიული პირის ფულადი სახით</t>
  </si>
  <si>
    <t xml:space="preserve">2.3.4</t>
  </si>
  <si>
    <t xml:space="preserve">               იურიდიული პირის არაფულადი სახით</t>
  </si>
  <si>
    <t xml:space="preserve">2.3.5</t>
  </si>
  <si>
    <t xml:space="preserve">               საწევრო</t>
  </si>
  <si>
    <t xml:space="preserve">თარიღი</t>
  </si>
  <si>
    <t xml:space="preserve">ბანკი</t>
  </si>
  <si>
    <t xml:space="preserve">შემოსავლის ტიპი</t>
  </si>
  <si>
    <t xml:space="preserve">შენობა-ნაგებობის ტიპები</t>
  </si>
  <si>
    <t xml:space="preserve">სს ვითიბი ბანკი ჯორჯია</t>
  </si>
  <si>
    <t xml:space="preserve">საწევრო</t>
  </si>
  <si>
    <t xml:space="preserve">საცხოვრებელი შენობები</t>
  </si>
  <si>
    <t xml:space="preserve">სს ინვესტბანკი </t>
  </si>
  <si>
    <t xml:space="preserve">ფულადი შემოწირულობები</t>
  </si>
  <si>
    <t xml:space="preserve">არასაცხოვრებელი შენობები</t>
  </si>
  <si>
    <t xml:space="preserve">სს კორ სტანდარტ ბანკი</t>
  </si>
  <si>
    <t xml:space="preserve">არაფულადი შემოწირულობები</t>
  </si>
  <si>
    <t xml:space="preserve">სხვა ნაგებობები</t>
  </si>
  <si>
    <t xml:space="preserve">სს ზირაათ ბანკის თბილისის ფილიალი </t>
  </si>
  <si>
    <t xml:space="preserve">სხვა შემოსავლები</t>
  </si>
  <si>
    <t xml:space="preserve">სს ბანკი ქართუ</t>
  </si>
  <si>
    <t xml:space="preserve">სს საქართველოს ბანკი</t>
  </si>
  <si>
    <t xml:space="preserve">სს ბითიეი ბანკი</t>
  </si>
  <si>
    <t xml:space="preserve">სს თიბისი ბანკი </t>
  </si>
  <si>
    <t xml:space="preserve">სს ლიბერთი ბანკი</t>
  </si>
  <si>
    <t xml:space="preserve">სს პროკრედიტ ბანკი</t>
  </si>
  <si>
    <t xml:space="preserve">სს ბანკი რესპუბლიკა </t>
  </si>
  <si>
    <t xml:space="preserve">სს პრივატბანკი</t>
  </si>
  <si>
    <t xml:space="preserve">სს ბაზისბანკი </t>
  </si>
  <si>
    <t xml:space="preserve">სს აზერბაიჯანის საერთაშორისო ბანკი - საქართველო </t>
  </si>
  <si>
    <t xml:space="preserve">ღია სააქციო საზოგადოების კავკასიის განვითარების ბანკის თბილისის ფილიალი</t>
  </si>
  <si>
    <t xml:space="preserve">სს ეიჩ ეს ბი სი ბანკი საქართველო </t>
  </si>
  <si>
    <t xml:space="preserve">სს პროგრეს ბანკი</t>
  </si>
  <si>
    <t xml:space="preserve">სს ხალიკ ბანკი საქართველო</t>
  </si>
  <si>
    <t xml:space="preserve">სს ბანკი კონსტანტა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</si>
</sst>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@"/>
    <numFmt numFmtId="166" formatCode="DD/MM/YY;@"/>
    <numFmt numFmtId="167" formatCode="M/D/YYYY"/>
    <numFmt numFmtId="168" formatCode="#,##0"/>
    <numFmt numFmtId="169" formatCode="0,000.00"/>
    <numFmt numFmtId="170" formatCode="0,000,000.00"/>
    <numFmt numFmtId="171" formatCode="#,##0.00"/>
    <numFmt numFmtId="172" formatCode="00,000.00"/>
    <numFmt numFmtId="173" formatCode="&quot;სატელევიზიო რეკლამა&quot;"/>
    <numFmt numFmtId="174" formatCode="0"/>
    <numFmt numFmtId="175" formatCode="0.00"/>
    <numFmt numFmtId="176" formatCode="D\-MMM\-YY"/>
  </numFmts>
  <fonts count="3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04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Sylfaen"/>
      <family val="1"/>
    </font>
    <font>
      <b val="true"/>
      <sz val="10"/>
      <name val="Sylfaen"/>
      <family val="1"/>
    </font>
    <font>
      <sz val="10"/>
      <color rgb="FF000000"/>
      <name val="Sylfaen"/>
      <family val="1"/>
    </font>
    <font>
      <sz val="10"/>
      <name val="Sylfaen"/>
      <family val="1"/>
    </font>
    <font>
      <b val="true"/>
      <sz val="10"/>
      <color rgb="FF000000"/>
      <name val="Sylfaen"/>
      <family val="1"/>
    </font>
    <font>
      <sz val="9"/>
      <name val="Sylfaen"/>
      <family val="1"/>
    </font>
    <font>
      <b val="true"/>
      <sz val="11"/>
      <color rgb="FF000000"/>
      <name val="Sylfaen"/>
      <family val="1"/>
    </font>
    <font>
      <b val="true"/>
      <sz val="9"/>
      <color rgb="FF000000"/>
      <name val="Sylfaen"/>
      <family val="1"/>
    </font>
    <font>
      <sz val="9"/>
      <name val="Arial"/>
      <family val="2"/>
    </font>
    <font>
      <sz val="9"/>
      <color rgb="FF000000"/>
      <name val="Sylfaen"/>
      <family val="1"/>
    </font>
    <font>
      <sz val="9"/>
      <name val="Sylfaen"/>
      <family val="0"/>
    </font>
    <font>
      <b val="true"/>
      <sz val="12"/>
      <name val="Sylfaen"/>
      <family val="1"/>
    </font>
    <font>
      <b val="true"/>
      <sz val="10"/>
      <name val="Arial"/>
      <family val="2"/>
    </font>
    <font>
      <sz val="12"/>
      <color rgb="FFFF0000"/>
      <name val="Sylfaen"/>
      <family val="1"/>
    </font>
    <font>
      <sz val="9"/>
      <color rgb="FF000000"/>
      <name val="Tahoma"/>
      <family val="2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9"/>
      <color rgb="FF000000"/>
      <name val="Tahoma"/>
      <family val="2"/>
    </font>
    <font>
      <sz val="10"/>
      <color rgb="FFFFFFFF"/>
      <name val="Sylfaen"/>
      <family val="1"/>
    </font>
    <font>
      <sz val="10"/>
      <color rgb="FF000080"/>
      <name val="Sylfaen"/>
      <family val="1"/>
    </font>
    <font>
      <sz val="10"/>
      <color rgb="FF000000"/>
      <name val="Calibri"/>
      <family val="2"/>
    </font>
    <font>
      <b val="true"/>
      <sz val="10"/>
      <name val="AcadNusx"/>
      <family val="0"/>
    </font>
    <font>
      <b val="true"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00FF00"/>
        <bgColor rgb="FF33CCCC"/>
      </patternFill>
    </fill>
    <fill>
      <patternFill patternType="solid">
        <fgColor rgb="FFFFFFFF"/>
        <bgColor rgb="FFFFFFCC"/>
      </patternFill>
    </fill>
  </fills>
  <borders count="39">
    <border diagonalUp="false" diagonalDown="false">
      <left/>
      <right/>
      <top/>
      <bottom/>
      <diagonal/>
    </border>
    <border diagonalUp="false" diagonalDown="false">
      <left style="medium">
        <color rgb="FF3C3C3C"/>
      </left>
      <right/>
      <top/>
      <bottom/>
      <diagonal/>
    </border>
    <border diagonalUp="false" diagonalDown="false">
      <left/>
      <right style="medium">
        <color rgb="FF3C3C3C"/>
      </right>
      <top/>
      <bottom/>
      <diagonal/>
    </border>
    <border diagonalUp="false" diagonalDown="false">
      <left style="medium">
        <color rgb="FF3C3C3C"/>
      </left>
      <right style="medium">
        <color rgb="FF3C3C3C"/>
      </right>
      <top style="medium">
        <color rgb="FF3C3C3C"/>
      </top>
      <bottom style="medium">
        <color rgb="FF3C3C3C"/>
      </bottom>
      <diagonal/>
    </border>
    <border diagonalUp="false" diagonalDown="false">
      <left style="medium">
        <color rgb="FF3C3C3C"/>
      </left>
      <right style="thin">
        <color rgb="FF3C3C3C"/>
      </right>
      <top style="medium">
        <color rgb="FF3C3C3C"/>
      </top>
      <bottom style="medium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medium">
        <color rgb="FF3C3C3C"/>
      </top>
      <bottom style="medium">
        <color rgb="FF3C3C3C"/>
      </bottom>
      <diagonal/>
    </border>
    <border diagonalUp="false" diagonalDown="false">
      <left style="thin">
        <color rgb="FF3C3C3C"/>
      </left>
      <right/>
      <top style="medium">
        <color rgb="FF3C3C3C"/>
      </top>
      <bottom style="medium">
        <color rgb="FF3C3C3C"/>
      </bottom>
      <diagonal/>
    </border>
    <border diagonalUp="false" diagonalDown="false">
      <left style="medium">
        <color rgb="FF3C3C3C"/>
      </left>
      <right/>
      <top style="medium">
        <color rgb="FF3C3C3C"/>
      </top>
      <bottom style="medium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medium">
        <color rgb="FF3C3C3C"/>
      </top>
      <bottom/>
      <diagonal/>
    </border>
    <border diagonalUp="false" diagonalDown="false">
      <left/>
      <right style="thin">
        <color rgb="FF3C3C3C"/>
      </right>
      <top style="medium">
        <color rgb="FF3C3C3C"/>
      </top>
      <bottom style="medium">
        <color rgb="FF3C3C3C"/>
      </bottom>
      <diagonal/>
    </border>
    <border diagonalUp="false" diagonalDown="false">
      <left style="thin">
        <color rgb="FF3C3C3C"/>
      </left>
      <right style="medium">
        <color rgb="FF3C3C3C"/>
      </right>
      <top style="medium">
        <color rgb="FF3C3C3C"/>
      </top>
      <bottom style="medium">
        <color rgb="FF3C3C3C"/>
      </bottom>
      <diagonal/>
    </border>
    <border diagonalUp="false" diagonalDown="false">
      <left/>
      <right style="medium">
        <color rgb="FF3C3C3C"/>
      </right>
      <top style="medium">
        <color rgb="FF3C3C3C"/>
      </top>
      <bottom style="medium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medium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/>
      <right/>
      <top style="medium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 style="medium">
        <color rgb="FF3C3C3C"/>
      </left>
      <right style="thin">
        <color rgb="FF3C3C3C"/>
      </right>
      <top/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/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medium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/>
      <right style="medium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/>
      <bottom/>
      <diagonal/>
    </border>
    <border diagonalUp="false" diagonalDown="false">
      <left style="thin">
        <color rgb="FF3C3C3C"/>
      </left>
      <right/>
      <top style="thin">
        <color rgb="FF3C3C3C"/>
      </top>
      <bottom/>
      <diagonal/>
    </border>
    <border diagonalUp="false" diagonalDown="false">
      <left style="medium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/>
      <right/>
      <top/>
      <bottom style="thin">
        <color rgb="FF3C3C3C"/>
      </bottom>
      <diagonal/>
    </border>
    <border diagonalUp="false" diagonalDown="false">
      <left/>
      <right/>
      <top style="thin">
        <color rgb="FF3C3C3C"/>
      </top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>
        <color rgb="FF3C3C3C"/>
      </bottom>
      <diagonal/>
    </border>
    <border diagonalUp="false" diagonalDown="false">
      <left style="thin"/>
      <right style="thin"/>
      <top style="thin">
        <color rgb="FF3C3C3C"/>
      </top>
      <bottom style="thin">
        <color rgb="FF3C3C3C"/>
      </bottom>
      <diagonal/>
    </border>
    <border diagonalUp="false" diagonalDown="false">
      <left/>
      <right/>
      <top style="thin">
        <color rgb="FF3C3C3C"/>
      </top>
      <bottom style="thin">
        <color rgb="FF3C3C3C"/>
      </bottom>
      <diagonal/>
    </border>
    <border diagonalUp="false" diagonalDown="false">
      <left/>
      <right style="thin"/>
      <top style="thin">
        <color rgb="FF3C3C3C"/>
      </top>
      <bottom style="thin">
        <color rgb="FF3C3C3C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>
        <color rgb="FF3C3C3C"/>
      </bottom>
      <diagonal/>
    </border>
  </borders>
  <cellStyleXfs count="3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3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3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7" fillId="0" borderId="0" xfId="3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8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2" borderId="0" xfId="3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2" borderId="0" xfId="3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0" xfId="3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2" borderId="2" xfId="3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9" fillId="0" borderId="0" xfId="3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0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2" xfId="3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9" fillId="2" borderId="1" xfId="3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2" borderId="0" xfId="3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9" fillId="2" borderId="0" xfId="3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9" fillId="2" borderId="0" xfId="3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2" borderId="2" xfId="3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2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2" borderId="0" xfId="3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9" fillId="2" borderId="0" xfId="3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9" fillId="2" borderId="0" xfId="3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1" xfId="3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2" borderId="0" xfId="3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9" fillId="2" borderId="0" xfId="3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2" borderId="1" xfId="3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2" borderId="0" xfId="3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0" xfId="3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0" xfId="3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2" borderId="3" xfId="3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2" xfId="3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" borderId="4" xfId="3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2" borderId="5" xfId="3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2" borderId="6" xfId="3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3" borderId="7" xfId="3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4" fillId="3" borderId="8" xfId="3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3" borderId="9" xfId="3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3" borderId="10" xfId="3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2" borderId="10" xfId="3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2" borderId="11" xfId="3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0" xfId="3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4" fillId="2" borderId="4" xfId="3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13" xfId="3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2" borderId="14" xfId="3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3" xfId="3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6" fillId="0" borderId="15" xfId="3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6" fillId="0" borderId="15" xfId="3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6" fillId="0" borderId="16" xfId="3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6" fillId="0" borderId="17" xfId="3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16" fillId="0" borderId="18" xfId="3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6" fillId="0" borderId="12" xfId="3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7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2" borderId="19" xfId="3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6" fillId="2" borderId="13" xfId="3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4" fillId="2" borderId="12" xfId="3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6" fillId="0" borderId="15" xfId="3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16" fillId="0" borderId="12" xfId="3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0" borderId="12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13" xfId="3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6" fillId="2" borderId="12" xfId="3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6" fillId="2" borderId="20" xfId="3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6" fillId="0" borderId="21" xfId="3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6" fillId="0" borderId="16" xfId="3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7" fontId="16" fillId="0" borderId="22" xfId="3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6" fillId="0" borderId="22" xfId="3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6" fillId="0" borderId="23" xfId="3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6" fillId="2" borderId="24" xfId="3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6" fillId="2" borderId="18" xfId="3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6" fillId="0" borderId="12" xfId="3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6" fillId="0" borderId="12" xfId="3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6" fillId="0" borderId="12" xfId="3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6" fillId="0" borderId="18" xfId="3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6" fillId="0" borderId="18" xfId="3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6" fillId="0" borderId="24" xfId="3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6" fillId="0" borderId="12" xfId="3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6" fillId="0" borderId="16" xfId="3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7" fillId="0" borderId="12" xfId="3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8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0" fillId="2" borderId="0" xfId="3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0" xfId="3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2" borderId="0" xfId="34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2" borderId="0" xfId="3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0" fillId="2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0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8" fillId="2" borderId="12" xfId="3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8" fillId="2" borderId="12" xfId="3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0" xfId="34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12" xfId="3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2" borderId="1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34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12" xfId="34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10" fillId="0" borderId="12" xfId="34" applyFont="true" applyBorder="true" applyAlignment="true" applyProtection="true">
      <alignment horizontal="left" vertical="center" textRotation="0" wrapText="true" indent="2" shrinkToFit="false"/>
      <protection locked="true" hidden="false"/>
    </xf>
    <xf numFmtId="164" fontId="10" fillId="0" borderId="1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34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0" fillId="2" borderId="1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34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8" fontId="10" fillId="0" borderId="0" xfId="34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0" fillId="0" borderId="12" xfId="3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10" fillId="0" borderId="0" xfId="34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0" fillId="2" borderId="1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0" fillId="0" borderId="12" xfId="34" applyFont="true" applyBorder="true" applyAlignment="true" applyProtection="true">
      <alignment horizontal="left" vertical="center" textRotation="0" wrapText="true" indent="4" shrinkToFit="false"/>
      <protection locked="true" hidden="false"/>
    </xf>
    <xf numFmtId="164" fontId="10" fillId="0" borderId="12" xfId="0" applyFont="true" applyBorder="true" applyAlignment="true" applyProtection="true">
      <alignment horizontal="left" vertical="center" textRotation="0" wrapText="true" indent="2" shrinkToFit="false"/>
      <protection locked="tru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1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0" fillId="0" borderId="0" xfId="21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10" fillId="0" borderId="0" xfId="21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0" fillId="2" borderId="0" xfId="34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2" borderId="0" xfId="21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0" xfId="3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0" fillId="2" borderId="0" xfId="34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0" fillId="2" borderId="0" xfId="21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" fillId="2" borderId="0" xfId="34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0" fillId="0" borderId="0" xfId="21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1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0" xfId="34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2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8" fontId="8" fillId="4" borderId="12" xfId="3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8" fillId="4" borderId="12" xfId="3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" fillId="2" borderId="12" xfId="34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4" borderId="0" xfId="34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8" fontId="10" fillId="2" borderId="12" xfId="34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8" fillId="4" borderId="0" xfId="34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8" fontId="8" fillId="4" borderId="12" xfId="34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4" borderId="0" xfId="34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0" fillId="4" borderId="0" xfId="34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12" xfId="3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2" xfId="21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8" fillId="2" borderId="12" xfId="34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8" fontId="8" fillId="4" borderId="12" xfId="34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0" fillId="4" borderId="0" xfId="34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8" fontId="10" fillId="0" borderId="0" xfId="34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12" xfId="2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9" fontId="10" fillId="0" borderId="12" xfId="2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12" fillId="4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2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70" fontId="10" fillId="0" borderId="12" xfId="2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71" fontId="10" fillId="0" borderId="12" xfId="2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72" fontId="10" fillId="0" borderId="12" xfId="2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10" fillId="4" borderId="12" xfId="34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8" fillId="0" borderId="12" xfId="20" applyFont="true" applyBorder="true" applyAlignment="true" applyProtection="true">
      <alignment horizontal="left" vertical="top" textRotation="0" wrapText="false" indent="1" shrinkToFit="false"/>
      <protection locked="true" hidden="false"/>
    </xf>
    <xf numFmtId="168" fontId="8" fillId="2" borderId="1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12" xfId="20" applyFont="true" applyBorder="true" applyAlignment="true" applyProtection="true">
      <alignment horizontal="left" vertical="center" textRotation="0" wrapText="true" indent="2" shrinkToFit="false"/>
      <protection locked="true" hidden="false"/>
    </xf>
    <xf numFmtId="164" fontId="10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0" fillId="0" borderId="12" xfId="34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10" fillId="0" borderId="16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10" fillId="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0" fillId="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0" fillId="4" borderId="0" xfId="3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2" borderId="0" xfId="21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0" fillId="2" borderId="0" xfId="21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0" fillId="2" borderId="0" xfId="34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4" borderId="12" xfId="3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8" fillId="2" borderId="0" xfId="34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8" fillId="4" borderId="12" xfId="34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10" fillId="4" borderId="12" xfId="34" applyFont="true" applyBorder="true" applyAlignment="true" applyProtection="true">
      <alignment horizontal="left" vertical="center" textRotation="0" wrapText="true" indent="2" shrinkToFit="false"/>
      <protection locked="true" hidden="false"/>
    </xf>
    <xf numFmtId="168" fontId="8" fillId="4" borderId="12" xfId="34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8" fontId="8" fillId="4" borderId="12" xfId="34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10" fillId="4" borderId="12" xfId="34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8" fontId="10" fillId="4" borderId="12" xfId="34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10" fillId="0" borderId="12" xfId="20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4" fontId="10" fillId="2" borderId="12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10" fillId="4" borderId="12" xfId="34" applyFont="true" applyBorder="true" applyAlignment="true" applyProtection="true">
      <alignment horizontal="left" vertical="center" textRotation="0" wrapText="true" indent="4" shrinkToFit="false"/>
      <protection locked="true" hidden="false"/>
    </xf>
    <xf numFmtId="164" fontId="10" fillId="0" borderId="16" xfId="20" applyFont="true" applyBorder="true" applyAlignment="true" applyProtection="true">
      <alignment horizontal="left" vertical="center" textRotation="0" wrapText="true" indent="2" shrinkToFit="false"/>
      <protection locked="true" hidden="false"/>
    </xf>
    <xf numFmtId="171" fontId="10" fillId="0" borderId="19" xfId="2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8" fillId="4" borderId="16" xfId="3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10" fillId="2" borderId="18" xfId="34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8" fillId="2" borderId="19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4" borderId="12" xfId="34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10" fillId="0" borderId="16" xfId="21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10" fillId="0" borderId="19" xfId="21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0" fillId="0" borderId="19" xfId="21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8" fillId="0" borderId="16" xfId="3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4" borderId="1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1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4" borderId="12" xfId="34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4" borderId="0" xfId="34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7" fontId="10" fillId="0" borderId="0" xfId="3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0" fillId="4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0" fillId="4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4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0" fillId="4" borderId="2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2" xfId="34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8" fillId="2" borderId="1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0" fillId="4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0" fillId="2" borderId="0" xfId="34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0" fillId="0" borderId="15" xfId="34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73" fontId="16" fillId="4" borderId="15" xfId="31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8" fontId="10" fillId="4" borderId="12" xfId="34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0" borderId="15" xfId="34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10" fillId="0" borderId="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10" fillId="0" borderId="0" xfId="0" applyFont="true" applyBorder="false" applyAlignment="true" applyProtection="true">
      <alignment horizontal="general" vertical="top" textRotation="0" wrapText="true" indent="0" shrinkToFit="false"/>
      <protection locked="false" hidden="false"/>
    </xf>
    <xf numFmtId="167" fontId="11" fillId="4" borderId="0" xfId="3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9" fillId="4" borderId="0" xfId="3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4" borderId="0" xfId="31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9" fillId="4" borderId="0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4" borderId="26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4" borderId="0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4" borderId="0" xfId="3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1" fillId="4" borderId="26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1" fillId="4" borderId="0" xfId="3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10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10" fillId="0" borderId="0" xfId="3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2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" borderId="25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2" borderId="2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7" fontId="8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1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8" fillId="0" borderId="12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0" fillId="0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8" fillId="0" borderId="12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8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5" fillId="4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5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25" xfId="3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2" borderId="27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74" fontId="9" fillId="2" borderId="27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" fillId="2" borderId="28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74" fontId="9" fillId="2" borderId="28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1" fillId="2" borderId="12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74" fontId="11" fillId="2" borderId="12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1" fillId="2" borderId="0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" fillId="2" borderId="15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74" fontId="9" fillId="0" borderId="15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74" fontId="9" fillId="2" borderId="12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26" fillId="0" borderId="29" xfId="20" applyFont="true" applyBorder="true" applyAlignment="true" applyProtection="true">
      <alignment horizontal="right" vertical="top" textRotation="0" wrapText="true" indent="0" shrinkToFit="false"/>
      <protection locked="false" hidden="false"/>
    </xf>
    <xf numFmtId="164" fontId="26" fillId="0" borderId="30" xfId="20" applyFont="true" applyBorder="true" applyAlignment="true" applyProtection="true">
      <alignment horizontal="right" vertical="top" textRotation="0" wrapText="true" indent="0" shrinkToFit="false"/>
      <protection locked="false" hidden="false"/>
    </xf>
    <xf numFmtId="164" fontId="9" fillId="0" borderId="31" xfId="2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74" fontId="9" fillId="0" borderId="32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7" fontId="7" fillId="0" borderId="15" xfId="24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8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2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2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9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34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0" fillId="0" borderId="0" xfId="34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2" borderId="30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74" fontId="11" fillId="2" borderId="30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1" fillId="0" borderId="30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9" fillId="0" borderId="30" xfId="2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9" fillId="0" borderId="0" xfId="2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74" fontId="9" fillId="0" borderId="0" xfId="2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74" fontId="9" fillId="2" borderId="30" xfId="2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9" fillId="0" borderId="30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74" fontId="9" fillId="0" borderId="30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26" fillId="2" borderId="30" xfId="20" applyFont="true" applyBorder="true" applyAlignment="true" applyProtection="true">
      <alignment horizontal="right" vertical="top" textRotation="0" wrapText="true" indent="0" shrinkToFit="false"/>
      <protection locked="false" hidden="false"/>
    </xf>
    <xf numFmtId="164" fontId="9" fillId="0" borderId="33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74" fontId="9" fillId="0" borderId="33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11" fillId="2" borderId="34" xfId="2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9" fillId="2" borderId="34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9" fillId="2" borderId="35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74" fontId="9" fillId="2" borderId="35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74" fontId="9" fillId="2" borderId="36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26" fillId="2" borderId="33" xfId="20" applyFont="true" applyBorder="true" applyAlignment="true" applyProtection="true">
      <alignment horizontal="right" vertical="top" textRotation="0" wrapText="true" indent="0" shrinkToFit="false"/>
      <protection locked="false" hidden="false"/>
    </xf>
    <xf numFmtId="164" fontId="8" fillId="4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27" fillId="0" borderId="0" xfId="22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9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10" fillId="2" borderId="0" xfId="3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2" borderId="0" xfId="3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0" fillId="2" borderId="0" xfId="3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8" fillId="2" borderId="0" xfId="34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12" xfId="2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2" borderId="12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2" borderId="0" xfId="22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1" fillId="2" borderId="16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2" borderId="19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2" borderId="12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12" xfId="2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12" xfId="2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12" xfId="22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9" fillId="0" borderId="0" xfId="22" applyFont="tru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2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0" xfId="21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0" xfId="21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0" fillId="2" borderId="0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0" xfId="21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4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4" borderId="0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4" borderId="0" xfId="21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4" borderId="0" xfId="21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4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1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1" fillId="2" borderId="16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2" borderId="12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2" xfId="23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0" borderId="12" xfId="23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" fillId="0" borderId="0" xfId="21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7" fillId="0" borderId="0" xfId="23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21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25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25" xfId="21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2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6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26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21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7" fillId="4" borderId="0" xfId="23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0" fillId="4" borderId="0" xfId="21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4" borderId="0" xfId="21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0" fillId="4" borderId="0" xfId="21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0" fillId="4" borderId="25" xfId="21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4" borderId="2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21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4" borderId="0" xfId="21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9" fillId="4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2" borderId="16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12" xfId="22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0" borderId="15" xfId="22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27" fillId="4" borderId="0" xfId="22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3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4" fontId="11" fillId="2" borderId="3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" fillId="0" borderId="12" xfId="21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37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9" fillId="0" borderId="38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11" fillId="0" borderId="12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75" fontId="9" fillId="0" borderId="29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29" fillId="2" borderId="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0" xfId="21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0" fillId="2" borderId="0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2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4" borderId="1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1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2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1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2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1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21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0" fillId="0" borderId="0" xfId="21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9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2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2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 3" xfId="21" builtinId="53" customBuiltin="true"/>
    <cellStyle name="Normal 4" xfId="22" builtinId="53" customBuiltin="true"/>
    <cellStyle name="Normal 4 2" xfId="23" builtinId="53" customBuiltin="true"/>
    <cellStyle name="Normal 5" xfId="24" builtinId="53" customBuiltin="true"/>
    <cellStyle name="Normal 5 2" xfId="25" builtinId="53" customBuiltin="true"/>
    <cellStyle name="Normal 5 2 2" xfId="26" builtinId="53" customBuiltin="true"/>
    <cellStyle name="Normal 5 2 2 2" xfId="27" builtinId="53" customBuiltin="true"/>
    <cellStyle name="Normal 5 2 3" xfId="28" builtinId="53" customBuiltin="true"/>
    <cellStyle name="Normal 5 2 3 2" xfId="29" builtinId="53" customBuiltin="true"/>
    <cellStyle name="Normal 5 3" xfId="30" builtinId="53" customBuiltin="true"/>
    <cellStyle name="Normal 5 3 2" xfId="31" builtinId="53" customBuiltin="true"/>
    <cellStyle name="Normal 6" xfId="32" builtinId="53" customBuiltin="true"/>
    <cellStyle name="Normal 7" xfId="33" builtinId="53" customBuiltin="true"/>
    <cellStyle name="Normal_FORMEBI" xfId="34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externalLink" Target="externalLinks/externalLink1.xml"/><Relationship Id="rId23" Type="http://schemas.openxmlformats.org/officeDocument/2006/relationships/externalLink" Target="externalLinks/externalLink2.xml"/><Relationship Id="rId2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41</xdr:row>
      <xdr:rowOff>171360</xdr:rowOff>
    </xdr:from>
    <xdr:to>
      <xdr:col>1</xdr:col>
      <xdr:colOff>1585800</xdr:colOff>
      <xdr:row>41</xdr:row>
      <xdr:rowOff>171360</xdr:rowOff>
    </xdr:to>
    <xdr:sp>
      <xdr:nvSpPr>
        <xdr:cNvPr id="0" name="Line 1"/>
        <xdr:cNvSpPr/>
      </xdr:nvSpPr>
      <xdr:spPr>
        <a:xfrm>
          <a:off x="1148040" y="8972280"/>
          <a:ext cx="1585800" cy="0"/>
        </a:xfrm>
        <a:prstGeom prst="line">
          <a:avLst/>
        </a:prstGeom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2901960</xdr:colOff>
      <xdr:row>41</xdr:row>
      <xdr:rowOff>181080</xdr:rowOff>
    </xdr:from>
    <xdr:to>
      <xdr:col>2</xdr:col>
      <xdr:colOff>575640</xdr:colOff>
      <xdr:row>41</xdr:row>
      <xdr:rowOff>181080</xdr:rowOff>
    </xdr:to>
    <xdr:sp>
      <xdr:nvSpPr>
        <xdr:cNvPr id="1" name="Line 1"/>
        <xdr:cNvSpPr/>
      </xdr:nvSpPr>
      <xdr:spPr>
        <a:xfrm>
          <a:off x="4050000" y="8982000"/>
          <a:ext cx="3312360" cy="0"/>
        </a:xfrm>
        <a:prstGeom prst="line">
          <a:avLst/>
        </a:prstGeom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360</xdr:colOff>
      <xdr:row>30</xdr:row>
      <xdr:rowOff>171360</xdr:rowOff>
    </xdr:from>
    <xdr:to>
      <xdr:col>1</xdr:col>
      <xdr:colOff>1585440</xdr:colOff>
      <xdr:row>30</xdr:row>
      <xdr:rowOff>171360</xdr:rowOff>
    </xdr:to>
    <xdr:sp>
      <xdr:nvSpPr>
        <xdr:cNvPr id="17" name="Line 1"/>
        <xdr:cNvSpPr/>
      </xdr:nvSpPr>
      <xdr:spPr>
        <a:xfrm>
          <a:off x="513720" y="6257520"/>
          <a:ext cx="1585080" cy="0"/>
        </a:xfrm>
        <a:prstGeom prst="line">
          <a:avLst/>
        </a:prstGeom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2898720</xdr:colOff>
      <xdr:row>30</xdr:row>
      <xdr:rowOff>181080</xdr:rowOff>
    </xdr:from>
    <xdr:to>
      <xdr:col>2</xdr:col>
      <xdr:colOff>575280</xdr:colOff>
      <xdr:row>30</xdr:row>
      <xdr:rowOff>181080</xdr:rowOff>
    </xdr:to>
    <xdr:sp>
      <xdr:nvSpPr>
        <xdr:cNvPr id="18" name="Line 1"/>
        <xdr:cNvSpPr/>
      </xdr:nvSpPr>
      <xdr:spPr>
        <a:xfrm>
          <a:off x="3412080" y="6267240"/>
          <a:ext cx="1714680" cy="0"/>
        </a:xfrm>
        <a:prstGeom prst="line">
          <a:avLst/>
        </a:prstGeom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360</xdr:colOff>
      <xdr:row>41</xdr:row>
      <xdr:rowOff>171000</xdr:rowOff>
    </xdr:from>
    <xdr:to>
      <xdr:col>1</xdr:col>
      <xdr:colOff>1586160</xdr:colOff>
      <xdr:row>41</xdr:row>
      <xdr:rowOff>171000</xdr:rowOff>
    </xdr:to>
    <xdr:sp>
      <xdr:nvSpPr>
        <xdr:cNvPr id="2" name="Line 1"/>
        <xdr:cNvSpPr/>
      </xdr:nvSpPr>
      <xdr:spPr>
        <a:xfrm>
          <a:off x="1007280" y="8629200"/>
          <a:ext cx="1585800" cy="0"/>
        </a:xfrm>
        <a:prstGeom prst="line">
          <a:avLst/>
        </a:prstGeom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2907720</xdr:colOff>
      <xdr:row>41</xdr:row>
      <xdr:rowOff>180720</xdr:rowOff>
    </xdr:from>
    <xdr:to>
      <xdr:col>2</xdr:col>
      <xdr:colOff>585360</xdr:colOff>
      <xdr:row>41</xdr:row>
      <xdr:rowOff>180720</xdr:rowOff>
    </xdr:to>
    <xdr:sp>
      <xdr:nvSpPr>
        <xdr:cNvPr id="3" name="Line 1"/>
        <xdr:cNvSpPr/>
      </xdr:nvSpPr>
      <xdr:spPr>
        <a:xfrm>
          <a:off x="3914640" y="8638920"/>
          <a:ext cx="3316320" cy="0"/>
        </a:xfrm>
        <a:prstGeom prst="line">
          <a:avLst/>
        </a:prstGeom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85</xdr:row>
      <xdr:rowOff>171360</xdr:rowOff>
    </xdr:from>
    <xdr:to>
      <xdr:col>1</xdr:col>
      <xdr:colOff>1584360</xdr:colOff>
      <xdr:row>85</xdr:row>
      <xdr:rowOff>171360</xdr:rowOff>
    </xdr:to>
    <xdr:sp>
      <xdr:nvSpPr>
        <xdr:cNvPr id="4" name="Line 1"/>
        <xdr:cNvSpPr/>
      </xdr:nvSpPr>
      <xdr:spPr>
        <a:xfrm>
          <a:off x="1117440" y="18278280"/>
          <a:ext cx="1584360" cy="0"/>
        </a:xfrm>
        <a:prstGeom prst="line">
          <a:avLst/>
        </a:prstGeom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2909520</xdr:colOff>
      <xdr:row>85</xdr:row>
      <xdr:rowOff>181080</xdr:rowOff>
    </xdr:from>
    <xdr:to>
      <xdr:col>2</xdr:col>
      <xdr:colOff>585000</xdr:colOff>
      <xdr:row>85</xdr:row>
      <xdr:rowOff>181080</xdr:rowOff>
    </xdr:to>
    <xdr:sp>
      <xdr:nvSpPr>
        <xdr:cNvPr id="5" name="Line 1"/>
        <xdr:cNvSpPr/>
      </xdr:nvSpPr>
      <xdr:spPr>
        <a:xfrm>
          <a:off x="4026960" y="18288000"/>
          <a:ext cx="3082320" cy="0"/>
        </a:xfrm>
        <a:prstGeom prst="line">
          <a:avLst/>
        </a:prstGeom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815400</xdr:colOff>
      <xdr:row>82</xdr:row>
      <xdr:rowOff>171360</xdr:rowOff>
    </xdr:from>
    <xdr:to>
      <xdr:col>1</xdr:col>
      <xdr:colOff>1393200</xdr:colOff>
      <xdr:row>82</xdr:row>
      <xdr:rowOff>171360</xdr:rowOff>
    </xdr:to>
    <xdr:sp>
      <xdr:nvSpPr>
        <xdr:cNvPr id="6" name="Line 1"/>
        <xdr:cNvSpPr/>
      </xdr:nvSpPr>
      <xdr:spPr>
        <a:xfrm>
          <a:off x="815400" y="17506800"/>
          <a:ext cx="1685160" cy="0"/>
        </a:xfrm>
        <a:prstGeom prst="line">
          <a:avLst/>
        </a:prstGeom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2204640</xdr:colOff>
      <xdr:row>82</xdr:row>
      <xdr:rowOff>180720</xdr:rowOff>
    </xdr:from>
    <xdr:to>
      <xdr:col>1</xdr:col>
      <xdr:colOff>5108760</xdr:colOff>
      <xdr:row>82</xdr:row>
      <xdr:rowOff>180720</xdr:rowOff>
    </xdr:to>
    <xdr:sp>
      <xdr:nvSpPr>
        <xdr:cNvPr id="7" name="Line 1"/>
        <xdr:cNvSpPr/>
      </xdr:nvSpPr>
      <xdr:spPr>
        <a:xfrm>
          <a:off x="3312000" y="17516160"/>
          <a:ext cx="2904120" cy="0"/>
        </a:xfrm>
        <a:prstGeom prst="line">
          <a:avLst/>
        </a:prstGeom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360</xdr:colOff>
      <xdr:row>34</xdr:row>
      <xdr:rowOff>171360</xdr:rowOff>
    </xdr:from>
    <xdr:to>
      <xdr:col>1</xdr:col>
      <xdr:colOff>1589040</xdr:colOff>
      <xdr:row>34</xdr:row>
      <xdr:rowOff>171360</xdr:rowOff>
    </xdr:to>
    <xdr:sp>
      <xdr:nvSpPr>
        <xdr:cNvPr id="8" name="Line 1"/>
        <xdr:cNvSpPr/>
      </xdr:nvSpPr>
      <xdr:spPr>
        <a:xfrm>
          <a:off x="624240" y="6914880"/>
          <a:ext cx="1588680" cy="0"/>
        </a:xfrm>
        <a:prstGeom prst="line">
          <a:avLst/>
        </a:prstGeom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2909160</xdr:colOff>
      <xdr:row>34</xdr:row>
      <xdr:rowOff>181080</xdr:rowOff>
    </xdr:from>
    <xdr:to>
      <xdr:col>2</xdr:col>
      <xdr:colOff>585360</xdr:colOff>
      <xdr:row>34</xdr:row>
      <xdr:rowOff>181080</xdr:rowOff>
    </xdr:to>
    <xdr:sp>
      <xdr:nvSpPr>
        <xdr:cNvPr id="9" name="Line 1"/>
        <xdr:cNvSpPr/>
      </xdr:nvSpPr>
      <xdr:spPr>
        <a:xfrm>
          <a:off x="3533040" y="6924600"/>
          <a:ext cx="3657240" cy="0"/>
        </a:xfrm>
        <a:prstGeom prst="line">
          <a:avLst/>
        </a:prstGeom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0</xdr:colOff>
      <xdr:row>33</xdr:row>
      <xdr:rowOff>171360</xdr:rowOff>
    </xdr:from>
    <xdr:to>
      <xdr:col>2</xdr:col>
      <xdr:colOff>1582200</xdr:colOff>
      <xdr:row>33</xdr:row>
      <xdr:rowOff>171360</xdr:rowOff>
    </xdr:to>
    <xdr:sp>
      <xdr:nvSpPr>
        <xdr:cNvPr id="10" name="Line 1"/>
        <xdr:cNvSpPr/>
      </xdr:nvSpPr>
      <xdr:spPr>
        <a:xfrm>
          <a:off x="1852200" y="6810120"/>
          <a:ext cx="1582200" cy="0"/>
        </a:xfrm>
        <a:prstGeom prst="line">
          <a:avLst/>
        </a:prstGeom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42</xdr:row>
      <xdr:rowOff>171360</xdr:rowOff>
    </xdr:from>
    <xdr:to>
      <xdr:col>1</xdr:col>
      <xdr:colOff>1279080</xdr:colOff>
      <xdr:row>42</xdr:row>
      <xdr:rowOff>171360</xdr:rowOff>
    </xdr:to>
    <xdr:sp>
      <xdr:nvSpPr>
        <xdr:cNvPr id="11" name="Line 1"/>
        <xdr:cNvSpPr/>
      </xdr:nvSpPr>
      <xdr:spPr>
        <a:xfrm>
          <a:off x="311760" y="8524440"/>
          <a:ext cx="1279080" cy="0"/>
        </a:xfrm>
        <a:prstGeom prst="line">
          <a:avLst/>
        </a:prstGeom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885960</xdr:colOff>
      <xdr:row>42</xdr:row>
      <xdr:rowOff>181080</xdr:rowOff>
    </xdr:from>
    <xdr:to>
      <xdr:col>6</xdr:col>
      <xdr:colOff>232560</xdr:colOff>
      <xdr:row>42</xdr:row>
      <xdr:rowOff>181080</xdr:rowOff>
    </xdr:to>
    <xdr:sp>
      <xdr:nvSpPr>
        <xdr:cNvPr id="12" name="Line 1"/>
        <xdr:cNvSpPr/>
      </xdr:nvSpPr>
      <xdr:spPr>
        <a:xfrm>
          <a:off x="3906360" y="8534160"/>
          <a:ext cx="2759760" cy="0"/>
        </a:xfrm>
        <a:prstGeom prst="line">
          <a:avLst/>
        </a:prstGeom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0</xdr:colOff>
      <xdr:row>42</xdr:row>
      <xdr:rowOff>171360</xdr:rowOff>
    </xdr:from>
    <xdr:to>
      <xdr:col>2</xdr:col>
      <xdr:colOff>1067400</xdr:colOff>
      <xdr:row>42</xdr:row>
      <xdr:rowOff>171360</xdr:rowOff>
    </xdr:to>
    <xdr:sp>
      <xdr:nvSpPr>
        <xdr:cNvPr id="13" name="Line 1"/>
        <xdr:cNvSpPr/>
      </xdr:nvSpPr>
      <xdr:spPr>
        <a:xfrm>
          <a:off x="1308600" y="8334000"/>
          <a:ext cx="1067400" cy="0"/>
        </a:xfrm>
        <a:prstGeom prst="line">
          <a:avLst/>
        </a:prstGeom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524160</xdr:colOff>
      <xdr:row>42</xdr:row>
      <xdr:rowOff>153000</xdr:rowOff>
    </xdr:from>
    <xdr:to>
      <xdr:col>7</xdr:col>
      <xdr:colOff>11160</xdr:colOff>
      <xdr:row>42</xdr:row>
      <xdr:rowOff>153000</xdr:rowOff>
    </xdr:to>
    <xdr:sp>
      <xdr:nvSpPr>
        <xdr:cNvPr id="14" name="Line 1"/>
        <xdr:cNvSpPr/>
      </xdr:nvSpPr>
      <xdr:spPr>
        <a:xfrm>
          <a:off x="4168800" y="8315640"/>
          <a:ext cx="3504600" cy="0"/>
        </a:xfrm>
        <a:prstGeom prst="line">
          <a:avLst/>
        </a:prstGeom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85</xdr:row>
      <xdr:rowOff>171360</xdr:rowOff>
    </xdr:from>
    <xdr:to>
      <xdr:col>1</xdr:col>
      <xdr:colOff>1584000</xdr:colOff>
      <xdr:row>85</xdr:row>
      <xdr:rowOff>171360</xdr:rowOff>
    </xdr:to>
    <xdr:sp>
      <xdr:nvSpPr>
        <xdr:cNvPr id="15" name="Line 1"/>
        <xdr:cNvSpPr/>
      </xdr:nvSpPr>
      <xdr:spPr>
        <a:xfrm>
          <a:off x="906120" y="17506800"/>
          <a:ext cx="1584000" cy="0"/>
        </a:xfrm>
        <a:prstGeom prst="line">
          <a:avLst/>
        </a:prstGeom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2910960</xdr:colOff>
      <xdr:row>85</xdr:row>
      <xdr:rowOff>180720</xdr:rowOff>
    </xdr:from>
    <xdr:to>
      <xdr:col>2</xdr:col>
      <xdr:colOff>585000</xdr:colOff>
      <xdr:row>85</xdr:row>
      <xdr:rowOff>180720</xdr:rowOff>
    </xdr:to>
    <xdr:sp>
      <xdr:nvSpPr>
        <xdr:cNvPr id="16" name="Line 1"/>
        <xdr:cNvSpPr/>
      </xdr:nvSpPr>
      <xdr:spPr>
        <a:xfrm>
          <a:off x="3817080" y="17516160"/>
          <a:ext cx="2295360" cy="0"/>
        </a:xfrm>
        <a:prstGeom prst="line">
          <a:avLst/>
        </a:prstGeom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Users/nzaalishvili/AppData/Local/Microsoft/Windows/Temporary%20Internet%20Files/Content.Outlook/NKXX6P1B/Users/lmerabishvili/AppData/Local/Microsoft/Windows/Temporary%20Internet%20Files/Content.Outlook/DELNJLCD/axali%20formebiV3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5"/>
  <cols>
    <col collapsed="false" hidden="false" max="1" min="1" style="1" width="9.8469387755102"/>
    <col collapsed="false" hidden="false" max="2" min="2" style="1" width="11.6989795918367"/>
    <col collapsed="false" hidden="false" max="3" min="3" style="1" width="31.2551020408163"/>
    <col collapsed="false" hidden="false" max="4" min="4" style="2" width="15.1275510204082"/>
    <col collapsed="false" hidden="false" max="5" min="5" style="1" width="26.1173469387755"/>
    <col collapsed="false" hidden="false" max="6" min="6" style="3" width="19.1224489795918"/>
    <col collapsed="false" hidden="false" max="7" min="7" style="3" width="23.8316326530612"/>
    <col collapsed="false" hidden="false" max="8" min="8" style="3" width="19.1224489795918"/>
    <col collapsed="false" hidden="false" max="9" min="9" style="1" width="16.4081632653061"/>
    <col collapsed="false" hidden="false" max="10" min="10" style="1" width="14.2755102040816"/>
    <col collapsed="false" hidden="false" max="11" min="11" style="1" width="13.1326530612245"/>
    <col collapsed="false" hidden="false" max="12" min="12" style="1" width="22.6887755102041"/>
    <col collapsed="false" hidden="false" max="257" min="13" style="1" width="9.13265306122449"/>
    <col collapsed="false" hidden="false" max="1025" min="258" style="0" width="9.13265306122449"/>
  </cols>
  <sheetData>
    <row r="1" s="11" customFormat="true" ht="15" hidden="false" customHeight="false" outlineLevel="0" collapsed="false">
      <c r="A1" s="4" t="s">
        <v>0</v>
      </c>
      <c r="B1" s="5"/>
      <c r="C1" s="5"/>
      <c r="D1" s="6"/>
      <c r="E1" s="7"/>
      <c r="F1" s="8"/>
      <c r="G1" s="7"/>
      <c r="H1" s="9"/>
      <c r="I1" s="5"/>
      <c r="J1" s="7"/>
      <c r="K1" s="7"/>
      <c r="L1" s="10" t="s">
        <v>1</v>
      </c>
    </row>
    <row r="2" s="11" customFormat="true" ht="15" hidden="false" customHeight="false" outlineLevel="0" collapsed="false">
      <c r="A2" s="12" t="s">
        <v>2</v>
      </c>
      <c r="B2" s="5"/>
      <c r="C2" s="5"/>
      <c r="D2" s="6"/>
      <c r="E2" s="7"/>
      <c r="F2" s="8"/>
      <c r="G2" s="7"/>
      <c r="H2" s="13"/>
      <c r="I2" s="5"/>
      <c r="J2" s="7"/>
      <c r="K2" s="7"/>
      <c r="L2" s="14" t="s">
        <v>3</v>
      </c>
    </row>
    <row r="3" s="11" customFormat="true" ht="15" hidden="false" customHeight="false" outlineLevel="0" collapsed="false">
      <c r="A3" s="15"/>
      <c r="B3" s="5"/>
      <c r="C3" s="16"/>
      <c r="D3" s="17"/>
      <c r="E3" s="7"/>
      <c r="F3" s="18"/>
      <c r="G3" s="7"/>
      <c r="H3" s="7"/>
      <c r="I3" s="8"/>
      <c r="J3" s="5"/>
      <c r="K3" s="5"/>
      <c r="L3" s="19"/>
    </row>
    <row r="4" s="11" customFormat="true" ht="15" hidden="false" customHeight="false" outlineLevel="0" collapsed="false">
      <c r="A4" s="20" t="s">
        <v>4</v>
      </c>
      <c r="B4" s="8"/>
      <c r="C4" s="8"/>
      <c r="D4" s="21"/>
      <c r="E4" s="22"/>
      <c r="F4" s="23"/>
      <c r="G4" s="7"/>
      <c r="H4" s="24"/>
      <c r="I4" s="22"/>
      <c r="J4" s="5"/>
      <c r="K4" s="7"/>
      <c r="L4" s="19"/>
    </row>
    <row r="5" s="11" customFormat="true" ht="15.75" hidden="false" customHeight="false" outlineLevel="0" collapsed="false">
      <c r="A5" s="25" t="s">
        <v>5</v>
      </c>
      <c r="B5" s="7"/>
      <c r="C5" s="26"/>
      <c r="D5" s="27"/>
      <c r="E5" s="7"/>
      <c r="F5" s="23"/>
      <c r="G5" s="23"/>
      <c r="H5" s="23"/>
      <c r="I5" s="7"/>
      <c r="J5" s="5"/>
      <c r="K5" s="5"/>
      <c r="L5" s="19"/>
    </row>
    <row r="6" customFormat="false" ht="15.75" hidden="false" customHeight="false" outlineLevel="0" collapsed="false">
      <c r="A6" s="28"/>
      <c r="B6" s="29"/>
      <c r="C6" s="30"/>
      <c r="D6" s="31"/>
      <c r="E6" s="30"/>
      <c r="F6" s="8"/>
      <c r="G6" s="8"/>
      <c r="H6" s="8"/>
      <c r="I6" s="32" t="s">
        <v>6</v>
      </c>
      <c r="J6" s="32"/>
      <c r="K6" s="32"/>
      <c r="L6" s="33"/>
    </row>
    <row r="7" s="43" customFormat="true" ht="39" hidden="false" customHeight="false" outlineLevel="0" collapsed="false">
      <c r="A7" s="34" t="s">
        <v>7</v>
      </c>
      <c r="B7" s="35" t="s">
        <v>8</v>
      </c>
      <c r="C7" s="35" t="s">
        <v>9</v>
      </c>
      <c r="D7" s="36" t="s">
        <v>10</v>
      </c>
      <c r="E7" s="37" t="s">
        <v>11</v>
      </c>
      <c r="F7" s="38" t="s">
        <v>12</v>
      </c>
      <c r="G7" s="39" t="s">
        <v>13</v>
      </c>
      <c r="H7" s="40" t="s">
        <v>14</v>
      </c>
      <c r="I7" s="34" t="s">
        <v>15</v>
      </c>
      <c r="J7" s="35" t="s">
        <v>16</v>
      </c>
      <c r="K7" s="41" t="s">
        <v>17</v>
      </c>
      <c r="L7" s="42" t="s">
        <v>18</v>
      </c>
    </row>
    <row r="8" s="2" customFormat="true" ht="15.75" hidden="false" customHeight="false" outlineLevel="0" collapsed="false">
      <c r="A8" s="44" t="n">
        <v>1</v>
      </c>
      <c r="B8" s="45" t="n">
        <v>2</v>
      </c>
      <c r="C8" s="45" t="n">
        <v>3</v>
      </c>
      <c r="D8" s="45" t="n">
        <v>4</v>
      </c>
      <c r="E8" s="45" t="n">
        <v>5</v>
      </c>
      <c r="F8" s="45" t="n">
        <v>6</v>
      </c>
      <c r="G8" s="45" t="n">
        <v>7</v>
      </c>
      <c r="H8" s="45" t="n">
        <v>8</v>
      </c>
      <c r="I8" s="46" t="n">
        <v>9</v>
      </c>
      <c r="J8" s="46" t="n">
        <v>10</v>
      </c>
      <c r="K8" s="46" t="n">
        <v>11</v>
      </c>
      <c r="L8" s="47" t="n">
        <v>12</v>
      </c>
    </row>
    <row r="9" s="2" customFormat="true" ht="15" hidden="false" customHeight="false" outlineLevel="0" collapsed="false">
      <c r="A9" s="48" t="n">
        <v>1</v>
      </c>
      <c r="B9" s="49" t="n">
        <v>43011</v>
      </c>
      <c r="C9" s="50" t="s">
        <v>19</v>
      </c>
      <c r="D9" s="51" t="n">
        <v>24680</v>
      </c>
      <c r="E9" s="52" t="s">
        <v>20</v>
      </c>
      <c r="F9" s="53" t="s">
        <v>21</v>
      </c>
      <c r="G9" s="54" t="s">
        <v>22</v>
      </c>
      <c r="H9" s="55" t="s">
        <v>23</v>
      </c>
      <c r="I9" s="56"/>
      <c r="J9" s="57"/>
      <c r="K9" s="57"/>
      <c r="L9" s="58"/>
    </row>
    <row r="10" s="2" customFormat="true" ht="15" hidden="false" customHeight="false" outlineLevel="0" collapsed="false">
      <c r="A10" s="48" t="n">
        <v>2</v>
      </c>
      <c r="B10" s="49" t="n">
        <v>43014</v>
      </c>
      <c r="C10" s="50" t="s">
        <v>19</v>
      </c>
      <c r="D10" s="51" t="n">
        <v>9000</v>
      </c>
      <c r="E10" s="52" t="s">
        <v>24</v>
      </c>
      <c r="F10" s="53" t="s">
        <v>25</v>
      </c>
      <c r="G10" s="54" t="s">
        <v>26</v>
      </c>
      <c r="H10" s="55" t="s">
        <v>23</v>
      </c>
      <c r="I10" s="56"/>
      <c r="J10" s="57"/>
      <c r="K10" s="57"/>
      <c r="L10" s="58"/>
    </row>
    <row r="11" s="2" customFormat="true" ht="15" hidden="false" customHeight="false" outlineLevel="0" collapsed="false">
      <c r="A11" s="2" t="n">
        <v>3</v>
      </c>
      <c r="B11" s="49" t="n">
        <v>43014</v>
      </c>
      <c r="C11" s="50" t="s">
        <v>19</v>
      </c>
      <c r="D11" s="51" t="n">
        <v>5450</v>
      </c>
      <c r="E11" s="52" t="s">
        <v>24</v>
      </c>
      <c r="F11" s="53" t="s">
        <v>25</v>
      </c>
      <c r="G11" s="54" t="s">
        <v>26</v>
      </c>
      <c r="H11" s="55" t="s">
        <v>23</v>
      </c>
      <c r="I11" s="56"/>
      <c r="J11" s="57"/>
      <c r="K11" s="57"/>
      <c r="L11" s="58"/>
    </row>
    <row r="12" s="2" customFormat="true" ht="15" hidden="false" customHeight="false" outlineLevel="0" collapsed="false">
      <c r="A12" s="48" t="n">
        <v>4</v>
      </c>
      <c r="B12" s="49" t="n">
        <v>43015</v>
      </c>
      <c r="C12" s="50" t="s">
        <v>19</v>
      </c>
      <c r="D12" s="51" t="n">
        <v>100</v>
      </c>
      <c r="E12" s="52" t="s">
        <v>27</v>
      </c>
      <c r="F12" s="54" t="s">
        <v>28</v>
      </c>
      <c r="G12" s="59" t="s">
        <v>29</v>
      </c>
      <c r="H12" s="55" t="s">
        <v>23</v>
      </c>
      <c r="I12" s="56"/>
      <c r="J12" s="57"/>
      <c r="K12" s="57"/>
      <c r="L12" s="58"/>
    </row>
    <row r="13" s="2" customFormat="true" ht="15" hidden="false" customHeight="false" outlineLevel="0" collapsed="false">
      <c r="A13" s="48" t="n">
        <v>5</v>
      </c>
      <c r="B13" s="49" t="n">
        <v>43017</v>
      </c>
      <c r="C13" s="50" t="s">
        <v>19</v>
      </c>
      <c r="D13" s="51" t="n">
        <v>1995</v>
      </c>
      <c r="E13" s="52" t="s">
        <v>24</v>
      </c>
      <c r="F13" s="53" t="s">
        <v>25</v>
      </c>
      <c r="G13" s="54" t="s">
        <v>26</v>
      </c>
      <c r="H13" s="55" t="s">
        <v>23</v>
      </c>
      <c r="I13" s="56"/>
      <c r="J13" s="57"/>
      <c r="K13" s="57"/>
      <c r="L13" s="58"/>
    </row>
    <row r="14" s="2" customFormat="true" ht="15" hidden="false" customHeight="false" outlineLevel="0" collapsed="false">
      <c r="A14" s="48" t="n">
        <v>6</v>
      </c>
      <c r="B14" s="49" t="n">
        <v>43018</v>
      </c>
      <c r="C14" s="50" t="s">
        <v>19</v>
      </c>
      <c r="D14" s="51" t="n">
        <v>4000</v>
      </c>
      <c r="E14" s="52" t="s">
        <v>24</v>
      </c>
      <c r="F14" s="53" t="s">
        <v>25</v>
      </c>
      <c r="G14" s="54" t="s">
        <v>26</v>
      </c>
      <c r="H14" s="55" t="s">
        <v>23</v>
      </c>
      <c r="I14" s="56"/>
      <c r="J14" s="57"/>
      <c r="K14" s="57"/>
      <c r="L14" s="58"/>
    </row>
    <row r="15" customFormat="false" ht="15" hidden="false" customHeight="false" outlineLevel="0" collapsed="false">
      <c r="A15" s="48" t="n">
        <v>7</v>
      </c>
      <c r="B15" s="60" t="n">
        <v>43019</v>
      </c>
      <c r="C15" s="50" t="s">
        <v>19</v>
      </c>
      <c r="D15" s="61" t="n">
        <v>1000</v>
      </c>
      <c r="E15" s="62" t="s">
        <v>30</v>
      </c>
      <c r="F15" s="53" t="s">
        <v>31</v>
      </c>
      <c r="G15" s="54" t="s">
        <v>32</v>
      </c>
      <c r="H15" s="59" t="s">
        <v>33</v>
      </c>
      <c r="I15" s="56"/>
      <c r="J15" s="63"/>
      <c r="K15" s="64"/>
      <c r="L15" s="65"/>
    </row>
    <row r="16" customFormat="false" ht="20.25" hidden="false" customHeight="true" outlineLevel="0" collapsed="false">
      <c r="A16" s="48" t="n">
        <v>8</v>
      </c>
      <c r="B16" s="60" t="n">
        <v>43019</v>
      </c>
      <c r="C16" s="50" t="s">
        <v>19</v>
      </c>
      <c r="D16" s="61" t="n">
        <v>1200</v>
      </c>
      <c r="E16" s="62" t="s">
        <v>34</v>
      </c>
      <c r="F16" s="53" t="s">
        <v>35</v>
      </c>
      <c r="G16" s="54" t="s">
        <v>36</v>
      </c>
      <c r="H16" s="59" t="s">
        <v>37</v>
      </c>
      <c r="I16" s="56"/>
      <c r="J16" s="63"/>
      <c r="K16" s="64"/>
      <c r="L16" s="65"/>
    </row>
    <row r="17" customFormat="false" ht="23.25" hidden="false" customHeight="true" outlineLevel="0" collapsed="false">
      <c r="A17" s="48" t="n">
        <v>9</v>
      </c>
      <c r="B17" s="60" t="n">
        <v>43019</v>
      </c>
      <c r="C17" s="50" t="s">
        <v>19</v>
      </c>
      <c r="D17" s="61" t="n">
        <v>250</v>
      </c>
      <c r="E17" s="62" t="s">
        <v>38</v>
      </c>
      <c r="F17" s="53" t="s">
        <v>39</v>
      </c>
      <c r="G17" s="54" t="s">
        <v>32</v>
      </c>
      <c r="H17" s="59" t="s">
        <v>33</v>
      </c>
      <c r="I17" s="56"/>
      <c r="J17" s="63"/>
      <c r="K17" s="64"/>
      <c r="L17" s="65"/>
    </row>
    <row r="18" customFormat="false" ht="20.25" hidden="false" customHeight="true" outlineLevel="0" collapsed="false">
      <c r="A18" s="48" t="n">
        <v>10</v>
      </c>
      <c r="B18" s="60" t="n">
        <v>43019</v>
      </c>
      <c r="C18" s="50" t="s">
        <v>19</v>
      </c>
      <c r="D18" s="61" t="n">
        <v>2998</v>
      </c>
      <c r="E18" s="62" t="s">
        <v>24</v>
      </c>
      <c r="F18" s="53" t="s">
        <v>25</v>
      </c>
      <c r="G18" s="54" t="s">
        <v>26</v>
      </c>
      <c r="H18" s="59" t="s">
        <v>23</v>
      </c>
      <c r="I18" s="56"/>
      <c r="J18" s="63"/>
      <c r="K18" s="64"/>
      <c r="L18" s="65"/>
    </row>
    <row r="19" customFormat="false" ht="27.75" hidden="false" customHeight="true" outlineLevel="0" collapsed="false">
      <c r="A19" s="48" t="n">
        <v>11</v>
      </c>
      <c r="B19" s="60" t="n">
        <v>43019</v>
      </c>
      <c r="C19" s="50" t="s">
        <v>19</v>
      </c>
      <c r="D19" s="51" t="n">
        <v>1000</v>
      </c>
      <c r="E19" s="62" t="s">
        <v>40</v>
      </c>
      <c r="F19" s="54" t="s">
        <v>41</v>
      </c>
      <c r="G19" s="59" t="s">
        <v>42</v>
      </c>
      <c r="H19" s="59" t="s">
        <v>33</v>
      </c>
      <c r="I19" s="56"/>
      <c r="J19" s="63"/>
      <c r="K19" s="64"/>
      <c r="L19" s="65"/>
    </row>
    <row r="20" customFormat="false" ht="27.75" hidden="false" customHeight="true" outlineLevel="0" collapsed="false">
      <c r="A20" s="48" t="n">
        <v>12</v>
      </c>
      <c r="B20" s="60" t="n">
        <v>43020</v>
      </c>
      <c r="C20" s="50" t="s">
        <v>19</v>
      </c>
      <c r="D20" s="51" t="n">
        <v>250</v>
      </c>
      <c r="E20" s="62" t="s">
        <v>43</v>
      </c>
      <c r="F20" s="54" t="s">
        <v>44</v>
      </c>
      <c r="G20" s="54" t="s">
        <v>45</v>
      </c>
      <c r="H20" s="59" t="s">
        <v>23</v>
      </c>
      <c r="I20" s="56"/>
      <c r="J20" s="63"/>
      <c r="K20" s="64"/>
      <c r="L20" s="65"/>
    </row>
    <row r="21" customFormat="false" ht="27.75" hidden="false" customHeight="true" outlineLevel="0" collapsed="false">
      <c r="A21" s="48" t="n">
        <v>13</v>
      </c>
      <c r="B21" s="60" t="n">
        <v>43020</v>
      </c>
      <c r="C21" s="50" t="s">
        <v>19</v>
      </c>
      <c r="D21" s="51" t="n">
        <v>300</v>
      </c>
      <c r="E21" s="62" t="s">
        <v>46</v>
      </c>
      <c r="F21" s="54" t="s">
        <v>47</v>
      </c>
      <c r="G21" s="59" t="s">
        <v>48</v>
      </c>
      <c r="H21" s="59" t="s">
        <v>23</v>
      </c>
      <c r="I21" s="56"/>
      <c r="J21" s="63"/>
      <c r="K21" s="64"/>
      <c r="L21" s="65"/>
    </row>
    <row r="22" customFormat="false" ht="27.75" hidden="false" customHeight="true" outlineLevel="0" collapsed="false">
      <c r="A22" s="48" t="n">
        <v>14</v>
      </c>
      <c r="B22" s="60" t="n">
        <v>43021</v>
      </c>
      <c r="C22" s="50" t="s">
        <v>19</v>
      </c>
      <c r="D22" s="51" t="n">
        <v>100</v>
      </c>
      <c r="E22" s="62" t="s">
        <v>49</v>
      </c>
      <c r="F22" s="54" t="s">
        <v>50</v>
      </c>
      <c r="G22" s="59" t="s">
        <v>51</v>
      </c>
      <c r="H22" s="59" t="s">
        <v>33</v>
      </c>
      <c r="I22" s="56"/>
      <c r="J22" s="63"/>
      <c r="K22" s="64"/>
      <c r="L22" s="65"/>
    </row>
    <row r="23" customFormat="false" ht="27.75" hidden="false" customHeight="true" outlineLevel="0" collapsed="false">
      <c r="A23" s="48" t="n">
        <v>15</v>
      </c>
      <c r="B23" s="60" t="n">
        <v>43021</v>
      </c>
      <c r="C23" s="50" t="s">
        <v>19</v>
      </c>
      <c r="D23" s="61" t="n">
        <v>1000</v>
      </c>
      <c r="E23" s="62" t="s">
        <v>24</v>
      </c>
      <c r="F23" s="53" t="s">
        <v>25</v>
      </c>
      <c r="G23" s="54" t="s">
        <v>26</v>
      </c>
      <c r="H23" s="59" t="s">
        <v>23</v>
      </c>
      <c r="I23" s="56"/>
      <c r="J23" s="63"/>
      <c r="K23" s="64"/>
      <c r="L23" s="65"/>
    </row>
    <row r="24" customFormat="false" ht="27.75" hidden="false" customHeight="true" outlineLevel="0" collapsed="false">
      <c r="A24" s="48" t="n">
        <v>16</v>
      </c>
      <c r="B24" s="60" t="n">
        <v>43024</v>
      </c>
      <c r="C24" s="50" t="s">
        <v>19</v>
      </c>
      <c r="D24" s="51" t="n">
        <v>4800</v>
      </c>
      <c r="E24" s="62" t="s">
        <v>52</v>
      </c>
      <c r="F24" s="54" t="s">
        <v>53</v>
      </c>
      <c r="G24" s="54" t="s">
        <v>54</v>
      </c>
      <c r="H24" s="59" t="s">
        <v>23</v>
      </c>
      <c r="I24" s="56"/>
      <c r="J24" s="63"/>
      <c r="K24" s="64"/>
      <c r="L24" s="65"/>
    </row>
    <row r="25" customFormat="false" ht="27.75" hidden="false" customHeight="true" outlineLevel="0" collapsed="false">
      <c r="A25" s="48" t="n">
        <v>17</v>
      </c>
      <c r="B25" s="60" t="n">
        <v>43026</v>
      </c>
      <c r="C25" s="50" t="s">
        <v>19</v>
      </c>
      <c r="D25" s="61" t="n">
        <v>30</v>
      </c>
      <c r="E25" s="62" t="s">
        <v>55</v>
      </c>
      <c r="F25" s="53" t="s">
        <v>56</v>
      </c>
      <c r="G25" s="54" t="s">
        <v>57</v>
      </c>
      <c r="H25" s="59" t="s">
        <v>23</v>
      </c>
      <c r="I25" s="56"/>
      <c r="J25" s="63"/>
      <c r="K25" s="64"/>
      <c r="L25" s="65"/>
    </row>
    <row r="26" customFormat="false" ht="27.75" hidden="false" customHeight="true" outlineLevel="0" collapsed="false">
      <c r="A26" s="48" t="n">
        <v>18</v>
      </c>
      <c r="B26" s="60" t="n">
        <v>43028</v>
      </c>
      <c r="C26" s="50" t="s">
        <v>19</v>
      </c>
      <c r="D26" s="61" t="n">
        <v>1000</v>
      </c>
      <c r="E26" s="62" t="s">
        <v>58</v>
      </c>
      <c r="F26" s="53" t="s">
        <v>59</v>
      </c>
      <c r="G26" s="54" t="s">
        <v>60</v>
      </c>
      <c r="H26" s="59" t="s">
        <v>23</v>
      </c>
      <c r="I26" s="56"/>
      <c r="J26" s="63"/>
      <c r="K26" s="64"/>
      <c r="L26" s="65"/>
    </row>
    <row r="27" customFormat="false" ht="27.75" hidden="false" customHeight="true" outlineLevel="0" collapsed="false">
      <c r="A27" s="48" t="n">
        <v>19</v>
      </c>
      <c r="B27" s="49" t="s">
        <v>61</v>
      </c>
      <c r="C27" s="50" t="s">
        <v>62</v>
      </c>
      <c r="D27" s="66" t="n">
        <v>100</v>
      </c>
      <c r="E27" s="52" t="s">
        <v>63</v>
      </c>
      <c r="F27" s="54" t="s">
        <v>64</v>
      </c>
      <c r="G27" s="54"/>
      <c r="H27" s="54"/>
      <c r="I27" s="57"/>
      <c r="J27" s="63" t="s">
        <v>65</v>
      </c>
      <c r="K27" s="64"/>
      <c r="L27" s="65"/>
    </row>
    <row r="28" customFormat="false" ht="22.5" hidden="false" customHeight="true" outlineLevel="0" collapsed="false">
      <c r="A28" s="48" t="n">
        <v>20</v>
      </c>
      <c r="B28" s="49" t="s">
        <v>61</v>
      </c>
      <c r="C28" s="50" t="s">
        <v>62</v>
      </c>
      <c r="D28" s="66" t="n">
        <v>100</v>
      </c>
      <c r="E28" s="62" t="s">
        <v>66</v>
      </c>
      <c r="F28" s="54" t="s">
        <v>67</v>
      </c>
      <c r="G28" s="54"/>
      <c r="H28" s="54"/>
      <c r="I28" s="57"/>
      <c r="J28" s="63" t="s">
        <v>65</v>
      </c>
      <c r="K28" s="64"/>
      <c r="L28" s="65"/>
    </row>
    <row r="29" s="11" customFormat="true" ht="38.25" hidden="false" customHeight="false" outlineLevel="0" collapsed="false">
      <c r="A29" s="48" t="n">
        <v>21</v>
      </c>
      <c r="B29" s="49" t="s">
        <v>61</v>
      </c>
      <c r="C29" s="50" t="s">
        <v>62</v>
      </c>
      <c r="D29" s="66" t="n">
        <v>100</v>
      </c>
      <c r="E29" s="62" t="s">
        <v>68</v>
      </c>
      <c r="F29" s="23" t="s">
        <v>69</v>
      </c>
      <c r="G29" s="54"/>
      <c r="H29" s="54"/>
      <c r="I29" s="57"/>
      <c r="J29" s="63" t="s">
        <v>65</v>
      </c>
      <c r="K29" s="64"/>
      <c r="L29" s="65"/>
    </row>
    <row r="30" s="11" customFormat="true" ht="38.25" hidden="false" customHeight="false" outlineLevel="0" collapsed="false">
      <c r="A30" s="48" t="n">
        <v>22</v>
      </c>
      <c r="B30" s="49" t="s">
        <v>61</v>
      </c>
      <c r="C30" s="50" t="s">
        <v>62</v>
      </c>
      <c r="D30" s="66" t="n">
        <v>100</v>
      </c>
      <c r="E30" s="62" t="s">
        <v>70</v>
      </c>
      <c r="F30" s="54" t="s">
        <v>71</v>
      </c>
      <c r="G30" s="54"/>
      <c r="H30" s="54"/>
      <c r="I30" s="57"/>
      <c r="J30" s="63" t="s">
        <v>65</v>
      </c>
      <c r="K30" s="64"/>
      <c r="L30" s="65"/>
    </row>
    <row r="31" s="11" customFormat="true" ht="38.25" hidden="false" customHeight="false" outlineLevel="0" collapsed="false">
      <c r="A31" s="48" t="n">
        <v>23</v>
      </c>
      <c r="B31" s="49" t="s">
        <v>61</v>
      </c>
      <c r="C31" s="50" t="s">
        <v>62</v>
      </c>
      <c r="D31" s="66" t="n">
        <v>100</v>
      </c>
      <c r="E31" s="62" t="s">
        <v>72</v>
      </c>
      <c r="F31" s="54" t="s">
        <v>73</v>
      </c>
      <c r="G31" s="54"/>
      <c r="H31" s="54"/>
      <c r="I31" s="57"/>
      <c r="J31" s="63" t="s">
        <v>65</v>
      </c>
      <c r="K31" s="64"/>
      <c r="L31" s="65"/>
    </row>
    <row r="32" customFormat="false" ht="38.25" hidden="false" customHeight="false" outlineLevel="0" collapsed="false">
      <c r="A32" s="48" t="n">
        <v>24</v>
      </c>
      <c r="B32" s="49" t="s">
        <v>61</v>
      </c>
      <c r="C32" s="50" t="s">
        <v>62</v>
      </c>
      <c r="D32" s="66" t="n">
        <v>100</v>
      </c>
      <c r="E32" s="62" t="s">
        <v>74</v>
      </c>
      <c r="F32" s="54" t="s">
        <v>75</v>
      </c>
      <c r="G32" s="54"/>
      <c r="H32" s="54"/>
      <c r="I32" s="57"/>
      <c r="J32" s="63" t="s">
        <v>65</v>
      </c>
      <c r="K32" s="64"/>
      <c r="L32" s="65"/>
    </row>
    <row r="33" s="67" customFormat="true" ht="34.5" hidden="false" customHeight="true" outlineLevel="0" collapsed="false">
      <c r="A33" s="48" t="n">
        <v>25</v>
      </c>
      <c r="B33" s="49" t="s">
        <v>61</v>
      </c>
      <c r="C33" s="50" t="s">
        <v>62</v>
      </c>
      <c r="D33" s="66" t="n">
        <v>100</v>
      </c>
      <c r="E33" s="62" t="s">
        <v>76</v>
      </c>
      <c r="F33" s="54" t="s">
        <v>77</v>
      </c>
      <c r="G33" s="54"/>
      <c r="H33" s="54"/>
      <c r="I33" s="57"/>
      <c r="J33" s="63" t="s">
        <v>65</v>
      </c>
      <c r="K33" s="64"/>
      <c r="L33" s="65"/>
    </row>
    <row r="34" s="67" customFormat="true" ht="38.25" hidden="false" customHeight="false" outlineLevel="0" collapsed="false">
      <c r="A34" s="48" t="n">
        <v>26</v>
      </c>
      <c r="B34" s="49" t="s">
        <v>61</v>
      </c>
      <c r="C34" s="50" t="s">
        <v>62</v>
      </c>
      <c r="D34" s="66" t="n">
        <v>100</v>
      </c>
      <c r="E34" s="62" t="s">
        <v>78</v>
      </c>
      <c r="F34" s="54" t="s">
        <v>79</v>
      </c>
      <c r="G34" s="54"/>
      <c r="H34" s="54"/>
      <c r="I34" s="57"/>
      <c r="J34" s="63" t="s">
        <v>65</v>
      </c>
      <c r="K34" s="64"/>
      <c r="L34" s="65"/>
    </row>
    <row r="35" s="67" customFormat="true" ht="29.25" hidden="false" customHeight="true" outlineLevel="0" collapsed="false">
      <c r="A35" s="48" t="n">
        <v>27</v>
      </c>
      <c r="B35" s="49" t="s">
        <v>80</v>
      </c>
      <c r="C35" s="50" t="s">
        <v>62</v>
      </c>
      <c r="D35" s="66" t="n">
        <v>100</v>
      </c>
      <c r="E35" s="62" t="s">
        <v>81</v>
      </c>
      <c r="F35" s="54" t="s">
        <v>82</v>
      </c>
      <c r="G35" s="54"/>
      <c r="H35" s="54"/>
      <c r="I35" s="57"/>
      <c r="J35" s="63" t="s">
        <v>65</v>
      </c>
      <c r="K35" s="64"/>
      <c r="L35" s="65"/>
    </row>
    <row r="36" s="67" customFormat="true" ht="38.25" hidden="false" customHeight="false" outlineLevel="0" collapsed="false">
      <c r="A36" s="48" t="n">
        <v>28</v>
      </c>
      <c r="B36" s="49" t="s">
        <v>61</v>
      </c>
      <c r="C36" s="50" t="s">
        <v>62</v>
      </c>
      <c r="D36" s="66" t="n">
        <v>100</v>
      </c>
      <c r="E36" s="62" t="s">
        <v>83</v>
      </c>
      <c r="F36" s="54" t="s">
        <v>84</v>
      </c>
      <c r="G36" s="54"/>
      <c r="H36" s="54"/>
      <c r="I36" s="57"/>
      <c r="J36" s="63" t="s">
        <v>65</v>
      </c>
      <c r="K36" s="64"/>
      <c r="L36" s="65"/>
    </row>
    <row r="37" s="73" customFormat="true" ht="38.25" hidden="false" customHeight="false" outlineLevel="0" collapsed="false">
      <c r="A37" s="48" t="n">
        <v>29</v>
      </c>
      <c r="B37" s="68" t="s">
        <v>61</v>
      </c>
      <c r="C37" s="69" t="s">
        <v>62</v>
      </c>
      <c r="D37" s="70" t="n">
        <v>100</v>
      </c>
      <c r="E37" s="62" t="s">
        <v>85</v>
      </c>
      <c r="F37" s="54" t="s">
        <v>86</v>
      </c>
      <c r="G37" s="53"/>
      <c r="H37" s="53"/>
      <c r="I37" s="71"/>
      <c r="J37" s="72" t="s">
        <v>65</v>
      </c>
      <c r="K37" s="64"/>
      <c r="L37" s="65"/>
    </row>
    <row r="38" s="73" customFormat="true" ht="38.25" hidden="false" customHeight="false" outlineLevel="0" collapsed="false">
      <c r="A38" s="48" t="n">
        <v>30</v>
      </c>
      <c r="B38" s="74" t="s">
        <v>61</v>
      </c>
      <c r="C38" s="75" t="s">
        <v>62</v>
      </c>
      <c r="D38" s="70" t="n">
        <v>100</v>
      </c>
      <c r="E38" s="62" t="s">
        <v>58</v>
      </c>
      <c r="F38" s="54" t="s">
        <v>59</v>
      </c>
      <c r="G38" s="53"/>
      <c r="H38" s="53"/>
      <c r="I38" s="71"/>
      <c r="J38" s="72" t="s">
        <v>65</v>
      </c>
      <c r="K38" s="64"/>
      <c r="L38" s="65"/>
    </row>
    <row r="39" s="73" customFormat="true" ht="38.25" hidden="false" customHeight="false" outlineLevel="0" collapsed="false">
      <c r="A39" s="48" t="n">
        <v>31</v>
      </c>
      <c r="B39" s="74" t="s">
        <v>61</v>
      </c>
      <c r="C39" s="75" t="s">
        <v>62</v>
      </c>
      <c r="D39" s="70" t="n">
        <v>100</v>
      </c>
      <c r="E39" s="62" t="s">
        <v>87</v>
      </c>
      <c r="F39" s="54" t="s">
        <v>88</v>
      </c>
      <c r="G39" s="53"/>
      <c r="H39" s="53"/>
      <c r="I39" s="71"/>
      <c r="J39" s="72" t="s">
        <v>65</v>
      </c>
      <c r="K39" s="64"/>
      <c r="L39" s="65"/>
    </row>
    <row r="40" s="73" customFormat="true" ht="38.25" hidden="false" customHeight="false" outlineLevel="0" collapsed="false">
      <c r="A40" s="48" t="n">
        <v>32</v>
      </c>
      <c r="B40" s="74" t="s">
        <v>61</v>
      </c>
      <c r="C40" s="75" t="s">
        <v>62</v>
      </c>
      <c r="D40" s="70" t="n">
        <v>100</v>
      </c>
      <c r="E40" s="62" t="s">
        <v>89</v>
      </c>
      <c r="F40" s="54" t="s">
        <v>41</v>
      </c>
      <c r="G40" s="53"/>
      <c r="H40" s="53"/>
      <c r="I40" s="71"/>
      <c r="J40" s="72" t="s">
        <v>65</v>
      </c>
      <c r="K40" s="64"/>
      <c r="L40" s="65"/>
    </row>
    <row r="41" s="73" customFormat="true" ht="38.25" hidden="false" customHeight="false" outlineLevel="0" collapsed="false">
      <c r="A41" s="48" t="n">
        <v>33</v>
      </c>
      <c r="B41" s="74" t="s">
        <v>61</v>
      </c>
      <c r="C41" s="75" t="s">
        <v>62</v>
      </c>
      <c r="D41" s="70" t="n">
        <v>100</v>
      </c>
      <c r="E41" s="62" t="s">
        <v>90</v>
      </c>
      <c r="F41" s="54" t="s">
        <v>91</v>
      </c>
      <c r="G41" s="53"/>
      <c r="H41" s="53"/>
      <c r="I41" s="71"/>
      <c r="J41" s="72" t="s">
        <v>65</v>
      </c>
      <c r="K41" s="64"/>
      <c r="L41" s="65"/>
    </row>
    <row r="42" s="73" customFormat="true" ht="38.25" hidden="false" customHeight="false" outlineLevel="0" collapsed="false">
      <c r="A42" s="48" t="n">
        <v>34</v>
      </c>
      <c r="B42" s="74" t="s">
        <v>61</v>
      </c>
      <c r="C42" s="75" t="s">
        <v>62</v>
      </c>
      <c r="D42" s="70" t="n">
        <v>100</v>
      </c>
      <c r="E42" s="62" t="s">
        <v>92</v>
      </c>
      <c r="F42" s="54" t="s">
        <v>93</v>
      </c>
      <c r="G42" s="53"/>
      <c r="H42" s="53"/>
      <c r="I42" s="71"/>
      <c r="J42" s="72" t="s">
        <v>65</v>
      </c>
      <c r="K42" s="64"/>
      <c r="L42" s="65"/>
    </row>
    <row r="43" customFormat="false" ht="38.25" hidden="false" customHeight="false" outlineLevel="0" collapsed="false">
      <c r="A43" s="76" t="n">
        <v>35</v>
      </c>
      <c r="B43" s="74" t="s">
        <v>61</v>
      </c>
      <c r="C43" s="75" t="s">
        <v>62</v>
      </c>
      <c r="D43" s="70" t="n">
        <v>100</v>
      </c>
      <c r="E43" s="62" t="s">
        <v>94</v>
      </c>
      <c r="F43" s="54" t="s">
        <v>95</v>
      </c>
      <c r="G43" s="53"/>
      <c r="H43" s="53"/>
      <c r="I43" s="71"/>
      <c r="J43" s="72" t="s">
        <v>65</v>
      </c>
      <c r="K43" s="64"/>
      <c r="L43" s="65"/>
    </row>
    <row r="44" customFormat="false" ht="38.25" hidden="false" customHeight="false" outlineLevel="0" collapsed="false">
      <c r="A44" s="76" t="n">
        <v>36</v>
      </c>
      <c r="B44" s="77" t="s">
        <v>61</v>
      </c>
      <c r="C44" s="78" t="s">
        <v>62</v>
      </c>
      <c r="D44" s="70" t="n">
        <v>100</v>
      </c>
      <c r="E44" s="62" t="s">
        <v>96</v>
      </c>
      <c r="F44" s="54" t="s">
        <v>97</v>
      </c>
      <c r="G44" s="53"/>
      <c r="H44" s="53"/>
      <c r="I44" s="71"/>
      <c r="J44" s="72" t="s">
        <v>65</v>
      </c>
      <c r="K44" s="64"/>
      <c r="L44" s="65"/>
    </row>
    <row r="45" customFormat="false" ht="38.25" hidden="false" customHeight="false" outlineLevel="0" collapsed="false">
      <c r="A45" s="76" t="n">
        <v>37</v>
      </c>
      <c r="B45" s="78" t="s">
        <v>61</v>
      </c>
      <c r="C45" s="70" t="s">
        <v>62</v>
      </c>
      <c r="D45" s="79" t="n">
        <v>100</v>
      </c>
      <c r="E45" s="62" t="s">
        <v>98</v>
      </c>
      <c r="F45" s="54" t="s">
        <v>99</v>
      </c>
      <c r="G45" s="53"/>
      <c r="H45" s="53"/>
      <c r="I45" s="72"/>
      <c r="J45" s="72" t="s">
        <v>65</v>
      </c>
      <c r="K45" s="64"/>
      <c r="L45" s="65"/>
    </row>
    <row r="46" customFormat="false" ht="38.25" hidden="false" customHeight="false" outlineLevel="0" collapsed="false">
      <c r="A46" s="76" t="n">
        <v>38</v>
      </c>
      <c r="B46" s="78" t="s">
        <v>61</v>
      </c>
      <c r="C46" s="70" t="s">
        <v>62</v>
      </c>
      <c r="D46" s="79" t="n">
        <v>100</v>
      </c>
      <c r="E46" s="62" t="s">
        <v>100</v>
      </c>
      <c r="F46" s="54" t="s">
        <v>101</v>
      </c>
      <c r="G46" s="53"/>
      <c r="H46" s="53"/>
      <c r="I46" s="72"/>
      <c r="J46" s="72" t="s">
        <v>65</v>
      </c>
      <c r="K46" s="64"/>
      <c r="L46" s="65"/>
    </row>
    <row r="47" customFormat="false" ht="38.25" hidden="false" customHeight="false" outlineLevel="0" collapsed="false">
      <c r="A47" s="76" t="n">
        <v>39</v>
      </c>
      <c r="B47" s="78" t="s">
        <v>61</v>
      </c>
      <c r="C47" s="70" t="s">
        <v>62</v>
      </c>
      <c r="D47" s="79" t="n">
        <v>100</v>
      </c>
      <c r="E47" s="79" t="s">
        <v>102</v>
      </c>
      <c r="F47" s="53" t="s">
        <v>103</v>
      </c>
      <c r="G47" s="53"/>
      <c r="H47" s="53"/>
      <c r="I47" s="72"/>
      <c r="J47" s="72" t="s">
        <v>65</v>
      </c>
      <c r="K47" s="64"/>
      <c r="L47" s="65"/>
    </row>
    <row r="48" customFormat="false" ht="38.25" hidden="false" customHeight="false" outlineLevel="0" collapsed="false">
      <c r="A48" s="76" t="n">
        <v>40</v>
      </c>
      <c r="B48" s="78" t="s">
        <v>61</v>
      </c>
      <c r="C48" s="70" t="s">
        <v>62</v>
      </c>
      <c r="D48" s="79" t="n">
        <v>100</v>
      </c>
      <c r="E48" s="79" t="s">
        <v>104</v>
      </c>
      <c r="F48" s="53" t="s">
        <v>105</v>
      </c>
      <c r="G48" s="53"/>
      <c r="H48" s="53"/>
      <c r="I48" s="72"/>
      <c r="J48" s="72" t="s">
        <v>65</v>
      </c>
      <c r="K48" s="64"/>
      <c r="L48" s="65"/>
    </row>
    <row r="49" customFormat="false" ht="38.25" hidden="false" customHeight="false" outlineLevel="0" collapsed="false">
      <c r="A49" s="76" t="n">
        <v>41</v>
      </c>
      <c r="B49" s="78" t="s">
        <v>61</v>
      </c>
      <c r="C49" s="70" t="s">
        <v>62</v>
      </c>
      <c r="D49" s="79" t="n">
        <v>100</v>
      </c>
      <c r="E49" s="79" t="s">
        <v>106</v>
      </c>
      <c r="F49" s="53" t="s">
        <v>107</v>
      </c>
      <c r="G49" s="53"/>
      <c r="H49" s="53"/>
      <c r="I49" s="72"/>
      <c r="J49" s="72" t="s">
        <v>65</v>
      </c>
      <c r="K49" s="64"/>
      <c r="L49" s="65"/>
    </row>
    <row r="50" customFormat="false" ht="38.25" hidden="false" customHeight="false" outlineLevel="0" collapsed="false">
      <c r="A50" s="76" t="n">
        <v>42</v>
      </c>
      <c r="B50" s="78" t="s">
        <v>61</v>
      </c>
      <c r="C50" s="70" t="s">
        <v>62</v>
      </c>
      <c r="D50" s="79" t="n">
        <v>100</v>
      </c>
      <c r="E50" s="79" t="s">
        <v>108</v>
      </c>
      <c r="F50" s="53" t="s">
        <v>109</v>
      </c>
      <c r="G50" s="53"/>
      <c r="H50" s="53"/>
      <c r="I50" s="72"/>
      <c r="J50" s="72" t="s">
        <v>65</v>
      </c>
      <c r="K50" s="64"/>
      <c r="L50" s="65"/>
    </row>
    <row r="51" customFormat="false" ht="38.25" hidden="false" customHeight="false" outlineLevel="0" collapsed="false">
      <c r="A51" s="76" t="n">
        <v>43</v>
      </c>
      <c r="B51" s="78" t="s">
        <v>61</v>
      </c>
      <c r="C51" s="70" t="s">
        <v>62</v>
      </c>
      <c r="D51" s="79" t="n">
        <v>100</v>
      </c>
      <c r="E51" s="79" t="s">
        <v>110</v>
      </c>
      <c r="F51" s="53" t="s">
        <v>111</v>
      </c>
      <c r="G51" s="53"/>
      <c r="H51" s="53"/>
      <c r="I51" s="72"/>
      <c r="J51" s="72" t="s">
        <v>65</v>
      </c>
      <c r="K51" s="64"/>
      <c r="L51" s="65"/>
    </row>
    <row r="52" customFormat="false" ht="38.25" hidden="false" customHeight="false" outlineLevel="0" collapsed="false">
      <c r="A52" s="76" t="n">
        <v>44</v>
      </c>
      <c r="B52" s="78" t="s">
        <v>61</v>
      </c>
      <c r="C52" s="70" t="s">
        <v>62</v>
      </c>
      <c r="D52" s="79" t="n">
        <v>100</v>
      </c>
      <c r="E52" s="52" t="s">
        <v>112</v>
      </c>
      <c r="F52" s="54" t="s">
        <v>113</v>
      </c>
      <c r="G52" s="53"/>
      <c r="H52" s="53"/>
      <c r="I52" s="72"/>
      <c r="J52" s="72" t="s">
        <v>65</v>
      </c>
      <c r="K52" s="64"/>
      <c r="L52" s="65"/>
    </row>
    <row r="53" customFormat="false" ht="38.25" hidden="false" customHeight="false" outlineLevel="0" collapsed="false">
      <c r="A53" s="76" t="n">
        <v>45</v>
      </c>
      <c r="B53" s="78" t="s">
        <v>61</v>
      </c>
      <c r="C53" s="70" t="s">
        <v>62</v>
      </c>
      <c r="D53" s="79" t="n">
        <v>100</v>
      </c>
      <c r="E53" s="62" t="s">
        <v>114</v>
      </c>
      <c r="F53" s="54" t="s">
        <v>115</v>
      </c>
      <c r="G53" s="53"/>
      <c r="H53" s="53"/>
      <c r="I53" s="72"/>
      <c r="J53" s="72" t="s">
        <v>65</v>
      </c>
      <c r="K53" s="64"/>
      <c r="L53" s="65"/>
    </row>
    <row r="54" customFormat="false" ht="38.25" hidden="false" customHeight="false" outlineLevel="0" collapsed="false">
      <c r="A54" s="76" t="n">
        <v>46</v>
      </c>
      <c r="B54" s="78" t="s">
        <v>61</v>
      </c>
      <c r="C54" s="70" t="s">
        <v>62</v>
      </c>
      <c r="D54" s="79" t="n">
        <v>100</v>
      </c>
      <c r="E54" s="62" t="s">
        <v>116</v>
      </c>
      <c r="F54" s="23" t="s">
        <v>117</v>
      </c>
      <c r="G54" s="53"/>
      <c r="H54" s="53"/>
      <c r="I54" s="72"/>
      <c r="J54" s="72" t="s">
        <v>65</v>
      </c>
      <c r="K54" s="64"/>
      <c r="L54" s="65"/>
    </row>
    <row r="55" customFormat="false" ht="38.25" hidden="false" customHeight="false" outlineLevel="0" collapsed="false">
      <c r="A55" s="76" t="n">
        <v>47</v>
      </c>
      <c r="B55" s="78" t="s">
        <v>61</v>
      </c>
      <c r="C55" s="70" t="s">
        <v>62</v>
      </c>
      <c r="D55" s="79" t="n">
        <v>100</v>
      </c>
      <c r="E55" s="62" t="s">
        <v>118</v>
      </c>
      <c r="F55" s="54" t="s">
        <v>119</v>
      </c>
      <c r="G55" s="53"/>
      <c r="H55" s="53"/>
      <c r="I55" s="72"/>
      <c r="J55" s="72" t="s">
        <v>65</v>
      </c>
      <c r="K55" s="64"/>
      <c r="L55" s="65"/>
    </row>
    <row r="56" customFormat="false" ht="38.25" hidden="false" customHeight="false" outlineLevel="0" collapsed="false">
      <c r="A56" s="76" t="n">
        <v>48</v>
      </c>
      <c r="B56" s="78" t="s">
        <v>61</v>
      </c>
      <c r="C56" s="70" t="s">
        <v>62</v>
      </c>
      <c r="D56" s="79" t="n">
        <v>100</v>
      </c>
      <c r="E56" s="62" t="s">
        <v>120</v>
      </c>
      <c r="F56" s="54" t="s">
        <v>121</v>
      </c>
      <c r="G56" s="53"/>
      <c r="H56" s="53"/>
      <c r="I56" s="72"/>
      <c r="J56" s="72" t="s">
        <v>65</v>
      </c>
      <c r="K56" s="64"/>
      <c r="L56" s="65"/>
    </row>
    <row r="57" customFormat="false" ht="38.25" hidden="false" customHeight="false" outlineLevel="0" collapsed="false">
      <c r="A57" s="76" t="n">
        <v>49</v>
      </c>
      <c r="B57" s="78" t="s">
        <v>61</v>
      </c>
      <c r="C57" s="70" t="s">
        <v>62</v>
      </c>
      <c r="D57" s="79" t="n">
        <v>100</v>
      </c>
      <c r="E57" s="62" t="s">
        <v>122</v>
      </c>
      <c r="F57" s="54" t="s">
        <v>123</v>
      </c>
      <c r="G57" s="53"/>
      <c r="H57" s="53"/>
      <c r="I57" s="72"/>
      <c r="J57" s="72" t="s">
        <v>65</v>
      </c>
      <c r="K57" s="64"/>
      <c r="L57" s="65"/>
    </row>
    <row r="58" customFormat="false" ht="38.25" hidden="false" customHeight="false" outlineLevel="0" collapsed="false">
      <c r="A58" s="76" t="n">
        <v>50</v>
      </c>
      <c r="B58" s="78" t="s">
        <v>61</v>
      </c>
      <c r="C58" s="70" t="s">
        <v>62</v>
      </c>
      <c r="D58" s="79" t="n">
        <v>100</v>
      </c>
      <c r="E58" s="62" t="s">
        <v>124</v>
      </c>
      <c r="F58" s="54" t="s">
        <v>125</v>
      </c>
      <c r="G58" s="53"/>
      <c r="H58" s="53"/>
      <c r="I58" s="72"/>
      <c r="J58" s="72" t="s">
        <v>65</v>
      </c>
      <c r="K58" s="64"/>
      <c r="L58" s="65"/>
    </row>
    <row r="59" customFormat="false" ht="38.25" hidden="false" customHeight="false" outlineLevel="0" collapsed="false">
      <c r="A59" s="76" t="n">
        <v>51</v>
      </c>
      <c r="B59" s="78" t="s">
        <v>61</v>
      </c>
      <c r="C59" s="70" t="s">
        <v>62</v>
      </c>
      <c r="D59" s="79" t="n">
        <v>100</v>
      </c>
      <c r="E59" s="62" t="s">
        <v>126</v>
      </c>
      <c r="F59" s="54" t="s">
        <v>127</v>
      </c>
      <c r="G59" s="53"/>
      <c r="H59" s="53"/>
      <c r="I59" s="72"/>
      <c r="J59" s="72" t="s">
        <v>65</v>
      </c>
      <c r="K59" s="64"/>
      <c r="L59" s="65"/>
    </row>
    <row r="60" customFormat="false" ht="38.25" hidden="false" customHeight="false" outlineLevel="0" collapsed="false">
      <c r="A60" s="76" t="n">
        <v>52</v>
      </c>
      <c r="B60" s="78" t="s">
        <v>61</v>
      </c>
      <c r="C60" s="70" t="s">
        <v>62</v>
      </c>
      <c r="D60" s="79" t="n">
        <v>100</v>
      </c>
      <c r="E60" s="62" t="s">
        <v>128</v>
      </c>
      <c r="F60" s="54" t="s">
        <v>129</v>
      </c>
      <c r="G60" s="53"/>
      <c r="H60" s="53"/>
      <c r="I60" s="72"/>
      <c r="J60" s="72" t="s">
        <v>65</v>
      </c>
      <c r="K60" s="64"/>
      <c r="L60" s="65"/>
    </row>
    <row r="61" customFormat="false" ht="38.25" hidden="false" customHeight="false" outlineLevel="0" collapsed="false">
      <c r="A61" s="76" t="n">
        <v>53</v>
      </c>
      <c r="B61" s="78" t="s">
        <v>61</v>
      </c>
      <c r="C61" s="70" t="s">
        <v>62</v>
      </c>
      <c r="D61" s="79" t="n">
        <v>100</v>
      </c>
      <c r="E61" s="62" t="s">
        <v>130</v>
      </c>
      <c r="F61" s="54" t="s">
        <v>131</v>
      </c>
      <c r="G61" s="53"/>
      <c r="H61" s="53"/>
      <c r="I61" s="72"/>
      <c r="J61" s="72" t="s">
        <v>65</v>
      </c>
      <c r="K61" s="64"/>
      <c r="L61" s="65"/>
    </row>
    <row r="62" customFormat="false" ht="38.25" hidden="false" customHeight="false" outlineLevel="0" collapsed="false">
      <c r="A62" s="76" t="n">
        <v>54</v>
      </c>
      <c r="B62" s="78" t="s">
        <v>61</v>
      </c>
      <c r="C62" s="70" t="s">
        <v>62</v>
      </c>
      <c r="D62" s="79" t="n">
        <v>100</v>
      </c>
      <c r="E62" s="62" t="s">
        <v>132</v>
      </c>
      <c r="F62" s="54" t="s">
        <v>133</v>
      </c>
      <c r="G62" s="53"/>
      <c r="H62" s="53"/>
      <c r="I62" s="72"/>
      <c r="J62" s="72" t="s">
        <v>65</v>
      </c>
      <c r="K62" s="64"/>
      <c r="L62" s="65"/>
    </row>
    <row r="63" customFormat="false" ht="38.25" hidden="false" customHeight="false" outlineLevel="0" collapsed="false">
      <c r="A63" s="76" t="n">
        <v>55</v>
      </c>
      <c r="B63" s="78" t="s">
        <v>61</v>
      </c>
      <c r="C63" s="70" t="s">
        <v>62</v>
      </c>
      <c r="D63" s="79" t="n">
        <v>100</v>
      </c>
      <c r="E63" s="62" t="s">
        <v>134</v>
      </c>
      <c r="F63" s="54" t="s">
        <v>135</v>
      </c>
      <c r="G63" s="53"/>
      <c r="H63" s="53"/>
      <c r="I63" s="72"/>
      <c r="J63" s="72" t="s">
        <v>65</v>
      </c>
      <c r="K63" s="64"/>
      <c r="L63" s="65"/>
    </row>
    <row r="64" customFormat="false" ht="38.25" hidden="false" customHeight="false" outlineLevel="0" collapsed="false">
      <c r="A64" s="76" t="n">
        <v>56</v>
      </c>
      <c r="B64" s="78" t="s">
        <v>61</v>
      </c>
      <c r="C64" s="70" t="s">
        <v>62</v>
      </c>
      <c r="D64" s="79" t="n">
        <v>100</v>
      </c>
      <c r="E64" s="62" t="s">
        <v>136</v>
      </c>
      <c r="F64" s="54" t="s">
        <v>137</v>
      </c>
      <c r="G64" s="53"/>
      <c r="H64" s="53"/>
      <c r="I64" s="72"/>
      <c r="J64" s="72" t="s">
        <v>65</v>
      </c>
      <c r="K64" s="64"/>
      <c r="L64" s="65"/>
    </row>
    <row r="65" customFormat="false" ht="38.25" hidden="false" customHeight="false" outlineLevel="0" collapsed="false">
      <c r="A65" s="76" t="n">
        <v>57</v>
      </c>
      <c r="B65" s="78" t="s">
        <v>61</v>
      </c>
      <c r="C65" s="70" t="s">
        <v>62</v>
      </c>
      <c r="D65" s="79" t="n">
        <v>100</v>
      </c>
      <c r="E65" s="62" t="s">
        <v>138</v>
      </c>
      <c r="F65" s="54" t="s">
        <v>139</v>
      </c>
      <c r="G65" s="53"/>
      <c r="H65" s="53"/>
      <c r="I65" s="72"/>
      <c r="J65" s="72" t="s">
        <v>65</v>
      </c>
      <c r="K65" s="64"/>
      <c r="L65" s="65"/>
    </row>
    <row r="66" customFormat="false" ht="38.25" hidden="false" customHeight="false" outlineLevel="0" collapsed="false">
      <c r="A66" s="76" t="n">
        <v>58</v>
      </c>
      <c r="B66" s="75" t="s">
        <v>61</v>
      </c>
      <c r="C66" s="80" t="s">
        <v>62</v>
      </c>
      <c r="D66" s="75" t="n">
        <v>100</v>
      </c>
      <c r="E66" s="62" t="s">
        <v>140</v>
      </c>
      <c r="F66" s="54" t="s">
        <v>141</v>
      </c>
      <c r="G66" s="54"/>
      <c r="H66" s="54"/>
      <c r="I66" s="63"/>
      <c r="J66" s="63" t="s">
        <v>65</v>
      </c>
      <c r="K66" s="64"/>
      <c r="L66" s="65"/>
    </row>
    <row r="67" customFormat="false" ht="38.25" hidden="false" customHeight="false" outlineLevel="0" collapsed="false">
      <c r="A67" s="76" t="n">
        <v>59</v>
      </c>
      <c r="B67" s="75" t="s">
        <v>61</v>
      </c>
      <c r="C67" s="80" t="s">
        <v>62</v>
      </c>
      <c r="D67" s="75" t="n">
        <v>100</v>
      </c>
      <c r="E67" s="62" t="s">
        <v>63</v>
      </c>
      <c r="F67" s="54" t="s">
        <v>64</v>
      </c>
      <c r="G67" s="54"/>
      <c r="H67" s="54"/>
      <c r="I67" s="63"/>
      <c r="J67" s="63" t="s">
        <v>65</v>
      </c>
      <c r="K67" s="64"/>
      <c r="L67" s="65"/>
    </row>
    <row r="68" customFormat="false" ht="38.25" hidden="false" customHeight="false" outlineLevel="0" collapsed="false">
      <c r="A68" s="76" t="n">
        <v>60</v>
      </c>
      <c r="B68" s="75" t="s">
        <v>61</v>
      </c>
      <c r="C68" s="80" t="s">
        <v>62</v>
      </c>
      <c r="D68" s="75" t="n">
        <v>100</v>
      </c>
      <c r="E68" s="62" t="s">
        <v>142</v>
      </c>
      <c r="F68" s="54" t="s">
        <v>143</v>
      </c>
      <c r="G68" s="54"/>
      <c r="H68" s="54"/>
      <c r="I68" s="63"/>
      <c r="J68" s="63" t="s">
        <v>65</v>
      </c>
      <c r="K68" s="64"/>
      <c r="L68" s="65"/>
    </row>
    <row r="69" customFormat="false" ht="38.25" hidden="false" customHeight="false" outlineLevel="0" collapsed="false">
      <c r="A69" s="76" t="n">
        <v>61</v>
      </c>
      <c r="B69" s="75" t="s">
        <v>61</v>
      </c>
      <c r="C69" s="80" t="s">
        <v>62</v>
      </c>
      <c r="D69" s="75" t="n">
        <v>100</v>
      </c>
      <c r="E69" s="62" t="s">
        <v>66</v>
      </c>
      <c r="F69" s="54" t="s">
        <v>67</v>
      </c>
      <c r="G69" s="54"/>
      <c r="H69" s="54"/>
      <c r="I69" s="63"/>
      <c r="J69" s="63" t="s">
        <v>65</v>
      </c>
      <c r="K69" s="64"/>
      <c r="L69" s="65"/>
    </row>
    <row r="70" customFormat="false" ht="38.25" hidden="false" customHeight="false" outlineLevel="0" collapsed="false">
      <c r="A70" s="76" t="n">
        <v>62</v>
      </c>
      <c r="B70" s="75" t="s">
        <v>61</v>
      </c>
      <c r="C70" s="80" t="s">
        <v>62</v>
      </c>
      <c r="D70" s="75" t="n">
        <v>100</v>
      </c>
      <c r="E70" s="62" t="s">
        <v>68</v>
      </c>
      <c r="F70" s="54" t="s">
        <v>144</v>
      </c>
      <c r="G70" s="54"/>
      <c r="H70" s="54"/>
      <c r="I70" s="63"/>
      <c r="J70" s="63" t="s">
        <v>65</v>
      </c>
      <c r="K70" s="64"/>
      <c r="L70" s="65"/>
    </row>
    <row r="71" customFormat="false" ht="38.25" hidden="false" customHeight="false" outlineLevel="0" collapsed="false">
      <c r="A71" s="76" t="n">
        <v>62</v>
      </c>
      <c r="B71" s="75" t="s">
        <v>61</v>
      </c>
      <c r="C71" s="80" t="s">
        <v>62</v>
      </c>
      <c r="D71" s="75" t="n">
        <v>100</v>
      </c>
      <c r="E71" s="62" t="s">
        <v>145</v>
      </c>
      <c r="F71" s="54" t="s">
        <v>146</v>
      </c>
      <c r="G71" s="54"/>
      <c r="H71" s="54"/>
      <c r="I71" s="63"/>
      <c r="J71" s="63" t="s">
        <v>65</v>
      </c>
      <c r="K71" s="64"/>
      <c r="L71" s="65"/>
    </row>
    <row r="72" customFormat="false" ht="38.25" hidden="false" customHeight="false" outlineLevel="0" collapsed="false">
      <c r="A72" s="76" t="n">
        <v>64</v>
      </c>
      <c r="B72" s="75" t="s">
        <v>61</v>
      </c>
      <c r="C72" s="80" t="s">
        <v>62</v>
      </c>
      <c r="D72" s="75" t="n">
        <v>100</v>
      </c>
      <c r="E72" s="79" t="s">
        <v>147</v>
      </c>
      <c r="F72" s="53" t="s">
        <v>148</v>
      </c>
      <c r="G72" s="54"/>
      <c r="H72" s="54"/>
      <c r="I72" s="63"/>
      <c r="J72" s="63" t="s">
        <v>65</v>
      </c>
      <c r="K72" s="64"/>
      <c r="L72" s="65"/>
    </row>
    <row r="73" customFormat="false" ht="38.25" hidden="false" customHeight="false" outlineLevel="0" collapsed="false">
      <c r="A73" s="76" t="n">
        <v>65</v>
      </c>
      <c r="B73" s="75" t="s">
        <v>61</v>
      </c>
      <c r="C73" s="80" t="s">
        <v>62</v>
      </c>
      <c r="D73" s="75" t="n">
        <v>100</v>
      </c>
      <c r="E73" s="79" t="s">
        <v>149</v>
      </c>
      <c r="F73" s="53" t="s">
        <v>150</v>
      </c>
      <c r="G73" s="54"/>
      <c r="H73" s="54"/>
      <c r="I73" s="63"/>
      <c r="J73" s="63" t="s">
        <v>65</v>
      </c>
      <c r="K73" s="64"/>
      <c r="L73" s="65"/>
    </row>
    <row r="74" customFormat="false" ht="38.25" hidden="false" customHeight="false" outlineLevel="0" collapsed="false">
      <c r="A74" s="76" t="n">
        <v>66</v>
      </c>
      <c r="B74" s="75" t="s">
        <v>61</v>
      </c>
      <c r="C74" s="80" t="s">
        <v>62</v>
      </c>
      <c r="D74" s="75" t="n">
        <v>100</v>
      </c>
      <c r="E74" s="79" t="s">
        <v>151</v>
      </c>
      <c r="F74" s="53" t="s">
        <v>152</v>
      </c>
      <c r="G74" s="54"/>
      <c r="H74" s="54"/>
      <c r="I74" s="63"/>
      <c r="J74" s="63" t="s">
        <v>65</v>
      </c>
      <c r="K74" s="64"/>
      <c r="L74" s="65"/>
    </row>
    <row r="75" customFormat="false" ht="38.25" hidden="false" customHeight="false" outlineLevel="0" collapsed="false">
      <c r="A75" s="76" t="n">
        <v>67</v>
      </c>
      <c r="B75" s="75" t="s">
        <v>61</v>
      </c>
      <c r="C75" s="80" t="s">
        <v>62</v>
      </c>
      <c r="D75" s="75" t="n">
        <v>100</v>
      </c>
      <c r="E75" s="79" t="s">
        <v>153</v>
      </c>
      <c r="F75" s="53" t="s">
        <v>154</v>
      </c>
      <c r="G75" s="54"/>
      <c r="H75" s="54"/>
      <c r="I75" s="63"/>
      <c r="J75" s="63" t="s">
        <v>65</v>
      </c>
      <c r="K75" s="64"/>
      <c r="L75" s="65"/>
    </row>
    <row r="76" customFormat="false" ht="38.25" hidden="false" customHeight="false" outlineLevel="0" collapsed="false">
      <c r="A76" s="76" t="n">
        <v>68</v>
      </c>
      <c r="B76" s="75" t="s">
        <v>61</v>
      </c>
      <c r="C76" s="80" t="s">
        <v>62</v>
      </c>
      <c r="D76" s="75" t="n">
        <v>100</v>
      </c>
      <c r="E76" s="79" t="s">
        <v>155</v>
      </c>
      <c r="F76" s="53" t="s">
        <v>156</v>
      </c>
      <c r="G76" s="54"/>
      <c r="H76" s="54"/>
      <c r="I76" s="63"/>
      <c r="J76" s="63" t="s">
        <v>65</v>
      </c>
      <c r="K76" s="64"/>
      <c r="L76" s="65"/>
    </row>
    <row r="77" customFormat="false" ht="38.25" hidden="false" customHeight="false" outlineLevel="0" collapsed="false">
      <c r="A77" s="76" t="n">
        <v>69</v>
      </c>
      <c r="B77" s="75" t="s">
        <v>61</v>
      </c>
      <c r="C77" s="80" t="s">
        <v>62</v>
      </c>
      <c r="D77" s="75" t="n">
        <v>100</v>
      </c>
      <c r="E77" s="52" t="s">
        <v>70</v>
      </c>
      <c r="F77" s="54" t="s">
        <v>71</v>
      </c>
      <c r="G77" s="54"/>
      <c r="H77" s="54"/>
      <c r="I77" s="63"/>
      <c r="J77" s="63" t="s">
        <v>65</v>
      </c>
      <c r="K77" s="64"/>
      <c r="L77" s="65"/>
    </row>
    <row r="78" customFormat="false" ht="38.25" hidden="false" customHeight="false" outlineLevel="0" collapsed="false">
      <c r="A78" s="76" t="n">
        <v>70</v>
      </c>
      <c r="B78" s="75" t="s">
        <v>61</v>
      </c>
      <c r="C78" s="80" t="s">
        <v>62</v>
      </c>
      <c r="D78" s="75" t="n">
        <v>100</v>
      </c>
      <c r="E78" s="62" t="s">
        <v>157</v>
      </c>
      <c r="F78" s="54" t="s">
        <v>158</v>
      </c>
      <c r="G78" s="54"/>
      <c r="H78" s="54"/>
      <c r="I78" s="63"/>
      <c r="J78" s="63" t="s">
        <v>65</v>
      </c>
      <c r="K78" s="64"/>
      <c r="L78" s="65"/>
    </row>
    <row r="79" customFormat="false" ht="38.25" hidden="false" customHeight="false" outlineLevel="0" collapsed="false">
      <c r="A79" s="76" t="n">
        <v>71</v>
      </c>
      <c r="B79" s="75" t="s">
        <v>61</v>
      </c>
      <c r="C79" s="80" t="s">
        <v>62</v>
      </c>
      <c r="D79" s="75" t="n">
        <v>100</v>
      </c>
      <c r="E79" s="62" t="s">
        <v>159</v>
      </c>
      <c r="F79" s="23" t="s">
        <v>160</v>
      </c>
      <c r="G79" s="54"/>
      <c r="H79" s="54"/>
      <c r="I79" s="63"/>
      <c r="J79" s="63" t="s">
        <v>65</v>
      </c>
      <c r="K79" s="64"/>
      <c r="L79" s="65"/>
    </row>
    <row r="80" customFormat="false" ht="38.25" hidden="false" customHeight="false" outlineLevel="0" collapsed="false">
      <c r="A80" s="76" t="n">
        <v>72</v>
      </c>
      <c r="B80" s="75" t="s">
        <v>61</v>
      </c>
      <c r="C80" s="80" t="s">
        <v>62</v>
      </c>
      <c r="D80" s="75" t="n">
        <v>100</v>
      </c>
      <c r="E80" s="62" t="s">
        <v>161</v>
      </c>
      <c r="F80" s="54" t="s">
        <v>162</v>
      </c>
      <c r="G80" s="54"/>
      <c r="H80" s="54"/>
      <c r="I80" s="63"/>
      <c r="J80" s="63" t="s">
        <v>65</v>
      </c>
      <c r="K80" s="64"/>
      <c r="L80" s="65"/>
    </row>
    <row r="81" customFormat="false" ht="38.25" hidden="false" customHeight="false" outlineLevel="0" collapsed="false">
      <c r="A81" s="76" t="n">
        <v>73</v>
      </c>
      <c r="B81" s="75" t="s">
        <v>61</v>
      </c>
      <c r="C81" s="80" t="s">
        <v>62</v>
      </c>
      <c r="D81" s="75" t="n">
        <v>100</v>
      </c>
      <c r="E81" s="62" t="s">
        <v>72</v>
      </c>
      <c r="F81" s="54" t="s">
        <v>73</v>
      </c>
      <c r="G81" s="54"/>
      <c r="H81" s="54"/>
      <c r="I81" s="63"/>
      <c r="J81" s="63" t="s">
        <v>65</v>
      </c>
      <c r="K81" s="64"/>
      <c r="L81" s="65"/>
    </row>
    <row r="82" customFormat="false" ht="38.25" hidden="false" customHeight="false" outlineLevel="0" collapsed="false">
      <c r="A82" s="76" t="n">
        <v>74</v>
      </c>
      <c r="B82" s="75" t="s">
        <v>61</v>
      </c>
      <c r="C82" s="80" t="s">
        <v>62</v>
      </c>
      <c r="D82" s="75" t="n">
        <v>100</v>
      </c>
      <c r="E82" s="62" t="s">
        <v>74</v>
      </c>
      <c r="F82" s="54" t="s">
        <v>75</v>
      </c>
      <c r="G82" s="54"/>
      <c r="H82" s="54"/>
      <c r="I82" s="63"/>
      <c r="J82" s="63" t="s">
        <v>65</v>
      </c>
      <c r="K82" s="64"/>
      <c r="L82" s="65"/>
    </row>
    <row r="83" customFormat="false" ht="38.25" hidden="false" customHeight="false" outlineLevel="0" collapsed="false">
      <c r="A83" s="76" t="n">
        <v>75</v>
      </c>
      <c r="B83" s="75" t="s">
        <v>61</v>
      </c>
      <c r="C83" s="80" t="s">
        <v>62</v>
      </c>
      <c r="D83" s="75" t="n">
        <v>100</v>
      </c>
      <c r="E83" s="62" t="s">
        <v>76</v>
      </c>
      <c r="F83" s="54" t="s">
        <v>77</v>
      </c>
      <c r="G83" s="54"/>
      <c r="H83" s="54"/>
      <c r="I83" s="63"/>
      <c r="J83" s="63" t="s">
        <v>65</v>
      </c>
      <c r="K83" s="64"/>
      <c r="L83" s="65"/>
    </row>
    <row r="84" customFormat="false" ht="38.25" hidden="false" customHeight="false" outlineLevel="0" collapsed="false">
      <c r="A84" s="76" t="n">
        <v>76</v>
      </c>
      <c r="B84" s="75" t="s">
        <v>61</v>
      </c>
      <c r="C84" s="80" t="s">
        <v>62</v>
      </c>
      <c r="D84" s="75" t="n">
        <v>100</v>
      </c>
      <c r="E84" s="62" t="s">
        <v>163</v>
      </c>
      <c r="F84" s="54" t="s">
        <v>164</v>
      </c>
      <c r="G84" s="54"/>
      <c r="H84" s="54"/>
      <c r="I84" s="63"/>
      <c r="J84" s="63" t="s">
        <v>65</v>
      </c>
      <c r="K84" s="64"/>
      <c r="L84" s="65"/>
    </row>
    <row r="85" customFormat="false" ht="38.25" hidden="false" customHeight="false" outlineLevel="0" collapsed="false">
      <c r="A85" s="76" t="n">
        <v>77</v>
      </c>
      <c r="B85" s="75" t="s">
        <v>61</v>
      </c>
      <c r="C85" s="80" t="s">
        <v>62</v>
      </c>
      <c r="D85" s="75" t="n">
        <v>100</v>
      </c>
      <c r="E85" s="62" t="s">
        <v>165</v>
      </c>
      <c r="F85" s="54" t="s">
        <v>166</v>
      </c>
      <c r="G85" s="54"/>
      <c r="H85" s="54"/>
      <c r="I85" s="63"/>
      <c r="J85" s="63" t="s">
        <v>65</v>
      </c>
      <c r="K85" s="64"/>
      <c r="L85" s="65"/>
    </row>
    <row r="86" customFormat="false" ht="38.25" hidden="false" customHeight="false" outlineLevel="0" collapsed="false">
      <c r="A86" s="76" t="n">
        <v>78</v>
      </c>
      <c r="B86" s="75" t="s">
        <v>61</v>
      </c>
      <c r="C86" s="80" t="s">
        <v>62</v>
      </c>
      <c r="D86" s="75" t="n">
        <v>100</v>
      </c>
      <c r="E86" s="62" t="s">
        <v>167</v>
      </c>
      <c r="F86" s="54" t="s">
        <v>168</v>
      </c>
      <c r="G86" s="54"/>
      <c r="H86" s="54"/>
      <c r="I86" s="63"/>
      <c r="J86" s="63" t="s">
        <v>65</v>
      </c>
      <c r="K86" s="64"/>
      <c r="L86" s="65"/>
    </row>
    <row r="87" customFormat="false" ht="38.25" hidden="false" customHeight="false" outlineLevel="0" collapsed="false">
      <c r="A87" s="76" t="n">
        <v>79</v>
      </c>
      <c r="B87" s="75" t="s">
        <v>61</v>
      </c>
      <c r="C87" s="80" t="s">
        <v>62</v>
      </c>
      <c r="D87" s="75" t="n">
        <v>100</v>
      </c>
      <c r="E87" s="62" t="s">
        <v>169</v>
      </c>
      <c r="F87" s="54" t="s">
        <v>170</v>
      </c>
      <c r="G87" s="54"/>
      <c r="H87" s="54"/>
      <c r="I87" s="63"/>
      <c r="J87" s="63" t="s">
        <v>65</v>
      </c>
      <c r="K87" s="64"/>
      <c r="L87" s="65"/>
    </row>
    <row r="88" customFormat="false" ht="38.25" hidden="false" customHeight="false" outlineLevel="0" collapsed="false">
      <c r="A88" s="76" t="n">
        <v>80</v>
      </c>
      <c r="B88" s="75" t="s">
        <v>61</v>
      </c>
      <c r="C88" s="80" t="s">
        <v>62</v>
      </c>
      <c r="D88" s="75" t="n">
        <v>100</v>
      </c>
      <c r="E88" s="62" t="s">
        <v>171</v>
      </c>
      <c r="F88" s="54" t="s">
        <v>172</v>
      </c>
      <c r="G88" s="54"/>
      <c r="H88" s="54"/>
      <c r="I88" s="63"/>
      <c r="J88" s="63" t="s">
        <v>65</v>
      </c>
      <c r="K88" s="64"/>
      <c r="L88" s="65"/>
    </row>
    <row r="89" customFormat="false" ht="38.25" hidden="false" customHeight="false" outlineLevel="0" collapsed="false">
      <c r="A89" s="76" t="n">
        <v>81</v>
      </c>
      <c r="B89" s="75" t="s">
        <v>61</v>
      </c>
      <c r="C89" s="80" t="s">
        <v>62</v>
      </c>
      <c r="D89" s="75" t="n">
        <v>100</v>
      </c>
      <c r="E89" s="62" t="s">
        <v>173</v>
      </c>
      <c r="F89" s="54" t="s">
        <v>174</v>
      </c>
      <c r="G89" s="54"/>
      <c r="H89" s="54"/>
      <c r="I89" s="63"/>
      <c r="J89" s="63" t="s">
        <v>65</v>
      </c>
      <c r="K89" s="64"/>
      <c r="L89" s="65"/>
    </row>
    <row r="90" customFormat="false" ht="38.25" hidden="false" customHeight="false" outlineLevel="0" collapsed="false">
      <c r="A90" s="76" t="n">
        <v>82</v>
      </c>
      <c r="B90" s="75" t="s">
        <v>61</v>
      </c>
      <c r="C90" s="80" t="s">
        <v>62</v>
      </c>
      <c r="D90" s="75" t="n">
        <v>100</v>
      </c>
      <c r="E90" s="62" t="s">
        <v>78</v>
      </c>
      <c r="F90" s="54" t="s">
        <v>79</v>
      </c>
      <c r="G90" s="54"/>
      <c r="H90" s="54"/>
      <c r="I90" s="63"/>
      <c r="J90" s="63" t="s">
        <v>65</v>
      </c>
      <c r="K90" s="64"/>
      <c r="L90" s="65"/>
    </row>
    <row r="91" customFormat="false" ht="38.25" hidden="false" customHeight="false" outlineLevel="0" collapsed="false">
      <c r="A91" s="76" t="n">
        <v>83</v>
      </c>
      <c r="B91" s="75" t="s">
        <v>61</v>
      </c>
      <c r="C91" s="80" t="s">
        <v>62</v>
      </c>
      <c r="D91" s="81" t="n">
        <v>100</v>
      </c>
      <c r="E91" s="62" t="s">
        <v>175</v>
      </c>
      <c r="F91" s="54" t="s">
        <v>176</v>
      </c>
      <c r="G91" s="82"/>
      <c r="H91" s="82"/>
      <c r="I91" s="63"/>
      <c r="J91" s="63" t="s">
        <v>65</v>
      </c>
      <c r="K91" s="64"/>
      <c r="L91" s="65"/>
    </row>
    <row r="92" customFormat="false" ht="38.25" hidden="false" customHeight="false" outlineLevel="0" collapsed="false">
      <c r="A92" s="76" t="n">
        <v>84</v>
      </c>
      <c r="B92" s="75" t="s">
        <v>61</v>
      </c>
      <c r="C92" s="80" t="s">
        <v>62</v>
      </c>
      <c r="D92" s="81" t="n">
        <v>100</v>
      </c>
      <c r="E92" s="62" t="s">
        <v>81</v>
      </c>
      <c r="F92" s="54" t="s">
        <v>82</v>
      </c>
      <c r="G92" s="82"/>
      <c r="H92" s="82"/>
      <c r="I92" s="63"/>
      <c r="J92" s="63" t="s">
        <v>65</v>
      </c>
      <c r="K92" s="64"/>
      <c r="L92" s="65"/>
    </row>
    <row r="93" customFormat="false" ht="38.25" hidden="false" customHeight="false" outlineLevel="0" collapsed="false">
      <c r="A93" s="76" t="n">
        <v>85</v>
      </c>
      <c r="B93" s="75" t="s">
        <v>61</v>
      </c>
      <c r="C93" s="80" t="s">
        <v>62</v>
      </c>
      <c r="D93" s="81" t="n">
        <v>100</v>
      </c>
      <c r="E93" s="62" t="s">
        <v>177</v>
      </c>
      <c r="F93" s="54" t="s">
        <v>178</v>
      </c>
      <c r="G93" s="82"/>
      <c r="H93" s="82"/>
      <c r="I93" s="63"/>
      <c r="J93" s="63" t="s">
        <v>65</v>
      </c>
      <c r="K93" s="64"/>
      <c r="L93" s="65"/>
    </row>
    <row r="94" customFormat="false" ht="38.25" hidden="false" customHeight="false" outlineLevel="0" collapsed="false">
      <c r="A94" s="76" t="n">
        <v>86</v>
      </c>
      <c r="B94" s="75" t="s">
        <v>61</v>
      </c>
      <c r="C94" s="80" t="s">
        <v>62</v>
      </c>
      <c r="D94" s="81" t="n">
        <v>100</v>
      </c>
      <c r="E94" s="62" t="s">
        <v>179</v>
      </c>
      <c r="F94" s="54" t="s">
        <v>180</v>
      </c>
      <c r="G94" s="82"/>
      <c r="H94" s="82"/>
      <c r="I94" s="63"/>
      <c r="J94" s="63" t="s">
        <v>65</v>
      </c>
      <c r="K94" s="64"/>
      <c r="L94" s="65"/>
    </row>
    <row r="95" customFormat="false" ht="38.25" hidden="false" customHeight="false" outlineLevel="0" collapsed="false">
      <c r="A95" s="76" t="n">
        <v>87</v>
      </c>
      <c r="B95" s="75" t="s">
        <v>61</v>
      </c>
      <c r="C95" s="80" t="s">
        <v>62</v>
      </c>
      <c r="D95" s="81" t="n">
        <v>100</v>
      </c>
      <c r="E95" s="62" t="s">
        <v>181</v>
      </c>
      <c r="F95" s="54" t="s">
        <v>182</v>
      </c>
      <c r="G95" s="82"/>
      <c r="H95" s="82"/>
      <c r="I95" s="63"/>
      <c r="J95" s="63" t="s">
        <v>65</v>
      </c>
      <c r="K95" s="64"/>
      <c r="L95" s="65"/>
    </row>
    <row r="96" customFormat="false" ht="38.25" hidden="false" customHeight="false" outlineLevel="0" collapsed="false">
      <c r="A96" s="76" t="n">
        <v>88</v>
      </c>
      <c r="B96" s="75" t="s">
        <v>61</v>
      </c>
      <c r="C96" s="80" t="s">
        <v>62</v>
      </c>
      <c r="D96" s="81" t="n">
        <v>100</v>
      </c>
      <c r="E96" s="62" t="s">
        <v>183</v>
      </c>
      <c r="F96" s="54" t="s">
        <v>184</v>
      </c>
      <c r="G96" s="82"/>
      <c r="H96" s="82"/>
      <c r="I96" s="63"/>
      <c r="J96" s="63" t="s">
        <v>65</v>
      </c>
      <c r="K96" s="64"/>
      <c r="L96" s="65"/>
    </row>
    <row r="97" customFormat="false" ht="38.25" hidden="false" customHeight="false" outlineLevel="0" collapsed="false">
      <c r="A97" s="76" t="n">
        <v>89</v>
      </c>
      <c r="B97" s="75" t="s">
        <v>61</v>
      </c>
      <c r="C97" s="80" t="s">
        <v>62</v>
      </c>
      <c r="D97" s="81" t="n">
        <v>100</v>
      </c>
      <c r="E97" s="79" t="s">
        <v>185</v>
      </c>
      <c r="F97" s="53" t="s">
        <v>186</v>
      </c>
      <c r="G97" s="82"/>
      <c r="H97" s="82"/>
      <c r="I97" s="63"/>
      <c r="J97" s="63" t="s">
        <v>65</v>
      </c>
      <c r="K97" s="64"/>
      <c r="L97" s="65"/>
    </row>
    <row r="98" customFormat="false" ht="38.25" hidden="false" customHeight="false" outlineLevel="0" collapsed="false">
      <c r="A98" s="76" t="n">
        <v>90</v>
      </c>
      <c r="B98" s="75" t="s">
        <v>61</v>
      </c>
      <c r="C98" s="80" t="s">
        <v>62</v>
      </c>
      <c r="D98" s="81" t="n">
        <v>100</v>
      </c>
      <c r="E98" s="79" t="s">
        <v>187</v>
      </c>
      <c r="F98" s="53" t="s">
        <v>188</v>
      </c>
      <c r="G98" s="82"/>
      <c r="H98" s="82"/>
      <c r="I98" s="63"/>
      <c r="J98" s="63" t="s">
        <v>65</v>
      </c>
      <c r="K98" s="64"/>
      <c r="L98" s="65"/>
    </row>
    <row r="99" customFormat="false" ht="38.25" hidden="false" customHeight="false" outlineLevel="0" collapsed="false">
      <c r="A99" s="76" t="n">
        <v>91</v>
      </c>
      <c r="B99" s="75" t="s">
        <v>61</v>
      </c>
      <c r="C99" s="80" t="s">
        <v>62</v>
      </c>
      <c r="D99" s="81" t="n">
        <v>100</v>
      </c>
      <c r="E99" s="79" t="s">
        <v>189</v>
      </c>
      <c r="F99" s="53" t="s">
        <v>190</v>
      </c>
      <c r="G99" s="82"/>
      <c r="H99" s="82"/>
      <c r="I99" s="63"/>
      <c r="J99" s="63" t="s">
        <v>65</v>
      </c>
      <c r="K99" s="64"/>
      <c r="L99" s="65"/>
    </row>
    <row r="100" customFormat="false" ht="38.25" hidden="false" customHeight="false" outlineLevel="0" collapsed="false">
      <c r="A100" s="76" t="n">
        <v>92</v>
      </c>
      <c r="B100" s="75" t="s">
        <v>61</v>
      </c>
      <c r="C100" s="80" t="s">
        <v>62</v>
      </c>
      <c r="D100" s="81" t="n">
        <v>100</v>
      </c>
      <c r="E100" s="79" t="s">
        <v>83</v>
      </c>
      <c r="F100" s="53" t="s">
        <v>84</v>
      </c>
      <c r="G100" s="82"/>
      <c r="H100" s="82"/>
      <c r="I100" s="63"/>
      <c r="J100" s="63" t="s">
        <v>65</v>
      </c>
      <c r="K100" s="64"/>
      <c r="L100" s="65"/>
    </row>
    <row r="101" customFormat="false" ht="38.25" hidden="false" customHeight="false" outlineLevel="0" collapsed="false">
      <c r="A101" s="76" t="n">
        <v>93</v>
      </c>
      <c r="B101" s="75" t="s">
        <v>61</v>
      </c>
      <c r="C101" s="80" t="s">
        <v>62</v>
      </c>
      <c r="D101" s="81" t="n">
        <v>100</v>
      </c>
      <c r="E101" s="79" t="s">
        <v>191</v>
      </c>
      <c r="F101" s="53" t="s">
        <v>192</v>
      </c>
      <c r="G101" s="82"/>
      <c r="H101" s="82"/>
      <c r="I101" s="63"/>
      <c r="J101" s="63" t="s">
        <v>65</v>
      </c>
      <c r="K101" s="64"/>
      <c r="L101" s="65"/>
    </row>
    <row r="102" customFormat="false" ht="38.25" hidden="false" customHeight="false" outlineLevel="0" collapsed="false">
      <c r="A102" s="76" t="n">
        <v>94</v>
      </c>
      <c r="B102" s="75" t="s">
        <v>61</v>
      </c>
      <c r="C102" s="80" t="s">
        <v>62</v>
      </c>
      <c r="D102" s="81" t="n">
        <v>100</v>
      </c>
      <c r="E102" s="52" t="s">
        <v>193</v>
      </c>
      <c r="F102" s="54" t="s">
        <v>194</v>
      </c>
      <c r="G102" s="82"/>
      <c r="H102" s="82"/>
      <c r="I102" s="63"/>
      <c r="J102" s="63" t="s">
        <v>65</v>
      </c>
      <c r="K102" s="64"/>
      <c r="L102" s="65"/>
    </row>
    <row r="103" customFormat="false" ht="38.25" hidden="false" customHeight="false" outlineLevel="0" collapsed="false">
      <c r="A103" s="76" t="n">
        <v>95</v>
      </c>
      <c r="B103" s="75" t="s">
        <v>61</v>
      </c>
      <c r="C103" s="80" t="s">
        <v>62</v>
      </c>
      <c r="D103" s="81" t="n">
        <v>100</v>
      </c>
      <c r="E103" s="62" t="s">
        <v>195</v>
      </c>
      <c r="F103" s="54" t="s">
        <v>196</v>
      </c>
      <c r="G103" s="82"/>
      <c r="H103" s="82"/>
      <c r="I103" s="63"/>
      <c r="J103" s="63" t="s">
        <v>65</v>
      </c>
      <c r="K103" s="64"/>
      <c r="L103" s="65"/>
    </row>
    <row r="104" customFormat="false" ht="38.25" hidden="false" customHeight="false" outlineLevel="0" collapsed="false">
      <c r="A104" s="76" t="n">
        <v>96</v>
      </c>
      <c r="B104" s="75" t="s">
        <v>61</v>
      </c>
      <c r="C104" s="80" t="s">
        <v>62</v>
      </c>
      <c r="D104" s="81" t="n">
        <v>100</v>
      </c>
      <c r="E104" s="62" t="s">
        <v>197</v>
      </c>
      <c r="F104" s="23" t="s">
        <v>198</v>
      </c>
      <c r="G104" s="82"/>
      <c r="H104" s="82"/>
      <c r="I104" s="63"/>
      <c r="J104" s="63" t="s">
        <v>65</v>
      </c>
      <c r="K104" s="64"/>
      <c r="L104" s="65"/>
    </row>
    <row r="105" customFormat="false" ht="38.25" hidden="false" customHeight="false" outlineLevel="0" collapsed="false">
      <c r="A105" s="76" t="n">
        <v>97</v>
      </c>
      <c r="B105" s="75" t="s">
        <v>61</v>
      </c>
      <c r="C105" s="80" t="s">
        <v>62</v>
      </c>
      <c r="D105" s="81" t="n">
        <v>100</v>
      </c>
      <c r="E105" s="62" t="s">
        <v>199</v>
      </c>
      <c r="F105" s="54" t="s">
        <v>200</v>
      </c>
      <c r="G105" s="82"/>
      <c r="H105" s="82"/>
      <c r="I105" s="63"/>
      <c r="J105" s="63" t="s">
        <v>65</v>
      </c>
      <c r="K105" s="64"/>
      <c r="L105" s="65"/>
    </row>
    <row r="106" customFormat="false" ht="38.25" hidden="false" customHeight="false" outlineLevel="0" collapsed="false">
      <c r="A106" s="76" t="n">
        <v>98</v>
      </c>
      <c r="B106" s="75" t="s">
        <v>61</v>
      </c>
      <c r="C106" s="80" t="s">
        <v>62</v>
      </c>
      <c r="D106" s="81" t="n">
        <v>100</v>
      </c>
      <c r="E106" s="62" t="s">
        <v>201</v>
      </c>
      <c r="F106" s="54" t="s">
        <v>202</v>
      </c>
      <c r="G106" s="82"/>
      <c r="H106" s="82"/>
      <c r="I106" s="63"/>
      <c r="J106" s="63" t="s">
        <v>65</v>
      </c>
      <c r="K106" s="64"/>
      <c r="L106" s="65"/>
    </row>
    <row r="107" customFormat="false" ht="38.25" hidden="false" customHeight="false" outlineLevel="0" collapsed="false">
      <c r="A107" s="76" t="n">
        <v>99</v>
      </c>
      <c r="B107" s="75" t="s">
        <v>61</v>
      </c>
      <c r="C107" s="80" t="s">
        <v>62</v>
      </c>
      <c r="D107" s="81" t="n">
        <v>100</v>
      </c>
      <c r="E107" s="62" t="s">
        <v>203</v>
      </c>
      <c r="F107" s="54" t="s">
        <v>204</v>
      </c>
      <c r="G107" s="82"/>
      <c r="H107" s="82"/>
      <c r="I107" s="63"/>
      <c r="J107" s="63" t="s">
        <v>65</v>
      </c>
      <c r="K107" s="64"/>
      <c r="L107" s="65"/>
    </row>
    <row r="108" customFormat="false" ht="38.25" hidden="false" customHeight="false" outlineLevel="0" collapsed="false">
      <c r="A108" s="76" t="n">
        <v>100</v>
      </c>
      <c r="B108" s="75" t="s">
        <v>61</v>
      </c>
      <c r="C108" s="80" t="s">
        <v>62</v>
      </c>
      <c r="D108" s="81" t="n">
        <v>100</v>
      </c>
      <c r="E108" s="62" t="s">
        <v>205</v>
      </c>
      <c r="F108" s="54" t="s">
        <v>206</v>
      </c>
      <c r="G108" s="82"/>
      <c r="H108" s="82"/>
      <c r="I108" s="63"/>
      <c r="J108" s="63" t="s">
        <v>65</v>
      </c>
      <c r="K108" s="64"/>
      <c r="L108" s="65"/>
    </row>
    <row r="109" customFormat="false" ht="38.25" hidden="false" customHeight="false" outlineLevel="0" collapsed="false">
      <c r="A109" s="76" t="n">
        <v>101</v>
      </c>
      <c r="B109" s="75" t="s">
        <v>61</v>
      </c>
      <c r="C109" s="80" t="s">
        <v>62</v>
      </c>
      <c r="D109" s="81" t="n">
        <v>100</v>
      </c>
      <c r="E109" s="62" t="s">
        <v>207</v>
      </c>
      <c r="F109" s="54" t="s">
        <v>208</v>
      </c>
      <c r="G109" s="82"/>
      <c r="H109" s="82"/>
      <c r="I109" s="63"/>
      <c r="J109" s="63" t="s">
        <v>65</v>
      </c>
      <c r="K109" s="64"/>
      <c r="L109" s="65"/>
    </row>
    <row r="110" customFormat="false" ht="38.25" hidden="false" customHeight="false" outlineLevel="0" collapsed="false">
      <c r="A110" s="76" t="n">
        <v>102</v>
      </c>
      <c r="B110" s="75" t="s">
        <v>61</v>
      </c>
      <c r="C110" s="80" t="s">
        <v>62</v>
      </c>
      <c r="D110" s="81" t="n">
        <v>100</v>
      </c>
      <c r="E110" s="62" t="s">
        <v>209</v>
      </c>
      <c r="F110" s="54" t="s">
        <v>210</v>
      </c>
      <c r="G110" s="82"/>
      <c r="H110" s="82"/>
      <c r="I110" s="63"/>
      <c r="J110" s="63" t="s">
        <v>65</v>
      </c>
      <c r="K110" s="64"/>
      <c r="L110" s="65"/>
    </row>
    <row r="111" customFormat="false" ht="38.25" hidden="false" customHeight="false" outlineLevel="0" collapsed="false">
      <c r="A111" s="76" t="n">
        <v>103</v>
      </c>
      <c r="B111" s="75" t="s">
        <v>61</v>
      </c>
      <c r="C111" s="80" t="s">
        <v>62</v>
      </c>
      <c r="D111" s="81" t="n">
        <v>100</v>
      </c>
      <c r="E111" s="62" t="s">
        <v>211</v>
      </c>
      <c r="F111" s="54" t="s">
        <v>212</v>
      </c>
      <c r="G111" s="82"/>
      <c r="H111" s="82"/>
      <c r="I111" s="63"/>
      <c r="J111" s="63" t="s">
        <v>65</v>
      </c>
      <c r="K111" s="64"/>
      <c r="L111" s="65"/>
    </row>
    <row r="112" customFormat="false" ht="38.25" hidden="false" customHeight="false" outlineLevel="0" collapsed="false">
      <c r="A112" s="76" t="n">
        <v>104</v>
      </c>
      <c r="B112" s="75" t="s">
        <v>61</v>
      </c>
      <c r="C112" s="80" t="s">
        <v>62</v>
      </c>
      <c r="D112" s="81" t="n">
        <v>100</v>
      </c>
      <c r="E112" s="62" t="s">
        <v>213</v>
      </c>
      <c r="F112" s="54" t="s">
        <v>214</v>
      </c>
      <c r="G112" s="82"/>
      <c r="H112" s="82"/>
      <c r="I112" s="63"/>
      <c r="J112" s="63" t="s">
        <v>65</v>
      </c>
      <c r="K112" s="64"/>
      <c r="L112" s="65"/>
    </row>
    <row r="113" customFormat="false" ht="38.25" hidden="false" customHeight="false" outlineLevel="0" collapsed="false">
      <c r="A113" s="76" t="n">
        <v>105</v>
      </c>
      <c r="B113" s="75" t="s">
        <v>61</v>
      </c>
      <c r="C113" s="80" t="s">
        <v>62</v>
      </c>
      <c r="D113" s="81" t="n">
        <v>100</v>
      </c>
      <c r="E113" s="62" t="s">
        <v>215</v>
      </c>
      <c r="F113" s="54" t="s">
        <v>216</v>
      </c>
      <c r="G113" s="82"/>
      <c r="H113" s="82"/>
      <c r="I113" s="63"/>
      <c r="J113" s="63" t="s">
        <v>65</v>
      </c>
      <c r="K113" s="64"/>
      <c r="L113" s="65"/>
    </row>
    <row r="114" customFormat="false" ht="38.25" hidden="false" customHeight="false" outlineLevel="0" collapsed="false">
      <c r="A114" s="76" t="n">
        <v>106</v>
      </c>
      <c r="B114" s="75" t="s">
        <v>61</v>
      </c>
      <c r="C114" s="80" t="s">
        <v>62</v>
      </c>
      <c r="D114" s="81" t="n">
        <v>100</v>
      </c>
      <c r="E114" s="62" t="s">
        <v>217</v>
      </c>
      <c r="F114" s="54" t="s">
        <v>218</v>
      </c>
      <c r="G114" s="82"/>
      <c r="H114" s="82"/>
      <c r="I114" s="63"/>
      <c r="J114" s="63" t="s">
        <v>65</v>
      </c>
      <c r="K114" s="64"/>
      <c r="L114" s="65"/>
    </row>
    <row r="115" customFormat="false" ht="38.25" hidden="false" customHeight="false" outlineLevel="0" collapsed="false">
      <c r="A115" s="76" t="n">
        <v>107</v>
      </c>
      <c r="B115" s="75" t="s">
        <v>61</v>
      </c>
      <c r="C115" s="80" t="s">
        <v>62</v>
      </c>
      <c r="D115" s="81" t="n">
        <v>100</v>
      </c>
      <c r="E115" s="62" t="s">
        <v>219</v>
      </c>
      <c r="F115" s="54" t="s">
        <v>220</v>
      </c>
      <c r="G115" s="82"/>
      <c r="H115" s="82"/>
      <c r="I115" s="63"/>
      <c r="J115" s="63" t="s">
        <v>65</v>
      </c>
      <c r="K115" s="64"/>
      <c r="L115" s="65"/>
    </row>
    <row r="116" customFormat="false" ht="38.25" hidden="false" customHeight="false" outlineLevel="0" collapsed="false">
      <c r="A116" s="76" t="n">
        <v>108</v>
      </c>
      <c r="B116" s="75" t="s">
        <v>61</v>
      </c>
      <c r="C116" s="80" t="s">
        <v>62</v>
      </c>
      <c r="D116" s="81" t="n">
        <v>100</v>
      </c>
      <c r="E116" s="62" t="s">
        <v>221</v>
      </c>
      <c r="F116" s="54" t="s">
        <v>222</v>
      </c>
      <c r="G116" s="82"/>
      <c r="H116" s="82"/>
      <c r="I116" s="63"/>
      <c r="J116" s="63" t="s">
        <v>65</v>
      </c>
      <c r="K116" s="64"/>
      <c r="L116" s="65"/>
    </row>
    <row r="117" customFormat="false" ht="38.25" hidden="false" customHeight="false" outlineLevel="0" collapsed="false">
      <c r="A117" s="76" t="n">
        <v>109</v>
      </c>
      <c r="B117" s="75" t="s">
        <v>61</v>
      </c>
      <c r="C117" s="80" t="s">
        <v>62</v>
      </c>
      <c r="D117" s="81" t="n">
        <v>100</v>
      </c>
      <c r="E117" s="62" t="s">
        <v>223</v>
      </c>
      <c r="F117" s="54" t="s">
        <v>224</v>
      </c>
      <c r="G117" s="82"/>
      <c r="H117" s="82"/>
      <c r="I117" s="63"/>
      <c r="J117" s="63" t="s">
        <v>65</v>
      </c>
      <c r="K117" s="64"/>
      <c r="L117" s="65"/>
    </row>
    <row r="118" customFormat="false" ht="38.25" hidden="false" customHeight="false" outlineLevel="0" collapsed="false">
      <c r="A118" s="76" t="n">
        <v>110</v>
      </c>
      <c r="B118" s="75" t="s">
        <v>61</v>
      </c>
      <c r="C118" s="80" t="s">
        <v>62</v>
      </c>
      <c r="D118" s="81" t="n">
        <v>100</v>
      </c>
      <c r="E118" s="62" t="s">
        <v>225</v>
      </c>
      <c r="F118" s="54" t="s">
        <v>226</v>
      </c>
      <c r="G118" s="82"/>
      <c r="H118" s="82"/>
      <c r="I118" s="63"/>
      <c r="J118" s="63" t="s">
        <v>65</v>
      </c>
      <c r="K118" s="64"/>
      <c r="L118" s="65"/>
    </row>
    <row r="119" customFormat="false" ht="38.25" hidden="false" customHeight="false" outlineLevel="0" collapsed="false">
      <c r="A119" s="76" t="n">
        <v>111</v>
      </c>
      <c r="B119" s="75" t="s">
        <v>61</v>
      </c>
      <c r="C119" s="80" t="s">
        <v>62</v>
      </c>
      <c r="D119" s="81" t="n">
        <v>100</v>
      </c>
      <c r="E119" s="62" t="s">
        <v>227</v>
      </c>
      <c r="F119" s="54" t="s">
        <v>228</v>
      </c>
      <c r="G119" s="82"/>
      <c r="H119" s="82"/>
      <c r="I119" s="63"/>
      <c r="J119" s="63" t="s">
        <v>65</v>
      </c>
      <c r="K119" s="64"/>
      <c r="L119" s="65"/>
    </row>
    <row r="120" customFormat="false" ht="38.25" hidden="false" customHeight="false" outlineLevel="0" collapsed="false">
      <c r="A120" s="76" t="n">
        <v>112</v>
      </c>
      <c r="B120" s="75" t="s">
        <v>61</v>
      </c>
      <c r="C120" s="80" t="s">
        <v>62</v>
      </c>
      <c r="D120" s="81" t="n">
        <v>100</v>
      </c>
      <c r="E120" s="62" t="s">
        <v>229</v>
      </c>
      <c r="F120" s="54" t="s">
        <v>230</v>
      </c>
      <c r="G120" s="82"/>
      <c r="H120" s="82"/>
      <c r="I120" s="63"/>
      <c r="J120" s="63" t="s">
        <v>65</v>
      </c>
      <c r="K120" s="64"/>
      <c r="L120" s="65"/>
    </row>
    <row r="121" customFormat="false" ht="38.25" hidden="false" customHeight="false" outlineLevel="0" collapsed="false">
      <c r="A121" s="76" t="n">
        <v>113</v>
      </c>
      <c r="B121" s="75" t="s">
        <v>61</v>
      </c>
      <c r="C121" s="80" t="s">
        <v>62</v>
      </c>
      <c r="D121" s="81" t="n">
        <v>100</v>
      </c>
      <c r="E121" s="62" t="s">
        <v>231</v>
      </c>
      <c r="F121" s="54" t="s">
        <v>232</v>
      </c>
      <c r="G121" s="82"/>
      <c r="H121" s="82"/>
      <c r="I121" s="63"/>
      <c r="J121" s="63" t="s">
        <v>65</v>
      </c>
      <c r="K121" s="64"/>
      <c r="L121" s="65"/>
    </row>
    <row r="122" customFormat="false" ht="38.25" hidden="false" customHeight="false" outlineLevel="0" collapsed="false">
      <c r="A122" s="76" t="n">
        <v>114</v>
      </c>
      <c r="B122" s="75" t="s">
        <v>61</v>
      </c>
      <c r="C122" s="80" t="s">
        <v>62</v>
      </c>
      <c r="D122" s="81" t="n">
        <v>100</v>
      </c>
      <c r="E122" s="79" t="s">
        <v>233</v>
      </c>
      <c r="F122" s="53" t="s">
        <v>234</v>
      </c>
      <c r="G122" s="82"/>
      <c r="H122" s="82"/>
      <c r="I122" s="63"/>
      <c r="J122" s="63" t="s">
        <v>65</v>
      </c>
      <c r="K122" s="64"/>
      <c r="L122" s="65"/>
    </row>
    <row r="123" customFormat="false" ht="38.25" hidden="false" customHeight="false" outlineLevel="0" collapsed="false">
      <c r="A123" s="76" t="n">
        <v>115</v>
      </c>
      <c r="B123" s="75" t="s">
        <v>61</v>
      </c>
      <c r="C123" s="80" t="s">
        <v>62</v>
      </c>
      <c r="D123" s="81" t="n">
        <v>100</v>
      </c>
      <c r="E123" s="79" t="s">
        <v>235</v>
      </c>
      <c r="F123" s="53" t="s">
        <v>236</v>
      </c>
      <c r="G123" s="82"/>
      <c r="H123" s="82"/>
      <c r="I123" s="63"/>
      <c r="J123" s="63" t="s">
        <v>65</v>
      </c>
      <c r="K123" s="64"/>
      <c r="L123" s="65"/>
    </row>
    <row r="124" customFormat="false" ht="38.25" hidden="false" customHeight="false" outlineLevel="0" collapsed="false">
      <c r="A124" s="76" t="n">
        <v>116</v>
      </c>
      <c r="B124" s="75" t="s">
        <v>61</v>
      </c>
      <c r="C124" s="80" t="s">
        <v>62</v>
      </c>
      <c r="D124" s="81" t="n">
        <v>100</v>
      </c>
      <c r="E124" s="79" t="s">
        <v>237</v>
      </c>
      <c r="F124" s="53" t="s">
        <v>238</v>
      </c>
      <c r="G124" s="82"/>
      <c r="H124" s="82"/>
      <c r="I124" s="63"/>
      <c r="J124" s="63" t="s">
        <v>65</v>
      </c>
      <c r="K124" s="64"/>
      <c r="L124" s="65"/>
    </row>
    <row r="125" customFormat="false" ht="38.25" hidden="false" customHeight="false" outlineLevel="0" collapsed="false">
      <c r="A125" s="76" t="n">
        <v>117</v>
      </c>
      <c r="B125" s="75" t="s">
        <v>61</v>
      </c>
      <c r="C125" s="80" t="s">
        <v>62</v>
      </c>
      <c r="D125" s="81" t="n">
        <v>100</v>
      </c>
      <c r="E125" s="79" t="s">
        <v>142</v>
      </c>
      <c r="F125" s="53" t="s">
        <v>143</v>
      </c>
      <c r="G125" s="82"/>
      <c r="H125" s="82"/>
      <c r="I125" s="63"/>
      <c r="J125" s="63" t="s">
        <v>65</v>
      </c>
      <c r="K125" s="64"/>
      <c r="L125" s="65"/>
    </row>
    <row r="126" customFormat="false" ht="38.25" hidden="false" customHeight="false" outlineLevel="0" collapsed="false">
      <c r="A126" s="76" t="n">
        <v>118</v>
      </c>
      <c r="B126" s="75" t="s">
        <v>61</v>
      </c>
      <c r="C126" s="80" t="s">
        <v>62</v>
      </c>
      <c r="D126" s="81" t="n">
        <v>100</v>
      </c>
      <c r="E126" s="75" t="s">
        <v>239</v>
      </c>
      <c r="F126" s="54" t="s">
        <v>240</v>
      </c>
      <c r="G126" s="82"/>
      <c r="H126" s="82"/>
      <c r="I126" s="63"/>
      <c r="J126" s="63" t="s">
        <v>65</v>
      </c>
      <c r="K126" s="64"/>
      <c r="L126" s="65"/>
    </row>
  </sheetData>
  <mergeCells count="1">
    <mergeCell ref="I6:K6"/>
  </mergeCells>
  <dataValidations count="4">
    <dataValidation allowBlank="true" error="პირადი ნომერი უნდა შეიცავდეს 11 სიმბოლოს" errorTitle="პირადი ნომრის შევსების წესი" operator="equal" showDropDown="false" showErrorMessage="true" showInputMessage="false" sqref="F9:F11 F13:F18 F23 F25:F26" type="textLength">
      <formula1>11</formula1>
      <formula2>0</formula2>
    </dataValidation>
    <dataValidation allowBlank="true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errorTitle="შემოსავლის ტიპის შევსების წესი" operator="between" showDropDown="false" showErrorMessage="true" showInputMessage="false" sqref="C9:C126" type="list">
      <formula1>"ფულადი შემოწირულობა,არაფულადი შემოწირულობა,საწევრო"</formula1>
      <formula2>0</formula2>
    </dataValidation>
    <dataValidation allowBlank="true" error="თვე/დღე/წელი" operator="between" prompt="თვე/დღე/წელი" showDropDown="false" showErrorMessage="true" showInputMessage="true" sqref="B9:B126" type="none">
      <formula1>0</formula1>
      <formula2>0</formula2>
    </dataValidation>
    <dataValidation allowBlank="true" error="აირჩიეთ ჩამოთვლილთაგან ერთ-ერთი ბანკი" errorTitle="ბანკის ველის შევსების წესი" operator="between" showDropDown="false" showErrorMessage="true" showInputMessage="false" sqref="H16 H18 H20:H21 H23:H26" type="list">
      <formula1>"ვითიბი,ინვესტბანკი,კორ სტანდარტ ბანკი,ზირაათბანკი,ბანკი ქართუ,საქართველოს ბანკი,ბითიეი,თიბისი,ლიბერთი,პროკრედიტ ბანკი,ბანკი რესპუბლიკა,პრივატბანკი,ბაზისბანკი,პროგრეს ბანკი,ხალიკ ბანკი,კონსტანტა,ეიჩესბისი,აზერბ. საქართვ,კავკ. განვი. ბანკი"</formula1>
      <formula2>0</formula2>
    </dataValidation>
  </dataValidations>
  <printOptions headings="false" gridLines="true" gridLinesSet="true" horizontalCentered="false" verticalCentered="false"/>
  <pageMargins left="0.118055555555556" right="0.118055555555556" top="0.354166666666667" bottom="0.354166666666667" header="0.511805555555555" footer="0.511805555555555"/>
  <pageSetup paperSize="1" scale="65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32" man="true" max="16383" min="0"/>
  </rowBreaks>
  <colBreaks count="1" manualBreakCount="1">
    <brk id="11" man="true" max="65535" min="0"/>
  </colBreaks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M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80" workbookViewId="0">
      <selection pane="topLeft" activeCell="E26" activeCellId="0" sqref="E26"/>
    </sheetView>
  </sheetViews>
  <sheetFormatPr defaultRowHeight="12.75"/>
  <cols>
    <col collapsed="false" hidden="false" max="1" min="1" style="215" width="5.41836734693878"/>
    <col collapsed="false" hidden="false" max="2" min="2" style="215" width="19.9795918367347"/>
    <col collapsed="false" hidden="false" max="3" min="3" style="215" width="21.265306122449"/>
    <col collapsed="false" hidden="false" max="4" min="4" style="215" width="21.5459183673469"/>
    <col collapsed="false" hidden="false" max="5" min="5" style="215" width="16.8367346938776"/>
    <col collapsed="false" hidden="false" max="6" min="6" style="215" width="13.1326530612245"/>
    <col collapsed="false" hidden="false" max="7" min="7" style="215" width="16.9795918367347"/>
    <col collapsed="false" hidden="false" max="8" min="8" style="215" width="13.6989795918367"/>
    <col collapsed="false" hidden="false" max="9" min="9" style="215" width="19.4030612244898"/>
    <col collapsed="false" hidden="false" max="10" min="10" style="215" width="18.5459183673469"/>
    <col collapsed="false" hidden="false" max="11" min="11" style="215" width="16.6938775510204"/>
    <col collapsed="false" hidden="false" max="12" min="12" style="215" width="17.6938775510204"/>
    <col collapsed="false" hidden="false" max="13" min="13" style="215" width="12.8418367346939"/>
    <col collapsed="false" hidden="false" max="257" min="14" style="215" width="9.13265306122449"/>
    <col collapsed="false" hidden="false" max="1025" min="258" style="0" width="9.13265306122449"/>
  </cols>
  <sheetData>
    <row r="2" customFormat="false" ht="15" hidden="false" customHeight="false" outlineLevel="0" collapsed="false">
      <c r="A2" s="228" t="s">
        <v>471</v>
      </c>
      <c r="B2" s="228"/>
      <c r="C2" s="228"/>
      <c r="D2" s="228"/>
      <c r="E2" s="228"/>
      <c r="F2" s="229"/>
      <c r="G2" s="90"/>
      <c r="H2" s="90"/>
      <c r="I2" s="90"/>
      <c r="J2" s="90"/>
      <c r="K2" s="87"/>
      <c r="L2" s="230"/>
      <c r="M2" s="230" t="s">
        <v>1</v>
      </c>
    </row>
    <row r="3" customFormat="false" ht="15" hidden="false" customHeight="false" outlineLevel="0" collapsed="false">
      <c r="A3" s="86" t="s">
        <v>2</v>
      </c>
      <c r="B3" s="86"/>
      <c r="C3" s="85"/>
      <c r="D3" s="90"/>
      <c r="E3" s="90"/>
      <c r="F3" s="90"/>
      <c r="G3" s="90"/>
      <c r="H3" s="90"/>
      <c r="I3" s="90"/>
      <c r="J3" s="90"/>
      <c r="K3" s="87"/>
      <c r="L3" s="212" t="str">
        <f aca="false">'ფორმა N1'!L2</f>
        <v>03.10.-21.10.2017</v>
      </c>
      <c r="M3" s="212"/>
    </row>
    <row r="4" customFormat="false" ht="15" hidden="false" customHeight="false" outlineLevel="0" collapsed="false">
      <c r="A4" s="86"/>
      <c r="B4" s="86"/>
      <c r="C4" s="86"/>
      <c r="D4" s="85"/>
      <c r="E4" s="85"/>
      <c r="F4" s="85"/>
      <c r="G4" s="85"/>
      <c r="H4" s="85"/>
      <c r="I4" s="85"/>
      <c r="J4" s="85"/>
      <c r="K4" s="87"/>
      <c r="L4" s="87"/>
      <c r="M4" s="87"/>
    </row>
    <row r="5" customFormat="false" ht="15" hidden="false" customHeight="false" outlineLevel="0" collapsed="false">
      <c r="A5" s="90" t="s">
        <v>4</v>
      </c>
      <c r="B5" s="90"/>
      <c r="C5" s="90"/>
      <c r="D5" s="90"/>
      <c r="E5" s="90"/>
      <c r="F5" s="90"/>
      <c r="G5" s="90"/>
      <c r="H5" s="90"/>
      <c r="I5" s="90"/>
      <c r="J5" s="90"/>
      <c r="K5" s="86"/>
      <c r="L5" s="86"/>
      <c r="M5" s="86"/>
    </row>
    <row r="6" customFormat="false" ht="15" hidden="false" customHeight="false" outlineLevel="0" collapsed="false">
      <c r="A6" s="144" t="str">
        <f aca="false">'ფორმა N1'!A5</f>
        <v>ალექსანდრე ელისაშვილი</v>
      </c>
      <c r="B6" s="144"/>
      <c r="C6" s="144"/>
      <c r="D6" s="144"/>
      <c r="E6" s="144"/>
      <c r="F6" s="144"/>
      <c r="G6" s="144"/>
      <c r="H6" s="144"/>
      <c r="I6" s="144"/>
      <c r="J6" s="144"/>
      <c r="K6" s="145"/>
      <c r="L6" s="145"/>
    </row>
    <row r="7" customFormat="false" ht="15" hidden="false" customHeight="false" outlineLevel="0" collapsed="false">
      <c r="A7" s="90"/>
      <c r="B7" s="90"/>
      <c r="C7" s="90"/>
      <c r="D7" s="90"/>
      <c r="E7" s="90"/>
      <c r="F7" s="90"/>
      <c r="G7" s="90"/>
      <c r="H7" s="90"/>
      <c r="I7" s="90"/>
      <c r="J7" s="90"/>
      <c r="K7" s="86"/>
      <c r="L7" s="86"/>
      <c r="M7" s="86"/>
    </row>
    <row r="8" customFormat="false" ht="15" hidden="false" customHeight="false" outlineLevel="0" collapsed="false">
      <c r="A8" s="132"/>
      <c r="B8" s="132"/>
      <c r="C8" s="132"/>
      <c r="D8" s="132"/>
      <c r="E8" s="132"/>
      <c r="F8" s="132"/>
      <c r="G8" s="132"/>
      <c r="H8" s="132"/>
      <c r="I8" s="132"/>
      <c r="J8" s="132"/>
      <c r="K8" s="134"/>
      <c r="L8" s="134"/>
      <c r="M8" s="134"/>
    </row>
    <row r="9" customFormat="false" ht="45" hidden="false" customHeight="false" outlineLevel="0" collapsed="false">
      <c r="A9" s="147" t="s">
        <v>7</v>
      </c>
      <c r="B9" s="147" t="s">
        <v>472</v>
      </c>
      <c r="C9" s="147" t="s">
        <v>473</v>
      </c>
      <c r="D9" s="147" t="s">
        <v>474</v>
      </c>
      <c r="E9" s="147" t="s">
        <v>475</v>
      </c>
      <c r="F9" s="147" t="s">
        <v>476</v>
      </c>
      <c r="G9" s="147" t="s">
        <v>477</v>
      </c>
      <c r="H9" s="147" t="s">
        <v>478</v>
      </c>
      <c r="I9" s="147" t="s">
        <v>479</v>
      </c>
      <c r="J9" s="147" t="s">
        <v>480</v>
      </c>
      <c r="K9" s="147" t="s">
        <v>481</v>
      </c>
      <c r="L9" s="147" t="s">
        <v>482</v>
      </c>
      <c r="M9" s="147" t="s">
        <v>483</v>
      </c>
    </row>
    <row r="10" customFormat="false" ht="60" hidden="false" customHeight="false" outlineLevel="0" collapsed="false">
      <c r="A10" s="174" t="n">
        <v>1</v>
      </c>
      <c r="B10" s="231"/>
      <c r="C10" s="232" t="s">
        <v>484</v>
      </c>
      <c r="D10" s="174" t="s">
        <v>485</v>
      </c>
      <c r="E10" s="174"/>
      <c r="F10" s="174" t="s">
        <v>486</v>
      </c>
      <c r="G10" s="174"/>
      <c r="H10" s="174"/>
      <c r="I10" s="174" t="s">
        <v>5</v>
      </c>
      <c r="J10" s="174"/>
      <c r="K10" s="152"/>
      <c r="L10" s="233" t="n">
        <v>11159.63</v>
      </c>
      <c r="M10" s="174"/>
    </row>
    <row r="11" customFormat="false" ht="60" hidden="false" customHeight="false" outlineLevel="0" collapsed="false">
      <c r="A11" s="174" t="n">
        <v>2</v>
      </c>
      <c r="B11" s="231"/>
      <c r="C11" s="232" t="s">
        <v>487</v>
      </c>
      <c r="D11" s="174" t="s">
        <v>488</v>
      </c>
      <c r="E11" s="174"/>
      <c r="F11" s="174" t="s">
        <v>486</v>
      </c>
      <c r="G11" s="174"/>
      <c r="H11" s="174"/>
      <c r="I11" s="174" t="s">
        <v>5</v>
      </c>
      <c r="J11" s="174"/>
      <c r="K11" s="152"/>
      <c r="L11" s="233" t="n">
        <v>27493.67</v>
      </c>
      <c r="M11" s="174"/>
    </row>
    <row r="12" customFormat="false" ht="60" hidden="false" customHeight="false" outlineLevel="0" collapsed="false">
      <c r="A12" s="174" t="n">
        <v>3</v>
      </c>
      <c r="B12" s="231"/>
      <c r="C12" s="232" t="s">
        <v>487</v>
      </c>
      <c r="D12" s="174" t="s">
        <v>489</v>
      </c>
      <c r="E12" s="103"/>
      <c r="F12" s="174" t="s">
        <v>486</v>
      </c>
      <c r="G12" s="103"/>
      <c r="H12" s="103"/>
      <c r="I12" s="174" t="s">
        <v>5</v>
      </c>
      <c r="J12" s="103"/>
      <c r="K12" s="152"/>
      <c r="L12" s="233" t="n">
        <v>25594</v>
      </c>
      <c r="M12" s="103"/>
    </row>
    <row r="13" customFormat="false" ht="60" hidden="false" customHeight="false" outlineLevel="0" collapsed="false">
      <c r="A13" s="174" t="n">
        <v>4</v>
      </c>
      <c r="B13" s="231"/>
      <c r="C13" s="232" t="s">
        <v>490</v>
      </c>
      <c r="D13" s="174" t="s">
        <v>491</v>
      </c>
      <c r="E13" s="103"/>
      <c r="F13" s="174" t="s">
        <v>486</v>
      </c>
      <c r="G13" s="103"/>
      <c r="H13" s="103"/>
      <c r="I13" s="174" t="s">
        <v>5</v>
      </c>
      <c r="J13" s="103"/>
      <c r="K13" s="152"/>
      <c r="L13" s="233" t="n">
        <v>300</v>
      </c>
      <c r="M13" s="103"/>
    </row>
    <row r="14" customFormat="false" ht="60" hidden="false" customHeight="false" outlineLevel="0" collapsed="false">
      <c r="A14" s="174" t="n">
        <v>5</v>
      </c>
      <c r="B14" s="231"/>
      <c r="C14" s="232" t="s">
        <v>490</v>
      </c>
      <c r="D14" s="174" t="s">
        <v>492</v>
      </c>
      <c r="E14" s="103"/>
      <c r="F14" s="174" t="s">
        <v>486</v>
      </c>
      <c r="G14" s="103"/>
      <c r="H14" s="103"/>
      <c r="I14" s="174" t="s">
        <v>5</v>
      </c>
      <c r="J14" s="103"/>
      <c r="K14" s="152"/>
      <c r="L14" s="233" t="n">
        <v>90.29</v>
      </c>
      <c r="M14" s="103"/>
    </row>
    <row r="15" customFormat="false" ht="15" hidden="false" customHeight="false" outlineLevel="0" collapsed="false">
      <c r="A15" s="174" t="n">
        <v>6</v>
      </c>
      <c r="B15" s="231"/>
      <c r="C15" s="232"/>
      <c r="D15" s="103"/>
      <c r="E15" s="103"/>
      <c r="F15" s="103"/>
      <c r="G15" s="103"/>
      <c r="H15" s="103"/>
      <c r="I15" s="103"/>
      <c r="J15" s="103"/>
      <c r="K15" s="152"/>
      <c r="L15" s="152"/>
      <c r="M15" s="103"/>
    </row>
    <row r="16" customFormat="false" ht="15" hidden="false" customHeight="false" outlineLevel="0" collapsed="false">
      <c r="A16" s="174" t="n">
        <v>7</v>
      </c>
      <c r="B16" s="231"/>
      <c r="C16" s="232"/>
      <c r="D16" s="103"/>
      <c r="E16" s="103"/>
      <c r="F16" s="103"/>
      <c r="G16" s="103"/>
      <c r="H16" s="103"/>
      <c r="I16" s="103"/>
      <c r="J16" s="103"/>
      <c r="K16" s="152"/>
      <c r="L16" s="152"/>
      <c r="M16" s="103"/>
    </row>
    <row r="17" customFormat="false" ht="15" hidden="false" customHeight="false" outlineLevel="0" collapsed="false">
      <c r="A17" s="174" t="n">
        <v>8</v>
      </c>
      <c r="B17" s="231"/>
      <c r="C17" s="232"/>
      <c r="D17" s="103"/>
      <c r="E17" s="103"/>
      <c r="F17" s="103"/>
      <c r="G17" s="103"/>
      <c r="H17" s="103"/>
      <c r="I17" s="103"/>
      <c r="J17" s="103"/>
      <c r="K17" s="152"/>
      <c r="L17" s="152"/>
      <c r="M17" s="103"/>
    </row>
    <row r="18" customFormat="false" ht="15" hidden="false" customHeight="false" outlineLevel="0" collapsed="false">
      <c r="A18" s="174" t="n">
        <v>9</v>
      </c>
      <c r="B18" s="231"/>
      <c r="C18" s="232"/>
      <c r="D18" s="103"/>
      <c r="E18" s="103"/>
      <c r="F18" s="103"/>
      <c r="G18" s="103"/>
      <c r="H18" s="103"/>
      <c r="I18" s="103"/>
      <c r="J18" s="103"/>
      <c r="K18" s="152"/>
      <c r="L18" s="152"/>
      <c r="M18" s="103"/>
    </row>
    <row r="19" customFormat="false" ht="15" hidden="false" customHeight="false" outlineLevel="0" collapsed="false">
      <c r="A19" s="174" t="n">
        <v>10</v>
      </c>
      <c r="B19" s="231"/>
      <c r="C19" s="232"/>
      <c r="D19" s="103"/>
      <c r="E19" s="103"/>
      <c r="F19" s="103"/>
      <c r="G19" s="103"/>
      <c r="H19" s="103"/>
      <c r="I19" s="103"/>
      <c r="J19" s="103"/>
      <c r="K19" s="152"/>
      <c r="L19" s="152"/>
      <c r="M19" s="103"/>
    </row>
    <row r="20" customFormat="false" ht="15" hidden="false" customHeight="false" outlineLevel="0" collapsed="false">
      <c r="A20" s="174" t="n">
        <v>11</v>
      </c>
      <c r="B20" s="231"/>
      <c r="C20" s="232"/>
      <c r="D20" s="103"/>
      <c r="E20" s="103"/>
      <c r="F20" s="103"/>
      <c r="G20" s="103"/>
      <c r="H20" s="103"/>
      <c r="I20" s="103"/>
      <c r="J20" s="103"/>
      <c r="K20" s="152"/>
      <c r="L20" s="152"/>
      <c r="M20" s="103"/>
    </row>
    <row r="21" customFormat="false" ht="15" hidden="false" customHeight="false" outlineLevel="0" collapsed="false">
      <c r="A21" s="174" t="n">
        <v>12</v>
      </c>
      <c r="B21" s="231"/>
      <c r="C21" s="232"/>
      <c r="D21" s="103"/>
      <c r="E21" s="103"/>
      <c r="F21" s="103"/>
      <c r="G21" s="103"/>
      <c r="H21" s="103"/>
      <c r="I21" s="103"/>
      <c r="J21" s="103"/>
      <c r="K21" s="152"/>
      <c r="L21" s="152"/>
      <c r="M21" s="103"/>
    </row>
    <row r="22" customFormat="false" ht="15" hidden="false" customHeight="false" outlineLevel="0" collapsed="false">
      <c r="A22" s="174" t="n">
        <v>13</v>
      </c>
      <c r="B22" s="231"/>
      <c r="C22" s="232"/>
      <c r="D22" s="103"/>
      <c r="E22" s="103"/>
      <c r="F22" s="103"/>
      <c r="G22" s="103"/>
      <c r="H22" s="103"/>
      <c r="I22" s="103"/>
      <c r="J22" s="103"/>
      <c r="K22" s="152"/>
      <c r="L22" s="152"/>
      <c r="M22" s="103"/>
    </row>
    <row r="23" customFormat="false" ht="15" hidden="false" customHeight="false" outlineLevel="0" collapsed="false">
      <c r="A23" s="174" t="n">
        <v>14</v>
      </c>
      <c r="B23" s="231"/>
      <c r="C23" s="232"/>
      <c r="D23" s="103"/>
      <c r="E23" s="103"/>
      <c r="F23" s="103"/>
      <c r="G23" s="103"/>
      <c r="H23" s="103"/>
      <c r="I23" s="103"/>
      <c r="J23" s="103"/>
      <c r="K23" s="152"/>
      <c r="L23" s="152"/>
      <c r="M23" s="103"/>
    </row>
    <row r="24" customFormat="false" ht="15" hidden="false" customHeight="false" outlineLevel="0" collapsed="false">
      <c r="A24" s="174" t="n">
        <v>15</v>
      </c>
      <c r="B24" s="231"/>
      <c r="C24" s="232"/>
      <c r="D24" s="103"/>
      <c r="E24" s="103"/>
      <c r="F24" s="103"/>
      <c r="G24" s="103"/>
      <c r="H24" s="103"/>
      <c r="I24" s="103"/>
      <c r="J24" s="103"/>
      <c r="K24" s="152"/>
      <c r="L24" s="152"/>
      <c r="M24" s="103"/>
    </row>
    <row r="25" customFormat="false" ht="15" hidden="false" customHeight="false" outlineLevel="0" collapsed="false">
      <c r="A25" s="174" t="n">
        <v>16</v>
      </c>
      <c r="B25" s="231"/>
      <c r="C25" s="232"/>
      <c r="D25" s="103"/>
      <c r="E25" s="103"/>
      <c r="F25" s="103"/>
      <c r="G25" s="103"/>
      <c r="H25" s="103"/>
      <c r="I25" s="103"/>
      <c r="J25" s="103"/>
      <c r="K25" s="152"/>
      <c r="L25" s="152"/>
      <c r="M25" s="103"/>
    </row>
    <row r="26" customFormat="false" ht="15" hidden="false" customHeight="false" outlineLevel="0" collapsed="false">
      <c r="A26" s="174" t="n">
        <v>17</v>
      </c>
      <c r="B26" s="231"/>
      <c r="C26" s="232"/>
      <c r="D26" s="103"/>
      <c r="E26" s="103"/>
      <c r="F26" s="103"/>
      <c r="G26" s="103"/>
      <c r="H26" s="103"/>
      <c r="I26" s="103"/>
      <c r="J26" s="103"/>
      <c r="K26" s="152"/>
      <c r="L26" s="152"/>
      <c r="M26" s="103"/>
    </row>
    <row r="27" customFormat="false" ht="15" hidden="false" customHeight="false" outlineLevel="0" collapsed="false">
      <c r="A27" s="174" t="n">
        <v>18</v>
      </c>
      <c r="B27" s="231"/>
      <c r="C27" s="232"/>
      <c r="D27" s="103"/>
      <c r="E27" s="103"/>
      <c r="F27" s="103"/>
      <c r="G27" s="103"/>
      <c r="H27" s="103"/>
      <c r="I27" s="103"/>
      <c r="J27" s="103"/>
      <c r="K27" s="152"/>
      <c r="L27" s="152"/>
      <c r="M27" s="103"/>
    </row>
    <row r="28" customFormat="false" ht="15" hidden="false" customHeight="false" outlineLevel="0" collapsed="false">
      <c r="A28" s="174" t="n">
        <v>19</v>
      </c>
      <c r="B28" s="231"/>
      <c r="C28" s="232"/>
      <c r="D28" s="103"/>
      <c r="E28" s="103"/>
      <c r="F28" s="103"/>
      <c r="G28" s="103"/>
      <c r="H28" s="103"/>
      <c r="I28" s="103"/>
      <c r="J28" s="103"/>
      <c r="K28" s="152"/>
      <c r="L28" s="152"/>
      <c r="M28" s="103"/>
    </row>
    <row r="29" customFormat="false" ht="15" hidden="false" customHeight="false" outlineLevel="0" collapsed="false">
      <c r="A29" s="174" t="n">
        <v>20</v>
      </c>
      <c r="B29" s="231"/>
      <c r="C29" s="232"/>
      <c r="D29" s="103"/>
      <c r="E29" s="103"/>
      <c r="F29" s="103"/>
      <c r="G29" s="103"/>
      <c r="H29" s="103"/>
      <c r="I29" s="103"/>
      <c r="J29" s="103"/>
      <c r="K29" s="152"/>
      <c r="L29" s="152"/>
      <c r="M29" s="103"/>
    </row>
    <row r="30" customFormat="false" ht="15" hidden="false" customHeight="false" outlineLevel="0" collapsed="false">
      <c r="A30" s="174" t="n">
        <v>21</v>
      </c>
      <c r="B30" s="231"/>
      <c r="C30" s="232"/>
      <c r="D30" s="103"/>
      <c r="E30" s="103"/>
      <c r="F30" s="103"/>
      <c r="G30" s="103"/>
      <c r="H30" s="103"/>
      <c r="I30" s="103"/>
      <c r="J30" s="103"/>
      <c r="K30" s="152"/>
      <c r="L30" s="152"/>
      <c r="M30" s="103"/>
    </row>
    <row r="31" customFormat="false" ht="15" hidden="false" customHeight="false" outlineLevel="0" collapsed="false">
      <c r="A31" s="174" t="n">
        <v>22</v>
      </c>
      <c r="B31" s="231"/>
      <c r="C31" s="232"/>
      <c r="D31" s="103"/>
      <c r="E31" s="103"/>
      <c r="F31" s="103"/>
      <c r="G31" s="103"/>
      <c r="H31" s="103"/>
      <c r="I31" s="103"/>
      <c r="J31" s="103"/>
      <c r="K31" s="152"/>
      <c r="L31" s="152"/>
      <c r="M31" s="103"/>
    </row>
    <row r="32" customFormat="false" ht="15" hidden="false" customHeight="false" outlineLevel="0" collapsed="false">
      <c r="A32" s="174" t="n">
        <v>23</v>
      </c>
      <c r="B32" s="231"/>
      <c r="C32" s="232"/>
      <c r="D32" s="103"/>
      <c r="E32" s="103"/>
      <c r="F32" s="103"/>
      <c r="G32" s="103"/>
      <c r="H32" s="103"/>
      <c r="I32" s="103"/>
      <c r="J32" s="103"/>
      <c r="K32" s="152"/>
      <c r="L32" s="152"/>
      <c r="M32" s="103"/>
    </row>
    <row r="33" customFormat="false" ht="15" hidden="false" customHeight="false" outlineLevel="0" collapsed="false">
      <c r="A33" s="174" t="n">
        <v>24</v>
      </c>
      <c r="B33" s="231"/>
      <c r="C33" s="232"/>
      <c r="D33" s="103"/>
      <c r="E33" s="103"/>
      <c r="F33" s="103"/>
      <c r="G33" s="103"/>
      <c r="H33" s="103"/>
      <c r="I33" s="103"/>
      <c r="J33" s="103"/>
      <c r="K33" s="152"/>
      <c r="L33" s="152"/>
      <c r="M33" s="103"/>
    </row>
    <row r="34" customFormat="false" ht="15" hidden="false" customHeight="false" outlineLevel="0" collapsed="false">
      <c r="A34" s="103" t="s">
        <v>455</v>
      </c>
      <c r="B34" s="234"/>
      <c r="C34" s="232"/>
      <c r="D34" s="103"/>
      <c r="E34" s="103"/>
      <c r="F34" s="103"/>
      <c r="G34" s="103"/>
      <c r="H34" s="103"/>
      <c r="I34" s="103"/>
      <c r="J34" s="103"/>
      <c r="K34" s="152"/>
      <c r="L34" s="152"/>
      <c r="M34" s="103"/>
    </row>
    <row r="35" customFormat="false" ht="15" hidden="false" customHeight="false" outlineLevel="0" collapsed="false">
      <c r="A35" s="103"/>
      <c r="B35" s="234"/>
      <c r="C35" s="232"/>
      <c r="D35" s="213"/>
      <c r="E35" s="213"/>
      <c r="F35" s="213"/>
      <c r="G35" s="213"/>
      <c r="H35" s="103"/>
      <c r="I35" s="103"/>
      <c r="J35" s="103"/>
      <c r="K35" s="103" t="s">
        <v>493</v>
      </c>
      <c r="L35" s="170" t="n">
        <f aca="false">SUM(L10:L34)</f>
        <v>64637.59</v>
      </c>
      <c r="M35" s="103"/>
    </row>
    <row r="36" customFormat="false" ht="15" hidden="false" customHeight="false" outlineLevel="0" collapsed="false">
      <c r="A36" s="217"/>
      <c r="B36" s="217"/>
      <c r="C36" s="217"/>
      <c r="D36" s="217"/>
      <c r="E36" s="217"/>
      <c r="F36" s="217"/>
      <c r="G36" s="217"/>
      <c r="H36" s="217"/>
      <c r="I36" s="217"/>
      <c r="J36" s="217"/>
      <c r="K36" s="217"/>
      <c r="L36" s="173"/>
    </row>
    <row r="37" customFormat="false" ht="15" hidden="false" customHeight="false" outlineLevel="0" collapsed="false">
      <c r="A37" s="218" t="s">
        <v>494</v>
      </c>
      <c r="B37" s="218"/>
      <c r="C37" s="218"/>
      <c r="D37" s="217"/>
      <c r="E37" s="217"/>
      <c r="F37" s="217"/>
      <c r="G37" s="217"/>
      <c r="H37" s="217"/>
      <c r="I37" s="217"/>
      <c r="J37" s="217"/>
      <c r="K37" s="217"/>
      <c r="L37" s="173"/>
    </row>
    <row r="38" customFormat="false" ht="15" hidden="false" customHeight="false" outlineLevel="0" collapsed="false">
      <c r="A38" s="218" t="s">
        <v>495</v>
      </c>
      <c r="B38" s="218"/>
      <c r="C38" s="218"/>
      <c r="D38" s="217"/>
      <c r="E38" s="217"/>
      <c r="F38" s="217"/>
      <c r="G38" s="217"/>
      <c r="H38" s="217"/>
      <c r="I38" s="217"/>
      <c r="J38" s="217"/>
      <c r="K38" s="217"/>
      <c r="L38" s="173"/>
    </row>
    <row r="39" customFormat="false" ht="15" hidden="false" customHeight="false" outlineLevel="0" collapsed="false">
      <c r="A39" s="214" t="s">
        <v>496</v>
      </c>
      <c r="B39" s="214"/>
      <c r="C39" s="218"/>
      <c r="D39" s="173"/>
      <c r="E39" s="173"/>
      <c r="F39" s="173"/>
      <c r="G39" s="173"/>
      <c r="H39" s="173"/>
      <c r="I39" s="173"/>
      <c r="J39" s="173"/>
      <c r="K39" s="173"/>
      <c r="L39" s="173"/>
    </row>
    <row r="40" customFormat="false" ht="15" hidden="false" customHeight="false" outlineLevel="0" collapsed="false">
      <c r="A40" s="214" t="s">
        <v>497</v>
      </c>
      <c r="B40" s="214"/>
      <c r="C40" s="218"/>
      <c r="D40" s="173"/>
      <c r="E40" s="173"/>
      <c r="F40" s="173"/>
      <c r="G40" s="173"/>
      <c r="H40" s="173"/>
      <c r="I40" s="173"/>
      <c r="J40" s="173"/>
      <c r="K40" s="173"/>
      <c r="L40" s="173"/>
    </row>
    <row r="41" customFormat="false" ht="15" hidden="false" customHeight="true" outlineLevel="0" collapsed="false">
      <c r="A41" s="235" t="s">
        <v>498</v>
      </c>
      <c r="B41" s="235"/>
      <c r="C41" s="235"/>
      <c r="D41" s="235"/>
      <c r="E41" s="235"/>
      <c r="F41" s="235"/>
      <c r="G41" s="235"/>
      <c r="H41" s="235"/>
      <c r="I41" s="235"/>
      <c r="J41" s="235"/>
      <c r="K41" s="235"/>
      <c r="L41" s="235"/>
    </row>
    <row r="42" customFormat="false" ht="15" hidden="false" customHeight="true" outlineLevel="0" collapsed="false">
      <c r="A42" s="235"/>
      <c r="B42" s="235"/>
      <c r="C42" s="235"/>
      <c r="D42" s="235"/>
      <c r="E42" s="235"/>
      <c r="F42" s="235"/>
      <c r="G42" s="235"/>
      <c r="H42" s="235"/>
      <c r="I42" s="235"/>
      <c r="J42" s="235"/>
      <c r="K42" s="235"/>
      <c r="L42" s="235"/>
    </row>
    <row r="43" customFormat="false" ht="12.75" hidden="false" customHeight="true" outlineLevel="0" collapsed="false">
      <c r="A43" s="236"/>
      <c r="B43" s="236"/>
      <c r="C43" s="236"/>
      <c r="D43" s="236"/>
      <c r="E43" s="236"/>
      <c r="F43" s="236"/>
      <c r="G43" s="236"/>
      <c r="H43" s="236"/>
      <c r="I43" s="236"/>
      <c r="J43" s="236"/>
      <c r="K43" s="236"/>
      <c r="L43" s="236"/>
    </row>
    <row r="44" customFormat="false" ht="15" hidden="false" customHeight="true" outlineLevel="0" collapsed="false">
      <c r="A44" s="237" t="s">
        <v>294</v>
      </c>
      <c r="B44" s="237"/>
      <c r="C44" s="237"/>
      <c r="D44" s="238"/>
      <c r="E44" s="239"/>
      <c r="F44" s="239"/>
      <c r="G44" s="238"/>
      <c r="H44" s="238"/>
      <c r="I44" s="238"/>
      <c r="J44" s="238"/>
      <c r="K44" s="238"/>
      <c r="L44" s="173"/>
    </row>
    <row r="45" customFormat="false" ht="15" hidden="false" customHeight="false" outlineLevel="0" collapsed="false">
      <c r="A45" s="238"/>
      <c r="B45" s="238"/>
      <c r="C45" s="239"/>
      <c r="D45" s="238"/>
      <c r="E45" s="239"/>
      <c r="F45" s="239"/>
      <c r="G45" s="238"/>
      <c r="H45" s="238"/>
      <c r="I45" s="238"/>
      <c r="J45" s="238"/>
      <c r="K45" s="240"/>
      <c r="L45" s="173"/>
    </row>
    <row r="46" customFormat="false" ht="15" hidden="false" customHeight="true" outlineLevel="0" collapsed="false">
      <c r="A46" s="238"/>
      <c r="B46" s="238"/>
      <c r="C46" s="239"/>
      <c r="D46" s="241" t="s">
        <v>499</v>
      </c>
      <c r="E46" s="241"/>
      <c r="F46" s="242"/>
      <c r="G46" s="243"/>
      <c r="H46" s="244" t="s">
        <v>500</v>
      </c>
      <c r="I46" s="244"/>
      <c r="J46" s="244"/>
      <c r="K46" s="245"/>
      <c r="L46" s="173"/>
    </row>
    <row r="47" customFormat="false" ht="15" hidden="false" customHeight="false" outlineLevel="0" collapsed="false">
      <c r="A47" s="238"/>
      <c r="B47" s="238"/>
      <c r="C47" s="239"/>
      <c r="D47" s="238"/>
      <c r="E47" s="239"/>
      <c r="F47" s="239"/>
      <c r="G47" s="238"/>
      <c r="H47" s="244"/>
      <c r="I47" s="244"/>
      <c r="J47" s="244"/>
      <c r="K47" s="245"/>
      <c r="L47" s="173"/>
    </row>
    <row r="48" customFormat="false" ht="15" hidden="false" customHeight="true" outlineLevel="0" collapsed="false">
      <c r="A48" s="238"/>
      <c r="B48" s="238"/>
      <c r="C48" s="239"/>
      <c r="D48" s="242" t="s">
        <v>297</v>
      </c>
      <c r="E48" s="242"/>
      <c r="F48" s="242"/>
      <c r="G48" s="243"/>
      <c r="H48" s="238"/>
      <c r="I48" s="238"/>
      <c r="J48" s="238"/>
      <c r="K48" s="238"/>
      <c r="L48" s="173"/>
    </row>
  </sheetData>
  <mergeCells count="7">
    <mergeCell ref="A2:E2"/>
    <mergeCell ref="L3:M3"/>
    <mergeCell ref="A41:L42"/>
    <mergeCell ref="A44:C44"/>
    <mergeCell ref="D46:E46"/>
    <mergeCell ref="H46:J47"/>
    <mergeCell ref="D48:E48"/>
  </mergeCells>
  <dataValidations count="1">
    <dataValidation allowBlank="true" operator="between" showDropDown="false" showErrorMessage="true" showInputMessage="false" sqref="C10:C35" type="list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რეკლამა,რადიო რეკლამა"</formula1>
      <formula2>0</formula2>
    </dataValidation>
  </dataValidations>
  <printOptions headings="false" gridLines="true" gridLinesSet="true" horizontalCentered="false" verticalCentered="false"/>
  <pageMargins left="0.196527777777778" right="0.196527777777778" top="0.196527777777778" bottom="0.196527777777778" header="0.511805555555555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89"/>
  <sheetViews>
    <sheetView windowProtection="false" showFormulas="false" showGridLines="false" showRowColHeaders="true" showZeros="true" rightToLeft="false" tabSelected="false" showOutlineSymbols="true" defaultGridColor="true" view="normal" topLeftCell="A43" colorId="64" zoomScale="100" zoomScaleNormal="100" zoomScalePageLayoutView="80" workbookViewId="0">
      <selection pane="topLeft" activeCell="D16" activeCellId="0" sqref="D16"/>
    </sheetView>
  </sheetViews>
  <sheetFormatPr defaultRowHeight="15"/>
  <cols>
    <col collapsed="false" hidden="false" max="1" min="1" style="246" width="12.8418367346939"/>
    <col collapsed="false" hidden="false" max="2" min="2" style="247" width="65.5"/>
    <col collapsed="false" hidden="false" max="4" min="3" style="83" width="14.8418367346939"/>
    <col collapsed="false" hidden="false" max="5" min="5" style="83" width="0.857142857142857"/>
    <col collapsed="false" hidden="false" max="257" min="6" style="83" width="9.13265306122449"/>
    <col collapsed="false" hidden="false" max="1025" min="258" style="0" width="9.13265306122449"/>
  </cols>
  <sheetData>
    <row r="1" customFormat="false" ht="15" hidden="false" customHeight="false" outlineLevel="0" collapsed="false">
      <c r="A1" s="85" t="s">
        <v>501</v>
      </c>
      <c r="B1" s="248"/>
      <c r="C1" s="91" t="s">
        <v>502</v>
      </c>
      <c r="D1" s="91"/>
      <c r="E1" s="96"/>
    </row>
    <row r="2" customFormat="false" ht="15" hidden="false" customHeight="false" outlineLevel="0" collapsed="false">
      <c r="A2" s="86" t="s">
        <v>2</v>
      </c>
      <c r="B2" s="248"/>
      <c r="C2" s="90"/>
      <c r="D2" s="249" t="str">
        <f aca="false">'ფორმა N1'!L2</f>
        <v>03.10.-21.10.2017</v>
      </c>
      <c r="E2" s="96"/>
    </row>
    <row r="3" customFormat="false" ht="15" hidden="false" customHeight="false" outlineLevel="0" collapsed="false">
      <c r="A3" s="250"/>
      <c r="B3" s="248"/>
      <c r="C3" s="90"/>
      <c r="D3" s="90"/>
      <c r="E3" s="96"/>
    </row>
    <row r="4" customFormat="false" ht="15" hidden="false" customHeight="false" outlineLevel="0" collapsed="false">
      <c r="A4" s="86" t="str">
        <f aca="false">'ფორმა N2'!A4</f>
        <v>ანგარიშვალდებული პირის დასახელება:</v>
      </c>
      <c r="B4" s="86"/>
      <c r="C4" s="86"/>
      <c r="D4" s="86"/>
      <c r="E4" s="88"/>
    </row>
    <row r="5" customFormat="false" ht="15" hidden="false" customHeight="false" outlineLevel="0" collapsed="false">
      <c r="A5" s="129" t="str">
        <f aca="false">'ფორმა N1'!A5</f>
        <v>ალექსანდრე ელისაშვილი</v>
      </c>
      <c r="B5" s="251"/>
      <c r="C5" s="251"/>
      <c r="D5" s="131"/>
      <c r="E5" s="88"/>
    </row>
    <row r="6" customFormat="false" ht="15" hidden="false" customHeight="false" outlineLevel="0" collapsed="false">
      <c r="A6" s="90"/>
      <c r="B6" s="86"/>
      <c r="C6" s="86"/>
      <c r="D6" s="86"/>
      <c r="E6" s="88"/>
    </row>
    <row r="7" customFormat="false" ht="15" hidden="false" customHeight="false" outlineLevel="0" collapsed="false">
      <c r="A7" s="252"/>
      <c r="B7" s="253"/>
      <c r="C7" s="254"/>
      <c r="D7" s="254"/>
      <c r="E7" s="96"/>
    </row>
    <row r="8" customFormat="false" ht="45" hidden="false" customHeight="false" outlineLevel="0" collapsed="false">
      <c r="A8" s="255" t="s">
        <v>503</v>
      </c>
      <c r="B8" s="255" t="s">
        <v>504</v>
      </c>
      <c r="C8" s="255" t="s">
        <v>505</v>
      </c>
      <c r="D8" s="255" t="s">
        <v>506</v>
      </c>
      <c r="E8" s="96"/>
    </row>
    <row r="9" customFormat="false" ht="15" hidden="false" customHeight="false" outlineLevel="0" collapsed="false">
      <c r="A9" s="256"/>
      <c r="B9" s="257"/>
      <c r="C9" s="258"/>
      <c r="D9" s="258"/>
      <c r="E9" s="96"/>
    </row>
    <row r="10" customFormat="false" ht="15" hidden="false" customHeight="false" outlineLevel="0" collapsed="false">
      <c r="A10" s="259" t="s">
        <v>507</v>
      </c>
      <c r="B10" s="260"/>
      <c r="C10" s="261" t="n">
        <f aca="false">SUM(C11,C34)</f>
        <v>13543.31</v>
      </c>
      <c r="D10" s="261" t="n">
        <f aca="false">SUM(D11,D34)</f>
        <v>1477.32</v>
      </c>
      <c r="E10" s="96"/>
    </row>
    <row r="11" customFormat="false" ht="15" hidden="false" customHeight="false" outlineLevel="0" collapsed="false">
      <c r="A11" s="262" t="s">
        <v>508</v>
      </c>
      <c r="B11" s="263"/>
      <c r="C11" s="101" t="n">
        <f aca="false">SUM(C12:C32)</f>
        <v>13543.31</v>
      </c>
      <c r="D11" s="101" t="n">
        <f aca="false">SUM(D12:D32)</f>
        <v>1477.32</v>
      </c>
      <c r="E11" s="96"/>
    </row>
    <row r="12" customFormat="false" ht="15" hidden="false" customHeight="false" outlineLevel="0" collapsed="false">
      <c r="A12" s="264" t="n">
        <v>1110</v>
      </c>
      <c r="B12" s="265" t="s">
        <v>509</v>
      </c>
      <c r="C12" s="105"/>
      <c r="D12" s="105"/>
      <c r="E12" s="96"/>
    </row>
    <row r="13" customFormat="false" ht="15" hidden="false" customHeight="false" outlineLevel="0" collapsed="false">
      <c r="A13" s="264" t="n">
        <v>1120</v>
      </c>
      <c r="B13" s="265" t="s">
        <v>510</v>
      </c>
      <c r="C13" s="105"/>
      <c r="D13" s="105"/>
      <c r="E13" s="96"/>
    </row>
    <row r="14" customFormat="false" ht="15" hidden="false" customHeight="false" outlineLevel="0" collapsed="false">
      <c r="A14" s="264" t="n">
        <v>1211</v>
      </c>
      <c r="B14" s="265" t="s">
        <v>511</v>
      </c>
      <c r="C14" s="105" t="n">
        <v>12931</v>
      </c>
      <c r="D14" s="105" t="n">
        <v>808.5</v>
      </c>
      <c r="E14" s="96"/>
    </row>
    <row r="15" customFormat="false" ht="15" hidden="false" customHeight="false" outlineLevel="0" collapsed="false">
      <c r="A15" s="264" t="n">
        <v>1212</v>
      </c>
      <c r="B15" s="265" t="s">
        <v>512</v>
      </c>
      <c r="C15" s="105" t="n">
        <v>612.31</v>
      </c>
      <c r="D15" s="105" t="n">
        <v>668.82</v>
      </c>
      <c r="E15" s="96"/>
    </row>
    <row r="16" customFormat="false" ht="15" hidden="false" customHeight="false" outlineLevel="0" collapsed="false">
      <c r="A16" s="264" t="n">
        <v>1213</v>
      </c>
      <c r="B16" s="265" t="s">
        <v>513</v>
      </c>
      <c r="C16" s="105"/>
      <c r="D16" s="105"/>
      <c r="E16" s="96"/>
    </row>
    <row r="17" customFormat="false" ht="15" hidden="false" customHeight="false" outlineLevel="0" collapsed="false">
      <c r="A17" s="264" t="n">
        <v>1214</v>
      </c>
      <c r="B17" s="265" t="s">
        <v>514</v>
      </c>
      <c r="C17" s="105"/>
      <c r="D17" s="105"/>
      <c r="E17" s="96"/>
    </row>
    <row r="18" customFormat="false" ht="15" hidden="false" customHeight="false" outlineLevel="0" collapsed="false">
      <c r="A18" s="264" t="n">
        <v>1215</v>
      </c>
      <c r="B18" s="265" t="s">
        <v>515</v>
      </c>
      <c r="C18" s="105"/>
      <c r="D18" s="105"/>
      <c r="E18" s="96"/>
    </row>
    <row r="19" customFormat="false" ht="15" hidden="false" customHeight="false" outlineLevel="0" collapsed="false">
      <c r="A19" s="264" t="n">
        <v>1300</v>
      </c>
      <c r="B19" s="265" t="s">
        <v>516</v>
      </c>
      <c r="C19" s="105"/>
      <c r="D19" s="105"/>
      <c r="E19" s="96"/>
    </row>
    <row r="20" customFormat="false" ht="15" hidden="false" customHeight="false" outlineLevel="0" collapsed="false">
      <c r="A20" s="264" t="n">
        <v>1410</v>
      </c>
      <c r="B20" s="265" t="s">
        <v>517</v>
      </c>
      <c r="C20" s="105"/>
      <c r="D20" s="105"/>
      <c r="E20" s="96"/>
    </row>
    <row r="21" customFormat="false" ht="15" hidden="false" customHeight="false" outlineLevel="0" collapsed="false">
      <c r="A21" s="264" t="n">
        <v>1421</v>
      </c>
      <c r="B21" s="265" t="s">
        <v>518</v>
      </c>
      <c r="C21" s="105"/>
      <c r="D21" s="105"/>
      <c r="E21" s="96"/>
    </row>
    <row r="22" customFormat="false" ht="15" hidden="false" customHeight="false" outlineLevel="0" collapsed="false">
      <c r="A22" s="264" t="n">
        <v>1422</v>
      </c>
      <c r="B22" s="265" t="s">
        <v>519</v>
      </c>
      <c r="C22" s="105"/>
      <c r="D22" s="105"/>
      <c r="E22" s="96"/>
    </row>
    <row r="23" customFormat="false" ht="15" hidden="false" customHeight="false" outlineLevel="0" collapsed="false">
      <c r="A23" s="264" t="n">
        <v>1423</v>
      </c>
      <c r="B23" s="265" t="s">
        <v>520</v>
      </c>
      <c r="C23" s="105"/>
      <c r="D23" s="105"/>
      <c r="E23" s="96"/>
    </row>
    <row r="24" customFormat="false" ht="15" hidden="false" customHeight="false" outlineLevel="0" collapsed="false">
      <c r="A24" s="264" t="n">
        <v>1431</v>
      </c>
      <c r="B24" s="265" t="s">
        <v>521</v>
      </c>
      <c r="C24" s="105"/>
      <c r="D24" s="105"/>
      <c r="E24" s="96"/>
    </row>
    <row r="25" customFormat="false" ht="15" hidden="false" customHeight="false" outlineLevel="0" collapsed="false">
      <c r="A25" s="264" t="n">
        <v>1432</v>
      </c>
      <c r="B25" s="265" t="s">
        <v>522</v>
      </c>
      <c r="C25" s="105"/>
      <c r="D25" s="105"/>
      <c r="E25" s="96"/>
    </row>
    <row r="26" customFormat="false" ht="15" hidden="false" customHeight="false" outlineLevel="0" collapsed="false">
      <c r="A26" s="264" t="n">
        <v>1433</v>
      </c>
      <c r="B26" s="265" t="s">
        <v>523</v>
      </c>
      <c r="C26" s="105"/>
      <c r="D26" s="105"/>
      <c r="E26" s="96"/>
    </row>
    <row r="27" customFormat="false" ht="15" hidden="false" customHeight="false" outlineLevel="0" collapsed="false">
      <c r="A27" s="264" t="n">
        <v>1441</v>
      </c>
      <c r="B27" s="265" t="s">
        <v>524</v>
      </c>
      <c r="C27" s="105"/>
      <c r="D27" s="105"/>
      <c r="E27" s="96"/>
    </row>
    <row r="28" customFormat="false" ht="15" hidden="false" customHeight="false" outlineLevel="0" collapsed="false">
      <c r="A28" s="264" t="n">
        <v>1442</v>
      </c>
      <c r="B28" s="265" t="s">
        <v>525</v>
      </c>
      <c r="C28" s="105"/>
      <c r="D28" s="105"/>
      <c r="E28" s="96"/>
    </row>
    <row r="29" customFormat="false" ht="15" hidden="false" customHeight="false" outlineLevel="0" collapsed="false">
      <c r="A29" s="264" t="n">
        <v>1443</v>
      </c>
      <c r="B29" s="265" t="s">
        <v>526</v>
      </c>
      <c r="C29" s="105"/>
      <c r="D29" s="105"/>
      <c r="E29" s="96"/>
    </row>
    <row r="30" customFormat="false" ht="15" hidden="false" customHeight="false" outlineLevel="0" collapsed="false">
      <c r="A30" s="264" t="n">
        <v>1444</v>
      </c>
      <c r="B30" s="265" t="s">
        <v>527</v>
      </c>
      <c r="C30" s="105"/>
      <c r="D30" s="105"/>
      <c r="E30" s="96"/>
    </row>
    <row r="31" customFormat="false" ht="15" hidden="false" customHeight="false" outlineLevel="0" collapsed="false">
      <c r="A31" s="264" t="n">
        <v>1445</v>
      </c>
      <c r="B31" s="265" t="s">
        <v>528</v>
      </c>
      <c r="C31" s="105"/>
      <c r="D31" s="105"/>
      <c r="E31" s="96"/>
    </row>
    <row r="32" customFormat="false" ht="15" hidden="false" customHeight="false" outlineLevel="0" collapsed="false">
      <c r="A32" s="264" t="n">
        <v>1446</v>
      </c>
      <c r="B32" s="265" t="s">
        <v>529</v>
      </c>
      <c r="C32" s="105"/>
      <c r="D32" s="105"/>
      <c r="E32" s="96"/>
    </row>
    <row r="33" customFormat="false" ht="15" hidden="false" customHeight="false" outlineLevel="0" collapsed="false">
      <c r="A33" s="266"/>
      <c r="E33" s="96"/>
    </row>
    <row r="34" customFormat="false" ht="15" hidden="false" customHeight="false" outlineLevel="0" collapsed="false">
      <c r="A34" s="267" t="s">
        <v>530</v>
      </c>
      <c r="B34" s="265"/>
      <c r="C34" s="101" t="n">
        <f aca="false">SUM(C35:C42)</f>
        <v>0</v>
      </c>
      <c r="D34" s="101" t="n">
        <f aca="false">SUM(D35:D42)</f>
        <v>0</v>
      </c>
      <c r="E34" s="96"/>
    </row>
    <row r="35" customFormat="false" ht="15" hidden="false" customHeight="false" outlineLevel="0" collapsed="false">
      <c r="A35" s="264" t="n">
        <v>2110</v>
      </c>
      <c r="B35" s="265" t="s">
        <v>402</v>
      </c>
      <c r="C35" s="105"/>
      <c r="D35" s="105"/>
      <c r="E35" s="96"/>
    </row>
    <row r="36" customFormat="false" ht="15" hidden="false" customHeight="false" outlineLevel="0" collapsed="false">
      <c r="A36" s="264" t="n">
        <v>2120</v>
      </c>
      <c r="B36" s="265" t="s">
        <v>531</v>
      </c>
      <c r="C36" s="105"/>
      <c r="D36" s="105"/>
      <c r="E36" s="96"/>
    </row>
    <row r="37" customFormat="false" ht="15" hidden="false" customHeight="false" outlineLevel="0" collapsed="false">
      <c r="A37" s="264" t="n">
        <v>2130</v>
      </c>
      <c r="B37" s="265" t="s">
        <v>407</v>
      </c>
      <c r="C37" s="105"/>
      <c r="D37" s="105"/>
      <c r="E37" s="96"/>
    </row>
    <row r="38" customFormat="false" ht="15" hidden="false" customHeight="false" outlineLevel="0" collapsed="false">
      <c r="A38" s="264" t="n">
        <v>2140</v>
      </c>
      <c r="B38" s="265" t="s">
        <v>403</v>
      </c>
      <c r="C38" s="105"/>
      <c r="D38" s="105"/>
      <c r="E38" s="96"/>
    </row>
    <row r="39" customFormat="false" ht="15" hidden="false" customHeight="false" outlineLevel="0" collapsed="false">
      <c r="A39" s="264" t="n">
        <v>2150</v>
      </c>
      <c r="B39" s="265" t="s">
        <v>532</v>
      </c>
      <c r="C39" s="105"/>
      <c r="D39" s="105"/>
      <c r="E39" s="96"/>
    </row>
    <row r="40" customFormat="false" ht="15" hidden="false" customHeight="false" outlineLevel="0" collapsed="false">
      <c r="A40" s="264" t="n">
        <v>2220</v>
      </c>
      <c r="B40" s="265" t="s">
        <v>408</v>
      </c>
      <c r="C40" s="105"/>
      <c r="D40" s="105"/>
      <c r="E40" s="96"/>
    </row>
    <row r="41" customFormat="false" ht="15" hidden="false" customHeight="false" outlineLevel="0" collapsed="false">
      <c r="A41" s="264" t="n">
        <v>2300</v>
      </c>
      <c r="B41" s="265" t="s">
        <v>533</v>
      </c>
      <c r="C41" s="105"/>
      <c r="D41" s="105"/>
      <c r="E41" s="96"/>
    </row>
    <row r="42" customFormat="false" ht="15" hidden="false" customHeight="false" outlineLevel="0" collapsed="false">
      <c r="A42" s="264" t="n">
        <v>2400</v>
      </c>
      <c r="B42" s="265" t="s">
        <v>534</v>
      </c>
      <c r="C42" s="105"/>
      <c r="D42" s="105"/>
      <c r="E42" s="96"/>
    </row>
    <row r="43" customFormat="false" ht="15" hidden="false" customHeight="false" outlineLevel="0" collapsed="false">
      <c r="A43" s="268"/>
      <c r="E43" s="96"/>
    </row>
    <row r="44" customFormat="false" ht="15" hidden="false" customHeight="false" outlineLevel="0" collapsed="false">
      <c r="A44" s="269" t="s">
        <v>535</v>
      </c>
      <c r="B44" s="265"/>
      <c r="C44" s="101" t="n">
        <f aca="false">SUM(C45,C64)</f>
        <v>0</v>
      </c>
      <c r="D44" s="101" t="n">
        <f aca="false">SUM(D45,D64)</f>
        <v>0</v>
      </c>
      <c r="E44" s="96"/>
    </row>
    <row r="45" customFormat="false" ht="15" hidden="false" customHeight="false" outlineLevel="0" collapsed="false">
      <c r="A45" s="267" t="s">
        <v>536</v>
      </c>
      <c r="B45" s="265"/>
      <c r="C45" s="101" t="n">
        <f aca="false">SUM(C46:C61)</f>
        <v>0</v>
      </c>
      <c r="D45" s="101" t="n">
        <f aca="false">SUM(D46:D61)</f>
        <v>0</v>
      </c>
      <c r="E45" s="96"/>
    </row>
    <row r="46" customFormat="false" ht="15" hidden="false" customHeight="false" outlineLevel="0" collapsed="false">
      <c r="A46" s="264" t="n">
        <v>3100</v>
      </c>
      <c r="B46" s="265" t="s">
        <v>537</v>
      </c>
      <c r="C46" s="105"/>
      <c r="D46" s="105"/>
      <c r="E46" s="96"/>
    </row>
    <row r="47" customFormat="false" ht="15" hidden="false" customHeight="false" outlineLevel="0" collapsed="false">
      <c r="A47" s="264" t="n">
        <v>3210</v>
      </c>
      <c r="B47" s="265" t="s">
        <v>538</v>
      </c>
      <c r="C47" s="105"/>
      <c r="D47" s="105"/>
      <c r="E47" s="96"/>
    </row>
    <row r="48" customFormat="false" ht="15" hidden="false" customHeight="false" outlineLevel="0" collapsed="false">
      <c r="A48" s="264" t="n">
        <v>3221</v>
      </c>
      <c r="B48" s="265" t="s">
        <v>539</v>
      </c>
      <c r="C48" s="105"/>
      <c r="D48" s="105"/>
      <c r="E48" s="96"/>
    </row>
    <row r="49" customFormat="false" ht="15" hidden="false" customHeight="false" outlineLevel="0" collapsed="false">
      <c r="A49" s="264" t="n">
        <v>3222</v>
      </c>
      <c r="B49" s="265" t="s">
        <v>540</v>
      </c>
      <c r="C49" s="105"/>
      <c r="D49" s="105"/>
      <c r="E49" s="96"/>
    </row>
    <row r="50" customFormat="false" ht="15" hidden="false" customHeight="false" outlineLevel="0" collapsed="false">
      <c r="A50" s="264" t="n">
        <v>3223</v>
      </c>
      <c r="B50" s="265" t="s">
        <v>541</v>
      </c>
      <c r="C50" s="105"/>
      <c r="D50" s="105"/>
      <c r="E50" s="96"/>
    </row>
    <row r="51" customFormat="false" ht="15" hidden="false" customHeight="false" outlineLevel="0" collapsed="false">
      <c r="A51" s="264" t="n">
        <v>3224</v>
      </c>
      <c r="B51" s="265" t="s">
        <v>542</v>
      </c>
      <c r="C51" s="105"/>
      <c r="D51" s="105"/>
      <c r="E51" s="96"/>
    </row>
    <row r="52" customFormat="false" ht="15" hidden="false" customHeight="false" outlineLevel="0" collapsed="false">
      <c r="A52" s="264" t="n">
        <v>3231</v>
      </c>
      <c r="B52" s="265" t="s">
        <v>543</v>
      </c>
      <c r="C52" s="105"/>
      <c r="D52" s="105"/>
      <c r="E52" s="96"/>
    </row>
    <row r="53" customFormat="false" ht="15" hidden="false" customHeight="false" outlineLevel="0" collapsed="false">
      <c r="A53" s="264" t="n">
        <v>3232</v>
      </c>
      <c r="B53" s="265" t="s">
        <v>544</v>
      </c>
      <c r="C53" s="105"/>
      <c r="D53" s="105"/>
      <c r="E53" s="96"/>
    </row>
    <row r="54" customFormat="false" ht="15" hidden="false" customHeight="false" outlineLevel="0" collapsed="false">
      <c r="A54" s="264" t="n">
        <v>3234</v>
      </c>
      <c r="B54" s="265" t="s">
        <v>545</v>
      </c>
      <c r="C54" s="105"/>
      <c r="D54" s="105"/>
      <c r="E54" s="96"/>
    </row>
    <row r="55" customFormat="false" ht="30" hidden="false" customHeight="false" outlineLevel="0" collapsed="false">
      <c r="A55" s="264" t="n">
        <v>3236</v>
      </c>
      <c r="B55" s="265" t="s">
        <v>546</v>
      </c>
      <c r="C55" s="105"/>
      <c r="D55" s="105"/>
      <c r="E55" s="96"/>
    </row>
    <row r="56" customFormat="false" ht="45" hidden="false" customHeight="false" outlineLevel="0" collapsed="false">
      <c r="A56" s="264" t="n">
        <v>3237</v>
      </c>
      <c r="B56" s="265" t="s">
        <v>547</v>
      </c>
      <c r="C56" s="105"/>
      <c r="D56" s="105"/>
      <c r="E56" s="96"/>
    </row>
    <row r="57" customFormat="false" ht="15" hidden="false" customHeight="false" outlineLevel="0" collapsed="false">
      <c r="A57" s="264" t="n">
        <v>3241</v>
      </c>
      <c r="B57" s="265" t="s">
        <v>548</v>
      </c>
      <c r="C57" s="105"/>
      <c r="D57" s="105"/>
      <c r="E57" s="96"/>
    </row>
    <row r="58" customFormat="false" ht="15" hidden="false" customHeight="false" outlineLevel="0" collapsed="false">
      <c r="A58" s="264" t="n">
        <v>3242</v>
      </c>
      <c r="B58" s="265" t="s">
        <v>549</v>
      </c>
      <c r="C58" s="105"/>
      <c r="D58" s="105"/>
      <c r="E58" s="96"/>
    </row>
    <row r="59" customFormat="false" ht="15" hidden="false" customHeight="false" outlineLevel="0" collapsed="false">
      <c r="A59" s="264" t="n">
        <v>3243</v>
      </c>
      <c r="B59" s="265" t="s">
        <v>550</v>
      </c>
      <c r="C59" s="105"/>
      <c r="D59" s="105"/>
      <c r="E59" s="96"/>
    </row>
    <row r="60" customFormat="false" ht="15" hidden="false" customHeight="false" outlineLevel="0" collapsed="false">
      <c r="A60" s="264" t="n">
        <v>3245</v>
      </c>
      <c r="B60" s="265" t="s">
        <v>551</v>
      </c>
      <c r="C60" s="105"/>
      <c r="D60" s="105"/>
      <c r="E60" s="96"/>
    </row>
    <row r="61" customFormat="false" ht="15" hidden="false" customHeight="false" outlineLevel="0" collapsed="false">
      <c r="A61" s="264" t="n">
        <v>3246</v>
      </c>
      <c r="B61" s="265" t="s">
        <v>552</v>
      </c>
      <c r="C61" s="105"/>
      <c r="D61" s="105"/>
      <c r="E61" s="96"/>
    </row>
    <row r="62" customFormat="false" ht="15" hidden="false" customHeight="false" outlineLevel="0" collapsed="false">
      <c r="A62" s="268"/>
      <c r="E62" s="96"/>
    </row>
    <row r="63" customFormat="false" ht="15" hidden="false" customHeight="false" outlineLevel="0" collapsed="false">
      <c r="A63" s="270"/>
      <c r="E63" s="96"/>
    </row>
    <row r="64" customFormat="false" ht="15" hidden="false" customHeight="false" outlineLevel="0" collapsed="false">
      <c r="A64" s="267" t="s">
        <v>553</v>
      </c>
      <c r="B64" s="265"/>
      <c r="C64" s="101" t="n">
        <f aca="false">SUM(C65:C67)</f>
        <v>0</v>
      </c>
      <c r="D64" s="101" t="n">
        <f aca="false">SUM(D65:D67)</f>
        <v>0</v>
      </c>
      <c r="E64" s="96"/>
    </row>
    <row r="65" customFormat="false" ht="15" hidden="false" customHeight="false" outlineLevel="0" collapsed="false">
      <c r="A65" s="264" t="n">
        <v>5100</v>
      </c>
      <c r="B65" s="265" t="s">
        <v>554</v>
      </c>
      <c r="C65" s="105"/>
      <c r="D65" s="105"/>
      <c r="E65" s="96"/>
    </row>
    <row r="66" customFormat="false" ht="15" hidden="false" customHeight="false" outlineLevel="0" collapsed="false">
      <c r="A66" s="264" t="n">
        <v>5220</v>
      </c>
      <c r="B66" s="265" t="s">
        <v>555</v>
      </c>
      <c r="C66" s="105"/>
      <c r="D66" s="105"/>
      <c r="E66" s="96"/>
    </row>
    <row r="67" customFormat="false" ht="15" hidden="false" customHeight="false" outlineLevel="0" collapsed="false">
      <c r="A67" s="264" t="n">
        <v>5230</v>
      </c>
      <c r="B67" s="265" t="s">
        <v>556</v>
      </c>
      <c r="C67" s="105"/>
      <c r="D67" s="105"/>
      <c r="E67" s="96"/>
    </row>
    <row r="68" customFormat="false" ht="15" hidden="false" customHeight="false" outlineLevel="0" collapsed="false">
      <c r="A68" s="268"/>
      <c r="E68" s="96"/>
    </row>
    <row r="69" customFormat="false" ht="15" hidden="false" customHeight="false" outlineLevel="0" collapsed="false">
      <c r="A69" s="83"/>
      <c r="E69" s="96"/>
    </row>
    <row r="70" customFormat="false" ht="15" hidden="false" customHeight="false" outlineLevel="0" collapsed="false">
      <c r="A70" s="269" t="s">
        <v>557</v>
      </c>
      <c r="B70" s="265"/>
      <c r="C70" s="105"/>
      <c r="D70" s="105"/>
      <c r="E70" s="96"/>
    </row>
    <row r="71" customFormat="false" ht="30" hidden="false" customHeight="false" outlineLevel="0" collapsed="false">
      <c r="A71" s="264" t="n">
        <v>1</v>
      </c>
      <c r="B71" s="265" t="s">
        <v>558</v>
      </c>
      <c r="C71" s="105"/>
      <c r="D71" s="105"/>
      <c r="E71" s="96"/>
    </row>
    <row r="72" customFormat="false" ht="15" hidden="false" customHeight="false" outlineLevel="0" collapsed="false">
      <c r="A72" s="264" t="n">
        <v>2</v>
      </c>
      <c r="B72" s="265" t="s">
        <v>559</v>
      </c>
      <c r="C72" s="105"/>
      <c r="D72" s="105"/>
      <c r="E72" s="96"/>
    </row>
    <row r="73" customFormat="false" ht="15" hidden="false" customHeight="false" outlineLevel="0" collapsed="false">
      <c r="A73" s="264" t="n">
        <v>3</v>
      </c>
      <c r="B73" s="265" t="s">
        <v>560</v>
      </c>
      <c r="C73" s="105"/>
      <c r="D73" s="105"/>
      <c r="E73" s="96"/>
    </row>
    <row r="74" customFormat="false" ht="15" hidden="false" customHeight="false" outlineLevel="0" collapsed="false">
      <c r="A74" s="264" t="n">
        <v>4</v>
      </c>
      <c r="B74" s="265" t="s">
        <v>561</v>
      </c>
      <c r="C74" s="105"/>
      <c r="D74" s="105"/>
      <c r="E74" s="96"/>
    </row>
    <row r="75" customFormat="false" ht="15" hidden="false" customHeight="false" outlineLevel="0" collapsed="false">
      <c r="A75" s="264" t="n">
        <v>5</v>
      </c>
      <c r="B75" s="265" t="s">
        <v>562</v>
      </c>
      <c r="C75" s="105"/>
      <c r="D75" s="105"/>
      <c r="E75" s="96"/>
    </row>
    <row r="76" customFormat="false" ht="15" hidden="false" customHeight="false" outlineLevel="0" collapsed="false">
      <c r="A76" s="264" t="n">
        <v>6</v>
      </c>
      <c r="B76" s="265" t="s">
        <v>563</v>
      </c>
      <c r="C76" s="105"/>
      <c r="D76" s="105"/>
      <c r="E76" s="96"/>
    </row>
    <row r="77" customFormat="false" ht="15" hidden="false" customHeight="false" outlineLevel="0" collapsed="false">
      <c r="A77" s="264" t="n">
        <v>7</v>
      </c>
      <c r="B77" s="265" t="s">
        <v>564</v>
      </c>
      <c r="C77" s="105"/>
      <c r="D77" s="105"/>
      <c r="E77" s="96"/>
    </row>
    <row r="78" customFormat="false" ht="15" hidden="false" customHeight="false" outlineLevel="0" collapsed="false">
      <c r="A78" s="264" t="n">
        <v>8</v>
      </c>
      <c r="B78" s="265" t="s">
        <v>565</v>
      </c>
      <c r="C78" s="105"/>
      <c r="D78" s="105"/>
      <c r="E78" s="96"/>
    </row>
    <row r="79" customFormat="false" ht="15" hidden="false" customHeight="false" outlineLevel="0" collapsed="false">
      <c r="A79" s="264" t="n">
        <v>9</v>
      </c>
      <c r="B79" s="265" t="s">
        <v>566</v>
      </c>
      <c r="C79" s="105"/>
      <c r="D79" s="105"/>
      <c r="E79" s="96"/>
    </row>
    <row r="83" customFormat="false" ht="15" hidden="false" customHeight="false" outlineLevel="0" collapsed="false">
      <c r="A83" s="83"/>
      <c r="B83" s="83"/>
    </row>
    <row r="84" customFormat="false" ht="15" hidden="false" customHeight="false" outlineLevel="0" collapsed="false">
      <c r="A84" s="118" t="s">
        <v>294</v>
      </c>
      <c r="B84" s="83"/>
      <c r="E84" s="84"/>
    </row>
    <row r="85" customFormat="false" ht="15" hidden="false" customHeight="false" outlineLevel="0" collapsed="false">
      <c r="A85" s="83"/>
      <c r="B85" s="83"/>
      <c r="E85" s="0"/>
      <c r="F85" s="0"/>
      <c r="G85" s="0"/>
      <c r="H85" s="0"/>
      <c r="I85" s="0"/>
    </row>
    <row r="86" customFormat="false" ht="15" hidden="false" customHeight="false" outlineLevel="0" collapsed="false">
      <c r="A86" s="83"/>
      <c r="B86" s="83"/>
      <c r="D86" s="94"/>
      <c r="E86" s="0"/>
      <c r="F86" s="0"/>
      <c r="G86" s="0"/>
      <c r="H86" s="0"/>
      <c r="I86" s="0"/>
    </row>
    <row r="87" customFormat="false" ht="15" hidden="false" customHeight="false" outlineLevel="0" collapsed="false">
      <c r="A87" s="0"/>
      <c r="B87" s="118" t="s">
        <v>415</v>
      </c>
      <c r="D87" s="94"/>
      <c r="E87" s="0"/>
      <c r="F87" s="0"/>
      <c r="G87" s="0"/>
      <c r="H87" s="0"/>
      <c r="I87" s="0"/>
    </row>
    <row r="88" customFormat="false" ht="15" hidden="false" customHeight="false" outlineLevel="0" collapsed="false">
      <c r="A88" s="0"/>
      <c r="B88" s="83" t="s">
        <v>416</v>
      </c>
      <c r="D88" s="94"/>
      <c r="E88" s="0"/>
      <c r="F88" s="0"/>
      <c r="G88" s="0"/>
      <c r="H88" s="0"/>
      <c r="I88" s="0"/>
    </row>
    <row r="89" customFormat="false" ht="12.75" hidden="false" customHeight="false" outlineLevel="0" collapsed="false">
      <c r="A89" s="0"/>
      <c r="B89" s="121" t="s">
        <v>297</v>
      </c>
      <c r="C89" s="0"/>
      <c r="D89" s="0"/>
      <c r="E89" s="0"/>
      <c r="F89" s="0"/>
      <c r="G89" s="0"/>
      <c r="H89" s="0"/>
      <c r="I89" s="0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</row>
  </sheetData>
  <mergeCells count="1">
    <mergeCell ref="C1:D1"/>
  </mergeCells>
  <printOptions headings="false" gridLines="true" gridLinesSet="true" horizontalCentered="false" verticalCentered="false"/>
  <pageMargins left="0.315277777777778" right="0.315277777777778" top="0.747916666666667" bottom="0.747916666666667" header="0.511805555555555" footer="0.511805555555555"/>
  <pageSetup paperSize="9" scale="91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43" man="true" max="16383" min="0"/>
  </rowBreak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W22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80" workbookViewId="0">
      <selection pane="topLeft" activeCell="P16" activeCellId="0" sqref="P16"/>
    </sheetView>
  </sheetViews>
  <sheetFormatPr defaultRowHeight="15"/>
  <cols>
    <col collapsed="false" hidden="false" max="1" min="1" style="83" width="4.85204081632653"/>
    <col collapsed="false" hidden="false" max="2" min="2" style="83" width="31.3877551020408"/>
    <col collapsed="false" hidden="false" max="3" min="3" style="83" width="18.4030612244898"/>
    <col collapsed="false" hidden="false" max="4" min="4" style="83" width="8.41326530612245"/>
    <col collapsed="false" hidden="false" max="5" min="5" style="83" width="13.5510204081633"/>
    <col collapsed="false" hidden="false" max="6" min="6" style="83" width="12.4081632653061"/>
    <col collapsed="false" hidden="false" max="8" min="7" style="83" width="13.8418367346939"/>
    <col collapsed="false" hidden="false" max="9" min="9" style="83" width="13.6989795918367"/>
    <col collapsed="false" hidden="false" max="10" min="10" style="83" width="14.984693877551"/>
    <col collapsed="false" hidden="false" max="11" min="11" style="83" width="0.857142857142857"/>
    <col collapsed="false" hidden="false" max="257" min="12" style="83" width="9.13265306122449"/>
    <col collapsed="false" hidden="false" max="1025" min="258" style="0" width="9.13265306122449"/>
  </cols>
  <sheetData>
    <row r="1" customFormat="false" ht="15" hidden="false" customHeight="false" outlineLevel="0" collapsed="false">
      <c r="A1" s="85" t="s">
        <v>567</v>
      </c>
      <c r="B1" s="86"/>
      <c r="C1" s="86"/>
      <c r="D1" s="86"/>
      <c r="E1" s="86"/>
      <c r="F1" s="86"/>
      <c r="G1" s="86"/>
      <c r="H1" s="86"/>
      <c r="I1" s="87" t="s">
        <v>1</v>
      </c>
      <c r="J1" s="87"/>
      <c r="K1" s="96"/>
    </row>
    <row r="2" customFormat="false" ht="15" hidden="false" customHeight="false" outlineLevel="0" collapsed="false">
      <c r="A2" s="86" t="s">
        <v>2</v>
      </c>
      <c r="B2" s="86"/>
      <c r="C2" s="86"/>
      <c r="D2" s="86"/>
      <c r="E2" s="86"/>
      <c r="F2" s="86"/>
      <c r="G2" s="86"/>
      <c r="H2" s="86"/>
      <c r="I2" s="212" t="str">
        <f aca="false">'ფორმა N1'!L2</f>
        <v>03.10.-21.10.2017</v>
      </c>
      <c r="J2" s="212"/>
      <c r="K2" s="96"/>
    </row>
    <row r="3" customFormat="false" ht="15" hidden="false" customHeight="false" outlineLevel="0" collapsed="false">
      <c r="A3" s="86"/>
      <c r="B3" s="86"/>
      <c r="C3" s="86"/>
      <c r="D3" s="86"/>
      <c r="E3" s="86"/>
      <c r="F3" s="86"/>
      <c r="G3" s="86"/>
      <c r="H3" s="86"/>
      <c r="I3" s="87"/>
      <c r="J3" s="87"/>
      <c r="K3" s="96"/>
    </row>
    <row r="4" customFormat="false" ht="15" hidden="false" customHeight="false" outlineLevel="0" collapsed="false">
      <c r="A4" s="86" t="str">
        <f aca="false">'ფორმა N2'!A4</f>
        <v>ანგარიშვალდებული პირის დასახელება:</v>
      </c>
      <c r="B4" s="86"/>
      <c r="C4" s="86"/>
      <c r="D4" s="86"/>
      <c r="E4" s="86"/>
      <c r="F4" s="271"/>
      <c r="G4" s="86"/>
      <c r="H4" s="86"/>
      <c r="I4" s="86"/>
      <c r="J4" s="86"/>
      <c r="K4" s="96"/>
    </row>
    <row r="5" customFormat="false" ht="15" hidden="false" customHeight="false" outlineLevel="0" collapsed="false">
      <c r="A5" s="272" t="str">
        <f aca="false">'ფორმა N1'!A5</f>
        <v>ალექსანდრე ელისაშვილი</v>
      </c>
      <c r="B5" s="273"/>
      <c r="C5" s="273"/>
      <c r="D5" s="273"/>
      <c r="E5" s="273"/>
      <c r="F5" s="274"/>
      <c r="G5" s="273"/>
      <c r="H5" s="273"/>
      <c r="I5" s="273"/>
      <c r="J5" s="273"/>
      <c r="K5" s="96"/>
    </row>
    <row r="6" customFormat="false" ht="15" hidden="false" customHeight="false" outlineLevel="0" collapsed="false">
      <c r="A6" s="90"/>
      <c r="B6" s="90"/>
      <c r="C6" s="86"/>
      <c r="D6" s="86"/>
      <c r="E6" s="86"/>
      <c r="F6" s="271"/>
      <c r="G6" s="86"/>
      <c r="H6" s="86"/>
      <c r="I6" s="86"/>
      <c r="J6" s="86"/>
      <c r="K6" s="96"/>
    </row>
    <row r="7" customFormat="false" ht="15" hidden="false" customHeight="false" outlineLevel="0" collapsed="false">
      <c r="A7" s="275"/>
      <c r="B7" s="254"/>
      <c r="C7" s="254"/>
      <c r="D7" s="254"/>
      <c r="E7" s="254"/>
      <c r="F7" s="254"/>
      <c r="G7" s="254"/>
      <c r="H7" s="254"/>
      <c r="I7" s="254"/>
      <c r="J7" s="254"/>
      <c r="K7" s="96"/>
    </row>
    <row r="8" s="115" customFormat="true" ht="45" hidden="false" customHeight="false" outlineLevel="0" collapsed="false">
      <c r="A8" s="276" t="s">
        <v>7</v>
      </c>
      <c r="B8" s="276" t="s">
        <v>568</v>
      </c>
      <c r="C8" s="277" t="s">
        <v>503</v>
      </c>
      <c r="D8" s="277" t="s">
        <v>569</v>
      </c>
      <c r="E8" s="277" t="s">
        <v>570</v>
      </c>
      <c r="F8" s="278" t="s">
        <v>571</v>
      </c>
      <c r="G8" s="278" t="s">
        <v>572</v>
      </c>
      <c r="H8" s="278" t="s">
        <v>573</v>
      </c>
      <c r="I8" s="278" t="s">
        <v>506</v>
      </c>
      <c r="J8" s="279" t="s">
        <v>574</v>
      </c>
      <c r="K8" s="96"/>
    </row>
    <row r="9" s="115" customFormat="true" ht="15" hidden="false" customHeight="false" outlineLevel="0" collapsed="false">
      <c r="A9" s="280" t="n">
        <v>1</v>
      </c>
      <c r="B9" s="280" t="n">
        <v>2</v>
      </c>
      <c r="C9" s="281" t="n">
        <v>3</v>
      </c>
      <c r="D9" s="281" t="n">
        <v>4</v>
      </c>
      <c r="E9" s="281" t="n">
        <v>5</v>
      </c>
      <c r="F9" s="281" t="n">
        <v>6</v>
      </c>
      <c r="G9" s="281" t="n">
        <v>7</v>
      </c>
      <c r="H9" s="281" t="n">
        <v>8</v>
      </c>
      <c r="I9" s="281" t="n">
        <v>9</v>
      </c>
      <c r="J9" s="281" t="n">
        <v>10</v>
      </c>
      <c r="K9" s="96"/>
    </row>
    <row r="10" s="115" customFormat="true" ht="30" hidden="false" customHeight="false" outlineLevel="0" collapsed="false">
      <c r="A10" s="282" t="n">
        <v>1</v>
      </c>
      <c r="B10" s="283" t="s">
        <v>575</v>
      </c>
      <c r="C10" s="284" t="s">
        <v>576</v>
      </c>
      <c r="D10" s="285" t="s">
        <v>577</v>
      </c>
      <c r="E10" s="286" t="s">
        <v>578</v>
      </c>
      <c r="F10" s="287" t="n">
        <v>287.84</v>
      </c>
      <c r="G10" s="287" t="n">
        <v>4885.39</v>
      </c>
      <c r="H10" s="287" t="n">
        <v>4504.91</v>
      </c>
      <c r="I10" s="287" t="n">
        <f aca="false">F10+G10-H10</f>
        <v>668.320000000001</v>
      </c>
      <c r="J10" s="287"/>
      <c r="K10" s="96"/>
    </row>
    <row r="11" s="115" customFormat="true" ht="30" hidden="false" customHeight="false" outlineLevel="0" collapsed="false">
      <c r="A11" s="288" t="n">
        <v>2</v>
      </c>
      <c r="B11" s="283" t="s">
        <v>575</v>
      </c>
      <c r="C11" s="284" t="s">
        <v>576</v>
      </c>
      <c r="D11" s="289" t="s">
        <v>579</v>
      </c>
      <c r="E11" s="290" t="s">
        <v>578</v>
      </c>
      <c r="F11" s="287" t="n">
        <v>12931</v>
      </c>
      <c r="G11" s="287" t="n">
        <v>69803</v>
      </c>
      <c r="H11" s="287" t="n">
        <v>81925.5</v>
      </c>
      <c r="I11" s="287" t="n">
        <f aca="false">F11+G11-H11</f>
        <v>808.5</v>
      </c>
      <c r="J11" s="287"/>
      <c r="K11" s="96"/>
    </row>
    <row r="12" customFormat="false" ht="15" hidden="false" customHeight="false" outlineLevel="0" collapsed="false">
      <c r="A12" s="95"/>
      <c r="B12" s="95"/>
      <c r="C12" s="95"/>
      <c r="D12" s="95"/>
      <c r="E12" s="95"/>
      <c r="F12" s="95"/>
      <c r="G12" s="95"/>
      <c r="H12" s="95"/>
      <c r="I12" s="95"/>
      <c r="J12" s="95"/>
    </row>
    <row r="13" customFormat="false" ht="15" hidden="false" customHeight="false" outlineLevel="0" collapsed="false">
      <c r="A13" s="95"/>
      <c r="B13" s="95"/>
      <c r="C13" s="95"/>
      <c r="D13" s="95"/>
      <c r="E13" s="95"/>
      <c r="F13" s="95"/>
      <c r="G13" s="95"/>
      <c r="H13" s="95"/>
      <c r="I13" s="95"/>
      <c r="J13" s="95"/>
    </row>
    <row r="14" customFormat="false" ht="15" hidden="false" customHeight="false" outlineLevel="0" collapsed="false">
      <c r="A14" s="95"/>
      <c r="B14" s="95"/>
      <c r="C14" s="95"/>
      <c r="D14" s="95"/>
      <c r="E14" s="95"/>
      <c r="F14" s="95"/>
      <c r="G14" s="95"/>
      <c r="H14" s="95"/>
      <c r="I14" s="95"/>
      <c r="J14" s="95"/>
    </row>
    <row r="15" customFormat="false" ht="15" hidden="false" customHeight="false" outlineLevel="0" collapsed="false">
      <c r="A15" s="95"/>
      <c r="B15" s="95"/>
      <c r="C15" s="95"/>
      <c r="D15" s="95"/>
      <c r="E15" s="95"/>
      <c r="F15" s="95"/>
      <c r="G15" s="95"/>
      <c r="H15" s="95"/>
      <c r="I15" s="95"/>
      <c r="J15" s="95"/>
    </row>
    <row r="16" customFormat="false" ht="15" hidden="false" customHeight="false" outlineLevel="0" collapsed="false">
      <c r="A16" s="95"/>
      <c r="B16" s="291" t="s">
        <v>294</v>
      </c>
      <c r="C16" s="95"/>
      <c r="D16" s="95"/>
      <c r="E16" s="95"/>
      <c r="F16" s="292"/>
      <c r="G16" s="95"/>
      <c r="H16" s="95"/>
      <c r="I16" s="95"/>
      <c r="J16" s="95"/>
    </row>
    <row r="17" customFormat="false" ht="15" hidden="false" customHeight="false" outlineLevel="0" collapsed="false">
      <c r="A17" s="95"/>
      <c r="B17" s="95"/>
      <c r="C17" s="95"/>
      <c r="D17" s="95"/>
      <c r="E17" s="95"/>
      <c r="F17" s="293"/>
      <c r="G17" s="293"/>
      <c r="H17" s="293"/>
      <c r="I17" s="293"/>
      <c r="J17" s="293"/>
    </row>
    <row r="18" customFormat="false" ht="15" hidden="false" customHeight="false" outlineLevel="0" collapsed="false">
      <c r="A18" s="95"/>
      <c r="B18" s="95"/>
      <c r="C18" s="294"/>
      <c r="D18" s="95"/>
      <c r="E18" s="95"/>
      <c r="F18" s="294"/>
      <c r="G18" s="295"/>
      <c r="H18" s="295"/>
      <c r="I18" s="293"/>
      <c r="J18" s="293"/>
    </row>
    <row r="19" customFormat="false" ht="15" hidden="false" customHeight="false" outlineLevel="0" collapsed="false">
      <c r="A19" s="293"/>
      <c r="B19" s="95"/>
      <c r="C19" s="296" t="s">
        <v>499</v>
      </c>
      <c r="D19" s="296"/>
      <c r="E19" s="95"/>
      <c r="F19" s="296" t="s">
        <v>580</v>
      </c>
      <c r="G19" s="293"/>
      <c r="H19" s="293"/>
      <c r="I19" s="293"/>
      <c r="J19" s="293"/>
    </row>
    <row r="20" customFormat="false" ht="15" hidden="false" customHeight="false" outlineLevel="0" collapsed="false">
      <c r="A20" s="293"/>
      <c r="B20" s="95"/>
      <c r="C20" s="297" t="s">
        <v>297</v>
      </c>
      <c r="D20" s="95"/>
      <c r="E20" s="95"/>
      <c r="F20" s="95" t="s">
        <v>581</v>
      </c>
      <c r="G20" s="293"/>
      <c r="H20" s="293"/>
      <c r="I20" s="293"/>
      <c r="J20" s="293"/>
    </row>
    <row r="21" customFormat="false" ht="15" hidden="false" customHeight="false" outlineLevel="0" collapsed="false">
      <c r="A21" s="293"/>
      <c r="B21" s="95"/>
      <c r="C21" s="95"/>
      <c r="D21" s="297"/>
      <c r="E21" s="293"/>
      <c r="F21" s="293"/>
      <c r="G21" s="293"/>
      <c r="H21" s="293"/>
      <c r="I21" s="293"/>
      <c r="J21" s="293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</row>
    <row r="22" customFormat="false" ht="12.75" hidden="false" customHeight="false" outlineLevel="0" collapsed="false">
      <c r="A22" s="293"/>
      <c r="B22" s="293"/>
      <c r="C22" s="293"/>
      <c r="D22" s="293"/>
      <c r="E22" s="293"/>
      <c r="F22" s="293"/>
      <c r="G22" s="293"/>
      <c r="H22" s="293"/>
      <c r="I22" s="293"/>
      <c r="J22" s="293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</row>
  </sheetData>
  <mergeCells count="2">
    <mergeCell ref="I1:J1"/>
    <mergeCell ref="I2:J2"/>
  </mergeCells>
  <dataValidations count="2">
    <dataValidation allowBlank="true" error="თვე/დღე/წელი" operator="between" prompt="თვე/დღე/წელი" showDropDown="false" showErrorMessage="true" showInputMessage="true" sqref="E11" type="none">
      <formula1>0</formula1>
      <formula2>0</formula2>
    </dataValidation>
    <dataValidation allowBlank="true" operator="between" prompt="თვე/დღე/წელი" showDropDown="false" showErrorMessage="true" showInputMessage="true" sqref="J11" type="none">
      <formula1>0</formula1>
      <formula2>0</formula2>
    </dataValidation>
  </dataValidations>
  <printOptions headings="false" gridLines="tru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80" workbookViewId="0">
      <selection pane="topLeft" activeCell="K21" activeCellId="0" sqref="K21"/>
    </sheetView>
  </sheetViews>
  <sheetFormatPr defaultRowHeight="15"/>
  <cols>
    <col collapsed="false" hidden="false" max="1" min="1" style="173" width="11.9897959183673"/>
    <col collapsed="false" hidden="false" max="2" min="2" style="173" width="13.2755102040816"/>
    <col collapsed="false" hidden="false" max="3" min="3" style="173" width="21.4030612244898"/>
    <col collapsed="false" hidden="false" max="4" min="4" style="173" width="17.8367346938776"/>
    <col collapsed="false" hidden="false" max="5" min="5" style="173" width="12.6989795918367"/>
    <col collapsed="false" hidden="false" max="6" min="6" style="173" width="36.8163265306122"/>
    <col collapsed="false" hidden="false" max="7" min="7" style="173" width="22.265306122449"/>
    <col collapsed="false" hidden="false" max="8" min="8" style="173" width="0.566326530612245"/>
    <col collapsed="false" hidden="false" max="257" min="9" style="173" width="9.13265306122449"/>
    <col collapsed="false" hidden="false" max="1025" min="258" style="0" width="9.13265306122449"/>
  </cols>
  <sheetData>
    <row r="1" customFormat="false" ht="15" hidden="false" customHeight="false" outlineLevel="0" collapsed="false">
      <c r="A1" s="85" t="s">
        <v>582</v>
      </c>
      <c r="B1" s="86"/>
      <c r="C1" s="86"/>
      <c r="D1" s="86"/>
      <c r="E1" s="86"/>
      <c r="F1" s="86"/>
      <c r="G1" s="230" t="s">
        <v>1</v>
      </c>
      <c r="H1" s="298"/>
    </row>
    <row r="2" customFormat="false" ht="15" hidden="false" customHeight="false" outlineLevel="0" collapsed="false">
      <c r="A2" s="86" t="s">
        <v>2</v>
      </c>
      <c r="B2" s="86"/>
      <c r="C2" s="86"/>
      <c r="D2" s="86"/>
      <c r="E2" s="86"/>
      <c r="F2" s="86"/>
      <c r="G2" s="299" t="str">
        <f aca="false">'ფორმა N1'!L2</f>
        <v>03.10.-21.10.2017</v>
      </c>
      <c r="H2" s="298"/>
    </row>
    <row r="3" customFormat="false" ht="15" hidden="false" customHeight="false" outlineLevel="0" collapsed="false">
      <c r="A3" s="86"/>
      <c r="B3" s="86"/>
      <c r="C3" s="86"/>
      <c r="D3" s="86"/>
      <c r="E3" s="86"/>
      <c r="F3" s="86"/>
      <c r="G3" s="91"/>
      <c r="H3" s="298"/>
    </row>
    <row r="4" customFormat="false" ht="15" hidden="false" customHeight="false" outlineLevel="0" collapsed="false">
      <c r="A4" s="90" t="str">
        <f aca="false">[2]'ფორმა N2'!A4</f>
        <v>ანგარიშვალდებული პირის დასახელება:</v>
      </c>
      <c r="B4" s="86"/>
      <c r="C4" s="86"/>
      <c r="D4" s="86"/>
      <c r="E4" s="86"/>
      <c r="F4" s="86"/>
      <c r="G4" s="86"/>
      <c r="H4" s="95"/>
    </row>
    <row r="5" customFormat="false" ht="15" hidden="false" customHeight="false" outlineLevel="0" collapsed="false">
      <c r="A5" s="272" t="str">
        <f aca="false">'ფორმა N1'!A5</f>
        <v>ალექსანდრე ელისაშვილი</v>
      </c>
      <c r="B5" s="272"/>
      <c r="C5" s="272"/>
      <c r="D5" s="272"/>
      <c r="E5" s="272"/>
      <c r="F5" s="272"/>
      <c r="G5" s="272"/>
      <c r="H5" s="95"/>
    </row>
    <row r="6" customFormat="false" ht="15" hidden="false" customHeight="false" outlineLevel="0" collapsed="false">
      <c r="A6" s="90"/>
      <c r="B6" s="86"/>
      <c r="C6" s="86"/>
      <c r="D6" s="86"/>
      <c r="E6" s="86"/>
      <c r="F6" s="86"/>
      <c r="G6" s="86"/>
      <c r="H6" s="95"/>
    </row>
    <row r="7" customFormat="false" ht="15" hidden="false" customHeight="false" outlineLevel="0" collapsed="false">
      <c r="A7" s="86"/>
      <c r="B7" s="86"/>
      <c r="C7" s="86"/>
      <c r="D7" s="86"/>
      <c r="E7" s="86"/>
      <c r="F7" s="86"/>
      <c r="G7" s="86"/>
      <c r="H7" s="96"/>
    </row>
    <row r="8" customFormat="false" ht="45.75" hidden="false" customHeight="true" outlineLevel="0" collapsed="false">
      <c r="A8" s="300" t="s">
        <v>583</v>
      </c>
      <c r="B8" s="300" t="s">
        <v>8</v>
      </c>
      <c r="C8" s="301" t="s">
        <v>584</v>
      </c>
      <c r="D8" s="301" t="s">
        <v>585</v>
      </c>
      <c r="E8" s="301" t="s">
        <v>569</v>
      </c>
      <c r="F8" s="300" t="s">
        <v>586</v>
      </c>
      <c r="G8" s="301" t="s">
        <v>587</v>
      </c>
      <c r="H8" s="96"/>
    </row>
    <row r="9" customFormat="false" ht="15" hidden="false" customHeight="false" outlineLevel="0" collapsed="false">
      <c r="A9" s="302" t="s">
        <v>588</v>
      </c>
      <c r="B9" s="303"/>
      <c r="C9" s="304"/>
      <c r="D9" s="305"/>
      <c r="E9" s="305"/>
      <c r="F9" s="305"/>
      <c r="G9" s="306"/>
      <c r="H9" s="96"/>
    </row>
    <row r="10" customFormat="false" ht="15.75" hidden="false" customHeight="false" outlineLevel="0" collapsed="false">
      <c r="A10" s="303" t="n">
        <v>1</v>
      </c>
      <c r="B10" s="290"/>
      <c r="C10" s="307"/>
      <c r="D10" s="308"/>
      <c r="E10" s="308"/>
      <c r="F10" s="308"/>
      <c r="G10" s="309" t="str">
        <f aca="false">IF(ISBLANK(B10),"",G9+C10-D10)</f>
        <v/>
      </c>
      <c r="H10" s="96"/>
    </row>
    <row r="11" customFormat="false" ht="15.75" hidden="false" customHeight="false" outlineLevel="0" collapsed="false">
      <c r="A11" s="303" t="n">
        <v>2</v>
      </c>
      <c r="B11" s="290"/>
      <c r="C11" s="307"/>
      <c r="D11" s="308"/>
      <c r="E11" s="308"/>
      <c r="F11" s="308"/>
      <c r="G11" s="309" t="str">
        <f aca="false">IF(ISBLANK(B11),"",G10+C11-D11)</f>
        <v/>
      </c>
      <c r="H11" s="96"/>
    </row>
    <row r="12" customFormat="false" ht="15.75" hidden="false" customHeight="false" outlineLevel="0" collapsed="false">
      <c r="A12" s="303" t="n">
        <v>3</v>
      </c>
      <c r="B12" s="290"/>
      <c r="C12" s="307"/>
      <c r="D12" s="308"/>
      <c r="E12" s="308"/>
      <c r="F12" s="308"/>
      <c r="G12" s="309" t="str">
        <f aca="false">IF(ISBLANK(B12),"",G11+C12-D12)</f>
        <v/>
      </c>
      <c r="H12" s="96"/>
    </row>
    <row r="13" customFormat="false" ht="15.75" hidden="false" customHeight="false" outlineLevel="0" collapsed="false">
      <c r="A13" s="303" t="n">
        <v>4</v>
      </c>
      <c r="B13" s="290"/>
      <c r="C13" s="307"/>
      <c r="D13" s="308"/>
      <c r="E13" s="308"/>
      <c r="F13" s="308"/>
      <c r="G13" s="309" t="str">
        <f aca="false">IF(ISBLANK(B13),"",G12+C13-D13)</f>
        <v/>
      </c>
      <c r="H13" s="96"/>
    </row>
    <row r="14" customFormat="false" ht="15.75" hidden="false" customHeight="false" outlineLevel="0" collapsed="false">
      <c r="A14" s="303" t="n">
        <v>5</v>
      </c>
      <c r="B14" s="290"/>
      <c r="C14" s="307"/>
      <c r="D14" s="308"/>
      <c r="E14" s="308"/>
      <c r="F14" s="308"/>
      <c r="G14" s="309" t="str">
        <f aca="false">IF(ISBLANK(B14),"",G13+C14-D14)</f>
        <v/>
      </c>
      <c r="H14" s="96"/>
    </row>
    <row r="15" customFormat="false" ht="15.75" hidden="false" customHeight="false" outlineLevel="0" collapsed="false">
      <c r="A15" s="303" t="n">
        <v>6</v>
      </c>
      <c r="B15" s="290"/>
      <c r="C15" s="307"/>
      <c r="D15" s="308"/>
      <c r="E15" s="308"/>
      <c r="F15" s="308"/>
      <c r="G15" s="309" t="str">
        <f aca="false">IF(ISBLANK(B15),"",G14+C15-D15)</f>
        <v/>
      </c>
      <c r="H15" s="96"/>
    </row>
    <row r="16" customFormat="false" ht="15.75" hidden="false" customHeight="false" outlineLevel="0" collapsed="false">
      <c r="A16" s="303" t="n">
        <v>7</v>
      </c>
      <c r="B16" s="290"/>
      <c r="C16" s="307"/>
      <c r="D16" s="308"/>
      <c r="E16" s="308"/>
      <c r="F16" s="308"/>
      <c r="G16" s="309" t="str">
        <f aca="false">IF(ISBLANK(B16),"",G15+C16-D16)</f>
        <v/>
      </c>
      <c r="H16" s="96"/>
    </row>
    <row r="17" customFormat="false" ht="15.75" hidden="false" customHeight="false" outlineLevel="0" collapsed="false">
      <c r="A17" s="303" t="n">
        <v>8</v>
      </c>
      <c r="B17" s="290"/>
      <c r="C17" s="307"/>
      <c r="D17" s="308"/>
      <c r="E17" s="308"/>
      <c r="F17" s="308"/>
      <c r="G17" s="309" t="str">
        <f aca="false">IF(ISBLANK(B17),"",G16+C17-D17)</f>
        <v/>
      </c>
      <c r="H17" s="96"/>
    </row>
    <row r="18" customFormat="false" ht="15.75" hidden="false" customHeight="false" outlineLevel="0" collapsed="false">
      <c r="A18" s="303" t="n">
        <v>9</v>
      </c>
      <c r="B18" s="290"/>
      <c r="C18" s="307"/>
      <c r="D18" s="308"/>
      <c r="E18" s="308"/>
      <c r="F18" s="308"/>
      <c r="G18" s="309" t="str">
        <f aca="false">IF(ISBLANK(B18),"",G17+C18-D18)</f>
        <v/>
      </c>
      <c r="H18" s="96"/>
    </row>
    <row r="19" customFormat="false" ht="15.75" hidden="false" customHeight="false" outlineLevel="0" collapsed="false">
      <c r="A19" s="303" t="n">
        <v>10</v>
      </c>
      <c r="B19" s="290"/>
      <c r="C19" s="307"/>
      <c r="D19" s="308"/>
      <c r="E19" s="308"/>
      <c r="F19" s="308"/>
      <c r="G19" s="309" t="str">
        <f aca="false">IF(ISBLANK(B19),"",G18+C19-D19)</f>
        <v/>
      </c>
      <c r="H19" s="96"/>
    </row>
    <row r="20" customFormat="false" ht="15.75" hidden="false" customHeight="false" outlineLevel="0" collapsed="false">
      <c r="A20" s="303" t="n">
        <v>11</v>
      </c>
      <c r="B20" s="290"/>
      <c r="C20" s="307"/>
      <c r="D20" s="308"/>
      <c r="E20" s="308"/>
      <c r="F20" s="308"/>
      <c r="G20" s="309" t="str">
        <f aca="false">IF(ISBLANK(B20),"",G19+C20-D20)</f>
        <v/>
      </c>
      <c r="H20" s="96"/>
    </row>
    <row r="21" customFormat="false" ht="15.75" hidden="false" customHeight="false" outlineLevel="0" collapsed="false">
      <c r="A21" s="303" t="n">
        <v>12</v>
      </c>
      <c r="B21" s="290"/>
      <c r="C21" s="307"/>
      <c r="D21" s="308"/>
      <c r="E21" s="308"/>
      <c r="F21" s="308"/>
      <c r="G21" s="309" t="str">
        <f aca="false">IF(ISBLANK(B21),"",G20+C21-D21)</f>
        <v/>
      </c>
      <c r="H21" s="96"/>
    </row>
    <row r="22" customFormat="false" ht="15.75" hidden="false" customHeight="false" outlineLevel="0" collapsed="false">
      <c r="A22" s="303" t="n">
        <v>13</v>
      </c>
      <c r="B22" s="290"/>
      <c r="C22" s="307"/>
      <c r="D22" s="308"/>
      <c r="E22" s="308"/>
      <c r="F22" s="308"/>
      <c r="G22" s="309" t="str">
        <f aca="false">IF(ISBLANK(B22),"",G21+C22-D22)</f>
        <v/>
      </c>
      <c r="H22" s="96"/>
    </row>
    <row r="23" customFormat="false" ht="15.75" hidden="false" customHeight="false" outlineLevel="0" collapsed="false">
      <c r="A23" s="303" t="n">
        <v>14</v>
      </c>
      <c r="B23" s="290"/>
      <c r="C23" s="307"/>
      <c r="D23" s="308"/>
      <c r="E23" s="308"/>
      <c r="F23" s="308"/>
      <c r="G23" s="309" t="str">
        <f aca="false">IF(ISBLANK(B23),"",G22+C23-D23)</f>
        <v/>
      </c>
      <c r="H23" s="96"/>
    </row>
    <row r="24" customFormat="false" ht="15.75" hidden="false" customHeight="false" outlineLevel="0" collapsed="false">
      <c r="A24" s="303" t="n">
        <v>15</v>
      </c>
      <c r="B24" s="290"/>
      <c r="C24" s="307"/>
      <c r="D24" s="308"/>
      <c r="E24" s="308"/>
      <c r="F24" s="308"/>
      <c r="G24" s="309" t="str">
        <f aca="false">IF(ISBLANK(B24),"",G23+C24-D24)</f>
        <v/>
      </c>
      <c r="H24" s="96"/>
    </row>
    <row r="25" customFormat="false" ht="15.75" hidden="false" customHeight="false" outlineLevel="0" collapsed="false">
      <c r="A25" s="303" t="n">
        <v>16</v>
      </c>
      <c r="B25" s="290"/>
      <c r="C25" s="307"/>
      <c r="D25" s="308"/>
      <c r="E25" s="308"/>
      <c r="F25" s="308"/>
      <c r="G25" s="309" t="str">
        <f aca="false">IF(ISBLANK(B25),"",G24+C25-D25)</f>
        <v/>
      </c>
      <c r="H25" s="96"/>
    </row>
    <row r="26" customFormat="false" ht="15.75" hidden="false" customHeight="false" outlineLevel="0" collapsed="false">
      <c r="A26" s="303" t="n">
        <v>17</v>
      </c>
      <c r="B26" s="290"/>
      <c r="C26" s="307"/>
      <c r="D26" s="308"/>
      <c r="E26" s="308"/>
      <c r="F26" s="308"/>
      <c r="G26" s="309" t="str">
        <f aca="false">IF(ISBLANK(B26),"",G25+C26-D26)</f>
        <v/>
      </c>
      <c r="H26" s="96"/>
    </row>
    <row r="27" customFormat="false" ht="15.75" hidden="false" customHeight="false" outlineLevel="0" collapsed="false">
      <c r="A27" s="303" t="n">
        <v>18</v>
      </c>
      <c r="B27" s="290"/>
      <c r="C27" s="307"/>
      <c r="D27" s="308"/>
      <c r="E27" s="308"/>
      <c r="F27" s="308"/>
      <c r="G27" s="309" t="str">
        <f aca="false">IF(ISBLANK(B27),"",G26+C27-D27)</f>
        <v/>
      </c>
      <c r="H27" s="96"/>
    </row>
    <row r="28" customFormat="false" ht="15.75" hidden="false" customHeight="false" outlineLevel="0" collapsed="false">
      <c r="A28" s="303" t="n">
        <v>19</v>
      </c>
      <c r="B28" s="290"/>
      <c r="C28" s="307"/>
      <c r="D28" s="308"/>
      <c r="E28" s="308"/>
      <c r="F28" s="308"/>
      <c r="G28" s="309" t="str">
        <f aca="false">IF(ISBLANK(B28),"",G27+C28-D28)</f>
        <v/>
      </c>
      <c r="H28" s="96"/>
    </row>
    <row r="29" customFormat="false" ht="15.75" hidden="false" customHeight="false" outlineLevel="0" collapsed="false">
      <c r="A29" s="303" t="n">
        <v>20</v>
      </c>
      <c r="B29" s="290"/>
      <c r="C29" s="307"/>
      <c r="D29" s="308"/>
      <c r="E29" s="308"/>
      <c r="F29" s="308"/>
      <c r="G29" s="309" t="str">
        <f aca="false">IF(ISBLANK(B29),"",G28+C29-D29)</f>
        <v/>
      </c>
      <c r="H29" s="96"/>
    </row>
    <row r="30" customFormat="false" ht="15.75" hidden="false" customHeight="false" outlineLevel="0" collapsed="false">
      <c r="A30" s="303" t="n">
        <v>21</v>
      </c>
      <c r="B30" s="290"/>
      <c r="C30" s="310"/>
      <c r="D30" s="311"/>
      <c r="E30" s="311"/>
      <c r="F30" s="311"/>
      <c r="G30" s="309" t="str">
        <f aca="false">IF(ISBLANK(B30),"",G29+C30-D30)</f>
        <v/>
      </c>
      <c r="H30" s="96"/>
    </row>
    <row r="31" customFormat="false" ht="15.75" hidden="false" customHeight="false" outlineLevel="0" collapsed="false">
      <c r="A31" s="303" t="n">
        <v>22</v>
      </c>
      <c r="B31" s="290"/>
      <c r="C31" s="310"/>
      <c r="D31" s="311"/>
      <c r="E31" s="311"/>
      <c r="F31" s="311"/>
      <c r="G31" s="309" t="str">
        <f aca="false">IF(ISBLANK(B31),"",G30+C31-D31)</f>
        <v/>
      </c>
      <c r="H31" s="96"/>
    </row>
    <row r="32" customFormat="false" ht="15.75" hidden="false" customHeight="false" outlineLevel="0" collapsed="false">
      <c r="A32" s="303" t="n">
        <v>23</v>
      </c>
      <c r="B32" s="290"/>
      <c r="C32" s="310"/>
      <c r="D32" s="311"/>
      <c r="E32" s="311"/>
      <c r="F32" s="311"/>
      <c r="G32" s="309" t="str">
        <f aca="false">IF(ISBLANK(B32),"",G31+C32-D32)</f>
        <v/>
      </c>
      <c r="H32" s="96"/>
    </row>
    <row r="33" customFormat="false" ht="15.75" hidden="false" customHeight="false" outlineLevel="0" collapsed="false">
      <c r="A33" s="303" t="n">
        <v>24</v>
      </c>
      <c r="B33" s="290"/>
      <c r="C33" s="310"/>
      <c r="D33" s="311"/>
      <c r="E33" s="311"/>
      <c r="F33" s="311"/>
      <c r="G33" s="309" t="str">
        <f aca="false">IF(ISBLANK(B33),"",G32+C33-D33)</f>
        <v/>
      </c>
      <c r="H33" s="96"/>
    </row>
    <row r="34" customFormat="false" ht="15.75" hidden="false" customHeight="false" outlineLevel="0" collapsed="false">
      <c r="A34" s="303" t="n">
        <v>25</v>
      </c>
      <c r="B34" s="290"/>
      <c r="C34" s="310"/>
      <c r="D34" s="311"/>
      <c r="E34" s="311"/>
      <c r="F34" s="311"/>
      <c r="G34" s="309" t="str">
        <f aca="false">IF(ISBLANK(B34),"",G33+C34-D34)</f>
        <v/>
      </c>
      <c r="H34" s="96"/>
    </row>
    <row r="35" customFormat="false" ht="15.75" hidden="false" customHeight="false" outlineLevel="0" collapsed="false">
      <c r="A35" s="303" t="n">
        <v>26</v>
      </c>
      <c r="B35" s="290"/>
      <c r="C35" s="310"/>
      <c r="D35" s="311"/>
      <c r="E35" s="311"/>
      <c r="F35" s="311"/>
      <c r="G35" s="309" t="str">
        <f aca="false">IF(ISBLANK(B35),"",G34+C35-D35)</f>
        <v/>
      </c>
      <c r="H35" s="96"/>
    </row>
    <row r="36" customFormat="false" ht="15.75" hidden="false" customHeight="false" outlineLevel="0" collapsed="false">
      <c r="A36" s="303" t="n">
        <v>27</v>
      </c>
      <c r="B36" s="290"/>
      <c r="C36" s="310"/>
      <c r="D36" s="311"/>
      <c r="E36" s="311"/>
      <c r="F36" s="311"/>
      <c r="G36" s="309" t="str">
        <f aca="false">IF(ISBLANK(B36),"",G35+C36-D36)</f>
        <v/>
      </c>
      <c r="H36" s="96"/>
    </row>
    <row r="37" customFormat="false" ht="15.75" hidden="false" customHeight="false" outlineLevel="0" collapsed="false">
      <c r="A37" s="303" t="n">
        <v>28</v>
      </c>
      <c r="B37" s="290"/>
      <c r="C37" s="310"/>
      <c r="D37" s="311"/>
      <c r="E37" s="311"/>
      <c r="F37" s="311"/>
      <c r="G37" s="309" t="str">
        <f aca="false">IF(ISBLANK(B37),"",G36+C37-D37)</f>
        <v/>
      </c>
      <c r="H37" s="96"/>
    </row>
    <row r="38" customFormat="false" ht="15.75" hidden="false" customHeight="false" outlineLevel="0" collapsed="false">
      <c r="A38" s="303" t="n">
        <v>29</v>
      </c>
      <c r="B38" s="290"/>
      <c r="C38" s="310"/>
      <c r="D38" s="311"/>
      <c r="E38" s="311"/>
      <c r="F38" s="311"/>
      <c r="G38" s="309" t="str">
        <f aca="false">IF(ISBLANK(B38),"",G37+C38-D38)</f>
        <v/>
      </c>
      <c r="H38" s="96"/>
    </row>
    <row r="39" customFormat="false" ht="15.75" hidden="false" customHeight="false" outlineLevel="0" collapsed="false">
      <c r="A39" s="303" t="s">
        <v>431</v>
      </c>
      <c r="B39" s="290"/>
      <c r="C39" s="310"/>
      <c r="D39" s="311"/>
      <c r="E39" s="311"/>
      <c r="F39" s="311"/>
      <c r="G39" s="309" t="str">
        <f aca="false">IF(ISBLANK(B39),"",#REF!+C39-D39)</f>
        <v/>
      </c>
      <c r="H39" s="96"/>
    </row>
    <row r="40" customFormat="false" ht="15" hidden="false" customHeight="false" outlineLevel="0" collapsed="false">
      <c r="A40" s="312" t="s">
        <v>589</v>
      </c>
      <c r="B40" s="313"/>
      <c r="C40" s="314"/>
      <c r="D40" s="315"/>
      <c r="E40" s="315"/>
      <c r="F40" s="316"/>
      <c r="G40" s="317" t="str">
        <f aca="false">G39</f>
        <v/>
      </c>
      <c r="H40" s="96"/>
    </row>
    <row r="44" customFormat="false" ht="15" hidden="false" customHeight="false" outlineLevel="0" collapsed="false">
      <c r="B44" s="318" t="s">
        <v>294</v>
      </c>
      <c r="F44" s="142"/>
    </row>
    <row r="45" customFormat="false" ht="15" hidden="false" customHeight="false" outlineLevel="0" collapsed="false">
      <c r="F45" s="215"/>
      <c r="G45" s="215"/>
      <c r="H45" s="215"/>
      <c r="I45" s="215"/>
      <c r="J45" s="215"/>
    </row>
    <row r="46" customFormat="false" ht="15" hidden="false" customHeight="false" outlineLevel="0" collapsed="false">
      <c r="C46" s="221"/>
      <c r="F46" s="221"/>
      <c r="G46" s="319"/>
      <c r="H46" s="215"/>
      <c r="I46" s="215"/>
      <c r="J46" s="215"/>
    </row>
    <row r="47" customFormat="false" ht="15" hidden="false" customHeight="false" outlineLevel="0" collapsed="false">
      <c r="A47" s="215"/>
      <c r="C47" s="220" t="s">
        <v>499</v>
      </c>
      <c r="F47" s="320" t="s">
        <v>580</v>
      </c>
      <c r="G47" s="319"/>
      <c r="H47" s="215"/>
      <c r="I47" s="215"/>
      <c r="J47" s="215"/>
    </row>
    <row r="48" customFormat="false" ht="15" hidden="false" customHeight="false" outlineLevel="0" collapsed="false">
      <c r="A48" s="215"/>
      <c r="C48" s="222" t="s">
        <v>297</v>
      </c>
      <c r="F48" s="173" t="s">
        <v>581</v>
      </c>
      <c r="G48" s="215"/>
      <c r="H48" s="215"/>
      <c r="I48" s="215"/>
      <c r="J48" s="215"/>
    </row>
    <row r="49" s="215" customFormat="true" ht="15" hidden="false" customHeight="false" outlineLevel="0" collapsed="false">
      <c r="B49" s="173"/>
    </row>
    <row r="50" s="215" customFormat="true" ht="12.75" hidden="false" customHeight="false" outlineLevel="0" collapsed="false"/>
    <row r="51" s="215" customFormat="true" ht="12.75" hidden="false" customHeight="false" outlineLevel="0" collapsed="false"/>
    <row r="52" s="215" customFormat="true" ht="12.75" hidden="false" customHeight="false" outlineLevel="0" collapsed="false"/>
    <row r="53" s="215" customFormat="true" ht="12.75" hidden="false" customHeight="false" outlineLevel="0" collapsed="false"/>
  </sheetData>
  <dataValidations count="1">
    <dataValidation allowBlank="true" operator="between" prompt="თვე/დღე/წელი" showDropDown="false" showErrorMessage="true" showInputMessage="true" sqref="B10:B39" type="none">
      <formula1>0</formula1>
      <formula2>0</formula2>
    </dataValidation>
  </dataValidations>
  <printOptions headings="false" gridLines="tru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50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80" workbookViewId="0">
      <selection pane="topLeft" activeCell="I3" activeCellId="0" sqref="I3"/>
    </sheetView>
  </sheetViews>
  <sheetFormatPr defaultRowHeight="12.75"/>
  <cols>
    <col collapsed="false" hidden="false" max="1" min="1" style="321" width="53.5102040816327"/>
    <col collapsed="false" hidden="false" max="2" min="2" style="321" width="10.6989795918367"/>
    <col collapsed="false" hidden="false" max="3" min="3" style="321" width="12.4081632653061"/>
    <col collapsed="false" hidden="false" max="4" min="4" style="321" width="10.4132653061225"/>
    <col collapsed="false" hidden="false" max="5" min="5" style="321" width="13.1326530612245"/>
    <col collapsed="false" hidden="false" max="6" min="6" style="321" width="10.4132653061225"/>
    <col collapsed="false" hidden="false" max="8" min="7" style="321" width="10.5561224489796"/>
    <col collapsed="false" hidden="false" max="9" min="9" style="321" width="9.8469387755102"/>
    <col collapsed="false" hidden="false" max="10" min="10" style="321" width="12.6989795918367"/>
    <col collapsed="false" hidden="false" max="11" min="11" style="321" width="0.709183673469388"/>
    <col collapsed="false" hidden="false" max="257" min="12" style="321" width="9.13265306122449"/>
    <col collapsed="false" hidden="false" max="1025" min="258" style="0" width="9.13265306122449"/>
  </cols>
  <sheetData>
    <row r="1" s="136" customFormat="true" ht="15" hidden="false" customHeight="false" outlineLevel="0" collapsed="false">
      <c r="A1" s="322" t="s">
        <v>590</v>
      </c>
      <c r="B1" s="323"/>
      <c r="C1" s="323"/>
      <c r="D1" s="323"/>
      <c r="E1" s="323"/>
      <c r="F1" s="134"/>
      <c r="G1" s="134"/>
      <c r="H1" s="134"/>
      <c r="I1" s="87" t="s">
        <v>1</v>
      </c>
      <c r="J1" s="87"/>
      <c r="K1" s="324"/>
    </row>
    <row r="2" s="136" customFormat="true" ht="15" hidden="false" customHeight="false" outlineLevel="0" collapsed="false">
      <c r="A2" s="96" t="s">
        <v>2</v>
      </c>
      <c r="B2" s="323"/>
      <c r="C2" s="323"/>
      <c r="D2" s="323"/>
      <c r="E2" s="323"/>
      <c r="F2" s="325"/>
      <c r="G2" s="326"/>
      <c r="H2" s="326"/>
      <c r="I2" s="212" t="str">
        <f aca="false">'ფორმა N1'!L2</f>
        <v>03.10.-21.10.2017</v>
      </c>
      <c r="J2" s="212"/>
      <c r="K2" s="324"/>
    </row>
    <row r="3" s="136" customFormat="true" ht="15" hidden="false" customHeight="false" outlineLevel="0" collapsed="false">
      <c r="A3" s="323"/>
      <c r="B3" s="323"/>
      <c r="C3" s="323"/>
      <c r="D3" s="323"/>
      <c r="E3" s="323"/>
      <c r="F3" s="325"/>
      <c r="G3" s="326"/>
      <c r="H3" s="326"/>
      <c r="I3" s="327"/>
      <c r="J3" s="87"/>
      <c r="K3" s="324"/>
    </row>
    <row r="4" s="83" customFormat="true" ht="15" hidden="false" customHeight="false" outlineLevel="0" collapsed="false">
      <c r="A4" s="86" t="str">
        <f aca="false">'ფორმა N2'!A4</f>
        <v>ანგარიშვალდებული პირის დასახელება:</v>
      </c>
      <c r="B4" s="86"/>
      <c r="C4" s="86"/>
      <c r="D4" s="86"/>
      <c r="E4" s="86"/>
      <c r="F4" s="90"/>
      <c r="G4" s="90"/>
      <c r="H4" s="90"/>
      <c r="I4" s="271"/>
      <c r="J4" s="86"/>
      <c r="K4" s="96"/>
      <c r="L4" s="136"/>
    </row>
    <row r="5" s="83" customFormat="true" ht="15" hidden="false" customHeight="false" outlineLevel="0" collapsed="false">
      <c r="A5" s="129" t="str">
        <f aca="false">'ფორმა N1'!A5</f>
        <v>ალექსანდრე ელისაშვილი</v>
      </c>
      <c r="B5" s="251"/>
      <c r="C5" s="251"/>
      <c r="D5" s="251"/>
      <c r="E5" s="251"/>
      <c r="F5" s="131"/>
      <c r="G5" s="131"/>
      <c r="H5" s="131"/>
      <c r="I5" s="328"/>
      <c r="J5" s="131"/>
      <c r="K5" s="96"/>
    </row>
    <row r="6" s="136" customFormat="true" ht="13.5" hidden="false" customHeight="false" outlineLevel="0" collapsed="false">
      <c r="A6" s="329"/>
      <c r="B6" s="330"/>
      <c r="C6" s="330"/>
      <c r="D6" s="323"/>
      <c r="E6" s="323"/>
      <c r="F6" s="323"/>
      <c r="G6" s="323"/>
      <c r="H6" s="323"/>
      <c r="I6" s="323"/>
      <c r="J6" s="323"/>
      <c r="K6" s="324"/>
    </row>
    <row r="7" customFormat="false" ht="45" hidden="false" customHeight="true" outlineLevel="0" collapsed="false">
      <c r="A7" s="331"/>
      <c r="B7" s="332" t="s">
        <v>591</v>
      </c>
      <c r="C7" s="332"/>
      <c r="D7" s="332" t="s">
        <v>592</v>
      </c>
      <c r="E7" s="332"/>
      <c r="F7" s="332" t="s">
        <v>593</v>
      </c>
      <c r="G7" s="332"/>
      <c r="H7" s="332" t="s">
        <v>413</v>
      </c>
      <c r="I7" s="332" t="s">
        <v>594</v>
      </c>
      <c r="J7" s="332"/>
      <c r="K7" s="333"/>
    </row>
    <row r="8" customFormat="false" ht="15" hidden="false" customHeight="false" outlineLevel="0" collapsed="false">
      <c r="A8" s="334" t="s">
        <v>595</v>
      </c>
      <c r="B8" s="335" t="s">
        <v>596</v>
      </c>
      <c r="C8" s="336" t="s">
        <v>579</v>
      </c>
      <c r="D8" s="335" t="s">
        <v>596</v>
      </c>
      <c r="E8" s="336" t="s">
        <v>579</v>
      </c>
      <c r="F8" s="335" t="s">
        <v>596</v>
      </c>
      <c r="G8" s="336" t="s">
        <v>579</v>
      </c>
      <c r="H8" s="336" t="s">
        <v>579</v>
      </c>
      <c r="I8" s="335" t="s">
        <v>596</v>
      </c>
      <c r="J8" s="336" t="s">
        <v>579</v>
      </c>
      <c r="K8" s="333"/>
    </row>
    <row r="9" customFormat="false" ht="15" hidden="false" customHeight="false" outlineLevel="0" collapsed="false">
      <c r="A9" s="337" t="s">
        <v>597</v>
      </c>
      <c r="B9" s="148" t="n">
        <f aca="false">SUM(B10,B14,B17)</f>
        <v>0</v>
      </c>
      <c r="C9" s="148" t="n">
        <f aca="false">SUM(C10,C14,C17)</f>
        <v>0</v>
      </c>
      <c r="D9" s="148" t="n">
        <f aca="false">SUM(D10,D14,D17)</f>
        <v>0</v>
      </c>
      <c r="E9" s="148" t="n">
        <f aca="false">SUM(E10,E14,E17)</f>
        <v>0</v>
      </c>
      <c r="F9" s="148" t="n">
        <f aca="false">SUM(F10,F14,F17)</f>
        <v>0</v>
      </c>
      <c r="G9" s="148" t="n">
        <f aca="false">SUM(G10,G14,G17)</f>
        <v>0</v>
      </c>
      <c r="H9" s="148" t="n">
        <f aca="false">SUM(H10,H14,H17)</f>
        <v>0</v>
      </c>
      <c r="I9" s="148" t="n">
        <f aca="false">SUM(I10,I14,I17)</f>
        <v>0</v>
      </c>
      <c r="J9" s="148" t="n">
        <f aca="false">SUM(J10,J14,J17)</f>
        <v>0</v>
      </c>
      <c r="K9" s="333"/>
    </row>
    <row r="10" customFormat="false" ht="15" hidden="false" customHeight="false" outlineLevel="0" collapsed="false">
      <c r="A10" s="338" t="s">
        <v>598</v>
      </c>
      <c r="B10" s="331" t="n">
        <f aca="false">SUM(B11:B13)</f>
        <v>0</v>
      </c>
      <c r="C10" s="331" t="n">
        <f aca="false">SUM(C11:C13)</f>
        <v>0</v>
      </c>
      <c r="D10" s="331" t="n">
        <f aca="false">SUM(D11:D13)</f>
        <v>0</v>
      </c>
      <c r="E10" s="331" t="n">
        <f aca="false">SUM(E11:E13)</f>
        <v>0</v>
      </c>
      <c r="F10" s="331" t="n">
        <f aca="false">SUM(F11:F13)</f>
        <v>0</v>
      </c>
      <c r="G10" s="331" t="n">
        <f aca="false">SUM(G11:G13)</f>
        <v>0</v>
      </c>
      <c r="H10" s="331" t="n">
        <f aca="false">SUM(H11:H13)</f>
        <v>0</v>
      </c>
      <c r="I10" s="331" t="n">
        <f aca="false">SUM(I11:I13)</f>
        <v>0</v>
      </c>
      <c r="J10" s="331" t="n">
        <f aca="false">SUM(J11:J13)</f>
        <v>0</v>
      </c>
      <c r="K10" s="333"/>
    </row>
    <row r="11" customFormat="false" ht="15" hidden="false" customHeight="false" outlineLevel="0" collapsed="false">
      <c r="A11" s="338" t="s">
        <v>599</v>
      </c>
      <c r="B11" s="339"/>
      <c r="C11" s="339"/>
      <c r="D11" s="339"/>
      <c r="E11" s="339"/>
      <c r="F11" s="339"/>
      <c r="G11" s="339"/>
      <c r="H11" s="339"/>
      <c r="I11" s="339"/>
      <c r="J11" s="339"/>
      <c r="K11" s="333"/>
    </row>
    <row r="12" customFormat="false" ht="15" hidden="false" customHeight="false" outlineLevel="0" collapsed="false">
      <c r="A12" s="338" t="s">
        <v>600</v>
      </c>
      <c r="B12" s="339"/>
      <c r="C12" s="339"/>
      <c r="D12" s="339"/>
      <c r="E12" s="339"/>
      <c r="F12" s="339"/>
      <c r="G12" s="339"/>
      <c r="H12" s="339"/>
      <c r="I12" s="339"/>
      <c r="J12" s="339"/>
      <c r="K12" s="333"/>
    </row>
    <row r="13" customFormat="false" ht="15" hidden="false" customHeight="false" outlineLevel="0" collapsed="false">
      <c r="A13" s="338" t="s">
        <v>601</v>
      </c>
      <c r="B13" s="339"/>
      <c r="C13" s="339"/>
      <c r="D13" s="339"/>
      <c r="E13" s="339"/>
      <c r="F13" s="339"/>
      <c r="G13" s="339"/>
      <c r="H13" s="339"/>
      <c r="I13" s="339"/>
      <c r="J13" s="339"/>
      <c r="K13" s="333"/>
    </row>
    <row r="14" customFormat="false" ht="15" hidden="false" customHeight="false" outlineLevel="0" collapsed="false">
      <c r="A14" s="338" t="s">
        <v>602</v>
      </c>
      <c r="B14" s="331" t="n">
        <f aca="false">SUM(B15:B16)</f>
        <v>0</v>
      </c>
      <c r="C14" s="331" t="n">
        <f aca="false">SUM(C15:C16)</f>
        <v>0</v>
      </c>
      <c r="D14" s="331" t="n">
        <f aca="false">SUM(D15:D16)</f>
        <v>0</v>
      </c>
      <c r="E14" s="331" t="n">
        <f aca="false">SUM(E15:E16)</f>
        <v>0</v>
      </c>
      <c r="F14" s="331" t="n">
        <f aca="false">SUM(F15:F16)</f>
        <v>0</v>
      </c>
      <c r="G14" s="331" t="n">
        <f aca="false">SUM(G15:G16)</f>
        <v>0</v>
      </c>
      <c r="H14" s="331" t="n">
        <f aca="false">SUM(H15:H16)</f>
        <v>0</v>
      </c>
      <c r="I14" s="331" t="n">
        <f aca="false">SUM(I15:I16)</f>
        <v>0</v>
      </c>
      <c r="J14" s="331" t="n">
        <f aca="false">SUM(J15:J16)</f>
        <v>0</v>
      </c>
      <c r="K14" s="333"/>
    </row>
    <row r="15" customFormat="false" ht="15" hidden="false" customHeight="false" outlineLevel="0" collapsed="false">
      <c r="A15" s="338" t="s">
        <v>603</v>
      </c>
      <c r="B15" s="339"/>
      <c r="C15" s="339"/>
      <c r="D15" s="339"/>
      <c r="E15" s="339"/>
      <c r="F15" s="339"/>
      <c r="G15" s="339"/>
      <c r="H15" s="339"/>
      <c r="I15" s="339"/>
      <c r="J15" s="339"/>
      <c r="K15" s="333"/>
    </row>
    <row r="16" customFormat="false" ht="15" hidden="false" customHeight="false" outlineLevel="0" collapsed="false">
      <c r="A16" s="338" t="s">
        <v>604</v>
      </c>
      <c r="B16" s="339"/>
      <c r="C16" s="339"/>
      <c r="D16" s="339"/>
      <c r="E16" s="339"/>
      <c r="F16" s="339"/>
      <c r="G16" s="339"/>
      <c r="H16" s="339"/>
      <c r="I16" s="339"/>
      <c r="J16" s="339"/>
      <c r="K16" s="333"/>
    </row>
    <row r="17" customFormat="false" ht="15" hidden="false" customHeight="false" outlineLevel="0" collapsed="false">
      <c r="A17" s="338" t="s">
        <v>605</v>
      </c>
      <c r="B17" s="331" t="n">
        <f aca="false">SUM(B18:B19,B22,B23)</f>
        <v>0</v>
      </c>
      <c r="C17" s="331" t="n">
        <f aca="false">SUM(C18:C19,C22,C23)</f>
        <v>0</v>
      </c>
      <c r="D17" s="331" t="n">
        <f aca="false">SUM(D18:D19,D22,D23)</f>
        <v>0</v>
      </c>
      <c r="E17" s="331" t="n">
        <f aca="false">SUM(E18:E19,E22,E23)</f>
        <v>0</v>
      </c>
      <c r="F17" s="331" t="n">
        <f aca="false">SUM(F18:F19,F22,F23)</f>
        <v>0</v>
      </c>
      <c r="G17" s="331" t="n">
        <f aca="false">SUM(G18:G19,G22,G23)</f>
        <v>0</v>
      </c>
      <c r="H17" s="331" t="n">
        <f aca="false">SUM(H18:H19,H22,H23)</f>
        <v>0</v>
      </c>
      <c r="I17" s="331" t="n">
        <f aca="false">SUM(I18:I19,I22,I23)</f>
        <v>0</v>
      </c>
      <c r="J17" s="331" t="n">
        <f aca="false">SUM(J18:J19,J22,J23)</f>
        <v>0</v>
      </c>
      <c r="K17" s="333"/>
    </row>
    <row r="18" customFormat="false" ht="15" hidden="false" customHeight="false" outlineLevel="0" collapsed="false">
      <c r="A18" s="338" t="s">
        <v>606</v>
      </c>
      <c r="B18" s="339"/>
      <c r="C18" s="339"/>
      <c r="D18" s="339"/>
      <c r="E18" s="339"/>
      <c r="F18" s="339"/>
      <c r="G18" s="339"/>
      <c r="H18" s="339"/>
      <c r="I18" s="339"/>
      <c r="J18" s="339"/>
      <c r="K18" s="333"/>
    </row>
    <row r="19" customFormat="false" ht="15" hidden="false" customHeight="false" outlineLevel="0" collapsed="false">
      <c r="A19" s="338" t="s">
        <v>607</v>
      </c>
      <c r="B19" s="331" t="n">
        <f aca="false">SUM(B20:B21)</f>
        <v>0</v>
      </c>
      <c r="C19" s="331" t="n">
        <f aca="false">SUM(C20:C21)</f>
        <v>0</v>
      </c>
      <c r="D19" s="331" t="n">
        <f aca="false">SUM(D20:D21)</f>
        <v>0</v>
      </c>
      <c r="E19" s="331" t="n">
        <f aca="false">SUM(E20:E21)</f>
        <v>0</v>
      </c>
      <c r="F19" s="331" t="n">
        <f aca="false">SUM(F20:F21)</f>
        <v>0</v>
      </c>
      <c r="G19" s="331" t="n">
        <f aca="false">SUM(G20:G21)</f>
        <v>0</v>
      </c>
      <c r="H19" s="331" t="n">
        <f aca="false">SUM(H20:H21)</f>
        <v>0</v>
      </c>
      <c r="I19" s="331" t="n">
        <f aca="false">SUM(I20:I21)</f>
        <v>0</v>
      </c>
      <c r="J19" s="331" t="n">
        <f aca="false">SUM(J20:J21)</f>
        <v>0</v>
      </c>
      <c r="K19" s="333"/>
    </row>
    <row r="20" customFormat="false" ht="15" hidden="false" customHeight="false" outlineLevel="0" collapsed="false">
      <c r="A20" s="338" t="s">
        <v>608</v>
      </c>
      <c r="B20" s="339"/>
      <c r="C20" s="339"/>
      <c r="D20" s="339"/>
      <c r="E20" s="339"/>
      <c r="F20" s="339"/>
      <c r="G20" s="339"/>
      <c r="H20" s="339"/>
      <c r="I20" s="339"/>
      <c r="J20" s="339"/>
      <c r="K20" s="333"/>
    </row>
    <row r="21" customFormat="false" ht="15" hidden="false" customHeight="false" outlineLevel="0" collapsed="false">
      <c r="A21" s="338" t="s">
        <v>609</v>
      </c>
      <c r="B21" s="339"/>
      <c r="C21" s="339"/>
      <c r="D21" s="339"/>
      <c r="E21" s="339"/>
      <c r="F21" s="339"/>
      <c r="G21" s="339"/>
      <c r="H21" s="339"/>
      <c r="I21" s="339"/>
      <c r="J21" s="339"/>
      <c r="K21" s="333"/>
    </row>
    <row r="22" customFormat="false" ht="15" hidden="false" customHeight="false" outlineLevel="0" collapsed="false">
      <c r="A22" s="338" t="s">
        <v>610</v>
      </c>
      <c r="B22" s="339"/>
      <c r="C22" s="339"/>
      <c r="D22" s="339"/>
      <c r="E22" s="339"/>
      <c r="F22" s="339"/>
      <c r="G22" s="339"/>
      <c r="H22" s="339"/>
      <c r="I22" s="339"/>
      <c r="J22" s="339"/>
      <c r="K22" s="333"/>
    </row>
    <row r="23" customFormat="false" ht="15" hidden="false" customHeight="false" outlineLevel="0" collapsed="false">
      <c r="A23" s="338" t="s">
        <v>611</v>
      </c>
      <c r="B23" s="339"/>
      <c r="C23" s="339"/>
      <c r="D23" s="339"/>
      <c r="E23" s="339"/>
      <c r="F23" s="339"/>
      <c r="G23" s="339"/>
      <c r="H23" s="339"/>
      <c r="I23" s="339"/>
      <c r="J23" s="339"/>
      <c r="K23" s="333"/>
    </row>
    <row r="24" customFormat="false" ht="15" hidden="false" customHeight="false" outlineLevel="0" collapsed="false">
      <c r="A24" s="337" t="s">
        <v>612</v>
      </c>
      <c r="B24" s="148" t="n">
        <f aca="false">SUM(B25:B31)</f>
        <v>0</v>
      </c>
      <c r="C24" s="148" t="n">
        <f aca="false">SUM(C25:C31)</f>
        <v>0</v>
      </c>
      <c r="D24" s="148" t="n">
        <f aca="false">SUM(D25:D31)</f>
        <v>0</v>
      </c>
      <c r="E24" s="148" t="n">
        <f aca="false">SUM(E25:E31)</f>
        <v>0</v>
      </c>
      <c r="F24" s="148" t="n">
        <f aca="false">SUM(F25:F31)</f>
        <v>0</v>
      </c>
      <c r="G24" s="148" t="n">
        <f aca="false">SUM(G25:G31)</f>
        <v>0</v>
      </c>
      <c r="H24" s="148" t="n">
        <f aca="false">SUM(H25:H31)</f>
        <v>0</v>
      </c>
      <c r="I24" s="148" t="n">
        <f aca="false">SUM(I25:I31)</f>
        <v>0</v>
      </c>
      <c r="J24" s="148" t="n">
        <f aca="false">SUM(J25:J31)</f>
        <v>0</v>
      </c>
      <c r="K24" s="333"/>
    </row>
    <row r="25" customFormat="false" ht="15" hidden="false" customHeight="false" outlineLevel="0" collapsed="false">
      <c r="A25" s="338" t="s">
        <v>613</v>
      </c>
      <c r="B25" s="339"/>
      <c r="C25" s="339"/>
      <c r="D25" s="339"/>
      <c r="E25" s="339"/>
      <c r="F25" s="339"/>
      <c r="G25" s="339"/>
      <c r="H25" s="339"/>
      <c r="I25" s="339"/>
      <c r="J25" s="339"/>
      <c r="K25" s="333"/>
    </row>
    <row r="26" customFormat="false" ht="15" hidden="false" customHeight="false" outlineLevel="0" collapsed="false">
      <c r="A26" s="338" t="s">
        <v>614</v>
      </c>
      <c r="B26" s="339"/>
      <c r="C26" s="339"/>
      <c r="D26" s="339"/>
      <c r="E26" s="339"/>
      <c r="F26" s="339"/>
      <c r="G26" s="339"/>
      <c r="H26" s="339"/>
      <c r="I26" s="339"/>
      <c r="J26" s="339"/>
      <c r="K26" s="333"/>
    </row>
    <row r="27" customFormat="false" ht="15" hidden="false" customHeight="false" outlineLevel="0" collapsed="false">
      <c r="A27" s="338" t="s">
        <v>615</v>
      </c>
      <c r="B27" s="339"/>
      <c r="C27" s="339"/>
      <c r="D27" s="339"/>
      <c r="E27" s="339"/>
      <c r="F27" s="339"/>
      <c r="G27" s="339"/>
      <c r="H27" s="339"/>
      <c r="I27" s="339"/>
      <c r="J27" s="339"/>
      <c r="K27" s="333"/>
    </row>
    <row r="28" customFormat="false" ht="15" hidden="false" customHeight="false" outlineLevel="0" collapsed="false">
      <c r="A28" s="338" t="s">
        <v>616</v>
      </c>
      <c r="B28" s="339"/>
      <c r="C28" s="339"/>
      <c r="D28" s="339"/>
      <c r="E28" s="339"/>
      <c r="F28" s="339"/>
      <c r="G28" s="339"/>
      <c r="H28" s="339"/>
      <c r="I28" s="339"/>
      <c r="J28" s="339"/>
      <c r="K28" s="333"/>
    </row>
    <row r="29" customFormat="false" ht="15" hidden="false" customHeight="false" outlineLevel="0" collapsed="false">
      <c r="A29" s="338" t="s">
        <v>617</v>
      </c>
      <c r="B29" s="339"/>
      <c r="C29" s="339"/>
      <c r="D29" s="339"/>
      <c r="E29" s="339"/>
      <c r="F29" s="339"/>
      <c r="G29" s="339"/>
      <c r="H29" s="339"/>
      <c r="I29" s="339"/>
      <c r="J29" s="339"/>
      <c r="K29" s="333"/>
    </row>
    <row r="30" customFormat="false" ht="15" hidden="false" customHeight="false" outlineLevel="0" collapsed="false">
      <c r="A30" s="338" t="s">
        <v>618</v>
      </c>
      <c r="B30" s="339"/>
      <c r="C30" s="339"/>
      <c r="D30" s="339"/>
      <c r="E30" s="339"/>
      <c r="F30" s="339"/>
      <c r="G30" s="339"/>
      <c r="H30" s="339"/>
      <c r="I30" s="339"/>
      <c r="J30" s="339"/>
      <c r="K30" s="333"/>
    </row>
    <row r="31" customFormat="false" ht="15" hidden="false" customHeight="false" outlineLevel="0" collapsed="false">
      <c r="A31" s="338" t="s">
        <v>619</v>
      </c>
      <c r="B31" s="339"/>
      <c r="C31" s="339"/>
      <c r="D31" s="339"/>
      <c r="E31" s="339"/>
      <c r="F31" s="339"/>
      <c r="G31" s="339"/>
      <c r="H31" s="339"/>
      <c r="I31" s="339"/>
      <c r="J31" s="339"/>
      <c r="K31" s="333"/>
    </row>
    <row r="32" customFormat="false" ht="15" hidden="false" customHeight="false" outlineLevel="0" collapsed="false">
      <c r="A32" s="337" t="s">
        <v>620</v>
      </c>
      <c r="B32" s="148" t="n">
        <f aca="false">SUM(B33:B35)</f>
        <v>0</v>
      </c>
      <c r="C32" s="148" t="n">
        <f aca="false">SUM(C33:C35)</f>
        <v>0</v>
      </c>
      <c r="D32" s="148" t="n">
        <f aca="false">SUM(D33:D35)</f>
        <v>0</v>
      </c>
      <c r="E32" s="148" t="n">
        <f aca="false">SUM(E33:E35)</f>
        <v>0</v>
      </c>
      <c r="F32" s="148" t="n">
        <f aca="false">SUM(F33:F35)</f>
        <v>0</v>
      </c>
      <c r="G32" s="148" t="n">
        <f aca="false">SUM(G33:G35)</f>
        <v>0</v>
      </c>
      <c r="H32" s="148" t="n">
        <f aca="false">SUM(H33:H35)</f>
        <v>0</v>
      </c>
      <c r="I32" s="148" t="n">
        <f aca="false">SUM(I33:I35)</f>
        <v>0</v>
      </c>
      <c r="J32" s="148" t="n">
        <f aca="false">SUM(J33:J35)</f>
        <v>0</v>
      </c>
      <c r="K32" s="333"/>
    </row>
    <row r="33" customFormat="false" ht="15" hidden="false" customHeight="false" outlineLevel="0" collapsed="false">
      <c r="A33" s="338" t="s">
        <v>621</v>
      </c>
      <c r="B33" s="339"/>
      <c r="C33" s="339"/>
      <c r="D33" s="339"/>
      <c r="E33" s="339"/>
      <c r="F33" s="339"/>
      <c r="G33" s="339"/>
      <c r="H33" s="339"/>
      <c r="I33" s="339"/>
      <c r="J33" s="339"/>
      <c r="K33" s="333"/>
    </row>
    <row r="34" customFormat="false" ht="15" hidden="false" customHeight="false" outlineLevel="0" collapsed="false">
      <c r="A34" s="338" t="s">
        <v>622</v>
      </c>
      <c r="B34" s="339"/>
      <c r="C34" s="339"/>
      <c r="D34" s="339"/>
      <c r="E34" s="339"/>
      <c r="F34" s="339"/>
      <c r="G34" s="339"/>
      <c r="H34" s="339"/>
      <c r="I34" s="339"/>
      <c r="J34" s="339"/>
      <c r="K34" s="333"/>
    </row>
    <row r="35" customFormat="false" ht="15" hidden="false" customHeight="false" outlineLevel="0" collapsed="false">
      <c r="A35" s="338" t="s">
        <v>623</v>
      </c>
      <c r="B35" s="339"/>
      <c r="C35" s="339"/>
      <c r="D35" s="339"/>
      <c r="E35" s="339"/>
      <c r="F35" s="339"/>
      <c r="G35" s="339"/>
      <c r="H35" s="339"/>
      <c r="I35" s="339"/>
      <c r="J35" s="339"/>
      <c r="K35" s="333"/>
    </row>
    <row r="36" customFormat="false" ht="15" hidden="false" customHeight="false" outlineLevel="0" collapsed="false">
      <c r="A36" s="337" t="s">
        <v>624</v>
      </c>
      <c r="B36" s="148" t="n">
        <f aca="false">SUM(B37:B39,B42)</f>
        <v>0</v>
      </c>
      <c r="C36" s="148" t="n">
        <f aca="false">SUM(C37:C39,C42)</f>
        <v>0</v>
      </c>
      <c r="D36" s="148" t="n">
        <f aca="false">SUM(D37:D39,D42)</f>
        <v>0</v>
      </c>
      <c r="E36" s="148" t="n">
        <f aca="false">SUM(E37:E39,E42)</f>
        <v>0</v>
      </c>
      <c r="F36" s="148" t="n">
        <f aca="false">SUM(F37:F39,F42)</f>
        <v>0</v>
      </c>
      <c r="G36" s="148" t="n">
        <f aca="false">SUM(G37:G39,G42)</f>
        <v>0</v>
      </c>
      <c r="H36" s="148" t="n">
        <f aca="false">SUM(H37:H39,H42)</f>
        <v>0</v>
      </c>
      <c r="I36" s="148" t="n">
        <f aca="false">SUM(I37:I39,I42)</f>
        <v>0</v>
      </c>
      <c r="J36" s="148" t="n">
        <f aca="false">SUM(J37:J39,J42)</f>
        <v>0</v>
      </c>
      <c r="K36" s="333"/>
    </row>
    <row r="37" customFormat="false" ht="15" hidden="false" customHeight="false" outlineLevel="0" collapsed="false">
      <c r="A37" s="338" t="s">
        <v>625</v>
      </c>
      <c r="B37" s="339"/>
      <c r="C37" s="339"/>
      <c r="D37" s="339"/>
      <c r="E37" s="339"/>
      <c r="F37" s="339"/>
      <c r="G37" s="339"/>
      <c r="H37" s="339"/>
      <c r="I37" s="339"/>
      <c r="J37" s="339"/>
      <c r="K37" s="333"/>
    </row>
    <row r="38" customFormat="false" ht="15" hidden="false" customHeight="false" outlineLevel="0" collapsed="false">
      <c r="A38" s="338" t="s">
        <v>626</v>
      </c>
      <c r="B38" s="339"/>
      <c r="C38" s="339"/>
      <c r="D38" s="339"/>
      <c r="E38" s="339"/>
      <c r="F38" s="339"/>
      <c r="G38" s="339"/>
      <c r="H38" s="339"/>
      <c r="I38" s="339"/>
      <c r="J38" s="339"/>
      <c r="K38" s="333"/>
    </row>
    <row r="39" customFormat="false" ht="15" hidden="false" customHeight="false" outlineLevel="0" collapsed="false">
      <c r="A39" s="338" t="s">
        <v>627</v>
      </c>
      <c r="B39" s="331" t="n">
        <f aca="false">SUM(B40:B41)</f>
        <v>0</v>
      </c>
      <c r="C39" s="331" t="n">
        <f aca="false">SUM(C40:C41)</f>
        <v>0</v>
      </c>
      <c r="D39" s="331" t="n">
        <f aca="false">SUM(D40:D41)</f>
        <v>0</v>
      </c>
      <c r="E39" s="331" t="n">
        <f aca="false">SUM(E40:E41)</f>
        <v>0</v>
      </c>
      <c r="F39" s="331" t="n">
        <f aca="false">SUM(F40:F41)</f>
        <v>0</v>
      </c>
      <c r="G39" s="331" t="n">
        <f aca="false">SUM(G40:G41)</f>
        <v>0</v>
      </c>
      <c r="H39" s="331" t="n">
        <f aca="false">SUM(H40:H41)</f>
        <v>0</v>
      </c>
      <c r="I39" s="331" t="n">
        <f aca="false">SUM(I40:I41)</f>
        <v>0</v>
      </c>
      <c r="J39" s="331" t="n">
        <f aca="false">SUM(J40:J41)</f>
        <v>0</v>
      </c>
      <c r="K39" s="333"/>
    </row>
    <row r="40" customFormat="false" ht="30" hidden="false" customHeight="false" outlineLevel="0" collapsed="false">
      <c r="A40" s="338" t="s">
        <v>628</v>
      </c>
      <c r="B40" s="339"/>
      <c r="C40" s="339"/>
      <c r="D40" s="339"/>
      <c r="E40" s="339"/>
      <c r="F40" s="339"/>
      <c r="G40" s="339"/>
      <c r="H40" s="339"/>
      <c r="I40" s="339"/>
      <c r="J40" s="339"/>
      <c r="K40" s="333"/>
    </row>
    <row r="41" customFormat="false" ht="15" hidden="false" customHeight="false" outlineLevel="0" collapsed="false">
      <c r="A41" s="338" t="s">
        <v>629</v>
      </c>
      <c r="B41" s="339"/>
      <c r="C41" s="339"/>
      <c r="D41" s="339"/>
      <c r="E41" s="339"/>
      <c r="F41" s="339"/>
      <c r="G41" s="339"/>
      <c r="H41" s="339"/>
      <c r="I41" s="339"/>
      <c r="J41" s="339"/>
      <c r="K41" s="333"/>
    </row>
    <row r="42" customFormat="false" ht="15" hidden="false" customHeight="false" outlineLevel="0" collapsed="false">
      <c r="A42" s="338" t="s">
        <v>630</v>
      </c>
      <c r="B42" s="339"/>
      <c r="C42" s="339"/>
      <c r="D42" s="339"/>
      <c r="E42" s="339"/>
      <c r="F42" s="339"/>
      <c r="G42" s="339"/>
      <c r="H42" s="339"/>
      <c r="I42" s="339"/>
      <c r="J42" s="339"/>
      <c r="K42" s="333"/>
    </row>
    <row r="43" customFormat="false" ht="15" hidden="false" customHeight="false" outlineLevel="0" collapsed="false">
      <c r="A43" s="340"/>
      <c r="B43" s="340"/>
      <c r="C43" s="340"/>
      <c r="D43" s="340"/>
      <c r="E43" s="340"/>
      <c r="F43" s="340"/>
      <c r="G43" s="340"/>
      <c r="H43" s="340"/>
      <c r="I43" s="340"/>
      <c r="J43" s="340"/>
    </row>
    <row r="44" s="136" customFormat="true" ht="12.75" hidden="false" customHeight="false" outlineLevel="0" collapsed="false"/>
    <row r="45" s="136" customFormat="true" ht="12.75" hidden="false" customHeight="false" outlineLevel="0" collapsed="false">
      <c r="A45" s="321"/>
    </row>
    <row r="46" s="83" customFormat="true" ht="15" hidden="false" customHeight="false" outlineLevel="0" collapsed="false">
      <c r="A46" s="341" t="s">
        <v>294</v>
      </c>
      <c r="D46" s="84"/>
    </row>
    <row r="47" s="83" customFormat="true" ht="15" hidden="false" customHeight="false" outlineLevel="0" collapsed="false">
      <c r="D47" s="0"/>
      <c r="E47" s="0"/>
      <c r="F47" s="0"/>
      <c r="G47" s="0"/>
      <c r="I47" s="0"/>
    </row>
    <row r="48" s="83" customFormat="true" ht="15" hidden="false" customHeight="false" outlineLevel="0" collapsed="false">
      <c r="B48" s="342"/>
      <c r="C48" s="342"/>
      <c r="F48" s="342"/>
      <c r="G48" s="343"/>
      <c r="H48" s="342"/>
      <c r="I48" s="0"/>
      <c r="J48" s="0"/>
    </row>
    <row r="49" s="83" customFormat="true" ht="15" hidden="false" customHeight="false" outlineLevel="0" collapsed="false">
      <c r="B49" s="118" t="s">
        <v>499</v>
      </c>
      <c r="F49" s="344" t="s">
        <v>580</v>
      </c>
      <c r="G49" s="345"/>
      <c r="I49" s="0"/>
      <c r="J49" s="0"/>
    </row>
    <row r="50" s="83" customFormat="true" ht="15" hidden="false" customHeight="false" outlineLevel="0" collapsed="false">
      <c r="B50" s="121" t="s">
        <v>297</v>
      </c>
      <c r="F50" s="83" t="s">
        <v>581</v>
      </c>
      <c r="G50" s="0"/>
      <c r="I50" s="0"/>
      <c r="J50" s="0"/>
    </row>
  </sheetData>
  <mergeCells count="6">
    <mergeCell ref="I1:J1"/>
    <mergeCell ref="I2:J2"/>
    <mergeCell ref="B7:C7"/>
    <mergeCell ref="D7:E7"/>
    <mergeCell ref="F7:G7"/>
    <mergeCell ref="I7:J7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31" man="true" max="16383" min="0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80" workbookViewId="0">
      <selection pane="topLeft" activeCell="G20" activeCellId="0" sqref="G20"/>
    </sheetView>
  </sheetViews>
  <sheetFormatPr defaultRowHeight="12.75"/>
  <cols>
    <col collapsed="false" hidden="false" max="1" min="1" style="346" width="5.99489795918367"/>
    <col collapsed="false" hidden="false" max="2" min="2" style="346" width="21.1224489795918"/>
    <col collapsed="false" hidden="false" max="3" min="3" style="346" width="25.1173469387755"/>
    <col collapsed="false" hidden="false" max="4" min="4" style="346" width="18.4030612244898"/>
    <col collapsed="false" hidden="false" max="5" min="5" style="346" width="19.5459183673469"/>
    <col collapsed="false" hidden="false" max="6" min="6" style="346" width="21.9744897959184"/>
    <col collapsed="false" hidden="false" max="7" min="7" style="346" width="25.2602040816327"/>
    <col collapsed="false" hidden="false" max="8" min="8" style="346" width="18.2704081632653"/>
    <col collapsed="false" hidden="false" max="9" min="9" style="346" width="17.1275510204082"/>
    <col collapsed="false" hidden="false" max="257" min="10" style="346" width="9.13265306122449"/>
    <col collapsed="false" hidden="false" max="1025" min="258" style="0" width="9.13265306122449"/>
  </cols>
  <sheetData>
    <row r="1" customFormat="false" ht="15" hidden="false" customHeight="false" outlineLevel="0" collapsed="false">
      <c r="A1" s="347" t="s">
        <v>631</v>
      </c>
      <c r="B1" s="347"/>
      <c r="C1" s="348"/>
      <c r="D1" s="348"/>
      <c r="E1" s="348"/>
      <c r="F1" s="348"/>
      <c r="G1" s="348"/>
      <c r="H1" s="348"/>
      <c r="I1" s="230" t="s">
        <v>1</v>
      </c>
    </row>
    <row r="2" customFormat="false" ht="15" hidden="false" customHeight="false" outlineLevel="0" collapsed="false">
      <c r="A2" s="183" t="s">
        <v>2</v>
      </c>
      <c r="B2" s="183"/>
      <c r="C2" s="348"/>
      <c r="D2" s="348"/>
      <c r="E2" s="348"/>
      <c r="F2" s="348"/>
      <c r="G2" s="348"/>
      <c r="H2" s="348"/>
      <c r="I2" s="212" t="str">
        <f aca="false">'ფორმა N1'!L2</f>
        <v>03.10.-21.10.2017</v>
      </c>
    </row>
    <row r="3" customFormat="false" ht="15" hidden="false" customHeight="false" outlineLevel="0" collapsed="false">
      <c r="A3" s="348"/>
      <c r="B3" s="348"/>
      <c r="C3" s="348"/>
      <c r="D3" s="348"/>
      <c r="E3" s="348"/>
      <c r="F3" s="348"/>
      <c r="G3" s="348"/>
      <c r="H3" s="348"/>
      <c r="I3" s="327"/>
    </row>
    <row r="4" customFormat="false" ht="15" hidden="false" customHeight="false" outlineLevel="0" collapsed="false">
      <c r="A4" s="182" t="s">
        <v>4</v>
      </c>
      <c r="B4" s="182"/>
      <c r="C4" s="182"/>
      <c r="D4" s="182"/>
      <c r="E4" s="349"/>
      <c r="F4" s="350"/>
      <c r="G4" s="348"/>
      <c r="H4" s="348"/>
      <c r="I4" s="350"/>
    </row>
    <row r="5" s="355" customFormat="true" ht="15" hidden="false" customHeight="false" outlineLevel="0" collapsed="false">
      <c r="A5" s="351" t="str">
        <f aca="false">'ფორმა N1'!A5</f>
        <v>ალექსანდრე ელისაშვილი</v>
      </c>
      <c r="B5" s="351"/>
      <c r="C5" s="352"/>
      <c r="D5" s="352"/>
      <c r="E5" s="352"/>
      <c r="F5" s="353"/>
      <c r="G5" s="354"/>
      <c r="H5" s="354"/>
      <c r="I5" s="353"/>
    </row>
    <row r="6" customFormat="false" ht="13.5" hidden="false" customHeight="false" outlineLevel="0" collapsed="false">
      <c r="A6" s="329"/>
      <c r="B6" s="329"/>
      <c r="C6" s="356"/>
      <c r="D6" s="356"/>
      <c r="E6" s="356"/>
      <c r="F6" s="348"/>
      <c r="G6" s="348"/>
      <c r="H6" s="348"/>
      <c r="I6" s="348"/>
    </row>
    <row r="7" customFormat="false" ht="60" hidden="false" customHeight="false" outlineLevel="0" collapsed="false">
      <c r="A7" s="357" t="s">
        <v>7</v>
      </c>
      <c r="B7" s="357" t="s">
        <v>632</v>
      </c>
      <c r="C7" s="358" t="s">
        <v>633</v>
      </c>
      <c r="D7" s="358" t="s">
        <v>634</v>
      </c>
      <c r="E7" s="358" t="s">
        <v>635</v>
      </c>
      <c r="F7" s="358" t="s">
        <v>636</v>
      </c>
      <c r="G7" s="358" t="s">
        <v>637</v>
      </c>
      <c r="H7" s="358" t="s">
        <v>638</v>
      </c>
      <c r="I7" s="358" t="s">
        <v>639</v>
      </c>
    </row>
    <row r="8" customFormat="false" ht="15" hidden="false" customHeight="false" outlineLevel="0" collapsed="false">
      <c r="A8" s="357" t="n">
        <v>1</v>
      </c>
      <c r="B8" s="357" t="n">
        <v>2</v>
      </c>
      <c r="C8" s="357" t="n">
        <v>3</v>
      </c>
      <c r="D8" s="358" t="n">
        <v>4</v>
      </c>
      <c r="E8" s="357" t="n">
        <v>5</v>
      </c>
      <c r="F8" s="358" t="n">
        <v>6</v>
      </c>
      <c r="G8" s="357" t="n">
        <v>7</v>
      </c>
      <c r="H8" s="358" t="n">
        <v>8</v>
      </c>
      <c r="I8" s="358" t="n">
        <v>9</v>
      </c>
    </row>
    <row r="9" customFormat="false" ht="30" hidden="false" customHeight="false" outlineLevel="0" collapsed="false">
      <c r="A9" s="359" t="n">
        <v>1</v>
      </c>
      <c r="B9" s="359" t="s">
        <v>640</v>
      </c>
      <c r="C9" s="360" t="s">
        <v>641</v>
      </c>
      <c r="D9" s="360" t="s">
        <v>642</v>
      </c>
      <c r="E9" s="360" t="s">
        <v>643</v>
      </c>
      <c r="F9" s="360" t="s">
        <v>644</v>
      </c>
      <c r="G9" s="360"/>
      <c r="H9" s="360" t="n">
        <v>1018001719</v>
      </c>
      <c r="I9" s="360" t="s">
        <v>645</v>
      </c>
    </row>
    <row r="10" customFormat="false" ht="15" hidden="false" customHeight="false" outlineLevel="0" collapsed="false">
      <c r="A10" s="359" t="n">
        <v>2</v>
      </c>
      <c r="B10" s="359"/>
      <c r="C10" s="360"/>
      <c r="D10" s="360"/>
      <c r="E10" s="360"/>
      <c r="F10" s="360"/>
      <c r="G10" s="360"/>
      <c r="H10" s="360"/>
      <c r="I10" s="360"/>
    </row>
    <row r="11" customFormat="false" ht="15" hidden="false" customHeight="false" outlineLevel="0" collapsed="false">
      <c r="A11" s="359" t="n">
        <v>3</v>
      </c>
      <c r="B11" s="359"/>
      <c r="C11" s="360"/>
      <c r="D11" s="360"/>
      <c r="E11" s="360"/>
      <c r="F11" s="360"/>
      <c r="G11" s="360"/>
      <c r="H11" s="360"/>
      <c r="I11" s="360"/>
    </row>
    <row r="12" customFormat="false" ht="15" hidden="false" customHeight="false" outlineLevel="0" collapsed="false">
      <c r="A12" s="359" t="n">
        <v>4</v>
      </c>
      <c r="B12" s="359"/>
      <c r="C12" s="360"/>
      <c r="D12" s="360"/>
      <c r="E12" s="360"/>
      <c r="F12" s="360"/>
      <c r="G12" s="360"/>
      <c r="H12" s="360"/>
      <c r="I12" s="360"/>
    </row>
    <row r="13" customFormat="false" ht="15" hidden="false" customHeight="false" outlineLevel="0" collapsed="false">
      <c r="A13" s="359" t="n">
        <v>5</v>
      </c>
      <c r="B13" s="359"/>
      <c r="C13" s="360"/>
      <c r="D13" s="360"/>
      <c r="E13" s="360"/>
      <c r="F13" s="360"/>
      <c r="G13" s="360"/>
      <c r="H13" s="360"/>
      <c r="I13" s="360"/>
    </row>
    <row r="14" customFormat="false" ht="15" hidden="false" customHeight="false" outlineLevel="0" collapsed="false">
      <c r="A14" s="359" t="n">
        <v>6</v>
      </c>
      <c r="B14" s="359"/>
      <c r="C14" s="360"/>
      <c r="D14" s="360"/>
      <c r="E14" s="360"/>
      <c r="F14" s="360"/>
      <c r="G14" s="360"/>
      <c r="H14" s="360"/>
      <c r="I14" s="360"/>
    </row>
    <row r="15" customFormat="false" ht="15" hidden="false" customHeight="false" outlineLevel="0" collapsed="false">
      <c r="A15" s="359" t="n">
        <v>7</v>
      </c>
      <c r="B15" s="359"/>
      <c r="C15" s="360"/>
      <c r="D15" s="360"/>
      <c r="E15" s="360"/>
      <c r="F15" s="360"/>
      <c r="G15" s="360"/>
      <c r="H15" s="360"/>
      <c r="I15" s="360"/>
    </row>
    <row r="16" customFormat="false" ht="15" hidden="false" customHeight="false" outlineLevel="0" collapsed="false">
      <c r="A16" s="359" t="n">
        <v>8</v>
      </c>
      <c r="B16" s="359"/>
      <c r="C16" s="360"/>
      <c r="D16" s="360"/>
      <c r="E16" s="360"/>
      <c r="F16" s="360"/>
      <c r="G16" s="360"/>
      <c r="H16" s="360"/>
      <c r="I16" s="360"/>
    </row>
    <row r="17" customFormat="false" ht="15" hidden="false" customHeight="false" outlineLevel="0" collapsed="false">
      <c r="A17" s="359" t="n">
        <v>9</v>
      </c>
      <c r="B17" s="359"/>
      <c r="C17" s="360"/>
      <c r="D17" s="360"/>
      <c r="E17" s="360"/>
      <c r="F17" s="360"/>
      <c r="G17" s="360"/>
      <c r="H17" s="360"/>
      <c r="I17" s="360"/>
    </row>
    <row r="18" customFormat="false" ht="15" hidden="false" customHeight="false" outlineLevel="0" collapsed="false">
      <c r="A18" s="359" t="n">
        <v>10</v>
      </c>
      <c r="B18" s="359"/>
      <c r="C18" s="360"/>
      <c r="D18" s="360"/>
      <c r="E18" s="360"/>
      <c r="F18" s="360"/>
      <c r="G18" s="360"/>
      <c r="H18" s="360"/>
      <c r="I18" s="360"/>
    </row>
    <row r="19" customFormat="false" ht="15" hidden="false" customHeight="false" outlineLevel="0" collapsed="false">
      <c r="A19" s="359" t="n">
        <v>11</v>
      </c>
      <c r="B19" s="359"/>
      <c r="C19" s="360"/>
      <c r="D19" s="360"/>
      <c r="E19" s="360"/>
      <c r="F19" s="360"/>
      <c r="G19" s="360"/>
      <c r="H19" s="360"/>
      <c r="I19" s="360"/>
    </row>
    <row r="20" customFormat="false" ht="15" hidden="false" customHeight="false" outlineLevel="0" collapsed="false">
      <c r="A20" s="359" t="n">
        <v>12</v>
      </c>
      <c r="B20" s="359"/>
      <c r="C20" s="360"/>
      <c r="D20" s="360"/>
      <c r="E20" s="360"/>
      <c r="F20" s="360"/>
      <c r="G20" s="360"/>
      <c r="H20" s="360"/>
      <c r="I20" s="360"/>
    </row>
    <row r="21" customFormat="false" ht="15" hidden="false" customHeight="false" outlineLevel="0" collapsed="false">
      <c r="A21" s="359" t="n">
        <v>13</v>
      </c>
      <c r="B21" s="359"/>
      <c r="C21" s="360"/>
      <c r="D21" s="360"/>
      <c r="E21" s="360"/>
      <c r="F21" s="360"/>
      <c r="G21" s="360"/>
      <c r="H21" s="360"/>
      <c r="I21" s="360"/>
    </row>
    <row r="22" customFormat="false" ht="15" hidden="false" customHeight="false" outlineLevel="0" collapsed="false">
      <c r="A22" s="359" t="n">
        <v>14</v>
      </c>
      <c r="B22" s="359"/>
      <c r="C22" s="360"/>
      <c r="D22" s="360"/>
      <c r="E22" s="360"/>
      <c r="F22" s="360"/>
      <c r="G22" s="360"/>
      <c r="H22" s="360"/>
      <c r="I22" s="360"/>
    </row>
    <row r="23" customFormat="false" ht="15" hidden="false" customHeight="false" outlineLevel="0" collapsed="false">
      <c r="A23" s="359" t="n">
        <v>15</v>
      </c>
      <c r="B23" s="359"/>
      <c r="C23" s="360"/>
      <c r="D23" s="360"/>
      <c r="E23" s="360"/>
      <c r="F23" s="360"/>
      <c r="G23" s="360"/>
      <c r="H23" s="360"/>
      <c r="I23" s="360"/>
    </row>
    <row r="24" customFormat="false" ht="15" hidden="false" customHeight="false" outlineLevel="0" collapsed="false">
      <c r="A24" s="359" t="n">
        <v>16</v>
      </c>
      <c r="B24" s="359"/>
      <c r="C24" s="360"/>
      <c r="D24" s="360"/>
      <c r="E24" s="360"/>
      <c r="F24" s="360"/>
      <c r="G24" s="360"/>
      <c r="H24" s="360"/>
      <c r="I24" s="360"/>
    </row>
    <row r="25" customFormat="false" ht="15" hidden="false" customHeight="false" outlineLevel="0" collapsed="false">
      <c r="A25" s="359" t="n">
        <v>17</v>
      </c>
      <c r="B25" s="359"/>
      <c r="C25" s="360"/>
      <c r="D25" s="360"/>
      <c r="E25" s="360"/>
      <c r="F25" s="360"/>
      <c r="G25" s="360"/>
      <c r="H25" s="360"/>
      <c r="I25" s="360"/>
    </row>
    <row r="26" customFormat="false" ht="15" hidden="false" customHeight="false" outlineLevel="0" collapsed="false">
      <c r="A26" s="359" t="n">
        <v>18</v>
      </c>
      <c r="B26" s="359"/>
      <c r="C26" s="360"/>
      <c r="D26" s="360"/>
      <c r="E26" s="360"/>
      <c r="F26" s="360"/>
      <c r="G26" s="360"/>
      <c r="H26" s="360"/>
      <c r="I26" s="360"/>
    </row>
    <row r="27" customFormat="false" ht="15" hidden="false" customHeight="false" outlineLevel="0" collapsed="false">
      <c r="A27" s="359" t="s">
        <v>431</v>
      </c>
      <c r="B27" s="359"/>
      <c r="C27" s="360"/>
      <c r="D27" s="360"/>
      <c r="E27" s="360"/>
      <c r="F27" s="360"/>
      <c r="G27" s="360"/>
      <c r="H27" s="360"/>
      <c r="I27" s="360"/>
    </row>
    <row r="28" customFormat="false" ht="12.75" hidden="false" customHeight="false" outlineLevel="0" collapsed="false">
      <c r="A28" s="361"/>
      <c r="B28" s="361"/>
      <c r="C28" s="361"/>
      <c r="D28" s="361"/>
      <c r="E28" s="361"/>
      <c r="F28" s="361"/>
      <c r="G28" s="361"/>
      <c r="H28" s="361"/>
      <c r="I28" s="361"/>
    </row>
    <row r="29" customFormat="false" ht="12.75" hidden="false" customHeight="false" outlineLevel="0" collapsed="false">
      <c r="A29" s="361"/>
      <c r="B29" s="361"/>
      <c r="C29" s="361"/>
      <c r="D29" s="361"/>
      <c r="E29" s="361"/>
      <c r="F29" s="361"/>
      <c r="G29" s="361"/>
      <c r="H29" s="361"/>
      <c r="I29" s="361"/>
    </row>
    <row r="30" customFormat="false" ht="12.75" hidden="false" customHeight="false" outlineLevel="0" collapsed="false">
      <c r="A30" s="362"/>
      <c r="B30" s="362"/>
      <c r="C30" s="361"/>
      <c r="D30" s="361"/>
      <c r="E30" s="361"/>
      <c r="F30" s="361"/>
      <c r="G30" s="361"/>
      <c r="H30" s="361"/>
      <c r="I30" s="361"/>
    </row>
    <row r="31" customFormat="false" ht="15" hidden="false" customHeight="false" outlineLevel="0" collapsed="false">
      <c r="A31" s="122"/>
      <c r="B31" s="122"/>
      <c r="C31" s="363" t="s">
        <v>294</v>
      </c>
      <c r="D31" s="122"/>
      <c r="E31" s="122"/>
      <c r="F31" s="124"/>
      <c r="G31" s="122"/>
      <c r="H31" s="122"/>
      <c r="I31" s="122"/>
    </row>
    <row r="32" customFormat="false" ht="15" hidden="false" customHeight="false" outlineLevel="0" collapsed="false">
      <c r="A32" s="122"/>
      <c r="B32" s="122"/>
      <c r="C32" s="122"/>
      <c r="D32" s="364"/>
      <c r="E32" s="364"/>
      <c r="G32" s="365"/>
      <c r="H32" s="366"/>
    </row>
    <row r="33" customFormat="false" ht="15" hidden="false" customHeight="true" outlineLevel="0" collapsed="false">
      <c r="C33" s="122"/>
      <c r="D33" s="367" t="s">
        <v>499</v>
      </c>
      <c r="E33" s="367"/>
      <c r="G33" s="368" t="s">
        <v>646</v>
      </c>
      <c r="H33" s="368"/>
    </row>
    <row r="34" customFormat="false" ht="15" hidden="false" customHeight="false" outlineLevel="0" collapsed="false">
      <c r="C34" s="122"/>
      <c r="D34" s="122"/>
      <c r="E34" s="122"/>
      <c r="G34" s="368"/>
      <c r="H34" s="368"/>
    </row>
    <row r="35" customFormat="false" ht="15" hidden="false" customHeight="false" outlineLevel="0" collapsed="false">
      <c r="C35" s="122"/>
      <c r="D35" s="369" t="s">
        <v>297</v>
      </c>
      <c r="E35" s="369"/>
      <c r="G35" s="368"/>
      <c r="H35" s="368"/>
    </row>
  </sheetData>
  <mergeCells count="4">
    <mergeCell ref="D32:E32"/>
    <mergeCell ref="D33:E33"/>
    <mergeCell ref="G33:H35"/>
    <mergeCell ref="D35:E35"/>
  </mergeCells>
  <dataValidations count="1">
    <dataValidation allowBlank="true" operator="between" showDropDown="false" showErrorMessage="true" showInputMessage="false" sqref="B9:B27" type="list">
      <formula1>"იჯარა,საკუთრება"</formula1>
      <formula2>0</formula2>
    </dataValidation>
  </dataValidations>
  <printOptions headings="false" gridLines="false" gridLinesSet="true" horizontalCentered="false" verticalCentered="false"/>
  <pageMargins left="0.196527777777778" right="0.196527777777778" top="0.196527777777778" bottom="0.196527777777778" header="0.511805555555555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true"/>
  </sheetPr>
  <dimension ref="A1:L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80" workbookViewId="0">
      <selection pane="topLeft" activeCell="K3" activeCellId="0" sqref="K3"/>
    </sheetView>
  </sheetViews>
  <sheetFormatPr defaultRowHeight="12.75"/>
  <cols>
    <col collapsed="false" hidden="false" max="1" min="1" style="355" width="6.8469387755102"/>
    <col collapsed="false" hidden="false" max="2" min="2" style="355" width="14.8418367346939"/>
    <col collapsed="false" hidden="false" max="3" min="3" style="355" width="21.1224489795918"/>
    <col collapsed="false" hidden="false" max="5" min="4" style="355" width="12.6989795918367"/>
    <col collapsed="false" hidden="false" max="6" min="6" style="355" width="13.4081632653061"/>
    <col collapsed="false" hidden="false" max="7" min="7" style="355" width="15.2704081632653"/>
    <col collapsed="false" hidden="false" max="8" min="8" style="355" width="23.8316326530612"/>
    <col collapsed="false" hidden="false" max="9" min="9" style="355" width="12.1326530612245"/>
    <col collapsed="false" hidden="false" max="10" min="10" style="355" width="18.9795918367347"/>
    <col collapsed="false" hidden="false" max="11" min="11" style="355" width="17.6938775510204"/>
    <col collapsed="false" hidden="false" max="257" min="12" style="355" width="9.13265306122449"/>
    <col collapsed="false" hidden="false" max="1025" min="258" style="0" width="9.13265306122449"/>
  </cols>
  <sheetData>
    <row r="1" s="346" customFormat="true" ht="15" hidden="false" customHeight="false" outlineLevel="0" collapsed="false">
      <c r="A1" s="347" t="s">
        <v>647</v>
      </c>
      <c r="B1" s="347"/>
      <c r="C1" s="347"/>
      <c r="D1" s="348"/>
      <c r="E1" s="348"/>
      <c r="F1" s="348"/>
      <c r="G1" s="348"/>
      <c r="H1" s="348"/>
      <c r="I1" s="348"/>
      <c r="J1" s="348"/>
      <c r="K1" s="230" t="s">
        <v>1</v>
      </c>
    </row>
    <row r="2" s="346" customFormat="true" ht="15" hidden="false" customHeight="false" outlineLevel="0" collapsed="false">
      <c r="A2" s="183" t="s">
        <v>2</v>
      </c>
      <c r="B2" s="183"/>
      <c r="C2" s="183"/>
      <c r="D2" s="348"/>
      <c r="E2" s="348"/>
      <c r="F2" s="348"/>
      <c r="G2" s="348"/>
      <c r="H2" s="348"/>
      <c r="I2" s="348"/>
      <c r="J2" s="348"/>
      <c r="K2" s="212" t="str">
        <f aca="false">'ფორმა N1'!L2</f>
        <v>03.10.-21.10.2017</v>
      </c>
    </row>
    <row r="3" s="346" customFormat="true" ht="15" hidden="false" customHeight="false" outlineLevel="0" collapsed="false">
      <c r="A3" s="348"/>
      <c r="B3" s="348"/>
      <c r="C3" s="348"/>
      <c r="D3" s="348"/>
      <c r="E3" s="348"/>
      <c r="F3" s="348"/>
      <c r="G3" s="348"/>
      <c r="H3" s="348"/>
      <c r="I3" s="348"/>
      <c r="J3" s="348"/>
      <c r="K3" s="327"/>
      <c r="L3" s="355"/>
    </row>
    <row r="4" s="346" customFormat="true" ht="15" hidden="false" customHeight="false" outlineLevel="0" collapsed="false">
      <c r="A4" s="182" t="s">
        <v>4</v>
      </c>
      <c r="B4" s="182"/>
      <c r="C4" s="182"/>
      <c r="D4" s="182"/>
      <c r="E4" s="182"/>
      <c r="F4" s="349"/>
      <c r="G4" s="350"/>
      <c r="H4" s="348"/>
      <c r="I4" s="348"/>
      <c r="J4" s="348"/>
      <c r="K4" s="348"/>
    </row>
    <row r="5" customFormat="false" ht="15" hidden="false" customHeight="false" outlineLevel="0" collapsed="false">
      <c r="A5" s="351" t="str">
        <f aca="false">'ფორმა N1'!A5</f>
        <v>ალექსანდრე ელისაშვილი</v>
      </c>
      <c r="B5" s="351"/>
      <c r="C5" s="351"/>
      <c r="D5" s="352"/>
      <c r="E5" s="352"/>
      <c r="F5" s="352"/>
      <c r="G5" s="353"/>
      <c r="H5" s="354"/>
      <c r="I5" s="354"/>
      <c r="J5" s="354"/>
      <c r="K5" s="353"/>
    </row>
    <row r="6" s="346" customFormat="true" ht="13.5" hidden="false" customHeight="false" outlineLevel="0" collapsed="false">
      <c r="A6" s="329"/>
      <c r="B6" s="329"/>
      <c r="C6" s="329"/>
      <c r="D6" s="356"/>
      <c r="E6" s="356"/>
      <c r="F6" s="356"/>
      <c r="G6" s="348"/>
      <c r="H6" s="348"/>
      <c r="I6" s="348"/>
      <c r="J6" s="348"/>
      <c r="K6" s="348"/>
    </row>
    <row r="7" s="346" customFormat="true" ht="60" hidden="false" customHeight="false" outlineLevel="0" collapsed="false">
      <c r="A7" s="357" t="s">
        <v>7</v>
      </c>
      <c r="B7" s="357" t="s">
        <v>632</v>
      </c>
      <c r="C7" s="357" t="s">
        <v>648</v>
      </c>
      <c r="D7" s="358" t="s">
        <v>649</v>
      </c>
      <c r="E7" s="358" t="s">
        <v>650</v>
      </c>
      <c r="F7" s="358" t="s">
        <v>651</v>
      </c>
      <c r="G7" s="358" t="s">
        <v>652</v>
      </c>
      <c r="H7" s="358" t="s">
        <v>653</v>
      </c>
      <c r="I7" s="358" t="s">
        <v>654</v>
      </c>
      <c r="J7" s="358" t="s">
        <v>638</v>
      </c>
      <c r="K7" s="358" t="s">
        <v>639</v>
      </c>
    </row>
    <row r="8" s="346" customFormat="true" ht="15" hidden="false" customHeight="false" outlineLevel="0" collapsed="false">
      <c r="A8" s="357" t="n">
        <v>1</v>
      </c>
      <c r="B8" s="357" t="n">
        <v>2</v>
      </c>
      <c r="C8" s="357" t="n">
        <v>3</v>
      </c>
      <c r="D8" s="358" t="n">
        <v>4</v>
      </c>
      <c r="E8" s="357" t="n">
        <v>5</v>
      </c>
      <c r="F8" s="358" t="n">
        <v>6</v>
      </c>
      <c r="G8" s="357" t="n">
        <v>7</v>
      </c>
      <c r="H8" s="358" t="n">
        <v>8</v>
      </c>
      <c r="I8" s="357" t="n">
        <v>9</v>
      </c>
      <c r="J8" s="357" t="n">
        <v>10</v>
      </c>
      <c r="K8" s="358" t="n">
        <v>11</v>
      </c>
    </row>
    <row r="9" s="346" customFormat="true" ht="15" hidden="false" customHeight="false" outlineLevel="0" collapsed="false">
      <c r="A9" s="359" t="n">
        <v>1</v>
      </c>
      <c r="B9" s="359"/>
      <c r="C9" s="359"/>
      <c r="D9" s="360"/>
      <c r="E9" s="360"/>
      <c r="F9" s="360"/>
      <c r="G9" s="360"/>
      <c r="H9" s="360"/>
      <c r="I9" s="360"/>
      <c r="J9" s="360"/>
      <c r="K9" s="360"/>
    </row>
    <row r="10" s="346" customFormat="true" ht="15" hidden="false" customHeight="false" outlineLevel="0" collapsed="false">
      <c r="A10" s="359" t="n">
        <v>2</v>
      </c>
      <c r="B10" s="359"/>
      <c r="C10" s="359"/>
      <c r="D10" s="360"/>
      <c r="E10" s="360"/>
      <c r="F10" s="360"/>
      <c r="G10" s="360"/>
      <c r="H10" s="360"/>
      <c r="I10" s="360"/>
      <c r="J10" s="360"/>
      <c r="K10" s="360"/>
    </row>
    <row r="11" s="346" customFormat="true" ht="15" hidden="false" customHeight="false" outlineLevel="0" collapsed="false">
      <c r="A11" s="359" t="n">
        <v>3</v>
      </c>
      <c r="B11" s="359"/>
      <c r="C11" s="359"/>
      <c r="D11" s="360"/>
      <c r="E11" s="360"/>
      <c r="F11" s="360"/>
      <c r="G11" s="360"/>
      <c r="H11" s="360"/>
      <c r="I11" s="360"/>
      <c r="J11" s="360"/>
      <c r="K11" s="360"/>
    </row>
    <row r="12" s="346" customFormat="true" ht="15" hidden="false" customHeight="false" outlineLevel="0" collapsed="false">
      <c r="A12" s="359" t="n">
        <v>4</v>
      </c>
      <c r="B12" s="359"/>
      <c r="C12" s="359"/>
      <c r="D12" s="360"/>
      <c r="E12" s="360"/>
      <c r="F12" s="360"/>
      <c r="G12" s="360"/>
      <c r="H12" s="360"/>
      <c r="I12" s="360"/>
      <c r="J12" s="360"/>
      <c r="K12" s="360"/>
    </row>
    <row r="13" s="346" customFormat="true" ht="15" hidden="false" customHeight="false" outlineLevel="0" collapsed="false">
      <c r="A13" s="359" t="n">
        <v>5</v>
      </c>
      <c r="B13" s="359"/>
      <c r="C13" s="359"/>
      <c r="D13" s="360"/>
      <c r="E13" s="360"/>
      <c r="F13" s="360"/>
      <c r="G13" s="360"/>
      <c r="H13" s="360"/>
      <c r="I13" s="360"/>
      <c r="J13" s="360"/>
      <c r="K13" s="360"/>
    </row>
    <row r="14" s="346" customFormat="true" ht="15" hidden="false" customHeight="false" outlineLevel="0" collapsed="false">
      <c r="A14" s="359" t="n">
        <v>6</v>
      </c>
      <c r="B14" s="359"/>
      <c r="C14" s="359"/>
      <c r="D14" s="360"/>
      <c r="E14" s="360"/>
      <c r="F14" s="360"/>
      <c r="G14" s="360"/>
      <c r="H14" s="360"/>
      <c r="I14" s="360"/>
      <c r="J14" s="360"/>
      <c r="K14" s="360"/>
    </row>
    <row r="15" s="346" customFormat="true" ht="15" hidden="false" customHeight="false" outlineLevel="0" collapsed="false">
      <c r="A15" s="359" t="n">
        <v>7</v>
      </c>
      <c r="B15" s="359"/>
      <c r="C15" s="359"/>
      <c r="D15" s="360"/>
      <c r="E15" s="360"/>
      <c r="F15" s="360"/>
      <c r="G15" s="360"/>
      <c r="H15" s="360"/>
      <c r="I15" s="360"/>
      <c r="J15" s="360"/>
      <c r="K15" s="360"/>
    </row>
    <row r="16" s="346" customFormat="true" ht="15" hidden="false" customHeight="false" outlineLevel="0" collapsed="false">
      <c r="A16" s="359" t="n">
        <v>8</v>
      </c>
      <c r="B16" s="359"/>
      <c r="C16" s="359"/>
      <c r="D16" s="360"/>
      <c r="E16" s="360"/>
      <c r="F16" s="360"/>
      <c r="G16" s="360"/>
      <c r="H16" s="360"/>
      <c r="I16" s="360"/>
      <c r="J16" s="360"/>
      <c r="K16" s="360"/>
    </row>
    <row r="17" s="346" customFormat="true" ht="15" hidden="false" customHeight="false" outlineLevel="0" collapsed="false">
      <c r="A17" s="359" t="n">
        <v>9</v>
      </c>
      <c r="B17" s="359"/>
      <c r="C17" s="359"/>
      <c r="D17" s="360"/>
      <c r="E17" s="360"/>
      <c r="F17" s="360"/>
      <c r="G17" s="360"/>
      <c r="H17" s="360"/>
      <c r="I17" s="360"/>
      <c r="J17" s="360"/>
      <c r="K17" s="360"/>
    </row>
    <row r="18" s="346" customFormat="true" ht="15" hidden="false" customHeight="false" outlineLevel="0" collapsed="false">
      <c r="A18" s="359" t="n">
        <v>10</v>
      </c>
      <c r="B18" s="359"/>
      <c r="C18" s="359"/>
      <c r="D18" s="360"/>
      <c r="E18" s="360"/>
      <c r="F18" s="360"/>
      <c r="G18" s="360"/>
      <c r="H18" s="360"/>
      <c r="I18" s="360"/>
      <c r="J18" s="360"/>
      <c r="K18" s="360"/>
    </row>
    <row r="19" s="346" customFormat="true" ht="15" hidden="false" customHeight="false" outlineLevel="0" collapsed="false">
      <c r="A19" s="359" t="n">
        <v>11</v>
      </c>
      <c r="B19" s="359"/>
      <c r="C19" s="359"/>
      <c r="D19" s="360"/>
      <c r="E19" s="360"/>
      <c r="F19" s="360"/>
      <c r="G19" s="360"/>
      <c r="H19" s="360"/>
      <c r="I19" s="360"/>
      <c r="J19" s="360"/>
      <c r="K19" s="360"/>
    </row>
    <row r="20" s="346" customFormat="true" ht="15" hidden="false" customHeight="false" outlineLevel="0" collapsed="false">
      <c r="A20" s="359" t="n">
        <v>12</v>
      </c>
      <c r="B20" s="359"/>
      <c r="C20" s="359"/>
      <c r="D20" s="360"/>
      <c r="E20" s="360"/>
      <c r="F20" s="360"/>
      <c r="G20" s="360"/>
      <c r="H20" s="360"/>
      <c r="I20" s="360"/>
      <c r="J20" s="360"/>
      <c r="K20" s="360"/>
    </row>
    <row r="21" s="346" customFormat="true" ht="15" hidden="false" customHeight="false" outlineLevel="0" collapsed="false">
      <c r="A21" s="359" t="n">
        <v>13</v>
      </c>
      <c r="B21" s="359"/>
      <c r="C21" s="359"/>
      <c r="D21" s="360"/>
      <c r="E21" s="360"/>
      <c r="F21" s="360"/>
      <c r="G21" s="360"/>
      <c r="H21" s="360"/>
      <c r="I21" s="360"/>
      <c r="J21" s="360"/>
      <c r="K21" s="360"/>
    </row>
    <row r="22" s="346" customFormat="true" ht="15" hidden="false" customHeight="false" outlineLevel="0" collapsed="false">
      <c r="A22" s="359" t="n">
        <v>14</v>
      </c>
      <c r="B22" s="359"/>
      <c r="C22" s="359"/>
      <c r="D22" s="360"/>
      <c r="E22" s="360"/>
      <c r="F22" s="360"/>
      <c r="G22" s="360"/>
      <c r="H22" s="360"/>
      <c r="I22" s="360"/>
      <c r="J22" s="360"/>
      <c r="K22" s="360"/>
    </row>
    <row r="23" s="346" customFormat="true" ht="15" hidden="false" customHeight="false" outlineLevel="0" collapsed="false">
      <c r="A23" s="359" t="n">
        <v>15</v>
      </c>
      <c r="B23" s="359"/>
      <c r="C23" s="359"/>
      <c r="D23" s="360"/>
      <c r="E23" s="360"/>
      <c r="F23" s="360"/>
      <c r="G23" s="360"/>
      <c r="H23" s="360"/>
      <c r="I23" s="360"/>
      <c r="J23" s="360"/>
      <c r="K23" s="360"/>
    </row>
    <row r="24" s="346" customFormat="true" ht="15" hidden="false" customHeight="false" outlineLevel="0" collapsed="false">
      <c r="A24" s="359" t="n">
        <v>16</v>
      </c>
      <c r="B24" s="359"/>
      <c r="C24" s="359"/>
      <c r="D24" s="360"/>
      <c r="E24" s="360"/>
      <c r="F24" s="360"/>
      <c r="G24" s="360"/>
      <c r="H24" s="360"/>
      <c r="I24" s="360"/>
      <c r="J24" s="360"/>
      <c r="K24" s="360"/>
    </row>
    <row r="25" s="346" customFormat="true" ht="15" hidden="false" customHeight="false" outlineLevel="0" collapsed="false">
      <c r="A25" s="359" t="n">
        <v>17</v>
      </c>
      <c r="B25" s="359"/>
      <c r="C25" s="359"/>
      <c r="D25" s="360"/>
      <c r="E25" s="360"/>
      <c r="F25" s="360"/>
      <c r="G25" s="360"/>
      <c r="H25" s="360"/>
      <c r="I25" s="360"/>
      <c r="J25" s="360"/>
      <c r="K25" s="360"/>
    </row>
    <row r="26" s="346" customFormat="true" ht="15" hidden="false" customHeight="false" outlineLevel="0" collapsed="false">
      <c r="A26" s="359" t="n">
        <v>18</v>
      </c>
      <c r="B26" s="359"/>
      <c r="C26" s="359"/>
      <c r="D26" s="360"/>
      <c r="E26" s="360"/>
      <c r="F26" s="360"/>
      <c r="G26" s="360"/>
      <c r="H26" s="360"/>
      <c r="I26" s="360"/>
      <c r="J26" s="360"/>
      <c r="K26" s="360"/>
    </row>
    <row r="27" s="346" customFormat="true" ht="15" hidden="false" customHeight="false" outlineLevel="0" collapsed="false">
      <c r="A27" s="359" t="s">
        <v>431</v>
      </c>
      <c r="B27" s="359"/>
      <c r="C27" s="359"/>
      <c r="D27" s="360"/>
      <c r="E27" s="360"/>
      <c r="F27" s="360"/>
      <c r="G27" s="360"/>
      <c r="H27" s="360"/>
      <c r="I27" s="360"/>
      <c r="J27" s="360"/>
      <c r="K27" s="360"/>
    </row>
    <row r="28" customFormat="false" ht="12.75" hidden="false" customHeight="false" outlineLevel="0" collapsed="false">
      <c r="A28" s="370"/>
      <c r="B28" s="370"/>
      <c r="C28" s="370"/>
      <c r="D28" s="370"/>
      <c r="E28" s="370"/>
      <c r="F28" s="370"/>
      <c r="G28" s="370"/>
      <c r="H28" s="370"/>
      <c r="I28" s="370"/>
      <c r="J28" s="370"/>
      <c r="K28" s="370"/>
    </row>
    <row r="29" customFormat="false" ht="12.75" hidden="false" customHeight="false" outlineLevel="0" collapsed="false">
      <c r="A29" s="370"/>
      <c r="B29" s="370"/>
      <c r="C29" s="370"/>
      <c r="D29" s="370"/>
      <c r="E29" s="370"/>
      <c r="F29" s="370"/>
      <c r="G29" s="370"/>
      <c r="H29" s="370"/>
      <c r="I29" s="370"/>
      <c r="J29" s="370"/>
      <c r="K29" s="370"/>
    </row>
    <row r="30" customFormat="false" ht="12.75" hidden="false" customHeight="false" outlineLevel="0" collapsed="false">
      <c r="A30" s="371"/>
      <c r="B30" s="371"/>
      <c r="C30" s="371"/>
      <c r="D30" s="370"/>
      <c r="E30" s="370"/>
      <c r="F30" s="370"/>
      <c r="G30" s="370"/>
      <c r="H30" s="370"/>
      <c r="I30" s="370"/>
      <c r="J30" s="370"/>
      <c r="K30" s="370"/>
    </row>
    <row r="31" customFormat="false" ht="15" hidden="false" customHeight="false" outlineLevel="0" collapsed="false">
      <c r="A31" s="372"/>
      <c r="B31" s="372"/>
      <c r="C31" s="372"/>
      <c r="D31" s="373" t="s">
        <v>294</v>
      </c>
      <c r="E31" s="372"/>
      <c r="F31" s="372"/>
      <c r="G31" s="374"/>
      <c r="H31" s="372"/>
      <c r="I31" s="372"/>
      <c r="J31" s="372"/>
      <c r="K31" s="372"/>
    </row>
    <row r="32" customFormat="false" ht="15" hidden="false" customHeight="false" outlineLevel="0" collapsed="false">
      <c r="A32" s="372"/>
      <c r="B32" s="372"/>
      <c r="C32" s="372"/>
      <c r="D32" s="372"/>
      <c r="E32" s="375"/>
      <c r="F32" s="372"/>
      <c r="H32" s="375"/>
      <c r="I32" s="375"/>
      <c r="J32" s="376"/>
    </row>
    <row r="33" customFormat="false" ht="15" hidden="false" customHeight="false" outlineLevel="0" collapsed="false">
      <c r="D33" s="372"/>
      <c r="E33" s="377" t="s">
        <v>499</v>
      </c>
      <c r="F33" s="372"/>
      <c r="H33" s="378" t="s">
        <v>580</v>
      </c>
      <c r="I33" s="378"/>
    </row>
    <row r="34" customFormat="false" ht="15" hidden="false" customHeight="false" outlineLevel="0" collapsed="false">
      <c r="D34" s="372"/>
      <c r="E34" s="379" t="s">
        <v>297</v>
      </c>
      <c r="F34" s="372"/>
      <c r="H34" s="372" t="s">
        <v>581</v>
      </c>
      <c r="I34" s="372"/>
    </row>
  </sheetData>
  <dataValidations count="1">
    <dataValidation allowBlank="true" operator="between" showDropDown="false" showErrorMessage="true" showInputMessage="false" sqref="B9:B27" type="list">
      <formula1>"იჯარა,საკუთრება"</formula1>
      <formula2>0</formula2>
    </dataValidation>
  </dataValidations>
  <printOptions headings="false" gridLines="false" gridLinesSet="true" horizontalCentered="false" verticalCentered="false"/>
  <pageMargins left="0.196527777777778" right="0.196527777777778" top="0.196527777777778" bottom="0.196527777777778" header="0.511805555555555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W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80" workbookViewId="0">
      <selection pane="topLeft" activeCell="Q51" activeCellId="0" sqref="Q51"/>
    </sheetView>
  </sheetViews>
  <sheetFormatPr defaultRowHeight="12.75"/>
  <cols>
    <col collapsed="false" hidden="false" max="1" min="1" style="215" width="11.6989795918367"/>
    <col collapsed="false" hidden="false" max="2" min="2" style="215" width="21.5459183673469"/>
    <col collapsed="false" hidden="false" max="3" min="3" style="215" width="19.1224489795918"/>
    <col collapsed="false" hidden="false" max="4" min="4" style="215" width="23.6887755102041"/>
    <col collapsed="false" hidden="false" max="6" min="5" style="215" width="16.5510204081633"/>
    <col collapsed="false" hidden="false" max="7" min="7" style="215" width="16.9795918367347"/>
    <col collapsed="false" hidden="false" max="8" min="8" style="215" width="18.9795918367347"/>
    <col collapsed="false" hidden="false" max="9" min="9" style="215" width="24.3979591836735"/>
    <col collapsed="false" hidden="false" max="257" min="10" style="215" width="9.13265306122449"/>
    <col collapsed="false" hidden="false" max="1025" min="258" style="0" width="9.13265306122449"/>
  </cols>
  <sheetData>
    <row r="1" customFormat="false" ht="15" hidden="false" customHeight="false" outlineLevel="0" collapsed="false">
      <c r="A1" s="322" t="s">
        <v>655</v>
      </c>
      <c r="B1" s="323"/>
      <c r="C1" s="323"/>
      <c r="D1" s="323"/>
      <c r="E1" s="323"/>
      <c r="F1" s="323"/>
      <c r="G1" s="323"/>
      <c r="H1" s="324"/>
      <c r="I1" s="134" t="s">
        <v>1</v>
      </c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</row>
    <row r="2" customFormat="false" ht="15" hidden="false" customHeight="false" outlineLevel="0" collapsed="false">
      <c r="A2" s="96" t="s">
        <v>2</v>
      </c>
      <c r="B2" s="323"/>
      <c r="C2" s="323"/>
      <c r="D2" s="323"/>
      <c r="E2" s="323"/>
      <c r="F2" s="323"/>
      <c r="G2" s="323"/>
      <c r="H2" s="324"/>
      <c r="I2" s="212" t="str">
        <f aca="false">'ფორმა N1'!L2</f>
        <v>03.10.-21.10.2017</v>
      </c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</row>
    <row r="3" customFormat="false" ht="15" hidden="false" customHeight="false" outlineLevel="0" collapsed="false">
      <c r="A3" s="323"/>
      <c r="B3" s="323"/>
      <c r="C3" s="323"/>
      <c r="D3" s="323"/>
      <c r="E3" s="323"/>
      <c r="F3" s="323"/>
      <c r="G3" s="323"/>
      <c r="H3" s="327"/>
      <c r="I3" s="327"/>
      <c r="J3" s="0"/>
      <c r="K3" s="0"/>
      <c r="L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</row>
    <row r="4" customFormat="false" ht="15" hidden="false" customHeight="false" outlineLevel="0" collapsed="false">
      <c r="A4" s="86" t="str">
        <f aca="false">'ფორმა N2'!A4</f>
        <v>ანგარიშვალდებული პირის დასახელება:</v>
      </c>
      <c r="B4" s="86"/>
      <c r="C4" s="86"/>
      <c r="D4" s="323"/>
      <c r="E4" s="323"/>
      <c r="F4" s="323"/>
      <c r="G4" s="323"/>
      <c r="H4" s="323"/>
      <c r="I4" s="38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</row>
    <row r="5" customFormat="false" ht="15" hidden="false" customHeight="false" outlineLevel="0" collapsed="false">
      <c r="A5" s="272" t="str">
        <f aca="false">'ფორმა N1'!A5</f>
        <v>ალექსანდრე ელისაშვილი</v>
      </c>
      <c r="B5" s="144"/>
      <c r="C5" s="144"/>
      <c r="D5" s="381"/>
      <c r="E5" s="381"/>
      <c r="F5" s="381"/>
      <c r="G5" s="381"/>
      <c r="H5" s="381"/>
      <c r="I5" s="382"/>
    </row>
    <row r="6" customFormat="false" ht="13.5" hidden="false" customHeight="false" outlineLevel="0" collapsed="false">
      <c r="A6" s="329"/>
      <c r="B6" s="330"/>
      <c r="C6" s="330"/>
      <c r="D6" s="323"/>
      <c r="E6" s="323"/>
      <c r="F6" s="323"/>
      <c r="G6" s="323"/>
      <c r="H6" s="323"/>
      <c r="I6" s="323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</row>
    <row r="7" customFormat="false" ht="60" hidden="false" customHeight="false" outlineLevel="0" collapsed="false">
      <c r="A7" s="383" t="s">
        <v>7</v>
      </c>
      <c r="B7" s="336" t="s">
        <v>656</v>
      </c>
      <c r="C7" s="336" t="s">
        <v>657</v>
      </c>
      <c r="D7" s="336" t="s">
        <v>658</v>
      </c>
      <c r="E7" s="336" t="s">
        <v>659</v>
      </c>
      <c r="F7" s="336" t="s">
        <v>660</v>
      </c>
      <c r="G7" s="336" t="s">
        <v>661</v>
      </c>
      <c r="H7" s="336" t="s">
        <v>662</v>
      </c>
      <c r="I7" s="336" t="s">
        <v>663</v>
      </c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</row>
    <row r="8" customFormat="false" ht="15" hidden="false" customHeight="false" outlineLevel="0" collapsed="false">
      <c r="A8" s="334" t="n">
        <v>1</v>
      </c>
      <c r="B8" s="334" t="n">
        <v>2</v>
      </c>
      <c r="C8" s="336" t="n">
        <v>3</v>
      </c>
      <c r="D8" s="334" t="n">
        <v>6</v>
      </c>
      <c r="E8" s="336" t="n">
        <v>7</v>
      </c>
      <c r="F8" s="334" t="n">
        <v>8</v>
      </c>
      <c r="G8" s="334" t="n">
        <v>9</v>
      </c>
      <c r="H8" s="334" t="n">
        <v>10</v>
      </c>
      <c r="I8" s="336" t="n">
        <v>11</v>
      </c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</row>
    <row r="9" customFormat="false" ht="15" hidden="false" customHeight="false" outlineLevel="0" collapsed="false">
      <c r="A9" s="384" t="n">
        <v>1</v>
      </c>
      <c r="B9" s="339"/>
      <c r="C9" s="339"/>
      <c r="D9" s="339"/>
      <c r="E9" s="339"/>
      <c r="F9" s="385"/>
      <c r="G9" s="385"/>
      <c r="H9" s="385"/>
      <c r="I9" s="339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</row>
    <row r="10" customFormat="false" ht="15" hidden="false" customHeight="false" outlineLevel="0" collapsed="false">
      <c r="A10" s="384" t="n">
        <v>2</v>
      </c>
      <c r="B10" s="339"/>
      <c r="C10" s="339"/>
      <c r="D10" s="339"/>
      <c r="E10" s="339"/>
      <c r="F10" s="385"/>
      <c r="G10" s="385"/>
      <c r="H10" s="385"/>
      <c r="I10" s="339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</row>
    <row r="11" customFormat="false" ht="15" hidden="false" customHeight="false" outlineLevel="0" collapsed="false">
      <c r="A11" s="384" t="n">
        <v>3</v>
      </c>
      <c r="B11" s="339"/>
      <c r="C11" s="339"/>
      <c r="D11" s="339"/>
      <c r="E11" s="339"/>
      <c r="F11" s="385"/>
      <c r="G11" s="385"/>
      <c r="H11" s="385"/>
      <c r="I11" s="339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</row>
    <row r="12" customFormat="false" ht="15" hidden="false" customHeight="false" outlineLevel="0" collapsed="false">
      <c r="A12" s="384" t="n">
        <v>4</v>
      </c>
      <c r="B12" s="339"/>
      <c r="C12" s="339"/>
      <c r="D12" s="339"/>
      <c r="E12" s="339"/>
      <c r="F12" s="385"/>
      <c r="G12" s="385"/>
      <c r="H12" s="385"/>
      <c r="I12" s="339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</row>
    <row r="13" customFormat="false" ht="15" hidden="false" customHeight="false" outlineLevel="0" collapsed="false">
      <c r="A13" s="384" t="n">
        <v>5</v>
      </c>
      <c r="B13" s="339"/>
      <c r="C13" s="339"/>
      <c r="D13" s="339"/>
      <c r="E13" s="339"/>
      <c r="F13" s="385"/>
      <c r="G13" s="385"/>
      <c r="H13" s="385"/>
      <c r="I13" s="339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</row>
    <row r="14" customFormat="false" ht="15" hidden="false" customHeight="false" outlineLevel="0" collapsed="false">
      <c r="A14" s="384" t="n">
        <v>6</v>
      </c>
      <c r="B14" s="339"/>
      <c r="C14" s="339"/>
      <c r="D14" s="339"/>
      <c r="E14" s="339"/>
      <c r="F14" s="385"/>
      <c r="G14" s="385"/>
      <c r="H14" s="385"/>
      <c r="I14" s="339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</row>
    <row r="15" customFormat="false" ht="15" hidden="false" customHeight="false" outlineLevel="0" collapsed="false">
      <c r="A15" s="384" t="n">
        <v>7</v>
      </c>
      <c r="B15" s="339"/>
      <c r="C15" s="339"/>
      <c r="D15" s="339"/>
      <c r="E15" s="339"/>
      <c r="F15" s="385"/>
      <c r="G15" s="385"/>
      <c r="H15" s="385"/>
      <c r="I15" s="339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</row>
    <row r="16" customFormat="false" ht="15" hidden="false" customHeight="false" outlineLevel="0" collapsed="false">
      <c r="A16" s="384" t="n">
        <v>8</v>
      </c>
      <c r="B16" s="339"/>
      <c r="C16" s="339"/>
      <c r="D16" s="339"/>
      <c r="E16" s="339"/>
      <c r="F16" s="385"/>
      <c r="G16" s="385"/>
      <c r="H16" s="385"/>
      <c r="I16" s="339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</row>
    <row r="17" customFormat="false" ht="15" hidden="false" customHeight="false" outlineLevel="0" collapsed="false">
      <c r="A17" s="384" t="n">
        <v>9</v>
      </c>
      <c r="B17" s="339"/>
      <c r="C17" s="339"/>
      <c r="D17" s="339"/>
      <c r="E17" s="339"/>
      <c r="F17" s="385"/>
      <c r="G17" s="385"/>
      <c r="H17" s="385"/>
      <c r="I17" s="339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</row>
    <row r="18" customFormat="false" ht="15" hidden="false" customHeight="false" outlineLevel="0" collapsed="false">
      <c r="A18" s="384" t="n">
        <v>10</v>
      </c>
      <c r="B18" s="339"/>
      <c r="C18" s="339"/>
      <c r="D18" s="339"/>
      <c r="E18" s="339"/>
      <c r="F18" s="385"/>
      <c r="G18" s="385"/>
      <c r="H18" s="385"/>
      <c r="I18" s="339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</row>
    <row r="19" customFormat="false" ht="15" hidden="false" customHeight="false" outlineLevel="0" collapsed="false">
      <c r="A19" s="384" t="n">
        <v>11</v>
      </c>
      <c r="B19" s="339"/>
      <c r="C19" s="339"/>
      <c r="D19" s="339"/>
      <c r="E19" s="339"/>
      <c r="F19" s="385"/>
      <c r="G19" s="385"/>
      <c r="H19" s="385"/>
      <c r="I19" s="339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</row>
    <row r="20" customFormat="false" ht="15" hidden="false" customHeight="false" outlineLevel="0" collapsed="false">
      <c r="A20" s="384" t="n">
        <v>12</v>
      </c>
      <c r="B20" s="339"/>
      <c r="C20" s="339"/>
      <c r="D20" s="339"/>
      <c r="E20" s="339"/>
      <c r="F20" s="385"/>
      <c r="G20" s="385"/>
      <c r="H20" s="385"/>
      <c r="I20" s="339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</row>
    <row r="21" customFormat="false" ht="15" hidden="false" customHeight="false" outlineLevel="0" collapsed="false">
      <c r="A21" s="384" t="n">
        <v>13</v>
      </c>
      <c r="B21" s="339"/>
      <c r="C21" s="339"/>
      <c r="D21" s="339"/>
      <c r="E21" s="339"/>
      <c r="F21" s="385"/>
      <c r="G21" s="385"/>
      <c r="H21" s="385"/>
      <c r="I21" s="339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</row>
    <row r="22" customFormat="false" ht="15" hidden="false" customHeight="false" outlineLevel="0" collapsed="false">
      <c r="A22" s="384" t="n">
        <v>14</v>
      </c>
      <c r="B22" s="339"/>
      <c r="C22" s="339"/>
      <c r="D22" s="339"/>
      <c r="E22" s="339"/>
      <c r="F22" s="385"/>
      <c r="G22" s="385"/>
      <c r="H22" s="385"/>
      <c r="I22" s="339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</row>
    <row r="23" customFormat="false" ht="15" hidden="false" customHeight="false" outlineLevel="0" collapsed="false">
      <c r="A23" s="384" t="n">
        <v>15</v>
      </c>
      <c r="B23" s="339"/>
      <c r="C23" s="339"/>
      <c r="D23" s="339"/>
      <c r="E23" s="339"/>
      <c r="F23" s="385"/>
      <c r="G23" s="385"/>
      <c r="H23" s="385"/>
      <c r="I23" s="339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</row>
    <row r="24" customFormat="false" ht="15" hidden="false" customHeight="false" outlineLevel="0" collapsed="false">
      <c r="A24" s="384" t="n">
        <v>16</v>
      </c>
      <c r="B24" s="339"/>
      <c r="C24" s="339"/>
      <c r="D24" s="339"/>
      <c r="E24" s="339"/>
      <c r="F24" s="385"/>
      <c r="G24" s="385"/>
      <c r="H24" s="385"/>
      <c r="I24" s="339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</row>
    <row r="25" customFormat="false" ht="15" hidden="false" customHeight="false" outlineLevel="0" collapsed="false">
      <c r="A25" s="384" t="n">
        <v>17</v>
      </c>
      <c r="B25" s="339"/>
      <c r="C25" s="339"/>
      <c r="D25" s="339"/>
      <c r="E25" s="339"/>
      <c r="F25" s="385"/>
      <c r="G25" s="385"/>
      <c r="H25" s="385"/>
      <c r="I25" s="339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</row>
    <row r="26" customFormat="false" ht="15" hidden="false" customHeight="false" outlineLevel="0" collapsed="false">
      <c r="A26" s="384" t="n">
        <v>18</v>
      </c>
      <c r="B26" s="339"/>
      <c r="C26" s="339"/>
      <c r="D26" s="339"/>
      <c r="E26" s="339"/>
      <c r="F26" s="385"/>
      <c r="G26" s="385"/>
      <c r="H26" s="385"/>
      <c r="I26" s="339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</row>
    <row r="27" customFormat="false" ht="15" hidden="false" customHeight="false" outlineLevel="0" collapsed="false">
      <c r="A27" s="384" t="s">
        <v>431</v>
      </c>
      <c r="B27" s="339"/>
      <c r="C27" s="339"/>
      <c r="D27" s="339"/>
      <c r="E27" s="339"/>
      <c r="F27" s="385"/>
      <c r="G27" s="385"/>
      <c r="H27" s="385"/>
      <c r="I27" s="339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</row>
    <row r="28" customFormat="false" ht="12.75" hidden="false" customHeight="false" outlineLevel="0" collapsed="false">
      <c r="A28" s="219"/>
      <c r="B28" s="219"/>
      <c r="C28" s="219"/>
      <c r="D28" s="219"/>
      <c r="E28" s="219"/>
      <c r="F28" s="219"/>
      <c r="G28" s="219"/>
      <c r="H28" s="219"/>
      <c r="I28" s="219"/>
    </row>
    <row r="29" customFormat="false" ht="12.75" hidden="false" customHeight="false" outlineLevel="0" collapsed="false">
      <c r="A29" s="219"/>
      <c r="B29" s="219"/>
      <c r="C29" s="219"/>
      <c r="D29" s="219"/>
      <c r="E29" s="219"/>
      <c r="F29" s="219"/>
      <c r="G29" s="219"/>
      <c r="H29" s="219"/>
      <c r="I29" s="219"/>
    </row>
    <row r="30" customFormat="false" ht="12.75" hidden="false" customHeight="false" outlineLevel="0" collapsed="false">
      <c r="A30" s="386"/>
      <c r="B30" s="219"/>
      <c r="C30" s="219"/>
      <c r="D30" s="219"/>
      <c r="E30" s="219"/>
      <c r="F30" s="219"/>
      <c r="G30" s="219"/>
      <c r="H30" s="219"/>
      <c r="I30" s="219"/>
    </row>
    <row r="31" customFormat="false" ht="15" hidden="false" customHeight="false" outlineLevel="0" collapsed="false">
      <c r="A31" s="173"/>
      <c r="B31" s="318" t="s">
        <v>294</v>
      </c>
      <c r="C31" s="173"/>
      <c r="D31" s="173"/>
      <c r="E31" s="142"/>
      <c r="F31" s="173"/>
      <c r="G31" s="173"/>
      <c r="H31" s="173"/>
      <c r="I31" s="173"/>
    </row>
    <row r="32" customFormat="false" ht="15" hidden="false" customHeight="false" outlineLevel="0" collapsed="false">
      <c r="A32" s="173"/>
      <c r="B32" s="173"/>
      <c r="C32" s="221"/>
      <c r="D32" s="173"/>
      <c r="F32" s="221"/>
      <c r="G32" s="387"/>
    </row>
    <row r="33" customFormat="false" ht="15" hidden="false" customHeight="false" outlineLevel="0" collapsed="false">
      <c r="B33" s="173"/>
      <c r="C33" s="220" t="s">
        <v>499</v>
      </c>
      <c r="D33" s="173"/>
      <c r="F33" s="320" t="s">
        <v>580</v>
      </c>
    </row>
    <row r="34" customFormat="false" ht="15" hidden="false" customHeight="false" outlineLevel="0" collapsed="false">
      <c r="B34" s="173"/>
      <c r="C34" s="222" t="s">
        <v>297</v>
      </c>
      <c r="D34" s="173"/>
      <c r="F34" s="173" t="s">
        <v>581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80" workbookViewId="0">
      <selection pane="topLeft" activeCell="B9" activeCellId="0" sqref="B9"/>
    </sheetView>
  </sheetViews>
  <sheetFormatPr defaultRowHeight="15"/>
  <cols>
    <col collapsed="false" hidden="false" max="1" min="1" style="173" width="9.98979591836735"/>
    <col collapsed="false" hidden="false" max="2" min="2" style="173" width="20.265306122449"/>
    <col collapsed="false" hidden="false" max="3" min="3" style="173" width="29.969387755102"/>
    <col collapsed="false" hidden="false" max="4" min="4" style="173" width="28.969387755102"/>
    <col collapsed="false" hidden="false" max="5" min="5" style="173" width="22.5459183673469"/>
    <col collapsed="false" hidden="false" max="6" min="6" style="173" width="19.9795918367347"/>
    <col collapsed="false" hidden="false" max="7" min="7" style="173" width="29.2551020408163"/>
    <col collapsed="false" hidden="false" max="8" min="8" style="173" width="27.1173469387755"/>
    <col collapsed="false" hidden="false" max="9" min="9" style="173" width="26.3928571428571"/>
    <col collapsed="false" hidden="false" max="10" min="10" style="173" width="0.566326530612245"/>
    <col collapsed="false" hidden="false" max="257" min="11" style="173" width="9.13265306122449"/>
    <col collapsed="false" hidden="false" max="1025" min="258" style="0" width="9.13265306122449"/>
  </cols>
  <sheetData>
    <row r="1" customFormat="false" ht="15" hidden="false" customHeight="false" outlineLevel="0" collapsed="false">
      <c r="A1" s="85" t="s">
        <v>664</v>
      </c>
      <c r="B1" s="86"/>
      <c r="C1" s="86"/>
      <c r="D1" s="86"/>
      <c r="E1" s="86"/>
      <c r="F1" s="86"/>
      <c r="G1" s="86"/>
      <c r="H1" s="86"/>
      <c r="I1" s="230" t="s">
        <v>502</v>
      </c>
      <c r="J1" s="298"/>
    </row>
    <row r="2" customFormat="false" ht="15" hidden="false" customHeight="false" outlineLevel="0" collapsed="false">
      <c r="A2" s="86" t="s">
        <v>2</v>
      </c>
      <c r="B2" s="86"/>
      <c r="C2" s="86"/>
      <c r="D2" s="86"/>
      <c r="E2" s="86"/>
      <c r="F2" s="86"/>
      <c r="G2" s="86"/>
      <c r="H2" s="86"/>
      <c r="I2" s="299" t="str">
        <f aca="false">'ფორმა N1'!L2</f>
        <v>03.10.-21.10.2017</v>
      </c>
      <c r="J2" s="298"/>
    </row>
    <row r="3" customFormat="false" ht="15" hidden="false" customHeight="false" outlineLevel="0" collapsed="false">
      <c r="A3" s="86"/>
      <c r="B3" s="86"/>
      <c r="C3" s="86"/>
      <c r="D3" s="86"/>
      <c r="E3" s="86"/>
      <c r="F3" s="86"/>
      <c r="G3" s="86"/>
      <c r="H3" s="86"/>
      <c r="I3" s="91"/>
      <c r="J3" s="298"/>
    </row>
    <row r="4" customFormat="false" ht="15" hidden="false" customHeight="false" outlineLevel="0" collapsed="false">
      <c r="A4" s="90" t="str">
        <f aca="false">[2]'ფორმა N2'!A4</f>
        <v>ანგარიშვალდებული პირის დასახელება:</v>
      </c>
      <c r="B4" s="86"/>
      <c r="C4" s="86"/>
      <c r="D4" s="86"/>
      <c r="E4" s="86"/>
      <c r="F4" s="86"/>
      <c r="G4" s="86"/>
      <c r="H4" s="86"/>
      <c r="I4" s="86"/>
      <c r="J4" s="95"/>
    </row>
    <row r="5" customFormat="false" ht="15" hidden="false" customHeight="false" outlineLevel="0" collapsed="false">
      <c r="A5" s="272" t="str">
        <f aca="false">'ფორმა N1'!A5</f>
        <v>ალექსანდრე ელისაშვილი</v>
      </c>
      <c r="B5" s="272"/>
      <c r="C5" s="272"/>
      <c r="D5" s="272"/>
      <c r="E5" s="272"/>
      <c r="F5" s="272"/>
      <c r="G5" s="272"/>
      <c r="H5" s="272"/>
      <c r="I5" s="272"/>
      <c r="J5" s="227"/>
    </row>
    <row r="6" customFormat="false" ht="15" hidden="false" customHeight="false" outlineLevel="0" collapsed="false">
      <c r="A6" s="90"/>
      <c r="B6" s="86"/>
      <c r="C6" s="86"/>
      <c r="D6" s="86"/>
      <c r="E6" s="86"/>
      <c r="F6" s="86"/>
      <c r="G6" s="86"/>
      <c r="H6" s="86"/>
      <c r="I6" s="86"/>
      <c r="J6" s="95"/>
    </row>
    <row r="7" customFormat="false" ht="15" hidden="false" customHeight="false" outlineLevel="0" collapsed="false">
      <c r="A7" s="86"/>
      <c r="B7" s="86"/>
      <c r="C7" s="86"/>
      <c r="D7" s="86"/>
      <c r="E7" s="86"/>
      <c r="F7" s="86"/>
      <c r="G7" s="86"/>
      <c r="H7" s="86"/>
      <c r="I7" s="86"/>
      <c r="J7" s="96"/>
    </row>
    <row r="8" customFormat="false" ht="63.75" hidden="false" customHeight="true" outlineLevel="0" collapsed="false">
      <c r="A8" s="300" t="s">
        <v>7</v>
      </c>
      <c r="B8" s="388" t="s">
        <v>665</v>
      </c>
      <c r="C8" s="389" t="s">
        <v>666</v>
      </c>
      <c r="D8" s="389" t="s">
        <v>667</v>
      </c>
      <c r="E8" s="389" t="s">
        <v>668</v>
      </c>
      <c r="F8" s="389" t="s">
        <v>669</v>
      </c>
      <c r="G8" s="389" t="s">
        <v>670</v>
      </c>
      <c r="H8" s="389" t="s">
        <v>671</v>
      </c>
      <c r="I8" s="301" t="s">
        <v>672</v>
      </c>
      <c r="J8" s="96"/>
    </row>
    <row r="9" customFormat="false" ht="15" hidden="false" customHeight="false" outlineLevel="0" collapsed="false">
      <c r="A9" s="303" t="n">
        <v>1</v>
      </c>
      <c r="B9" s="390"/>
      <c r="C9" s="308"/>
      <c r="D9" s="308"/>
      <c r="E9" s="307"/>
      <c r="F9" s="307"/>
      <c r="G9" s="307"/>
      <c r="H9" s="307"/>
      <c r="I9" s="307"/>
      <c r="J9" s="96"/>
    </row>
    <row r="10" customFormat="false" ht="15" hidden="false" customHeight="false" outlineLevel="0" collapsed="false">
      <c r="A10" s="303" t="n">
        <v>2</v>
      </c>
      <c r="B10" s="390"/>
      <c r="C10" s="308"/>
      <c r="D10" s="308"/>
      <c r="E10" s="307"/>
      <c r="F10" s="307"/>
      <c r="G10" s="307"/>
      <c r="H10" s="307"/>
      <c r="I10" s="307"/>
      <c r="J10" s="96"/>
    </row>
    <row r="11" customFormat="false" ht="15" hidden="false" customHeight="false" outlineLevel="0" collapsed="false">
      <c r="A11" s="303" t="n">
        <v>3</v>
      </c>
      <c r="B11" s="390"/>
      <c r="C11" s="308"/>
      <c r="D11" s="308"/>
      <c r="E11" s="307"/>
      <c r="F11" s="307"/>
      <c r="G11" s="307"/>
      <c r="H11" s="307"/>
      <c r="I11" s="307"/>
      <c r="J11" s="96"/>
    </row>
    <row r="12" customFormat="false" ht="15" hidden="false" customHeight="false" outlineLevel="0" collapsed="false">
      <c r="A12" s="303" t="n">
        <v>4</v>
      </c>
      <c r="B12" s="390"/>
      <c r="C12" s="308"/>
      <c r="D12" s="308"/>
      <c r="E12" s="307"/>
      <c r="F12" s="307"/>
      <c r="G12" s="307"/>
      <c r="H12" s="307"/>
      <c r="I12" s="307"/>
      <c r="J12" s="96"/>
    </row>
    <row r="13" customFormat="false" ht="15" hidden="false" customHeight="false" outlineLevel="0" collapsed="false">
      <c r="A13" s="303" t="n">
        <v>5</v>
      </c>
      <c r="B13" s="390"/>
      <c r="C13" s="308"/>
      <c r="D13" s="308"/>
      <c r="E13" s="307"/>
      <c r="F13" s="307"/>
      <c r="G13" s="307"/>
      <c r="H13" s="307"/>
      <c r="I13" s="307"/>
      <c r="J13" s="96"/>
    </row>
    <row r="14" customFormat="false" ht="15" hidden="false" customHeight="false" outlineLevel="0" collapsed="false">
      <c r="A14" s="303" t="n">
        <v>6</v>
      </c>
      <c r="B14" s="390"/>
      <c r="C14" s="308"/>
      <c r="D14" s="308"/>
      <c r="E14" s="307"/>
      <c r="F14" s="307"/>
      <c r="G14" s="307"/>
      <c r="H14" s="307"/>
      <c r="I14" s="307"/>
      <c r="J14" s="96"/>
    </row>
    <row r="15" customFormat="false" ht="15" hidden="false" customHeight="false" outlineLevel="0" collapsed="false">
      <c r="A15" s="303" t="n">
        <v>7</v>
      </c>
      <c r="B15" s="390"/>
      <c r="C15" s="308"/>
      <c r="D15" s="308"/>
      <c r="E15" s="307"/>
      <c r="F15" s="307"/>
      <c r="G15" s="307"/>
      <c r="H15" s="307"/>
      <c r="I15" s="307"/>
      <c r="J15" s="96"/>
    </row>
    <row r="16" customFormat="false" ht="15" hidden="false" customHeight="false" outlineLevel="0" collapsed="false">
      <c r="A16" s="303" t="n">
        <v>8</v>
      </c>
      <c r="B16" s="390"/>
      <c r="C16" s="308"/>
      <c r="D16" s="308"/>
      <c r="E16" s="307"/>
      <c r="F16" s="307"/>
      <c r="G16" s="307"/>
      <c r="H16" s="307"/>
      <c r="I16" s="307"/>
      <c r="J16" s="96"/>
    </row>
    <row r="17" customFormat="false" ht="15" hidden="false" customHeight="false" outlineLevel="0" collapsed="false">
      <c r="A17" s="303" t="n">
        <v>9</v>
      </c>
      <c r="B17" s="390"/>
      <c r="C17" s="308"/>
      <c r="D17" s="308"/>
      <c r="E17" s="307"/>
      <c r="F17" s="307"/>
      <c r="G17" s="307"/>
      <c r="H17" s="307"/>
      <c r="I17" s="307"/>
      <c r="J17" s="96"/>
    </row>
    <row r="18" customFormat="false" ht="15" hidden="false" customHeight="false" outlineLevel="0" collapsed="false">
      <c r="A18" s="303" t="n">
        <v>10</v>
      </c>
      <c r="B18" s="390"/>
      <c r="C18" s="308"/>
      <c r="D18" s="308"/>
      <c r="E18" s="307"/>
      <c r="F18" s="307"/>
      <c r="G18" s="307"/>
      <c r="H18" s="307"/>
      <c r="I18" s="307"/>
      <c r="J18" s="96"/>
    </row>
    <row r="19" customFormat="false" ht="15" hidden="false" customHeight="false" outlineLevel="0" collapsed="false">
      <c r="A19" s="303" t="n">
        <v>11</v>
      </c>
      <c r="B19" s="390"/>
      <c r="C19" s="308"/>
      <c r="D19" s="308"/>
      <c r="E19" s="307"/>
      <c r="F19" s="307"/>
      <c r="G19" s="307"/>
      <c r="H19" s="307"/>
      <c r="I19" s="307"/>
      <c r="J19" s="96"/>
    </row>
    <row r="20" customFormat="false" ht="15" hidden="false" customHeight="false" outlineLevel="0" collapsed="false">
      <c r="A20" s="303" t="n">
        <v>12</v>
      </c>
      <c r="B20" s="390"/>
      <c r="C20" s="308"/>
      <c r="D20" s="308"/>
      <c r="E20" s="307"/>
      <c r="F20" s="307"/>
      <c r="G20" s="307"/>
      <c r="H20" s="307"/>
      <c r="I20" s="307"/>
      <c r="J20" s="96"/>
    </row>
    <row r="21" customFormat="false" ht="15" hidden="false" customHeight="false" outlineLevel="0" collapsed="false">
      <c r="A21" s="303" t="n">
        <v>13</v>
      </c>
      <c r="B21" s="390"/>
      <c r="C21" s="308"/>
      <c r="D21" s="308"/>
      <c r="E21" s="307"/>
      <c r="F21" s="307"/>
      <c r="G21" s="307"/>
      <c r="H21" s="307"/>
      <c r="I21" s="307"/>
      <c r="J21" s="96"/>
    </row>
    <row r="22" customFormat="false" ht="15" hidden="false" customHeight="false" outlineLevel="0" collapsed="false">
      <c r="A22" s="303" t="n">
        <v>14</v>
      </c>
      <c r="B22" s="390"/>
      <c r="C22" s="308"/>
      <c r="D22" s="308"/>
      <c r="E22" s="307"/>
      <c r="F22" s="307"/>
      <c r="G22" s="307"/>
      <c r="H22" s="307"/>
      <c r="I22" s="307"/>
      <c r="J22" s="96"/>
    </row>
    <row r="23" customFormat="false" ht="15" hidden="false" customHeight="false" outlineLevel="0" collapsed="false">
      <c r="A23" s="303" t="n">
        <v>15</v>
      </c>
      <c r="B23" s="390"/>
      <c r="C23" s="308"/>
      <c r="D23" s="308"/>
      <c r="E23" s="307"/>
      <c r="F23" s="307"/>
      <c r="G23" s="307"/>
      <c r="H23" s="307"/>
      <c r="I23" s="307"/>
      <c r="J23" s="96"/>
    </row>
    <row r="24" customFormat="false" ht="15" hidden="false" customHeight="false" outlineLevel="0" collapsed="false">
      <c r="A24" s="303" t="n">
        <v>16</v>
      </c>
      <c r="B24" s="390"/>
      <c r="C24" s="308"/>
      <c r="D24" s="308"/>
      <c r="E24" s="307"/>
      <c r="F24" s="307"/>
      <c r="G24" s="307"/>
      <c r="H24" s="307"/>
      <c r="I24" s="307"/>
      <c r="J24" s="96"/>
    </row>
    <row r="25" customFormat="false" ht="15" hidden="false" customHeight="false" outlineLevel="0" collapsed="false">
      <c r="A25" s="303" t="n">
        <v>17</v>
      </c>
      <c r="B25" s="390"/>
      <c r="C25" s="308"/>
      <c r="D25" s="308"/>
      <c r="E25" s="307"/>
      <c r="F25" s="307"/>
      <c r="G25" s="307"/>
      <c r="H25" s="307"/>
      <c r="I25" s="307"/>
      <c r="J25" s="96"/>
    </row>
    <row r="26" customFormat="false" ht="15" hidden="false" customHeight="false" outlineLevel="0" collapsed="false">
      <c r="A26" s="303" t="n">
        <v>18</v>
      </c>
      <c r="B26" s="390"/>
      <c r="C26" s="308"/>
      <c r="D26" s="308"/>
      <c r="E26" s="307"/>
      <c r="F26" s="307"/>
      <c r="G26" s="307"/>
      <c r="H26" s="307"/>
      <c r="I26" s="307"/>
      <c r="J26" s="96"/>
    </row>
    <row r="27" customFormat="false" ht="15" hidden="false" customHeight="false" outlineLevel="0" collapsed="false">
      <c r="A27" s="303" t="n">
        <v>19</v>
      </c>
      <c r="B27" s="390"/>
      <c r="C27" s="308"/>
      <c r="D27" s="308"/>
      <c r="E27" s="307"/>
      <c r="F27" s="307"/>
      <c r="G27" s="307"/>
      <c r="H27" s="307"/>
      <c r="I27" s="307"/>
      <c r="J27" s="96"/>
    </row>
    <row r="28" customFormat="false" ht="15" hidden="false" customHeight="false" outlineLevel="0" collapsed="false">
      <c r="A28" s="303" t="n">
        <v>20</v>
      </c>
      <c r="B28" s="390"/>
      <c r="C28" s="308"/>
      <c r="D28" s="308"/>
      <c r="E28" s="307"/>
      <c r="F28" s="307"/>
      <c r="G28" s="307"/>
      <c r="H28" s="307"/>
      <c r="I28" s="307"/>
      <c r="J28" s="96"/>
    </row>
    <row r="29" customFormat="false" ht="15" hidden="false" customHeight="false" outlineLevel="0" collapsed="false">
      <c r="A29" s="303" t="n">
        <v>21</v>
      </c>
      <c r="B29" s="390"/>
      <c r="C29" s="311"/>
      <c r="D29" s="311"/>
      <c r="E29" s="310"/>
      <c r="F29" s="310"/>
      <c r="G29" s="310"/>
      <c r="H29" s="391"/>
      <c r="I29" s="307"/>
      <c r="J29" s="96"/>
    </row>
    <row r="30" customFormat="false" ht="15" hidden="false" customHeight="false" outlineLevel="0" collapsed="false">
      <c r="A30" s="303" t="n">
        <v>22</v>
      </c>
      <c r="B30" s="390"/>
      <c r="C30" s="311"/>
      <c r="D30" s="311"/>
      <c r="E30" s="310"/>
      <c r="F30" s="310"/>
      <c r="G30" s="310"/>
      <c r="H30" s="391"/>
      <c r="I30" s="307"/>
      <c r="J30" s="96"/>
    </row>
    <row r="31" customFormat="false" ht="15" hidden="false" customHeight="false" outlineLevel="0" collapsed="false">
      <c r="A31" s="303" t="n">
        <v>23</v>
      </c>
      <c r="B31" s="390"/>
      <c r="C31" s="311"/>
      <c r="D31" s="311"/>
      <c r="E31" s="310"/>
      <c r="F31" s="310"/>
      <c r="G31" s="310"/>
      <c r="H31" s="391"/>
      <c r="I31" s="307"/>
      <c r="J31" s="96"/>
    </row>
    <row r="32" customFormat="false" ht="15" hidden="false" customHeight="false" outlineLevel="0" collapsed="false">
      <c r="A32" s="303" t="n">
        <v>24</v>
      </c>
      <c r="B32" s="390"/>
      <c r="C32" s="311"/>
      <c r="D32" s="311"/>
      <c r="E32" s="310"/>
      <c r="F32" s="310"/>
      <c r="G32" s="310"/>
      <c r="H32" s="391"/>
      <c r="I32" s="307"/>
      <c r="J32" s="96"/>
    </row>
    <row r="33" customFormat="false" ht="15" hidden="false" customHeight="false" outlineLevel="0" collapsed="false">
      <c r="A33" s="303" t="n">
        <v>25</v>
      </c>
      <c r="B33" s="390"/>
      <c r="C33" s="311"/>
      <c r="D33" s="311"/>
      <c r="E33" s="310"/>
      <c r="F33" s="310"/>
      <c r="G33" s="310"/>
      <c r="H33" s="391"/>
      <c r="I33" s="307"/>
      <c r="J33" s="96"/>
    </row>
    <row r="34" customFormat="false" ht="15" hidden="false" customHeight="false" outlineLevel="0" collapsed="false">
      <c r="A34" s="303" t="n">
        <v>26</v>
      </c>
      <c r="B34" s="390"/>
      <c r="C34" s="311"/>
      <c r="D34" s="311"/>
      <c r="E34" s="310"/>
      <c r="F34" s="310"/>
      <c r="G34" s="310"/>
      <c r="H34" s="391"/>
      <c r="I34" s="307"/>
      <c r="J34" s="96"/>
    </row>
    <row r="35" customFormat="false" ht="15" hidden="false" customHeight="false" outlineLevel="0" collapsed="false">
      <c r="A35" s="303" t="n">
        <v>27</v>
      </c>
      <c r="B35" s="390"/>
      <c r="C35" s="311"/>
      <c r="D35" s="311"/>
      <c r="E35" s="310"/>
      <c r="F35" s="310"/>
      <c r="G35" s="310"/>
      <c r="H35" s="391"/>
      <c r="I35" s="307"/>
      <c r="J35" s="96"/>
    </row>
    <row r="36" customFormat="false" ht="15" hidden="false" customHeight="false" outlineLevel="0" collapsed="false">
      <c r="A36" s="303" t="n">
        <v>28</v>
      </c>
      <c r="B36" s="390"/>
      <c r="C36" s="311"/>
      <c r="D36" s="311"/>
      <c r="E36" s="310"/>
      <c r="F36" s="310"/>
      <c r="G36" s="310"/>
      <c r="H36" s="391"/>
      <c r="I36" s="307"/>
      <c r="J36" s="96"/>
    </row>
    <row r="37" customFormat="false" ht="15" hidden="false" customHeight="false" outlineLevel="0" collapsed="false">
      <c r="A37" s="303" t="n">
        <v>29</v>
      </c>
      <c r="B37" s="390"/>
      <c r="C37" s="311"/>
      <c r="D37" s="311"/>
      <c r="E37" s="310"/>
      <c r="F37" s="310"/>
      <c r="G37" s="310"/>
      <c r="H37" s="391"/>
      <c r="I37" s="307"/>
      <c r="J37" s="96"/>
    </row>
    <row r="38" customFormat="false" ht="15" hidden="false" customHeight="false" outlineLevel="0" collapsed="false">
      <c r="A38" s="303" t="s">
        <v>431</v>
      </c>
      <c r="B38" s="390"/>
      <c r="C38" s="311"/>
      <c r="D38" s="311"/>
      <c r="E38" s="310"/>
      <c r="F38" s="310"/>
      <c r="G38" s="392"/>
      <c r="H38" s="393" t="s">
        <v>673</v>
      </c>
      <c r="I38" s="394" t="n">
        <f aca="false">SUM(I9:I37)</f>
        <v>0</v>
      </c>
      <c r="J38" s="96"/>
    </row>
    <row r="40" customFormat="false" ht="15" hidden="false" customHeight="false" outlineLevel="0" collapsed="false">
      <c r="A40" s="173" t="s">
        <v>674</v>
      </c>
    </row>
    <row r="42" customFormat="false" ht="15" hidden="false" customHeight="false" outlineLevel="0" collapsed="false">
      <c r="B42" s="318" t="s">
        <v>294</v>
      </c>
      <c r="F42" s="142"/>
    </row>
    <row r="43" customFormat="false" ht="15" hidden="false" customHeight="false" outlineLevel="0" collapsed="false">
      <c r="F43" s="215"/>
      <c r="I43" s="215"/>
      <c r="J43" s="215"/>
      <c r="K43" s="215"/>
      <c r="L43" s="215"/>
    </row>
    <row r="44" customFormat="false" ht="15" hidden="false" customHeight="false" outlineLevel="0" collapsed="false">
      <c r="C44" s="221"/>
      <c r="F44" s="221"/>
      <c r="G44" s="221"/>
      <c r="H44" s="227"/>
      <c r="I44" s="319"/>
      <c r="J44" s="215"/>
      <c r="K44" s="215"/>
      <c r="L44" s="215"/>
    </row>
    <row r="45" customFormat="false" ht="15" hidden="false" customHeight="false" outlineLevel="0" collapsed="false">
      <c r="A45" s="215"/>
      <c r="C45" s="220" t="s">
        <v>499</v>
      </c>
      <c r="F45" s="320" t="s">
        <v>580</v>
      </c>
      <c r="G45" s="220"/>
      <c r="H45" s="220"/>
      <c r="I45" s="319"/>
      <c r="J45" s="215"/>
      <c r="K45" s="215"/>
      <c r="L45" s="215"/>
    </row>
    <row r="46" customFormat="false" ht="15" hidden="false" customHeight="false" outlineLevel="0" collapsed="false">
      <c r="A46" s="215"/>
      <c r="C46" s="222" t="s">
        <v>297</v>
      </c>
      <c r="F46" s="173" t="s">
        <v>581</v>
      </c>
      <c r="I46" s="215"/>
      <c r="J46" s="215"/>
      <c r="K46" s="215"/>
      <c r="L46" s="215"/>
    </row>
    <row r="47" s="215" customFormat="true" ht="15" hidden="false" customHeight="false" outlineLevel="0" collapsed="false">
      <c r="B47" s="173"/>
      <c r="C47" s="222"/>
      <c r="G47" s="222"/>
      <c r="H47" s="222"/>
    </row>
    <row r="48" s="215" customFormat="true" ht="12.75" hidden="false" customHeight="false" outlineLevel="0" collapsed="false"/>
    <row r="49" s="215" customFormat="true" ht="12.75" hidden="false" customHeight="false" outlineLevel="0" collapsed="false"/>
    <row r="50" s="215" customFormat="true" ht="12.75" hidden="false" customHeight="false" outlineLevel="0" collapsed="false"/>
    <row r="51" s="215" customFormat="true" ht="12.75" hidden="false" customHeight="false" outlineLevel="0" collapsed="false"/>
  </sheetData>
  <dataValidations count="1">
    <dataValidation allowBlank="true" error="ივსება შემდეგი ფორმატით: თვე/დღე/წელი" errorTitle="თარიღის შევსების ინსტრუქცია" operator="between" prompt="თვე/დღე/წელი" showDropDown="false" showErrorMessage="true" showInputMessage="true" sqref="B9:B38" type="none">
      <formula1>0</formula1>
      <formula2>0</formula2>
    </dataValidation>
  </dataValidations>
  <printOptions headings="false" gridLines="tru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75"/>
  <cols>
    <col collapsed="false" hidden="false" max="1" min="1" style="346" width="7.28061224489796"/>
    <col collapsed="false" hidden="false" max="2" min="2" style="346" width="57.2295918367347"/>
    <col collapsed="false" hidden="false" max="3" min="3" style="346" width="24.1173469387755"/>
    <col collapsed="false" hidden="false" max="257" min="4" style="346" width="9.13265306122449"/>
    <col collapsed="false" hidden="false" max="1025" min="258" style="0" width="9.13265306122449"/>
  </cols>
  <sheetData>
    <row r="1" s="99" customFormat="true" ht="18.75" hidden="false" customHeight="true" outlineLevel="0" collapsed="false">
      <c r="A1" s="395" t="s">
        <v>675</v>
      </c>
      <c r="B1" s="395"/>
      <c r="C1" s="230" t="s">
        <v>1</v>
      </c>
    </row>
    <row r="2" s="99" customFormat="true" ht="15" hidden="false" customHeight="false" outlineLevel="0" collapsed="false">
      <c r="A2" s="395"/>
      <c r="B2" s="395"/>
      <c r="C2" s="212" t="str">
        <f aca="false">'ფორმა N1'!L2</f>
        <v>03.10.-21.10.2017</v>
      </c>
    </row>
    <row r="3" s="99" customFormat="true" ht="15" hidden="false" customHeight="false" outlineLevel="0" collapsed="false">
      <c r="A3" s="396" t="s">
        <v>2</v>
      </c>
      <c r="B3" s="132"/>
      <c r="C3" s="87"/>
    </row>
    <row r="4" s="99" customFormat="true" ht="15" hidden="false" customHeight="false" outlineLevel="0" collapsed="false">
      <c r="A4" s="182"/>
      <c r="B4" s="132"/>
      <c r="C4" s="87"/>
    </row>
    <row r="5" s="122" customFormat="true" ht="15" hidden="false" customHeight="false" outlineLevel="0" collapsed="false">
      <c r="A5" s="397" t="s">
        <v>4</v>
      </c>
      <c r="B5" s="397"/>
      <c r="C5" s="182"/>
    </row>
    <row r="6" s="122" customFormat="true" ht="15" hidden="false" customHeight="false" outlineLevel="0" collapsed="false">
      <c r="A6" s="398" t="str">
        <f aca="false">'ფორმა N1'!A5</f>
        <v>ალექსანდრე ელისაშვილი</v>
      </c>
      <c r="B6" s="398"/>
      <c r="C6" s="182"/>
    </row>
    <row r="7" customFormat="false" ht="12.75" hidden="false" customHeight="false" outlineLevel="0" collapsed="false">
      <c r="A7" s="399"/>
      <c r="B7" s="399"/>
      <c r="C7" s="399"/>
    </row>
    <row r="8" customFormat="false" ht="12.75" hidden="false" customHeight="false" outlineLevel="0" collapsed="false">
      <c r="A8" s="399"/>
      <c r="B8" s="399"/>
      <c r="C8" s="399"/>
    </row>
    <row r="9" customFormat="false" ht="30" hidden="false" customHeight="true" outlineLevel="0" collapsed="false">
      <c r="A9" s="400" t="s">
        <v>7</v>
      </c>
      <c r="B9" s="400" t="s">
        <v>303</v>
      </c>
      <c r="C9" s="401" t="s">
        <v>305</v>
      </c>
    </row>
    <row r="10" customFormat="false" ht="15" hidden="false" customHeight="false" outlineLevel="0" collapsed="false">
      <c r="A10" s="402" t="n">
        <v>1</v>
      </c>
      <c r="B10" s="403" t="s">
        <v>306</v>
      </c>
      <c r="C10" s="404" t="n">
        <f aca="false">'ფორმა N4'!D11+'ფორმა N5'!D9</f>
        <v>76350.13</v>
      </c>
    </row>
    <row r="11" customFormat="false" ht="15" hidden="false" customHeight="false" outlineLevel="0" collapsed="false">
      <c r="A11" s="405" t="n">
        <v>1.1</v>
      </c>
      <c r="B11" s="403" t="s">
        <v>676</v>
      </c>
      <c r="C11" s="406" t="n">
        <f aca="false">'ფორმა N4'!D39+'ფორმა N5'!D37</f>
        <v>64637.59</v>
      </c>
    </row>
    <row r="12" customFormat="false" ht="15" hidden="false" customHeight="false" outlineLevel="0" collapsed="false">
      <c r="A12" s="407" t="s">
        <v>247</v>
      </c>
      <c r="B12" s="403" t="s">
        <v>677</v>
      </c>
      <c r="C12" s="406" t="n">
        <f aca="false">'ფორმა N4'!D40+'ფორმა N5'!D38</f>
        <v>53087.67</v>
      </c>
    </row>
    <row r="13" customFormat="false" ht="15" hidden="false" customHeight="false" outlineLevel="0" collapsed="false">
      <c r="A13" s="405" t="n">
        <v>1.2</v>
      </c>
      <c r="B13" s="403" t="s">
        <v>307</v>
      </c>
      <c r="C13" s="406" t="n">
        <f aca="false">'ფორმა N4'!D12+'ფორმა N5'!D10</f>
        <v>687.5</v>
      </c>
    </row>
    <row r="14" customFormat="false" ht="15" hidden="false" customHeight="false" outlineLevel="0" collapsed="false">
      <c r="A14" s="405" t="n">
        <v>1.3</v>
      </c>
      <c r="B14" s="403" t="s">
        <v>678</v>
      </c>
      <c r="C14" s="406" t="n">
        <f aca="false">'ფორმა N4'!D17+'ფორმა N5'!D15</f>
        <v>0</v>
      </c>
    </row>
    <row r="15" customFormat="false" ht="15" hidden="false" customHeight="false" outlineLevel="0" collapsed="false">
      <c r="A15" s="408"/>
      <c r="B15" s="408"/>
      <c r="C15" s="408"/>
    </row>
    <row r="16" customFormat="false" ht="30" hidden="false" customHeight="true" outlineLevel="0" collapsed="false">
      <c r="A16" s="400" t="s">
        <v>7</v>
      </c>
      <c r="B16" s="400" t="s">
        <v>242</v>
      </c>
      <c r="C16" s="401" t="s">
        <v>244</v>
      </c>
    </row>
    <row r="17" customFormat="false" ht="15" hidden="false" customHeight="false" outlineLevel="0" collapsed="false">
      <c r="A17" s="402" t="n">
        <v>2</v>
      </c>
      <c r="B17" s="403" t="s">
        <v>679</v>
      </c>
      <c r="C17" s="409" t="n">
        <f aca="false">'ფორმა N2'!D9+'ფორმა N2'!C26+'ფორმა N3'!D9+'ფორმა N3'!C26</f>
        <v>69153</v>
      </c>
    </row>
    <row r="18" customFormat="false" ht="15" hidden="false" customHeight="false" outlineLevel="0" collapsed="false">
      <c r="A18" s="410" t="n">
        <v>2.1</v>
      </c>
      <c r="B18" s="403" t="s">
        <v>680</v>
      </c>
      <c r="C18" s="403" t="n">
        <f aca="false">'ფორმა N2'!D17+'ფორმა N3'!D17</f>
        <v>0</v>
      </c>
    </row>
    <row r="19" customFormat="false" ht="15" hidden="false" customHeight="false" outlineLevel="0" collapsed="false">
      <c r="A19" s="410" t="n">
        <v>2.2</v>
      </c>
      <c r="B19" s="403" t="s">
        <v>681</v>
      </c>
      <c r="C19" s="403" t="n">
        <f aca="false">'ფორმა N2'!D18+'ფორმა N3'!D18</f>
        <v>0</v>
      </c>
    </row>
    <row r="20" customFormat="false" ht="15" hidden="false" customHeight="false" outlineLevel="0" collapsed="false">
      <c r="A20" s="410" t="n">
        <v>2.3</v>
      </c>
      <c r="B20" s="403" t="s">
        <v>682</v>
      </c>
      <c r="C20" s="411" t="n">
        <f aca="false">SUM(C21:C25)</f>
        <v>10000</v>
      </c>
    </row>
    <row r="21" customFormat="false" ht="15" hidden="false" customHeight="false" outlineLevel="0" collapsed="false">
      <c r="A21" s="407" t="s">
        <v>683</v>
      </c>
      <c r="B21" s="412" t="s">
        <v>684</v>
      </c>
      <c r="C21" s="403"/>
    </row>
    <row r="22" customFormat="false" ht="15" hidden="false" customHeight="false" outlineLevel="0" collapsed="false">
      <c r="A22" s="407" t="s">
        <v>685</v>
      </c>
      <c r="B22" s="412" t="s">
        <v>686</v>
      </c>
      <c r="C22" s="403" t="n">
        <f aca="false">'ფორმა N2'!C27+'ფორმა N3'!C27</f>
        <v>10000</v>
      </c>
    </row>
    <row r="23" customFormat="false" ht="15" hidden="false" customHeight="false" outlineLevel="0" collapsed="false">
      <c r="A23" s="407" t="s">
        <v>687</v>
      </c>
      <c r="B23" s="412" t="s">
        <v>688</v>
      </c>
      <c r="C23" s="403" t="n">
        <f aca="false">'ფორმა N2'!D14+'ფორმა N3'!D14</f>
        <v>0</v>
      </c>
    </row>
    <row r="24" customFormat="false" ht="15" hidden="false" customHeight="false" outlineLevel="0" collapsed="false">
      <c r="A24" s="407" t="s">
        <v>689</v>
      </c>
      <c r="B24" s="412" t="s">
        <v>690</v>
      </c>
      <c r="C24" s="403" t="n">
        <f aca="false">'ფორმა N2'!C31+'ფორმა N3'!C31</f>
        <v>0</v>
      </c>
    </row>
    <row r="25" customFormat="false" ht="15" hidden="false" customHeight="false" outlineLevel="0" collapsed="false">
      <c r="A25" s="407" t="s">
        <v>691</v>
      </c>
      <c r="B25" s="412" t="s">
        <v>692</v>
      </c>
      <c r="C25" s="403" t="n">
        <f aca="false">'ფორმა N2'!D11+'ფორმა N3'!D11</f>
        <v>0</v>
      </c>
    </row>
    <row r="26" customFormat="false" ht="15" hidden="false" customHeight="false" outlineLevel="0" collapsed="false">
      <c r="A26" s="413"/>
      <c r="B26" s="414"/>
      <c r="C26" s="415"/>
    </row>
    <row r="27" customFormat="false" ht="15" hidden="false" customHeight="false" outlineLevel="0" collapsed="false">
      <c r="A27" s="413"/>
      <c r="B27" s="414"/>
      <c r="C27" s="415"/>
    </row>
    <row r="28" customFormat="false" ht="15" hidden="false" customHeight="false" outlineLevel="0" collapsed="false">
      <c r="A28" s="122"/>
      <c r="B28" s="122"/>
      <c r="C28" s="122"/>
      <c r="D28" s="416"/>
    </row>
    <row r="29" customFormat="false" ht="15" hidden="false" customHeight="false" outlineLevel="0" collapsed="false">
      <c r="A29" s="417" t="s">
        <v>294</v>
      </c>
      <c r="B29" s="122"/>
      <c r="C29" s="122"/>
      <c r="D29" s="416"/>
    </row>
    <row r="30" customFormat="false" ht="15" hidden="false" customHeight="false" outlineLevel="0" collapsed="false">
      <c r="A30" s="122"/>
      <c r="B30" s="122"/>
      <c r="C30" s="122"/>
      <c r="D30" s="416"/>
    </row>
    <row r="31" customFormat="false" ht="15" hidden="false" customHeight="false" outlineLevel="0" collapsed="false">
      <c r="A31" s="122"/>
      <c r="B31" s="122"/>
      <c r="C31" s="122"/>
      <c r="D31" s="418"/>
    </row>
    <row r="32" customFormat="false" ht="15" hidden="false" customHeight="false" outlineLevel="0" collapsed="false">
      <c r="B32" s="417" t="s">
        <v>295</v>
      </c>
      <c r="C32" s="122"/>
      <c r="D32" s="418"/>
    </row>
    <row r="33" customFormat="false" ht="15" hidden="false" customHeight="false" outlineLevel="0" collapsed="false">
      <c r="B33" s="122" t="s">
        <v>296</v>
      </c>
      <c r="C33" s="122"/>
      <c r="D33" s="418"/>
    </row>
    <row r="34" customFormat="false" ht="12.75" hidden="false" customHeight="false" outlineLevel="0" collapsed="false">
      <c r="B34" s="419" t="s">
        <v>297</v>
      </c>
      <c r="D34" s="420"/>
    </row>
  </sheetData>
  <mergeCells count="4">
    <mergeCell ref="A1:B2"/>
    <mergeCell ref="A5:B5"/>
    <mergeCell ref="A6:B6"/>
    <mergeCell ref="A15:C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W45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80" workbookViewId="0">
      <selection pane="topLeft" activeCell="D12" activeCellId="0" sqref="D12"/>
    </sheetView>
  </sheetViews>
  <sheetFormatPr defaultRowHeight="15"/>
  <cols>
    <col collapsed="false" hidden="false" max="1" min="1" style="83" width="16.2704081632653"/>
    <col collapsed="false" hidden="false" max="2" min="2" style="83" width="79.9132653061225"/>
    <col collapsed="false" hidden="false" max="3" min="3" style="83" width="16.1275510204082"/>
    <col collapsed="false" hidden="false" max="4" min="4" style="83" width="14.6938775510204"/>
    <col collapsed="false" hidden="false" max="5" min="5" style="84" width="0.709183673469388"/>
    <col collapsed="false" hidden="false" max="6" min="6" style="83" width="9.13265306122449"/>
    <col collapsed="false" hidden="false" max="7" min="7" style="83" width="15.8367346938776"/>
    <col collapsed="false" hidden="false" max="257" min="8" style="83" width="9.13265306122449"/>
    <col collapsed="false" hidden="false" max="1025" min="258" style="0" width="9.13265306122449"/>
  </cols>
  <sheetData>
    <row r="1" customFormat="false" ht="15" hidden="false" customHeight="false" outlineLevel="0" collapsed="false">
      <c r="A1" s="85" t="s">
        <v>241</v>
      </c>
      <c r="B1" s="86"/>
      <c r="C1" s="87" t="s">
        <v>1</v>
      </c>
      <c r="D1" s="87"/>
      <c r="E1" s="88"/>
    </row>
    <row r="2" customFormat="false" ht="15" hidden="false" customHeight="false" outlineLevel="0" collapsed="false">
      <c r="A2" s="86" t="s">
        <v>2</v>
      </c>
      <c r="B2" s="86"/>
      <c r="C2" s="89" t="str">
        <f aca="false">'ფორმა N1'!L2</f>
        <v>03.10.-21.10.2017</v>
      </c>
      <c r="D2" s="89"/>
      <c r="E2" s="88"/>
    </row>
    <row r="3" customFormat="false" ht="15" hidden="false" customHeight="false" outlineLevel="0" collapsed="false">
      <c r="A3" s="85"/>
      <c r="B3" s="86"/>
      <c r="C3" s="87"/>
      <c r="D3" s="87"/>
      <c r="E3" s="88"/>
    </row>
    <row r="4" customFormat="false" ht="15" hidden="false" customHeight="false" outlineLevel="0" collapsed="false">
      <c r="A4" s="90" t="s">
        <v>4</v>
      </c>
      <c r="B4" s="91"/>
      <c r="C4" s="92"/>
      <c r="D4" s="86"/>
      <c r="E4" s="88"/>
    </row>
    <row r="5" customFormat="false" ht="15" hidden="false" customHeight="false" outlineLevel="0" collapsed="false">
      <c r="A5" s="93" t="str">
        <f aca="false">'ფორმა N1'!A5</f>
        <v>ალექსანდრე ელისაშვილი</v>
      </c>
      <c r="B5" s="94"/>
      <c r="C5" s="94"/>
      <c r="E5" s="88"/>
    </row>
    <row r="6" customFormat="false" ht="15" hidden="false" customHeight="false" outlineLevel="0" collapsed="false">
      <c r="A6" s="95"/>
      <c r="B6" s="95"/>
      <c r="C6" s="95"/>
      <c r="D6" s="96"/>
      <c r="E6" s="88"/>
    </row>
    <row r="7" customFormat="false" ht="15" hidden="false" customHeight="false" outlineLevel="0" collapsed="false">
      <c r="A7" s="86"/>
      <c r="B7" s="86"/>
      <c r="C7" s="86"/>
      <c r="D7" s="86"/>
      <c r="E7" s="88"/>
    </row>
    <row r="8" s="99" customFormat="true" ht="39" hidden="false" customHeight="true" outlineLevel="0" collapsed="false">
      <c r="A8" s="97" t="s">
        <v>7</v>
      </c>
      <c r="B8" s="98" t="s">
        <v>242</v>
      </c>
      <c r="C8" s="98" t="s">
        <v>243</v>
      </c>
      <c r="D8" s="98" t="s">
        <v>244</v>
      </c>
      <c r="E8" s="88"/>
    </row>
    <row r="9" s="102" customFormat="true" ht="16.5" hidden="false" customHeight="true" outlineLevel="0" collapsed="false">
      <c r="A9" s="100" t="n">
        <v>1</v>
      </c>
      <c r="B9" s="100" t="s">
        <v>245</v>
      </c>
      <c r="C9" s="101" t="n">
        <f aca="false">SUM(C10,C26)</f>
        <v>0</v>
      </c>
      <c r="D9" s="101" t="n">
        <f aca="false">SUM(D10,D26)</f>
        <v>0</v>
      </c>
      <c r="E9" s="88"/>
    </row>
    <row r="10" s="102" customFormat="true" ht="16.5" hidden="false" customHeight="true" outlineLevel="0" collapsed="false">
      <c r="A10" s="103" t="n">
        <v>1.1</v>
      </c>
      <c r="B10" s="103" t="s">
        <v>246</v>
      </c>
      <c r="C10" s="101" t="n">
        <f aca="false">SUM(C11,C12,C16,C19,C25,C26)</f>
        <v>0</v>
      </c>
      <c r="D10" s="101" t="n">
        <f aca="false">SUM(D11,D12,D16,D19,D24,D25)</f>
        <v>0</v>
      </c>
      <c r="E10" s="88"/>
    </row>
    <row r="11" s="106" customFormat="true" ht="16.5" hidden="false" customHeight="true" outlineLevel="0" collapsed="false">
      <c r="A11" s="104" t="s">
        <v>247</v>
      </c>
      <c r="B11" s="104" t="s">
        <v>248</v>
      </c>
      <c r="C11" s="105"/>
      <c r="D11" s="105"/>
      <c r="E11" s="88"/>
    </row>
    <row r="12" s="108" customFormat="true" ht="16.5" hidden="false" customHeight="true" outlineLevel="0" collapsed="false">
      <c r="A12" s="104" t="s">
        <v>249</v>
      </c>
      <c r="B12" s="104" t="s">
        <v>250</v>
      </c>
      <c r="C12" s="107" t="n">
        <f aca="false">SUM(C14:C15)</f>
        <v>0</v>
      </c>
      <c r="D12" s="107"/>
      <c r="E12" s="88"/>
      <c r="G12" s="109"/>
    </row>
    <row r="13" s="111" customFormat="true" ht="16.5" hidden="false" customHeight="true" outlineLevel="0" collapsed="false">
      <c r="A13" s="110" t="s">
        <v>251</v>
      </c>
      <c r="B13" s="110" t="s">
        <v>252</v>
      </c>
      <c r="C13" s="105"/>
      <c r="D13" s="105"/>
      <c r="E13" s="88"/>
    </row>
    <row r="14" s="111" customFormat="true" ht="16.5" hidden="false" customHeight="true" outlineLevel="0" collapsed="false">
      <c r="A14" s="110" t="s">
        <v>253</v>
      </c>
      <c r="B14" s="110" t="s">
        <v>254</v>
      </c>
      <c r="C14" s="105"/>
      <c r="D14" s="105"/>
      <c r="E14" s="88"/>
    </row>
    <row r="15" s="111" customFormat="true" ht="16.5" hidden="false" customHeight="true" outlineLevel="0" collapsed="false">
      <c r="A15" s="110" t="s">
        <v>255</v>
      </c>
      <c r="B15" s="110" t="s">
        <v>256</v>
      </c>
      <c r="C15" s="105"/>
      <c r="D15" s="105"/>
      <c r="E15" s="88"/>
    </row>
    <row r="16" s="111" customFormat="true" ht="16.5" hidden="false" customHeight="true" outlineLevel="0" collapsed="false">
      <c r="A16" s="104" t="s">
        <v>257</v>
      </c>
      <c r="B16" s="104" t="s">
        <v>258</v>
      </c>
      <c r="C16" s="107" t="n">
        <f aca="false">SUM(C17:C18)</f>
        <v>0</v>
      </c>
      <c r="D16" s="107" t="n">
        <f aca="false">SUM(D17:D18)</f>
        <v>0</v>
      </c>
      <c r="E16" s="88"/>
    </row>
    <row r="17" s="111" customFormat="true" ht="16.5" hidden="false" customHeight="true" outlineLevel="0" collapsed="false">
      <c r="A17" s="110" t="s">
        <v>259</v>
      </c>
      <c r="B17" s="110" t="s">
        <v>260</v>
      </c>
      <c r="C17" s="105"/>
      <c r="D17" s="105"/>
      <c r="E17" s="88"/>
    </row>
    <row r="18" s="111" customFormat="true" ht="30" hidden="false" customHeight="false" outlineLevel="0" collapsed="false">
      <c r="A18" s="110" t="s">
        <v>261</v>
      </c>
      <c r="B18" s="110" t="s">
        <v>262</v>
      </c>
      <c r="C18" s="105"/>
      <c r="D18" s="105"/>
      <c r="E18" s="88"/>
    </row>
    <row r="19" s="111" customFormat="true" ht="16.5" hidden="false" customHeight="true" outlineLevel="0" collapsed="false">
      <c r="A19" s="104" t="s">
        <v>263</v>
      </c>
      <c r="B19" s="104" t="s">
        <v>264</v>
      </c>
      <c r="C19" s="107" t="n">
        <f aca="false">SUM(C20:C23)</f>
        <v>0</v>
      </c>
      <c r="D19" s="107" t="n">
        <f aca="false">SUM(D20:D23)</f>
        <v>0</v>
      </c>
      <c r="E19" s="88"/>
    </row>
    <row r="20" s="111" customFormat="true" ht="16.5" hidden="false" customHeight="true" outlineLevel="0" collapsed="false">
      <c r="A20" s="110" t="s">
        <v>265</v>
      </c>
      <c r="B20" s="110" t="s">
        <v>266</v>
      </c>
      <c r="C20" s="105"/>
      <c r="D20" s="105"/>
      <c r="E20" s="88"/>
    </row>
    <row r="21" s="111" customFormat="true" ht="30" hidden="false" customHeight="false" outlineLevel="0" collapsed="false">
      <c r="A21" s="110" t="s">
        <v>267</v>
      </c>
      <c r="B21" s="110" t="s">
        <v>268</v>
      </c>
      <c r="C21" s="105"/>
      <c r="D21" s="105"/>
      <c r="E21" s="88"/>
    </row>
    <row r="22" s="111" customFormat="true" ht="16.5" hidden="false" customHeight="true" outlineLevel="0" collapsed="false">
      <c r="A22" s="110" t="s">
        <v>269</v>
      </c>
      <c r="B22" s="110" t="s">
        <v>270</v>
      </c>
      <c r="C22" s="105"/>
      <c r="D22" s="105"/>
      <c r="E22" s="88"/>
    </row>
    <row r="23" s="111" customFormat="true" ht="16.5" hidden="false" customHeight="true" outlineLevel="0" collapsed="false">
      <c r="A23" s="110" t="s">
        <v>271</v>
      </c>
      <c r="B23" s="110" t="s">
        <v>272</v>
      </c>
      <c r="C23" s="105"/>
      <c r="D23" s="105"/>
      <c r="E23" s="88"/>
    </row>
    <row r="24" s="111" customFormat="true" ht="16.5" hidden="false" customHeight="true" outlineLevel="0" collapsed="false">
      <c r="A24" s="104" t="s">
        <v>273</v>
      </c>
      <c r="B24" s="104" t="s">
        <v>274</v>
      </c>
      <c r="C24" s="112"/>
      <c r="D24" s="105"/>
      <c r="E24" s="88"/>
    </row>
    <row r="25" s="111" customFormat="true" ht="15" hidden="false" customHeight="false" outlineLevel="0" collapsed="false">
      <c r="A25" s="104" t="s">
        <v>275</v>
      </c>
      <c r="B25" s="104" t="s">
        <v>276</v>
      </c>
      <c r="C25" s="105"/>
      <c r="D25" s="105"/>
      <c r="E25" s="88"/>
    </row>
    <row r="26" customFormat="false" ht="16.5" hidden="false" customHeight="true" outlineLevel="0" collapsed="false">
      <c r="A26" s="103" t="n">
        <v>1.2</v>
      </c>
      <c r="B26" s="103" t="s">
        <v>277</v>
      </c>
      <c r="C26" s="101" t="n">
        <f aca="false">SUM(C27,C35)</f>
        <v>0</v>
      </c>
      <c r="D26" s="101" t="n">
        <f aca="false">SUM(D27,D35)</f>
        <v>0</v>
      </c>
      <c r="E26" s="88"/>
    </row>
    <row r="27" customFormat="false" ht="16.5" hidden="false" customHeight="true" outlineLevel="0" collapsed="false">
      <c r="A27" s="104" t="s">
        <v>278</v>
      </c>
      <c r="B27" s="104" t="s">
        <v>252</v>
      </c>
      <c r="C27" s="107" t="n">
        <f aca="false">SUM(C28:C30)</f>
        <v>0</v>
      </c>
      <c r="D27" s="107" t="n">
        <f aca="false">SUM(D28:D30)</f>
        <v>0</v>
      </c>
      <c r="E27" s="88"/>
    </row>
    <row r="28" customFormat="false" ht="15" hidden="false" customHeight="false" outlineLevel="0" collapsed="false">
      <c r="A28" s="113" t="s">
        <v>279</v>
      </c>
      <c r="B28" s="113" t="s">
        <v>280</v>
      </c>
      <c r="C28" s="105"/>
      <c r="D28" s="105"/>
      <c r="E28" s="88"/>
    </row>
    <row r="29" customFormat="false" ht="15" hidden="false" customHeight="false" outlineLevel="0" collapsed="false">
      <c r="A29" s="113" t="s">
        <v>281</v>
      </c>
      <c r="B29" s="113" t="s">
        <v>282</v>
      </c>
      <c r="C29" s="105"/>
      <c r="D29" s="105"/>
      <c r="E29" s="88"/>
    </row>
    <row r="30" customFormat="false" ht="15" hidden="false" customHeight="false" outlineLevel="0" collapsed="false">
      <c r="A30" s="113" t="s">
        <v>283</v>
      </c>
      <c r="B30" s="113" t="s">
        <v>284</v>
      </c>
      <c r="C30" s="105"/>
      <c r="D30" s="105"/>
      <c r="E30" s="88"/>
    </row>
    <row r="31" customFormat="false" ht="15" hidden="false" customHeight="false" outlineLevel="0" collapsed="false">
      <c r="A31" s="104" t="s">
        <v>285</v>
      </c>
      <c r="B31" s="104" t="s">
        <v>254</v>
      </c>
      <c r="C31" s="107" t="n">
        <f aca="false">SUM(C32:C34)</f>
        <v>0</v>
      </c>
      <c r="D31" s="107" t="n">
        <f aca="false">SUM(D32:D34)</f>
        <v>0</v>
      </c>
      <c r="E31" s="88"/>
    </row>
    <row r="32" customFormat="false" ht="15" hidden="false" customHeight="false" outlineLevel="0" collapsed="false">
      <c r="A32" s="113" t="s">
        <v>286</v>
      </c>
      <c r="B32" s="113" t="s">
        <v>287</v>
      </c>
      <c r="C32" s="105"/>
      <c r="D32" s="105"/>
      <c r="E32" s="88"/>
    </row>
    <row r="33" customFormat="false" ht="15" hidden="false" customHeight="false" outlineLevel="0" collapsed="false">
      <c r="A33" s="113" t="s">
        <v>288</v>
      </c>
      <c r="B33" s="113" t="s">
        <v>289</v>
      </c>
      <c r="C33" s="105"/>
      <c r="D33" s="105"/>
      <c r="E33" s="88"/>
    </row>
    <row r="34" customFormat="false" ht="15" hidden="false" customHeight="false" outlineLevel="0" collapsed="false">
      <c r="A34" s="113" t="s">
        <v>290</v>
      </c>
      <c r="B34" s="113" t="s">
        <v>291</v>
      </c>
      <c r="C34" s="105"/>
      <c r="D34" s="105"/>
      <c r="E34" s="88"/>
    </row>
    <row r="35" customFormat="false" ht="15" hidden="false" customHeight="false" outlineLevel="0" collapsed="false">
      <c r="A35" s="104" t="s">
        <v>292</v>
      </c>
      <c r="B35" s="114" t="s">
        <v>293</v>
      </c>
      <c r="C35" s="105"/>
      <c r="D35" s="105"/>
      <c r="E35" s="88"/>
    </row>
    <row r="36" customFormat="false" ht="15" hidden="false" customHeight="false" outlineLevel="0" collapsed="false">
      <c r="D36" s="115"/>
      <c r="E36" s="116"/>
      <c r="F36" s="115"/>
    </row>
    <row r="37" customFormat="false" ht="15" hidden="false" customHeight="false" outlineLevel="0" collapsed="false">
      <c r="A37" s="117"/>
      <c r="D37" s="115"/>
      <c r="E37" s="116"/>
      <c r="F37" s="115"/>
    </row>
    <row r="38" customFormat="false" ht="15" hidden="false" customHeight="false" outlineLevel="0" collapsed="false">
      <c r="D38" s="115"/>
      <c r="E38" s="116"/>
      <c r="F38" s="115"/>
    </row>
    <row r="39" customFormat="false" ht="15" hidden="false" customHeight="false" outlineLevel="0" collapsed="false">
      <c r="D39" s="115"/>
      <c r="E39" s="116"/>
      <c r="F39" s="115"/>
    </row>
    <row r="40" customFormat="false" ht="15" hidden="false" customHeight="false" outlineLevel="0" collapsed="false">
      <c r="A40" s="118" t="s">
        <v>294</v>
      </c>
      <c r="D40" s="115"/>
      <c r="E40" s="116"/>
      <c r="F40" s="115"/>
    </row>
    <row r="41" customFormat="false" ht="15" hidden="false" customHeight="false" outlineLevel="0" collapsed="false">
      <c r="D41" s="115"/>
      <c r="E41" s="119"/>
      <c r="F41" s="119"/>
      <c r="G41" s="0"/>
      <c r="H41" s="0"/>
      <c r="I41" s="0"/>
    </row>
    <row r="42" customFormat="false" ht="15" hidden="false" customHeight="false" outlineLevel="0" collapsed="false">
      <c r="D42" s="120"/>
      <c r="E42" s="119"/>
      <c r="F42" s="119"/>
      <c r="G42" s="0"/>
      <c r="H42" s="0"/>
      <c r="I42" s="0"/>
    </row>
    <row r="43" customFormat="false" ht="15" hidden="false" customHeight="false" outlineLevel="0" collapsed="false">
      <c r="A43" s="0"/>
      <c r="B43" s="118" t="s">
        <v>295</v>
      </c>
      <c r="D43" s="120"/>
      <c r="E43" s="119"/>
      <c r="F43" s="119"/>
      <c r="G43" s="0"/>
      <c r="H43" s="0"/>
      <c r="I43" s="0"/>
    </row>
    <row r="44" customFormat="false" ht="15" hidden="false" customHeight="false" outlineLevel="0" collapsed="false">
      <c r="A44" s="0"/>
      <c r="B44" s="83" t="s">
        <v>296</v>
      </c>
      <c r="D44" s="120"/>
      <c r="E44" s="119"/>
      <c r="F44" s="119"/>
      <c r="G44" s="0"/>
      <c r="H44" s="0"/>
      <c r="I44" s="0"/>
    </row>
    <row r="45" customFormat="false" ht="12.75" hidden="false" customHeight="false" outlineLevel="0" collapsed="false">
      <c r="A45" s="0"/>
      <c r="B45" s="121" t="s">
        <v>297</v>
      </c>
      <c r="C45" s="0"/>
      <c r="D45" s="119"/>
      <c r="E45" s="119"/>
      <c r="F45" s="119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</row>
  </sheetData>
  <mergeCells count="2">
    <mergeCell ref="C1:D1"/>
    <mergeCell ref="C2:D2"/>
  </mergeCells>
  <printOptions headings="false" gridLines="true" gridLinesSet="true" horizontalCentered="false" verticalCentered="false"/>
  <pageMargins left="0.196527777777778" right="0.196527777777778" top="0.196527777777778" bottom="0.1965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2.75"/>
  <cols>
    <col collapsed="false" hidden="false" max="3" min="3" style="0" width="74.4897959183674"/>
    <col collapsed="false" hidden="false" max="5" min="5" style="0" width="28.969387755102"/>
  </cols>
  <sheetData>
    <row r="1" customFormat="false" ht="12.75" hidden="false" customHeight="false" outlineLevel="0" collapsed="false">
      <c r="A1" s="0" t="s">
        <v>693</v>
      </c>
      <c r="C1" s="0" t="s">
        <v>694</v>
      </c>
      <c r="E1" s="0" t="s">
        <v>695</v>
      </c>
      <c r="G1" s="0" t="s">
        <v>696</v>
      </c>
    </row>
    <row r="2" customFormat="false" ht="15" hidden="false" customHeight="false" outlineLevel="0" collapsed="false">
      <c r="A2" s="421" t="n">
        <v>40907</v>
      </c>
      <c r="C2" s="0" t="s">
        <v>697</v>
      </c>
      <c r="E2" s="0" t="s">
        <v>698</v>
      </c>
      <c r="G2" s="422" t="s">
        <v>699</v>
      </c>
    </row>
    <row r="3" customFormat="false" ht="15" hidden="false" customHeight="false" outlineLevel="0" collapsed="false">
      <c r="A3" s="421" t="n">
        <v>40908</v>
      </c>
      <c r="C3" s="0" t="s">
        <v>700</v>
      </c>
      <c r="E3" s="0" t="s">
        <v>701</v>
      </c>
      <c r="G3" s="422" t="s">
        <v>702</v>
      </c>
    </row>
    <row r="4" customFormat="false" ht="15" hidden="false" customHeight="false" outlineLevel="0" collapsed="false">
      <c r="A4" s="421" t="n">
        <v>40909</v>
      </c>
      <c r="C4" s="0" t="s">
        <v>703</v>
      </c>
      <c r="E4" s="0" t="s">
        <v>704</v>
      </c>
      <c r="G4" s="422" t="s">
        <v>705</v>
      </c>
    </row>
    <row r="5" customFormat="false" ht="12.75" hidden="false" customHeight="false" outlineLevel="0" collapsed="false">
      <c r="A5" s="421" t="n">
        <v>40910</v>
      </c>
      <c r="C5" s="0" t="s">
        <v>706</v>
      </c>
      <c r="E5" s="0" t="s">
        <v>707</v>
      </c>
    </row>
    <row r="6" customFormat="false" ht="12.75" hidden="false" customHeight="false" outlineLevel="0" collapsed="false">
      <c r="A6" s="421" t="n">
        <v>40911</v>
      </c>
      <c r="C6" s="0" t="s">
        <v>708</v>
      </c>
    </row>
    <row r="7" customFormat="false" ht="12.75" hidden="false" customHeight="false" outlineLevel="0" collapsed="false">
      <c r="A7" s="421" t="n">
        <v>40912</v>
      </c>
      <c r="C7" s="0" t="s">
        <v>709</v>
      </c>
    </row>
    <row r="8" customFormat="false" ht="12.75" hidden="false" customHeight="false" outlineLevel="0" collapsed="false">
      <c r="A8" s="421" t="n">
        <v>40913</v>
      </c>
      <c r="C8" s="0" t="s">
        <v>710</v>
      </c>
    </row>
    <row r="9" customFormat="false" ht="12.75" hidden="false" customHeight="false" outlineLevel="0" collapsed="false">
      <c r="A9" s="421" t="n">
        <v>40914</v>
      </c>
      <c r="C9" s="0" t="s">
        <v>711</v>
      </c>
    </row>
    <row r="10" customFormat="false" ht="12.75" hidden="false" customHeight="false" outlineLevel="0" collapsed="false">
      <c r="A10" s="421" t="n">
        <v>40915</v>
      </c>
      <c r="C10" s="0" t="s">
        <v>712</v>
      </c>
    </row>
    <row r="11" customFormat="false" ht="12.75" hidden="false" customHeight="false" outlineLevel="0" collapsed="false">
      <c r="A11" s="421" t="n">
        <v>40916</v>
      </c>
      <c r="C11" s="0" t="s">
        <v>713</v>
      </c>
    </row>
    <row r="12" customFormat="false" ht="12.75" hidden="false" customHeight="false" outlineLevel="0" collapsed="false">
      <c r="A12" s="421" t="n">
        <v>40917</v>
      </c>
      <c r="C12" s="0" t="s">
        <v>714</v>
      </c>
    </row>
    <row r="13" customFormat="false" ht="12.75" hidden="false" customHeight="false" outlineLevel="0" collapsed="false">
      <c r="A13" s="421" t="n">
        <v>40918</v>
      </c>
      <c r="C13" s="0" t="s">
        <v>715</v>
      </c>
    </row>
    <row r="14" customFormat="false" ht="12.75" hidden="false" customHeight="false" outlineLevel="0" collapsed="false">
      <c r="A14" s="421" t="n">
        <v>40919</v>
      </c>
      <c r="C14" s="0" t="s">
        <v>716</v>
      </c>
    </row>
    <row r="15" customFormat="false" ht="12.75" hidden="false" customHeight="false" outlineLevel="0" collapsed="false">
      <c r="A15" s="421" t="n">
        <v>40920</v>
      </c>
      <c r="C15" s="0" t="s">
        <v>717</v>
      </c>
    </row>
    <row r="16" customFormat="false" ht="12.75" hidden="false" customHeight="false" outlineLevel="0" collapsed="false">
      <c r="A16" s="421" t="n">
        <v>40921</v>
      </c>
      <c r="C16" s="0" t="s">
        <v>718</v>
      </c>
    </row>
    <row r="17" customFormat="false" ht="12.75" hidden="false" customHeight="false" outlineLevel="0" collapsed="false">
      <c r="A17" s="421" t="n">
        <v>40922</v>
      </c>
      <c r="C17" s="0" t="s">
        <v>719</v>
      </c>
    </row>
    <row r="18" customFormat="false" ht="12.75" hidden="false" customHeight="false" outlineLevel="0" collapsed="false">
      <c r="A18" s="421" t="n">
        <v>40923</v>
      </c>
      <c r="C18" s="0" t="s">
        <v>720</v>
      </c>
    </row>
    <row r="19" customFormat="false" ht="12.75" hidden="false" customHeight="false" outlineLevel="0" collapsed="false">
      <c r="A19" s="421" t="n">
        <v>40924</v>
      </c>
      <c r="C19" s="0" t="s">
        <v>721</v>
      </c>
    </row>
    <row r="20" customFormat="false" ht="12.75" hidden="false" customHeight="false" outlineLevel="0" collapsed="false">
      <c r="A20" s="421" t="n">
        <v>40925</v>
      </c>
      <c r="C20" s="0" t="s">
        <v>722</v>
      </c>
    </row>
    <row r="21" customFormat="false" ht="12.75" hidden="false" customHeight="false" outlineLevel="0" collapsed="false">
      <c r="A21" s="421" t="n">
        <v>40926</v>
      </c>
    </row>
    <row r="22" customFormat="false" ht="12.75" hidden="false" customHeight="false" outlineLevel="0" collapsed="false">
      <c r="A22" s="421" t="n">
        <v>40927</v>
      </c>
    </row>
    <row r="23" customFormat="false" ht="12.75" hidden="false" customHeight="false" outlineLevel="0" collapsed="false">
      <c r="A23" s="421" t="n">
        <v>40928</v>
      </c>
    </row>
    <row r="24" customFormat="false" ht="12.75" hidden="false" customHeight="false" outlineLevel="0" collapsed="false">
      <c r="A24" s="421" t="n">
        <v>40929</v>
      </c>
    </row>
    <row r="25" customFormat="false" ht="12.75" hidden="false" customHeight="false" outlineLevel="0" collapsed="false">
      <c r="A25" s="421" t="n">
        <v>40930</v>
      </c>
    </row>
    <row r="26" customFormat="false" ht="12.75" hidden="false" customHeight="false" outlineLevel="0" collapsed="false">
      <c r="A26" s="421" t="n">
        <v>40931</v>
      </c>
    </row>
    <row r="27" customFormat="false" ht="12.75" hidden="false" customHeight="false" outlineLevel="0" collapsed="false">
      <c r="A27" s="421" t="n">
        <v>40932</v>
      </c>
    </row>
    <row r="28" customFormat="false" ht="12.75" hidden="false" customHeight="false" outlineLevel="0" collapsed="false">
      <c r="A28" s="421" t="n">
        <v>40933</v>
      </c>
    </row>
    <row r="29" customFormat="false" ht="12.75" hidden="false" customHeight="false" outlineLevel="0" collapsed="false">
      <c r="A29" s="421" t="n">
        <v>40934</v>
      </c>
    </row>
    <row r="30" customFormat="false" ht="12.75" hidden="false" customHeight="false" outlineLevel="0" collapsed="false">
      <c r="A30" s="421" t="n">
        <v>40935</v>
      </c>
    </row>
    <row r="31" customFormat="false" ht="12.75" hidden="false" customHeight="false" outlineLevel="0" collapsed="false">
      <c r="A31" s="421" t="n">
        <v>40936</v>
      </c>
    </row>
    <row r="32" customFormat="false" ht="12.75" hidden="false" customHeight="false" outlineLevel="0" collapsed="false">
      <c r="A32" s="421" t="n">
        <v>40937</v>
      </c>
    </row>
    <row r="33" customFormat="false" ht="12.75" hidden="false" customHeight="false" outlineLevel="0" collapsed="false">
      <c r="A33" s="421" t="n">
        <v>40938</v>
      </c>
    </row>
    <row r="34" customFormat="false" ht="12.75" hidden="false" customHeight="false" outlineLevel="0" collapsed="false">
      <c r="A34" s="421" t="n">
        <v>40939</v>
      </c>
    </row>
    <row r="35" customFormat="false" ht="12.75" hidden="false" customHeight="false" outlineLevel="0" collapsed="false">
      <c r="A35" s="421" t="n">
        <v>40941</v>
      </c>
    </row>
    <row r="36" customFormat="false" ht="12.75" hidden="false" customHeight="false" outlineLevel="0" collapsed="false">
      <c r="A36" s="421" t="n">
        <v>40942</v>
      </c>
    </row>
    <row r="37" customFormat="false" ht="12.75" hidden="false" customHeight="false" outlineLevel="0" collapsed="false">
      <c r="A37" s="421" t="n">
        <v>40943</v>
      </c>
    </row>
    <row r="38" customFormat="false" ht="12.75" hidden="false" customHeight="false" outlineLevel="0" collapsed="false">
      <c r="A38" s="421" t="n">
        <v>40944</v>
      </c>
    </row>
    <row r="39" customFormat="false" ht="12.75" hidden="false" customHeight="false" outlineLevel="0" collapsed="false">
      <c r="A39" s="421" t="n">
        <v>40945</v>
      </c>
    </row>
    <row r="40" customFormat="false" ht="12.75" hidden="false" customHeight="false" outlineLevel="0" collapsed="false">
      <c r="A40" s="421" t="n">
        <v>40946</v>
      </c>
    </row>
    <row r="41" customFormat="false" ht="12.75" hidden="false" customHeight="false" outlineLevel="0" collapsed="false">
      <c r="A41" s="421" t="n">
        <v>40947</v>
      </c>
    </row>
    <row r="42" customFormat="false" ht="12.75" hidden="false" customHeight="false" outlineLevel="0" collapsed="false">
      <c r="A42" s="421" t="n">
        <v>40948</v>
      </c>
    </row>
    <row r="43" customFormat="false" ht="12.75" hidden="false" customHeight="false" outlineLevel="0" collapsed="false">
      <c r="A43" s="421" t="n">
        <v>40949</v>
      </c>
    </row>
    <row r="44" customFormat="false" ht="12.75" hidden="false" customHeight="false" outlineLevel="0" collapsed="false">
      <c r="A44" s="421" t="n">
        <v>40950</v>
      </c>
    </row>
    <row r="45" customFormat="false" ht="12.75" hidden="false" customHeight="false" outlineLevel="0" collapsed="false">
      <c r="A45" s="421" t="n">
        <v>40951</v>
      </c>
    </row>
    <row r="46" customFormat="false" ht="12.75" hidden="false" customHeight="false" outlineLevel="0" collapsed="false">
      <c r="A46" s="421" t="n">
        <v>40952</v>
      </c>
    </row>
    <row r="47" customFormat="false" ht="12.75" hidden="false" customHeight="false" outlineLevel="0" collapsed="false">
      <c r="A47" s="421" t="n">
        <v>40953</v>
      </c>
    </row>
    <row r="48" customFormat="false" ht="12.75" hidden="false" customHeight="false" outlineLevel="0" collapsed="false">
      <c r="A48" s="421" t="n">
        <v>40954</v>
      </c>
    </row>
    <row r="49" customFormat="false" ht="12.75" hidden="false" customHeight="false" outlineLevel="0" collapsed="false">
      <c r="A49" s="421" t="n">
        <v>40955</v>
      </c>
    </row>
    <row r="50" customFormat="false" ht="12.75" hidden="false" customHeight="false" outlineLevel="0" collapsed="false">
      <c r="A50" s="421" t="n">
        <v>40956</v>
      </c>
    </row>
    <row r="51" customFormat="false" ht="12.75" hidden="false" customHeight="false" outlineLevel="0" collapsed="false">
      <c r="A51" s="421" t="n">
        <v>40957</v>
      </c>
    </row>
    <row r="52" customFormat="false" ht="12.75" hidden="false" customHeight="false" outlineLevel="0" collapsed="false">
      <c r="A52" s="421" t="n">
        <v>40958</v>
      </c>
    </row>
    <row r="53" customFormat="false" ht="12.75" hidden="false" customHeight="false" outlineLevel="0" collapsed="false">
      <c r="A53" s="421" t="n">
        <v>40959</v>
      </c>
    </row>
    <row r="54" customFormat="false" ht="12.75" hidden="false" customHeight="false" outlineLevel="0" collapsed="false">
      <c r="A54" s="421" t="n">
        <v>40960</v>
      </c>
    </row>
    <row r="55" customFormat="false" ht="12.75" hidden="false" customHeight="false" outlineLevel="0" collapsed="false">
      <c r="A55" s="421" t="n">
        <v>40961</v>
      </c>
    </row>
    <row r="56" customFormat="false" ht="12.75" hidden="false" customHeight="false" outlineLevel="0" collapsed="false">
      <c r="A56" s="421" t="n">
        <v>40962</v>
      </c>
    </row>
    <row r="57" customFormat="false" ht="12.75" hidden="false" customHeight="false" outlineLevel="0" collapsed="false">
      <c r="A57" s="421" t="n">
        <v>40963</v>
      </c>
    </row>
    <row r="58" customFormat="false" ht="12.75" hidden="false" customHeight="false" outlineLevel="0" collapsed="false">
      <c r="A58" s="421" t="n">
        <v>40964</v>
      </c>
    </row>
    <row r="59" customFormat="false" ht="12.75" hidden="false" customHeight="false" outlineLevel="0" collapsed="false">
      <c r="A59" s="421" t="n">
        <v>40965</v>
      </c>
    </row>
    <row r="60" customFormat="false" ht="12.75" hidden="false" customHeight="false" outlineLevel="0" collapsed="false">
      <c r="A60" s="421" t="n">
        <v>40966</v>
      </c>
    </row>
    <row r="61" customFormat="false" ht="12.75" hidden="false" customHeight="false" outlineLevel="0" collapsed="false">
      <c r="A61" s="421" t="n">
        <v>40967</v>
      </c>
    </row>
    <row r="62" customFormat="false" ht="12.75" hidden="false" customHeight="false" outlineLevel="0" collapsed="false">
      <c r="A62" s="421" t="n">
        <v>40968</v>
      </c>
    </row>
    <row r="63" customFormat="false" ht="12.75" hidden="false" customHeight="false" outlineLevel="0" collapsed="false">
      <c r="A63" s="421" t="n">
        <v>40969</v>
      </c>
    </row>
    <row r="64" customFormat="false" ht="12.75" hidden="false" customHeight="false" outlineLevel="0" collapsed="false">
      <c r="A64" s="421" t="n">
        <v>40970</v>
      </c>
    </row>
    <row r="65" customFormat="false" ht="12.75" hidden="false" customHeight="false" outlineLevel="0" collapsed="false">
      <c r="A65" s="421" t="n">
        <v>40971</v>
      </c>
    </row>
    <row r="66" customFormat="false" ht="12.75" hidden="false" customHeight="false" outlineLevel="0" collapsed="false">
      <c r="A66" s="421" t="n">
        <v>40972</v>
      </c>
    </row>
    <row r="67" customFormat="false" ht="12.75" hidden="false" customHeight="false" outlineLevel="0" collapsed="false">
      <c r="A67" s="421" t="n">
        <v>40973</v>
      </c>
    </row>
    <row r="68" customFormat="false" ht="12.75" hidden="false" customHeight="false" outlineLevel="0" collapsed="false">
      <c r="A68" s="421" t="n">
        <v>40974</v>
      </c>
    </row>
    <row r="69" customFormat="false" ht="12.75" hidden="false" customHeight="false" outlineLevel="0" collapsed="false">
      <c r="A69" s="421" t="n">
        <v>40975</v>
      </c>
    </row>
    <row r="70" customFormat="false" ht="12.75" hidden="false" customHeight="false" outlineLevel="0" collapsed="false">
      <c r="A70" s="421" t="n">
        <v>40976</v>
      </c>
    </row>
    <row r="71" customFormat="false" ht="12.75" hidden="false" customHeight="false" outlineLevel="0" collapsed="false">
      <c r="A71" s="421" t="n">
        <v>40977</v>
      </c>
    </row>
    <row r="72" customFormat="false" ht="12.75" hidden="false" customHeight="false" outlineLevel="0" collapsed="false">
      <c r="A72" s="421" t="n">
        <v>40978</v>
      </c>
    </row>
    <row r="73" customFormat="false" ht="12.75" hidden="false" customHeight="false" outlineLevel="0" collapsed="false">
      <c r="A73" s="421" t="n">
        <v>40979</v>
      </c>
    </row>
    <row r="74" customFormat="false" ht="12.75" hidden="false" customHeight="false" outlineLevel="0" collapsed="false">
      <c r="A74" s="421" t="n">
        <v>40980</v>
      </c>
    </row>
    <row r="75" customFormat="false" ht="12.75" hidden="false" customHeight="false" outlineLevel="0" collapsed="false">
      <c r="A75" s="421" t="n">
        <v>40981</v>
      </c>
    </row>
    <row r="76" customFormat="false" ht="12.75" hidden="false" customHeight="false" outlineLevel="0" collapsed="false">
      <c r="A76" s="421" t="n">
        <v>40982</v>
      </c>
    </row>
    <row r="77" customFormat="false" ht="12.75" hidden="false" customHeight="false" outlineLevel="0" collapsed="false">
      <c r="A77" s="421" t="n">
        <v>40983</v>
      </c>
    </row>
    <row r="78" customFormat="false" ht="12.75" hidden="false" customHeight="false" outlineLevel="0" collapsed="false">
      <c r="A78" s="421" t="n">
        <v>40984</v>
      </c>
    </row>
    <row r="79" customFormat="false" ht="12.75" hidden="false" customHeight="false" outlineLevel="0" collapsed="false">
      <c r="A79" s="421" t="n">
        <v>40985</v>
      </c>
    </row>
    <row r="80" customFormat="false" ht="12.75" hidden="false" customHeight="false" outlineLevel="0" collapsed="false">
      <c r="A80" s="421" t="n">
        <v>40986</v>
      </c>
    </row>
    <row r="81" customFormat="false" ht="12.75" hidden="false" customHeight="false" outlineLevel="0" collapsed="false">
      <c r="A81" s="421" t="n">
        <v>40987</v>
      </c>
    </row>
    <row r="82" customFormat="false" ht="12.75" hidden="false" customHeight="false" outlineLevel="0" collapsed="false">
      <c r="A82" s="421" t="n">
        <v>40988</v>
      </c>
    </row>
    <row r="83" customFormat="false" ht="12.75" hidden="false" customHeight="false" outlineLevel="0" collapsed="false">
      <c r="A83" s="421" t="n">
        <v>40989</v>
      </c>
    </row>
    <row r="84" customFormat="false" ht="12.75" hidden="false" customHeight="false" outlineLevel="0" collapsed="false">
      <c r="A84" s="421" t="n">
        <v>40990</v>
      </c>
    </row>
    <row r="85" customFormat="false" ht="12.75" hidden="false" customHeight="false" outlineLevel="0" collapsed="false">
      <c r="A85" s="421" t="n">
        <v>40991</v>
      </c>
    </row>
    <row r="86" customFormat="false" ht="12.75" hidden="false" customHeight="false" outlineLevel="0" collapsed="false">
      <c r="A86" s="421" t="n">
        <v>40992</v>
      </c>
    </row>
    <row r="87" customFormat="false" ht="12.75" hidden="false" customHeight="false" outlineLevel="0" collapsed="false">
      <c r="A87" s="421" t="n">
        <v>40993</v>
      </c>
    </row>
    <row r="88" customFormat="false" ht="12.75" hidden="false" customHeight="false" outlineLevel="0" collapsed="false">
      <c r="A88" s="421" t="n">
        <v>40994</v>
      </c>
    </row>
    <row r="89" customFormat="false" ht="12.75" hidden="false" customHeight="false" outlineLevel="0" collapsed="false">
      <c r="A89" s="421" t="n">
        <v>40995</v>
      </c>
    </row>
    <row r="90" customFormat="false" ht="12.75" hidden="false" customHeight="false" outlineLevel="0" collapsed="false">
      <c r="A90" s="421" t="n">
        <v>40996</v>
      </c>
    </row>
    <row r="91" customFormat="false" ht="12.75" hidden="false" customHeight="false" outlineLevel="0" collapsed="false">
      <c r="A91" s="421" t="n">
        <v>40997</v>
      </c>
    </row>
    <row r="92" customFormat="false" ht="12.75" hidden="false" customHeight="false" outlineLevel="0" collapsed="false">
      <c r="A92" s="421" t="n">
        <v>40998</v>
      </c>
    </row>
    <row r="93" customFormat="false" ht="12.75" hidden="false" customHeight="false" outlineLevel="0" collapsed="false">
      <c r="A93" s="421" t="n">
        <v>40999</v>
      </c>
    </row>
    <row r="94" customFormat="false" ht="12.75" hidden="false" customHeight="false" outlineLevel="0" collapsed="false">
      <c r="A94" s="421" t="n">
        <v>41000</v>
      </c>
    </row>
    <row r="95" customFormat="false" ht="12.75" hidden="false" customHeight="false" outlineLevel="0" collapsed="false">
      <c r="A95" s="421" t="n">
        <v>41001</v>
      </c>
    </row>
    <row r="96" customFormat="false" ht="12.75" hidden="false" customHeight="false" outlineLevel="0" collapsed="false">
      <c r="A96" s="421" t="n">
        <v>41002</v>
      </c>
    </row>
    <row r="97" customFormat="false" ht="12.75" hidden="false" customHeight="false" outlineLevel="0" collapsed="false">
      <c r="A97" s="421" t="n">
        <v>41003</v>
      </c>
    </row>
    <row r="98" customFormat="false" ht="12.75" hidden="false" customHeight="false" outlineLevel="0" collapsed="false">
      <c r="A98" s="421" t="n">
        <v>41004</v>
      </c>
    </row>
    <row r="99" customFormat="false" ht="12.75" hidden="false" customHeight="false" outlineLevel="0" collapsed="false">
      <c r="A99" s="421" t="n">
        <v>41005</v>
      </c>
    </row>
    <row r="100" customFormat="false" ht="12.75" hidden="false" customHeight="false" outlineLevel="0" collapsed="false">
      <c r="A100" s="421" t="n">
        <v>41006</v>
      </c>
    </row>
    <row r="101" customFormat="false" ht="12.75" hidden="false" customHeight="false" outlineLevel="0" collapsed="false">
      <c r="A101" s="421" t="n">
        <v>41007</v>
      </c>
    </row>
    <row r="102" customFormat="false" ht="12.75" hidden="false" customHeight="false" outlineLevel="0" collapsed="false">
      <c r="A102" s="421" t="n">
        <v>41008</v>
      </c>
    </row>
    <row r="103" customFormat="false" ht="12.75" hidden="false" customHeight="false" outlineLevel="0" collapsed="false">
      <c r="A103" s="421" t="n">
        <v>41009</v>
      </c>
    </row>
    <row r="104" customFormat="false" ht="12.75" hidden="false" customHeight="false" outlineLevel="0" collapsed="false">
      <c r="A104" s="421" t="n">
        <v>41010</v>
      </c>
    </row>
    <row r="105" customFormat="false" ht="12.75" hidden="false" customHeight="false" outlineLevel="0" collapsed="false">
      <c r="A105" s="421" t="n">
        <v>41011</v>
      </c>
    </row>
    <row r="106" customFormat="false" ht="12.75" hidden="false" customHeight="false" outlineLevel="0" collapsed="false">
      <c r="A106" s="421" t="n">
        <v>41012</v>
      </c>
    </row>
    <row r="107" customFormat="false" ht="12.75" hidden="false" customHeight="false" outlineLevel="0" collapsed="false">
      <c r="A107" s="421" t="n">
        <v>41013</v>
      </c>
    </row>
    <row r="108" customFormat="false" ht="12.75" hidden="false" customHeight="false" outlineLevel="0" collapsed="false">
      <c r="A108" s="421" t="n">
        <v>41014</v>
      </c>
    </row>
    <row r="109" customFormat="false" ht="12.75" hidden="false" customHeight="false" outlineLevel="0" collapsed="false">
      <c r="A109" s="421" t="n">
        <v>41015</v>
      </c>
    </row>
    <row r="110" customFormat="false" ht="12.75" hidden="false" customHeight="false" outlineLevel="0" collapsed="false">
      <c r="A110" s="421" t="n">
        <v>41016</v>
      </c>
    </row>
    <row r="111" customFormat="false" ht="12.75" hidden="false" customHeight="false" outlineLevel="0" collapsed="false">
      <c r="A111" s="421" t="n">
        <v>41017</v>
      </c>
    </row>
    <row r="112" customFormat="false" ht="12.75" hidden="false" customHeight="false" outlineLevel="0" collapsed="false">
      <c r="A112" s="421" t="n">
        <v>41018</v>
      </c>
    </row>
    <row r="113" customFormat="false" ht="12.75" hidden="false" customHeight="false" outlineLevel="0" collapsed="false">
      <c r="A113" s="421" t="n">
        <v>41019</v>
      </c>
    </row>
    <row r="114" customFormat="false" ht="12.75" hidden="false" customHeight="false" outlineLevel="0" collapsed="false">
      <c r="A114" s="421" t="n">
        <v>41020</v>
      </c>
    </row>
    <row r="115" customFormat="false" ht="12.75" hidden="false" customHeight="false" outlineLevel="0" collapsed="false">
      <c r="A115" s="421" t="n">
        <v>41021</v>
      </c>
    </row>
    <row r="116" customFormat="false" ht="12.75" hidden="false" customHeight="false" outlineLevel="0" collapsed="false">
      <c r="A116" s="421" t="n">
        <v>41022</v>
      </c>
    </row>
    <row r="117" customFormat="false" ht="12.75" hidden="false" customHeight="false" outlineLevel="0" collapsed="false">
      <c r="A117" s="421" t="n">
        <v>41023</v>
      </c>
    </row>
    <row r="118" customFormat="false" ht="12.75" hidden="false" customHeight="false" outlineLevel="0" collapsed="false">
      <c r="A118" s="421" t="n">
        <v>41024</v>
      </c>
    </row>
    <row r="119" customFormat="false" ht="12.75" hidden="false" customHeight="false" outlineLevel="0" collapsed="false">
      <c r="A119" s="421" t="n">
        <v>41025</v>
      </c>
    </row>
    <row r="120" customFormat="false" ht="12.75" hidden="false" customHeight="false" outlineLevel="0" collapsed="false">
      <c r="A120" s="421" t="n">
        <v>41026</v>
      </c>
    </row>
    <row r="121" customFormat="false" ht="12.75" hidden="false" customHeight="false" outlineLevel="0" collapsed="false">
      <c r="A121" s="421" t="n">
        <v>41027</v>
      </c>
    </row>
    <row r="122" customFormat="false" ht="12.75" hidden="false" customHeight="false" outlineLevel="0" collapsed="false">
      <c r="A122" s="421" t="n">
        <v>41028</v>
      </c>
    </row>
    <row r="123" customFormat="false" ht="12.75" hidden="false" customHeight="false" outlineLevel="0" collapsed="false">
      <c r="A123" s="421" t="n">
        <v>41029</v>
      </c>
    </row>
    <row r="124" customFormat="false" ht="12.75" hidden="false" customHeight="false" outlineLevel="0" collapsed="false">
      <c r="A124" s="421" t="n">
        <v>41030</v>
      </c>
    </row>
    <row r="125" customFormat="false" ht="12.75" hidden="false" customHeight="false" outlineLevel="0" collapsed="false">
      <c r="A125" s="421" t="n">
        <v>41031</v>
      </c>
    </row>
    <row r="126" customFormat="false" ht="12.75" hidden="false" customHeight="false" outlineLevel="0" collapsed="false">
      <c r="A126" s="421" t="n">
        <v>41032</v>
      </c>
    </row>
    <row r="127" customFormat="false" ht="12.75" hidden="false" customHeight="false" outlineLevel="0" collapsed="false">
      <c r="A127" s="421" t="n">
        <v>41033</v>
      </c>
    </row>
    <row r="128" customFormat="false" ht="12.75" hidden="false" customHeight="false" outlineLevel="0" collapsed="false">
      <c r="A128" s="421" t="n">
        <v>41034</v>
      </c>
    </row>
    <row r="129" customFormat="false" ht="12.75" hidden="false" customHeight="false" outlineLevel="0" collapsed="false">
      <c r="A129" s="421" t="n">
        <v>41035</v>
      </c>
    </row>
    <row r="130" customFormat="false" ht="12.75" hidden="false" customHeight="false" outlineLevel="0" collapsed="false">
      <c r="A130" s="421" t="n">
        <v>41036</v>
      </c>
    </row>
    <row r="131" customFormat="false" ht="12.75" hidden="false" customHeight="false" outlineLevel="0" collapsed="false">
      <c r="A131" s="421" t="n">
        <v>41037</v>
      </c>
    </row>
    <row r="132" customFormat="false" ht="12.75" hidden="false" customHeight="false" outlineLevel="0" collapsed="false">
      <c r="A132" s="421" t="n">
        <v>41038</v>
      </c>
    </row>
    <row r="133" customFormat="false" ht="12.75" hidden="false" customHeight="false" outlineLevel="0" collapsed="false">
      <c r="A133" s="421" t="n">
        <v>41039</v>
      </c>
    </row>
    <row r="134" customFormat="false" ht="12.75" hidden="false" customHeight="false" outlineLevel="0" collapsed="false">
      <c r="A134" s="421" t="n">
        <v>41040</v>
      </c>
    </row>
    <row r="135" customFormat="false" ht="12.75" hidden="false" customHeight="false" outlineLevel="0" collapsed="false">
      <c r="A135" s="421" t="n">
        <v>41041</v>
      </c>
    </row>
    <row r="136" customFormat="false" ht="12.75" hidden="false" customHeight="false" outlineLevel="0" collapsed="false">
      <c r="A136" s="421" t="n">
        <v>41042</v>
      </c>
    </row>
    <row r="137" customFormat="false" ht="12.75" hidden="false" customHeight="false" outlineLevel="0" collapsed="false">
      <c r="A137" s="421" t="n">
        <v>41043</v>
      </c>
    </row>
    <row r="138" customFormat="false" ht="12.75" hidden="false" customHeight="false" outlineLevel="0" collapsed="false">
      <c r="A138" s="421" t="n">
        <v>41044</v>
      </c>
    </row>
    <row r="139" customFormat="false" ht="12.75" hidden="false" customHeight="false" outlineLevel="0" collapsed="false">
      <c r="A139" s="421" t="n">
        <v>41045</v>
      </c>
    </row>
    <row r="140" customFormat="false" ht="12.75" hidden="false" customHeight="false" outlineLevel="0" collapsed="false">
      <c r="A140" s="421" t="n">
        <v>41046</v>
      </c>
    </row>
    <row r="141" customFormat="false" ht="12.75" hidden="false" customHeight="false" outlineLevel="0" collapsed="false">
      <c r="A141" s="421" t="n">
        <v>41047</v>
      </c>
    </row>
    <row r="142" customFormat="false" ht="12.75" hidden="false" customHeight="false" outlineLevel="0" collapsed="false">
      <c r="A142" s="421" t="n">
        <v>41048</v>
      </c>
    </row>
    <row r="143" customFormat="false" ht="12.75" hidden="false" customHeight="false" outlineLevel="0" collapsed="false">
      <c r="A143" s="421" t="n">
        <v>41049</v>
      </c>
    </row>
    <row r="144" customFormat="false" ht="12.75" hidden="false" customHeight="false" outlineLevel="0" collapsed="false">
      <c r="A144" s="421" t="n">
        <v>41050</v>
      </c>
    </row>
    <row r="145" customFormat="false" ht="12.75" hidden="false" customHeight="false" outlineLevel="0" collapsed="false">
      <c r="A145" s="421" t="n">
        <v>41051</v>
      </c>
    </row>
    <row r="146" customFormat="false" ht="12.75" hidden="false" customHeight="false" outlineLevel="0" collapsed="false">
      <c r="A146" s="421" t="n">
        <v>41052</v>
      </c>
    </row>
    <row r="147" customFormat="false" ht="12.75" hidden="false" customHeight="false" outlineLevel="0" collapsed="false">
      <c r="A147" s="421" t="n">
        <v>41053</v>
      </c>
    </row>
    <row r="148" customFormat="false" ht="12.75" hidden="false" customHeight="false" outlineLevel="0" collapsed="false">
      <c r="A148" s="421" t="n">
        <v>41054</v>
      </c>
    </row>
    <row r="149" customFormat="false" ht="12.75" hidden="false" customHeight="false" outlineLevel="0" collapsed="false">
      <c r="A149" s="421" t="n">
        <v>41055</v>
      </c>
    </row>
    <row r="150" customFormat="false" ht="12.75" hidden="false" customHeight="false" outlineLevel="0" collapsed="false">
      <c r="A150" s="421" t="n">
        <v>41056</v>
      </c>
    </row>
    <row r="151" customFormat="false" ht="12.75" hidden="false" customHeight="false" outlineLevel="0" collapsed="false">
      <c r="A151" s="421" t="n">
        <v>41057</v>
      </c>
    </row>
    <row r="152" customFormat="false" ht="12.75" hidden="false" customHeight="false" outlineLevel="0" collapsed="false">
      <c r="A152" s="421" t="n">
        <v>41058</v>
      </c>
    </row>
    <row r="153" customFormat="false" ht="12.75" hidden="false" customHeight="false" outlineLevel="0" collapsed="false">
      <c r="A153" s="421" t="n">
        <v>41059</v>
      </c>
    </row>
    <row r="154" customFormat="false" ht="12.75" hidden="false" customHeight="false" outlineLevel="0" collapsed="false">
      <c r="A154" s="421" t="n">
        <v>41060</v>
      </c>
    </row>
    <row r="155" customFormat="false" ht="12.75" hidden="false" customHeight="false" outlineLevel="0" collapsed="false">
      <c r="A155" s="421" t="n">
        <v>41061</v>
      </c>
    </row>
    <row r="156" customFormat="false" ht="12.75" hidden="false" customHeight="false" outlineLevel="0" collapsed="false">
      <c r="A156" s="421" t="n">
        <v>41062</v>
      </c>
    </row>
    <row r="157" customFormat="false" ht="12.75" hidden="false" customHeight="false" outlineLevel="0" collapsed="false">
      <c r="A157" s="421" t="n">
        <v>41063</v>
      </c>
    </row>
    <row r="158" customFormat="false" ht="12.75" hidden="false" customHeight="false" outlineLevel="0" collapsed="false">
      <c r="A158" s="421" t="n">
        <v>41064</v>
      </c>
    </row>
    <row r="159" customFormat="false" ht="12.75" hidden="false" customHeight="false" outlineLevel="0" collapsed="false">
      <c r="A159" s="421" t="n">
        <v>41065</v>
      </c>
    </row>
    <row r="160" customFormat="false" ht="12.75" hidden="false" customHeight="false" outlineLevel="0" collapsed="false">
      <c r="A160" s="421" t="n">
        <v>41066</v>
      </c>
    </row>
    <row r="161" customFormat="false" ht="12.75" hidden="false" customHeight="false" outlineLevel="0" collapsed="false">
      <c r="A161" s="421" t="n">
        <v>41067</v>
      </c>
    </row>
    <row r="162" customFormat="false" ht="12.75" hidden="false" customHeight="false" outlineLevel="0" collapsed="false">
      <c r="A162" s="421" t="n">
        <v>41068</v>
      </c>
    </row>
    <row r="163" customFormat="false" ht="12.75" hidden="false" customHeight="false" outlineLevel="0" collapsed="false">
      <c r="A163" s="421" t="n">
        <v>41069</v>
      </c>
    </row>
    <row r="164" customFormat="false" ht="12.75" hidden="false" customHeight="false" outlineLevel="0" collapsed="false">
      <c r="A164" s="421" t="n">
        <v>41070</v>
      </c>
    </row>
    <row r="165" customFormat="false" ht="12.75" hidden="false" customHeight="false" outlineLevel="0" collapsed="false">
      <c r="A165" s="421" t="n">
        <v>41071</v>
      </c>
    </row>
    <row r="166" customFormat="false" ht="12.75" hidden="false" customHeight="false" outlineLevel="0" collapsed="false">
      <c r="A166" s="421" t="n">
        <v>41072</v>
      </c>
    </row>
    <row r="167" customFormat="false" ht="12.75" hidden="false" customHeight="false" outlineLevel="0" collapsed="false">
      <c r="A167" s="421" t="n">
        <v>41073</v>
      </c>
    </row>
    <row r="168" customFormat="false" ht="12.75" hidden="false" customHeight="false" outlineLevel="0" collapsed="false">
      <c r="A168" s="421" t="n">
        <v>41074</v>
      </c>
    </row>
    <row r="169" customFormat="false" ht="12.75" hidden="false" customHeight="false" outlineLevel="0" collapsed="false">
      <c r="A169" s="421" t="n">
        <v>41075</v>
      </c>
    </row>
    <row r="170" customFormat="false" ht="12.75" hidden="false" customHeight="false" outlineLevel="0" collapsed="false">
      <c r="A170" s="421" t="n">
        <v>41076</v>
      </c>
    </row>
    <row r="171" customFormat="false" ht="12.75" hidden="false" customHeight="false" outlineLevel="0" collapsed="false">
      <c r="A171" s="421" t="n">
        <v>41077</v>
      </c>
    </row>
    <row r="172" customFormat="false" ht="12.75" hidden="false" customHeight="false" outlineLevel="0" collapsed="false">
      <c r="A172" s="421" t="n">
        <v>41078</v>
      </c>
    </row>
    <row r="173" customFormat="false" ht="12.75" hidden="false" customHeight="false" outlineLevel="0" collapsed="false">
      <c r="A173" s="421" t="n">
        <v>41079</v>
      </c>
    </row>
    <row r="174" customFormat="false" ht="12.75" hidden="false" customHeight="false" outlineLevel="0" collapsed="false">
      <c r="A174" s="421" t="n">
        <v>41080</v>
      </c>
    </row>
    <row r="175" customFormat="false" ht="12.75" hidden="false" customHeight="false" outlineLevel="0" collapsed="false">
      <c r="A175" s="421" t="n">
        <v>41081</v>
      </c>
    </row>
    <row r="176" customFormat="false" ht="12.75" hidden="false" customHeight="false" outlineLevel="0" collapsed="false">
      <c r="A176" s="421" t="n">
        <v>41082</v>
      </c>
    </row>
    <row r="177" customFormat="false" ht="12.75" hidden="false" customHeight="false" outlineLevel="0" collapsed="false">
      <c r="A177" s="421" t="n">
        <v>41083</v>
      </c>
    </row>
    <row r="178" customFormat="false" ht="12.75" hidden="false" customHeight="false" outlineLevel="0" collapsed="false">
      <c r="A178" s="421" t="n">
        <v>41084</v>
      </c>
    </row>
    <row r="179" customFormat="false" ht="12.75" hidden="false" customHeight="false" outlineLevel="0" collapsed="false">
      <c r="A179" s="421" t="n">
        <v>41085</v>
      </c>
    </row>
    <row r="180" customFormat="false" ht="12.75" hidden="false" customHeight="false" outlineLevel="0" collapsed="false">
      <c r="A180" s="421" t="n">
        <v>41086</v>
      </c>
    </row>
    <row r="181" customFormat="false" ht="12.75" hidden="false" customHeight="false" outlineLevel="0" collapsed="false">
      <c r="A181" s="421" t="n">
        <v>41087</v>
      </c>
    </row>
    <row r="182" customFormat="false" ht="12.75" hidden="false" customHeight="false" outlineLevel="0" collapsed="false">
      <c r="A182" s="421" t="n">
        <v>41088</v>
      </c>
    </row>
    <row r="183" customFormat="false" ht="12.75" hidden="false" customHeight="false" outlineLevel="0" collapsed="false">
      <c r="A183" s="421" t="n">
        <v>41089</v>
      </c>
    </row>
    <row r="184" customFormat="false" ht="12.75" hidden="false" customHeight="false" outlineLevel="0" collapsed="false">
      <c r="A184" s="421" t="n">
        <v>41090</v>
      </c>
    </row>
    <row r="185" customFormat="false" ht="12.75" hidden="false" customHeight="false" outlineLevel="0" collapsed="false">
      <c r="A185" s="421" t="n">
        <v>41091</v>
      </c>
    </row>
    <row r="186" customFormat="false" ht="12.75" hidden="false" customHeight="false" outlineLevel="0" collapsed="false">
      <c r="A186" s="421" t="n">
        <v>41092</v>
      </c>
    </row>
    <row r="187" customFormat="false" ht="12.75" hidden="false" customHeight="false" outlineLevel="0" collapsed="false">
      <c r="A187" s="421" t="n">
        <v>41093</v>
      </c>
    </row>
    <row r="188" customFormat="false" ht="12.75" hidden="false" customHeight="false" outlineLevel="0" collapsed="false">
      <c r="A188" s="421" t="n">
        <v>41094</v>
      </c>
    </row>
    <row r="189" customFormat="false" ht="12.75" hidden="false" customHeight="false" outlineLevel="0" collapsed="false">
      <c r="A189" s="421" t="n">
        <v>41095</v>
      </c>
    </row>
    <row r="190" customFormat="false" ht="12.75" hidden="false" customHeight="false" outlineLevel="0" collapsed="false">
      <c r="A190" s="421" t="n">
        <v>41096</v>
      </c>
    </row>
    <row r="191" customFormat="false" ht="12.75" hidden="false" customHeight="false" outlineLevel="0" collapsed="false">
      <c r="A191" s="421" t="n">
        <v>41097</v>
      </c>
    </row>
    <row r="192" customFormat="false" ht="12.75" hidden="false" customHeight="false" outlineLevel="0" collapsed="false">
      <c r="A192" s="421" t="n">
        <v>41098</v>
      </c>
    </row>
    <row r="193" customFormat="false" ht="12.75" hidden="false" customHeight="false" outlineLevel="0" collapsed="false">
      <c r="A193" s="421" t="n">
        <v>41099</v>
      </c>
    </row>
    <row r="194" customFormat="false" ht="12.75" hidden="false" customHeight="false" outlineLevel="0" collapsed="false">
      <c r="A194" s="421" t="n">
        <v>41100</v>
      </c>
    </row>
    <row r="195" customFormat="false" ht="12.75" hidden="false" customHeight="false" outlineLevel="0" collapsed="false">
      <c r="A195" s="421" t="n">
        <v>41101</v>
      </c>
    </row>
    <row r="196" customFormat="false" ht="12.75" hidden="false" customHeight="false" outlineLevel="0" collapsed="false">
      <c r="A196" s="421" t="n">
        <v>41102</v>
      </c>
    </row>
    <row r="197" customFormat="false" ht="12.75" hidden="false" customHeight="false" outlineLevel="0" collapsed="false">
      <c r="A197" s="421" t="n">
        <v>41103</v>
      </c>
    </row>
    <row r="198" customFormat="false" ht="12.75" hidden="false" customHeight="false" outlineLevel="0" collapsed="false">
      <c r="A198" s="421" t="n">
        <v>41104</v>
      </c>
    </row>
    <row r="199" customFormat="false" ht="12.75" hidden="false" customHeight="false" outlineLevel="0" collapsed="false">
      <c r="A199" s="421" t="n">
        <v>41105</v>
      </c>
    </row>
    <row r="200" customFormat="false" ht="12.75" hidden="false" customHeight="false" outlineLevel="0" collapsed="false">
      <c r="A200" s="421" t="n">
        <v>41106</v>
      </c>
    </row>
    <row r="201" customFormat="false" ht="12.75" hidden="false" customHeight="false" outlineLevel="0" collapsed="false">
      <c r="A201" s="421" t="n">
        <v>41107</v>
      </c>
    </row>
    <row r="202" customFormat="false" ht="12.75" hidden="false" customHeight="false" outlineLevel="0" collapsed="false">
      <c r="A202" s="421" t="n">
        <v>41108</v>
      </c>
    </row>
    <row r="203" customFormat="false" ht="12.75" hidden="false" customHeight="false" outlineLevel="0" collapsed="false">
      <c r="A203" s="421" t="n">
        <v>41109</v>
      </c>
    </row>
    <row r="204" customFormat="false" ht="12.75" hidden="false" customHeight="false" outlineLevel="0" collapsed="false">
      <c r="A204" s="421" t="n">
        <v>41110</v>
      </c>
    </row>
    <row r="205" customFormat="false" ht="12.75" hidden="false" customHeight="false" outlineLevel="0" collapsed="false">
      <c r="A205" s="421" t="n">
        <v>41111</v>
      </c>
    </row>
    <row r="206" customFormat="false" ht="12.75" hidden="false" customHeight="false" outlineLevel="0" collapsed="false">
      <c r="A206" s="421" t="n">
        <v>41112</v>
      </c>
    </row>
    <row r="207" customFormat="false" ht="12.75" hidden="false" customHeight="false" outlineLevel="0" collapsed="false">
      <c r="A207" s="421" t="n">
        <v>41113</v>
      </c>
    </row>
    <row r="208" customFormat="false" ht="12.75" hidden="false" customHeight="false" outlineLevel="0" collapsed="false">
      <c r="A208" s="421" t="n">
        <v>41114</v>
      </c>
    </row>
    <row r="209" customFormat="false" ht="12.75" hidden="false" customHeight="false" outlineLevel="0" collapsed="false">
      <c r="A209" s="421" t="n">
        <v>41115</v>
      </c>
    </row>
    <row r="210" customFormat="false" ht="12.75" hidden="false" customHeight="false" outlineLevel="0" collapsed="false">
      <c r="A210" s="421" t="n">
        <v>41116</v>
      </c>
    </row>
    <row r="211" customFormat="false" ht="12.75" hidden="false" customHeight="false" outlineLevel="0" collapsed="false">
      <c r="A211" s="421" t="n">
        <v>41117</v>
      </c>
    </row>
    <row r="212" customFormat="false" ht="12.75" hidden="false" customHeight="false" outlineLevel="0" collapsed="false">
      <c r="A212" s="421" t="n">
        <v>41118</v>
      </c>
    </row>
    <row r="213" customFormat="false" ht="12.75" hidden="false" customHeight="false" outlineLevel="0" collapsed="false">
      <c r="A213" s="421" t="n">
        <v>41119</v>
      </c>
    </row>
    <row r="214" customFormat="false" ht="12.75" hidden="false" customHeight="false" outlineLevel="0" collapsed="false">
      <c r="A214" s="421" t="n">
        <v>41120</v>
      </c>
    </row>
    <row r="215" customFormat="false" ht="12.75" hidden="false" customHeight="false" outlineLevel="0" collapsed="false">
      <c r="A215" s="421" t="n">
        <v>41121</v>
      </c>
    </row>
    <row r="216" customFormat="false" ht="12.75" hidden="false" customHeight="false" outlineLevel="0" collapsed="false">
      <c r="A216" s="421" t="n">
        <v>41122</v>
      </c>
    </row>
    <row r="217" customFormat="false" ht="12.75" hidden="false" customHeight="false" outlineLevel="0" collapsed="false">
      <c r="A217" s="421" t="n">
        <v>41123</v>
      </c>
    </row>
    <row r="218" customFormat="false" ht="12.75" hidden="false" customHeight="false" outlineLevel="0" collapsed="false">
      <c r="A218" s="421" t="n">
        <v>41124</v>
      </c>
    </row>
    <row r="219" customFormat="false" ht="12.75" hidden="false" customHeight="false" outlineLevel="0" collapsed="false">
      <c r="A219" s="421" t="n">
        <v>41125</v>
      </c>
    </row>
    <row r="220" customFormat="false" ht="12.75" hidden="false" customHeight="false" outlineLevel="0" collapsed="false">
      <c r="A220" s="421" t="n">
        <v>41126</v>
      </c>
    </row>
    <row r="221" customFormat="false" ht="12.75" hidden="false" customHeight="false" outlineLevel="0" collapsed="false">
      <c r="A221" s="421" t="n">
        <v>41127</v>
      </c>
    </row>
    <row r="222" customFormat="false" ht="12.75" hidden="false" customHeight="false" outlineLevel="0" collapsed="false">
      <c r="A222" s="421" t="n">
        <v>41128</v>
      </c>
    </row>
    <row r="223" customFormat="false" ht="12.75" hidden="false" customHeight="false" outlineLevel="0" collapsed="false">
      <c r="A223" s="421" t="n">
        <v>41129</v>
      </c>
    </row>
    <row r="224" customFormat="false" ht="12.75" hidden="false" customHeight="false" outlineLevel="0" collapsed="false">
      <c r="A224" s="421" t="n">
        <v>41130</v>
      </c>
    </row>
    <row r="225" customFormat="false" ht="12.75" hidden="false" customHeight="false" outlineLevel="0" collapsed="false">
      <c r="A225" s="421" t="n">
        <v>41131</v>
      </c>
    </row>
    <row r="226" customFormat="false" ht="12.75" hidden="false" customHeight="false" outlineLevel="0" collapsed="false">
      <c r="A226" s="421" t="n">
        <v>41132</v>
      </c>
    </row>
    <row r="227" customFormat="false" ht="12.75" hidden="false" customHeight="false" outlineLevel="0" collapsed="false">
      <c r="A227" s="421" t="n">
        <v>41133</v>
      </c>
    </row>
    <row r="228" customFormat="false" ht="12.75" hidden="false" customHeight="false" outlineLevel="0" collapsed="false">
      <c r="A228" s="421" t="n">
        <v>41134</v>
      </c>
    </row>
    <row r="229" customFormat="false" ht="12.75" hidden="false" customHeight="false" outlineLevel="0" collapsed="false">
      <c r="A229" s="421" t="n">
        <v>41135</v>
      </c>
    </row>
    <row r="230" customFormat="false" ht="12.75" hidden="false" customHeight="false" outlineLevel="0" collapsed="false">
      <c r="A230" s="421" t="n">
        <v>41136</v>
      </c>
    </row>
    <row r="231" customFormat="false" ht="12.75" hidden="false" customHeight="false" outlineLevel="0" collapsed="false">
      <c r="A231" s="421" t="n">
        <v>41137</v>
      </c>
    </row>
    <row r="232" customFormat="false" ht="12.75" hidden="false" customHeight="false" outlineLevel="0" collapsed="false">
      <c r="A232" s="421" t="n">
        <v>41138</v>
      </c>
    </row>
    <row r="233" customFormat="false" ht="12.75" hidden="false" customHeight="false" outlineLevel="0" collapsed="false">
      <c r="A233" s="421" t="n">
        <v>41139</v>
      </c>
    </row>
    <row r="234" customFormat="false" ht="12.75" hidden="false" customHeight="false" outlineLevel="0" collapsed="false">
      <c r="A234" s="421" t="n">
        <v>41140</v>
      </c>
    </row>
    <row r="235" customFormat="false" ht="12.75" hidden="false" customHeight="false" outlineLevel="0" collapsed="false">
      <c r="A235" s="421" t="n">
        <v>41141</v>
      </c>
    </row>
    <row r="236" customFormat="false" ht="12.75" hidden="false" customHeight="false" outlineLevel="0" collapsed="false">
      <c r="A236" s="421" t="n">
        <v>41142</v>
      </c>
    </row>
    <row r="237" customFormat="false" ht="12.75" hidden="false" customHeight="false" outlineLevel="0" collapsed="false">
      <c r="A237" s="421" t="n">
        <v>41143</v>
      </c>
    </row>
    <row r="238" customFormat="false" ht="12.75" hidden="false" customHeight="false" outlineLevel="0" collapsed="false">
      <c r="A238" s="421" t="n">
        <v>41144</v>
      </c>
    </row>
    <row r="239" customFormat="false" ht="12.75" hidden="false" customHeight="false" outlineLevel="0" collapsed="false">
      <c r="A239" s="421" t="n">
        <v>41145</v>
      </c>
    </row>
    <row r="240" customFormat="false" ht="12.75" hidden="false" customHeight="false" outlineLevel="0" collapsed="false">
      <c r="A240" s="421" t="n">
        <v>41146</v>
      </c>
    </row>
    <row r="241" customFormat="false" ht="12.75" hidden="false" customHeight="false" outlineLevel="0" collapsed="false">
      <c r="A241" s="421" t="n">
        <v>41147</v>
      </c>
    </row>
    <row r="242" customFormat="false" ht="12.75" hidden="false" customHeight="false" outlineLevel="0" collapsed="false">
      <c r="A242" s="421" t="n">
        <v>41148</v>
      </c>
    </row>
    <row r="243" customFormat="false" ht="12.75" hidden="false" customHeight="false" outlineLevel="0" collapsed="false">
      <c r="A243" s="421" t="n">
        <v>41149</v>
      </c>
    </row>
    <row r="244" customFormat="false" ht="12.75" hidden="false" customHeight="false" outlineLevel="0" collapsed="false">
      <c r="A244" s="421" t="n">
        <v>41150</v>
      </c>
    </row>
    <row r="245" customFormat="false" ht="12.75" hidden="false" customHeight="false" outlineLevel="0" collapsed="false">
      <c r="A245" s="421" t="n">
        <v>41151</v>
      </c>
    </row>
    <row r="246" customFormat="false" ht="12.75" hidden="false" customHeight="false" outlineLevel="0" collapsed="false">
      <c r="A246" s="421" t="n">
        <v>41152</v>
      </c>
    </row>
    <row r="247" customFormat="false" ht="12.75" hidden="false" customHeight="false" outlineLevel="0" collapsed="false">
      <c r="A247" s="421" t="n">
        <v>41153</v>
      </c>
    </row>
    <row r="248" customFormat="false" ht="12.75" hidden="false" customHeight="false" outlineLevel="0" collapsed="false">
      <c r="A248" s="421" t="n">
        <v>41154</v>
      </c>
    </row>
    <row r="249" customFormat="false" ht="12.75" hidden="false" customHeight="false" outlineLevel="0" collapsed="false">
      <c r="A249" s="421" t="n">
        <v>41155</v>
      </c>
    </row>
    <row r="250" customFormat="false" ht="12.75" hidden="false" customHeight="false" outlineLevel="0" collapsed="false">
      <c r="A250" s="421" t="n">
        <v>41156</v>
      </c>
    </row>
    <row r="251" customFormat="false" ht="12.75" hidden="false" customHeight="false" outlineLevel="0" collapsed="false">
      <c r="A251" s="421" t="n">
        <v>41157</v>
      </c>
    </row>
    <row r="252" customFormat="false" ht="12.75" hidden="false" customHeight="false" outlineLevel="0" collapsed="false">
      <c r="A252" s="421" t="n">
        <v>41158</v>
      </c>
    </row>
    <row r="253" customFormat="false" ht="12.75" hidden="false" customHeight="false" outlineLevel="0" collapsed="false">
      <c r="A253" s="421" t="n">
        <v>41159</v>
      </c>
    </row>
    <row r="254" customFormat="false" ht="12.75" hidden="false" customHeight="false" outlineLevel="0" collapsed="false">
      <c r="A254" s="421" t="n">
        <v>41160</v>
      </c>
    </row>
    <row r="255" customFormat="false" ht="12.75" hidden="false" customHeight="false" outlineLevel="0" collapsed="false">
      <c r="A255" s="421" t="n">
        <v>41161</v>
      </c>
    </row>
    <row r="256" customFormat="false" ht="12.75" hidden="false" customHeight="false" outlineLevel="0" collapsed="false">
      <c r="A256" s="421" t="n">
        <v>41162</v>
      </c>
    </row>
    <row r="257" customFormat="false" ht="12.75" hidden="false" customHeight="false" outlineLevel="0" collapsed="false">
      <c r="A257" s="421" t="n">
        <v>41163</v>
      </c>
    </row>
    <row r="258" customFormat="false" ht="12.75" hidden="false" customHeight="false" outlineLevel="0" collapsed="false">
      <c r="A258" s="421" t="n">
        <v>41164</v>
      </c>
    </row>
    <row r="259" customFormat="false" ht="12.75" hidden="false" customHeight="false" outlineLevel="0" collapsed="false">
      <c r="A259" s="421" t="n">
        <v>41165</v>
      </c>
    </row>
    <row r="260" customFormat="false" ht="12.75" hidden="false" customHeight="false" outlineLevel="0" collapsed="false">
      <c r="A260" s="421" t="n">
        <v>41166</v>
      </c>
    </row>
    <row r="261" customFormat="false" ht="12.75" hidden="false" customHeight="false" outlineLevel="0" collapsed="false">
      <c r="A261" s="421" t="n">
        <v>41167</v>
      </c>
    </row>
    <row r="262" customFormat="false" ht="12.75" hidden="false" customHeight="false" outlineLevel="0" collapsed="false">
      <c r="A262" s="421" t="n">
        <v>41168</v>
      </c>
    </row>
    <row r="263" customFormat="false" ht="12.75" hidden="false" customHeight="false" outlineLevel="0" collapsed="false">
      <c r="A263" s="421" t="n">
        <v>41169</v>
      </c>
    </row>
    <row r="264" customFormat="false" ht="12.75" hidden="false" customHeight="false" outlineLevel="0" collapsed="false">
      <c r="A264" s="421" t="n">
        <v>41170</v>
      </c>
    </row>
    <row r="265" customFormat="false" ht="12.75" hidden="false" customHeight="false" outlineLevel="0" collapsed="false">
      <c r="A265" s="421" t="n">
        <v>41171</v>
      </c>
    </row>
    <row r="266" customFormat="false" ht="12.75" hidden="false" customHeight="false" outlineLevel="0" collapsed="false">
      <c r="A266" s="421" t="n">
        <v>41172</v>
      </c>
    </row>
    <row r="267" customFormat="false" ht="12.75" hidden="false" customHeight="false" outlineLevel="0" collapsed="false">
      <c r="A267" s="421" t="n">
        <v>41173</v>
      </c>
    </row>
    <row r="268" customFormat="false" ht="12.75" hidden="false" customHeight="false" outlineLevel="0" collapsed="false">
      <c r="A268" s="421" t="n">
        <v>41174</v>
      </c>
    </row>
    <row r="269" customFormat="false" ht="12.75" hidden="false" customHeight="false" outlineLevel="0" collapsed="false">
      <c r="A269" s="421" t="n">
        <v>41175</v>
      </c>
    </row>
    <row r="270" customFormat="false" ht="12.75" hidden="false" customHeight="false" outlineLevel="0" collapsed="false">
      <c r="A270" s="421" t="n">
        <v>41176</v>
      </c>
    </row>
    <row r="271" customFormat="false" ht="12.75" hidden="false" customHeight="false" outlineLevel="0" collapsed="false">
      <c r="A271" s="421" t="n">
        <v>41177</v>
      </c>
    </row>
    <row r="272" customFormat="false" ht="12.75" hidden="false" customHeight="false" outlineLevel="0" collapsed="false">
      <c r="A272" s="421" t="n">
        <v>41178</v>
      </c>
    </row>
    <row r="273" customFormat="false" ht="12.75" hidden="false" customHeight="false" outlineLevel="0" collapsed="false">
      <c r="A273" s="421" t="n">
        <v>41179</v>
      </c>
    </row>
    <row r="274" customFormat="false" ht="12.75" hidden="false" customHeight="false" outlineLevel="0" collapsed="false">
      <c r="A274" s="421" t="n">
        <v>41180</v>
      </c>
    </row>
    <row r="275" customFormat="false" ht="12.75" hidden="false" customHeight="false" outlineLevel="0" collapsed="false">
      <c r="A275" s="421" t="n">
        <v>41181</v>
      </c>
    </row>
    <row r="276" customFormat="false" ht="12.75" hidden="false" customHeight="false" outlineLevel="0" collapsed="false">
      <c r="A276" s="421" t="n">
        <v>41182</v>
      </c>
    </row>
    <row r="277" customFormat="false" ht="12.75" hidden="false" customHeight="false" outlineLevel="0" collapsed="false">
      <c r="A277" s="421" t="n">
        <v>41183</v>
      </c>
    </row>
    <row r="278" customFormat="false" ht="12.75" hidden="false" customHeight="false" outlineLevel="0" collapsed="false">
      <c r="A278" s="421" t="n">
        <v>41184</v>
      </c>
    </row>
    <row r="279" customFormat="false" ht="12.75" hidden="false" customHeight="false" outlineLevel="0" collapsed="false">
      <c r="A279" s="421" t="n">
        <v>41185</v>
      </c>
    </row>
    <row r="280" customFormat="false" ht="12.75" hidden="false" customHeight="false" outlineLevel="0" collapsed="false">
      <c r="A280" s="421" t="n">
        <v>41186</v>
      </c>
    </row>
    <row r="281" customFormat="false" ht="12.75" hidden="false" customHeight="false" outlineLevel="0" collapsed="false">
      <c r="A281" s="421" t="n">
        <v>41187</v>
      </c>
    </row>
    <row r="282" customFormat="false" ht="12.75" hidden="false" customHeight="false" outlineLevel="0" collapsed="false">
      <c r="A282" s="421" t="n">
        <v>41188</v>
      </c>
    </row>
    <row r="283" customFormat="false" ht="12.75" hidden="false" customHeight="false" outlineLevel="0" collapsed="false">
      <c r="A283" s="421" t="n">
        <v>41189</v>
      </c>
    </row>
    <row r="284" customFormat="false" ht="12.75" hidden="false" customHeight="false" outlineLevel="0" collapsed="false">
      <c r="A284" s="421" t="n">
        <v>41190</v>
      </c>
    </row>
    <row r="285" customFormat="false" ht="12.75" hidden="false" customHeight="false" outlineLevel="0" collapsed="false">
      <c r="A285" s="421" t="n">
        <v>41191</v>
      </c>
    </row>
    <row r="286" customFormat="false" ht="12.75" hidden="false" customHeight="false" outlineLevel="0" collapsed="false">
      <c r="A286" s="421" t="n">
        <v>41192</v>
      </c>
    </row>
    <row r="287" customFormat="false" ht="12.75" hidden="false" customHeight="false" outlineLevel="0" collapsed="false">
      <c r="A287" s="421" t="n">
        <v>41193</v>
      </c>
    </row>
    <row r="288" customFormat="false" ht="12.75" hidden="false" customHeight="false" outlineLevel="0" collapsed="false">
      <c r="A288" s="421" t="n">
        <v>41194</v>
      </c>
    </row>
    <row r="289" customFormat="false" ht="12.75" hidden="false" customHeight="false" outlineLevel="0" collapsed="false">
      <c r="A289" s="421" t="n">
        <v>41195</v>
      </c>
    </row>
    <row r="290" customFormat="false" ht="12.75" hidden="false" customHeight="false" outlineLevel="0" collapsed="false">
      <c r="A290" s="421" t="n">
        <v>41196</v>
      </c>
    </row>
    <row r="291" customFormat="false" ht="12.75" hidden="false" customHeight="false" outlineLevel="0" collapsed="false">
      <c r="A291" s="421" t="n">
        <v>41197</v>
      </c>
    </row>
    <row r="292" customFormat="false" ht="12.75" hidden="false" customHeight="false" outlineLevel="0" collapsed="false">
      <c r="A292" s="421" t="n">
        <v>41198</v>
      </c>
    </row>
    <row r="293" customFormat="false" ht="12.75" hidden="false" customHeight="false" outlineLevel="0" collapsed="false">
      <c r="A293" s="421" t="n">
        <v>41199</v>
      </c>
    </row>
    <row r="294" customFormat="false" ht="12.75" hidden="false" customHeight="false" outlineLevel="0" collapsed="false">
      <c r="A294" s="421" t="n">
        <v>41200</v>
      </c>
    </row>
    <row r="295" customFormat="false" ht="12.75" hidden="false" customHeight="false" outlineLevel="0" collapsed="false">
      <c r="A295" s="421" t="n">
        <v>41201</v>
      </c>
    </row>
    <row r="296" customFormat="false" ht="12.75" hidden="false" customHeight="false" outlineLevel="0" collapsed="false">
      <c r="A296" s="421" t="n">
        <v>41202</v>
      </c>
    </row>
    <row r="297" customFormat="false" ht="12.75" hidden="false" customHeight="false" outlineLevel="0" collapsed="false">
      <c r="A297" s="421" t="n">
        <v>41203</v>
      </c>
    </row>
    <row r="298" customFormat="false" ht="12.75" hidden="false" customHeight="false" outlineLevel="0" collapsed="false">
      <c r="A298" s="421" t="n">
        <v>41204</v>
      </c>
    </row>
    <row r="299" customFormat="false" ht="12.75" hidden="false" customHeight="false" outlineLevel="0" collapsed="false">
      <c r="A299" s="421" t="n">
        <v>41205</v>
      </c>
    </row>
    <row r="300" customFormat="false" ht="12.75" hidden="false" customHeight="false" outlineLevel="0" collapsed="false">
      <c r="A300" s="421" t="n">
        <v>41206</v>
      </c>
    </row>
    <row r="301" customFormat="false" ht="12.75" hidden="false" customHeight="false" outlineLevel="0" collapsed="false">
      <c r="A301" s="421" t="n">
        <v>41207</v>
      </c>
    </row>
    <row r="302" customFormat="false" ht="12.75" hidden="false" customHeight="false" outlineLevel="0" collapsed="false">
      <c r="A302" s="421" t="n">
        <v>41208</v>
      </c>
    </row>
    <row r="303" customFormat="false" ht="12.75" hidden="false" customHeight="false" outlineLevel="0" collapsed="false">
      <c r="A303" s="421" t="n">
        <v>41209</v>
      </c>
    </row>
    <row r="304" customFormat="false" ht="12.75" hidden="false" customHeight="false" outlineLevel="0" collapsed="false">
      <c r="A304" s="421" t="n">
        <v>41210</v>
      </c>
    </row>
    <row r="305" customFormat="false" ht="12.75" hidden="false" customHeight="false" outlineLevel="0" collapsed="false">
      <c r="A305" s="421" t="n">
        <v>41211</v>
      </c>
    </row>
    <row r="306" customFormat="false" ht="12.75" hidden="false" customHeight="false" outlineLevel="0" collapsed="false">
      <c r="A306" s="421" t="n">
        <v>41212</v>
      </c>
    </row>
    <row r="307" customFormat="false" ht="12.75" hidden="false" customHeight="false" outlineLevel="0" collapsed="false">
      <c r="A307" s="421" t="n">
        <v>41213</v>
      </c>
    </row>
    <row r="308" customFormat="false" ht="12.75" hidden="false" customHeight="false" outlineLevel="0" collapsed="false">
      <c r="A308" s="421" t="n">
        <v>41214</v>
      </c>
    </row>
    <row r="309" customFormat="false" ht="12.75" hidden="false" customHeight="false" outlineLevel="0" collapsed="false">
      <c r="A309" s="421" t="n">
        <v>41215</v>
      </c>
    </row>
    <row r="310" customFormat="false" ht="12.75" hidden="false" customHeight="false" outlineLevel="0" collapsed="false">
      <c r="A310" s="421" t="n">
        <v>41216</v>
      </c>
    </row>
    <row r="311" customFormat="false" ht="12.75" hidden="false" customHeight="false" outlineLevel="0" collapsed="false">
      <c r="A311" s="421" t="n">
        <v>41217</v>
      </c>
    </row>
    <row r="312" customFormat="false" ht="12.75" hidden="false" customHeight="false" outlineLevel="0" collapsed="false">
      <c r="A312" s="421" t="n">
        <v>41218</v>
      </c>
    </row>
    <row r="313" customFormat="false" ht="12.75" hidden="false" customHeight="false" outlineLevel="0" collapsed="false">
      <c r="A313" s="421" t="n">
        <v>41219</v>
      </c>
    </row>
    <row r="314" customFormat="false" ht="12.75" hidden="false" customHeight="false" outlineLevel="0" collapsed="false">
      <c r="A314" s="421" t="n">
        <v>41220</v>
      </c>
    </row>
    <row r="315" customFormat="false" ht="12.75" hidden="false" customHeight="false" outlineLevel="0" collapsed="false">
      <c r="A315" s="421" t="n">
        <v>41221</v>
      </c>
    </row>
    <row r="316" customFormat="false" ht="12.75" hidden="false" customHeight="false" outlineLevel="0" collapsed="false">
      <c r="A316" s="421" t="n">
        <v>41222</v>
      </c>
    </row>
    <row r="317" customFormat="false" ht="12.75" hidden="false" customHeight="false" outlineLevel="0" collapsed="false">
      <c r="A317" s="421" t="n">
        <v>41223</v>
      </c>
    </row>
    <row r="318" customFormat="false" ht="12.75" hidden="false" customHeight="false" outlineLevel="0" collapsed="false">
      <c r="A318" s="421" t="n">
        <v>41224</v>
      </c>
    </row>
    <row r="319" customFormat="false" ht="12.75" hidden="false" customHeight="false" outlineLevel="0" collapsed="false">
      <c r="A319" s="421" t="n">
        <v>41225</v>
      </c>
    </row>
    <row r="320" customFormat="false" ht="12.75" hidden="false" customHeight="false" outlineLevel="0" collapsed="false">
      <c r="A320" s="421" t="n">
        <v>41226</v>
      </c>
    </row>
    <row r="321" customFormat="false" ht="12.75" hidden="false" customHeight="false" outlineLevel="0" collapsed="false">
      <c r="A321" s="421" t="n">
        <v>41227</v>
      </c>
    </row>
    <row r="322" customFormat="false" ht="12.75" hidden="false" customHeight="false" outlineLevel="0" collapsed="false">
      <c r="A322" s="421" t="n">
        <v>41228</v>
      </c>
    </row>
    <row r="323" customFormat="false" ht="12.75" hidden="false" customHeight="false" outlineLevel="0" collapsed="false">
      <c r="A323" s="421" t="n">
        <v>41229</v>
      </c>
    </row>
    <row r="324" customFormat="false" ht="12.75" hidden="false" customHeight="false" outlineLevel="0" collapsed="false">
      <c r="A324" s="421" t="n">
        <v>41230</v>
      </c>
    </row>
    <row r="325" customFormat="false" ht="12.75" hidden="false" customHeight="false" outlineLevel="0" collapsed="false">
      <c r="A325" s="421" t="n">
        <v>41231</v>
      </c>
    </row>
    <row r="326" customFormat="false" ht="12.75" hidden="false" customHeight="false" outlineLevel="0" collapsed="false">
      <c r="A326" s="421" t="n">
        <v>41232</v>
      </c>
    </row>
    <row r="327" customFormat="false" ht="12.75" hidden="false" customHeight="false" outlineLevel="0" collapsed="false">
      <c r="A327" s="421" t="n">
        <v>41233</v>
      </c>
    </row>
    <row r="328" customFormat="false" ht="12.75" hidden="false" customHeight="false" outlineLevel="0" collapsed="false">
      <c r="A328" s="421" t="n">
        <v>41234</v>
      </c>
    </row>
    <row r="329" customFormat="false" ht="12.75" hidden="false" customHeight="false" outlineLevel="0" collapsed="false">
      <c r="A329" s="421" t="n">
        <v>41235</v>
      </c>
    </row>
    <row r="330" customFormat="false" ht="12.75" hidden="false" customHeight="false" outlineLevel="0" collapsed="false">
      <c r="A330" s="421" t="n">
        <v>41236</v>
      </c>
    </row>
    <row r="331" customFormat="false" ht="12.75" hidden="false" customHeight="false" outlineLevel="0" collapsed="false">
      <c r="A331" s="421" t="n">
        <v>41237</v>
      </c>
    </row>
    <row r="332" customFormat="false" ht="12.75" hidden="false" customHeight="false" outlineLevel="0" collapsed="false">
      <c r="A332" s="421" t="n">
        <v>41238</v>
      </c>
    </row>
    <row r="333" customFormat="false" ht="12.75" hidden="false" customHeight="false" outlineLevel="0" collapsed="false">
      <c r="A333" s="421" t="n">
        <v>41239</v>
      </c>
    </row>
    <row r="334" customFormat="false" ht="12.75" hidden="false" customHeight="false" outlineLevel="0" collapsed="false">
      <c r="A334" s="421" t="n">
        <v>41240</v>
      </c>
    </row>
    <row r="335" customFormat="false" ht="12.75" hidden="false" customHeight="false" outlineLevel="0" collapsed="false">
      <c r="A335" s="421" t="n">
        <v>41241</v>
      </c>
    </row>
    <row r="336" customFormat="false" ht="12.75" hidden="false" customHeight="false" outlineLevel="0" collapsed="false">
      <c r="A336" s="421" t="n">
        <v>41242</v>
      </c>
    </row>
    <row r="337" customFormat="false" ht="12.75" hidden="false" customHeight="false" outlineLevel="0" collapsed="false">
      <c r="A337" s="421" t="n">
        <v>41243</v>
      </c>
    </row>
    <row r="338" customFormat="false" ht="12.75" hidden="false" customHeight="false" outlineLevel="0" collapsed="false">
      <c r="A338" s="421" t="n">
        <v>41244</v>
      </c>
    </row>
    <row r="339" customFormat="false" ht="12.75" hidden="false" customHeight="false" outlineLevel="0" collapsed="false">
      <c r="A339" s="421" t="n">
        <v>41245</v>
      </c>
    </row>
    <row r="340" customFormat="false" ht="12.75" hidden="false" customHeight="false" outlineLevel="0" collapsed="false">
      <c r="A340" s="421" t="n">
        <v>41246</v>
      </c>
    </row>
    <row r="341" customFormat="false" ht="12.75" hidden="false" customHeight="false" outlineLevel="0" collapsed="false">
      <c r="A341" s="421" t="n">
        <v>41247</v>
      </c>
    </row>
    <row r="342" customFormat="false" ht="12.75" hidden="false" customHeight="false" outlineLevel="0" collapsed="false">
      <c r="A342" s="421" t="n">
        <v>41248</v>
      </c>
    </row>
    <row r="343" customFormat="false" ht="12.75" hidden="false" customHeight="false" outlineLevel="0" collapsed="false">
      <c r="A343" s="421" t="n">
        <v>41249</v>
      </c>
    </row>
    <row r="344" customFormat="false" ht="12.75" hidden="false" customHeight="false" outlineLevel="0" collapsed="false">
      <c r="A344" s="421" t="n">
        <v>41250</v>
      </c>
    </row>
    <row r="345" customFormat="false" ht="12.75" hidden="false" customHeight="false" outlineLevel="0" collapsed="false">
      <c r="A345" s="421" t="n">
        <v>41251</v>
      </c>
    </row>
    <row r="346" customFormat="false" ht="12.75" hidden="false" customHeight="false" outlineLevel="0" collapsed="false">
      <c r="A346" s="421" t="n">
        <v>41252</v>
      </c>
    </row>
    <row r="347" customFormat="false" ht="12.75" hidden="false" customHeight="false" outlineLevel="0" collapsed="false">
      <c r="A347" s="421" t="n">
        <v>41253</v>
      </c>
    </row>
    <row r="348" customFormat="false" ht="12.75" hidden="false" customHeight="false" outlineLevel="0" collapsed="false">
      <c r="A348" s="421" t="n">
        <v>41254</v>
      </c>
    </row>
    <row r="349" customFormat="false" ht="12.75" hidden="false" customHeight="false" outlineLevel="0" collapsed="false">
      <c r="A349" s="421" t="n">
        <v>41255</v>
      </c>
    </row>
    <row r="350" customFormat="false" ht="12.75" hidden="false" customHeight="false" outlineLevel="0" collapsed="false">
      <c r="A350" s="421" t="n">
        <v>41256</v>
      </c>
    </row>
    <row r="351" customFormat="false" ht="12.75" hidden="false" customHeight="false" outlineLevel="0" collapsed="false">
      <c r="A351" s="421" t="n">
        <v>41257</v>
      </c>
    </row>
    <row r="352" customFormat="false" ht="12.75" hidden="false" customHeight="false" outlineLevel="0" collapsed="false">
      <c r="A352" s="421" t="n">
        <v>41258</v>
      </c>
    </row>
    <row r="353" customFormat="false" ht="12.75" hidden="false" customHeight="false" outlineLevel="0" collapsed="false">
      <c r="A353" s="421" t="n">
        <v>41259</v>
      </c>
    </row>
    <row r="354" customFormat="false" ht="12.75" hidden="false" customHeight="false" outlineLevel="0" collapsed="false">
      <c r="A354" s="421" t="n">
        <v>41260</v>
      </c>
    </row>
    <row r="355" customFormat="false" ht="12.75" hidden="false" customHeight="false" outlineLevel="0" collapsed="false">
      <c r="A355" s="421" t="n">
        <v>41261</v>
      </c>
    </row>
    <row r="356" customFormat="false" ht="12.75" hidden="false" customHeight="false" outlineLevel="0" collapsed="false">
      <c r="A356" s="421" t="n">
        <v>41262</v>
      </c>
    </row>
    <row r="357" customFormat="false" ht="12.75" hidden="false" customHeight="false" outlineLevel="0" collapsed="false">
      <c r="A357" s="421" t="n">
        <v>41263</v>
      </c>
    </row>
    <row r="358" customFormat="false" ht="12.75" hidden="false" customHeight="false" outlineLevel="0" collapsed="false">
      <c r="A358" s="421" t="n">
        <v>41264</v>
      </c>
    </row>
    <row r="359" customFormat="false" ht="12.75" hidden="false" customHeight="false" outlineLevel="0" collapsed="false">
      <c r="A359" s="421" t="n">
        <v>41265</v>
      </c>
    </row>
    <row r="360" customFormat="false" ht="12.75" hidden="false" customHeight="false" outlineLevel="0" collapsed="false">
      <c r="A360" s="421" t="n">
        <v>41266</v>
      </c>
    </row>
    <row r="361" customFormat="false" ht="12.75" hidden="false" customHeight="false" outlineLevel="0" collapsed="false">
      <c r="A361" s="421" t="n">
        <v>41267</v>
      </c>
    </row>
    <row r="362" customFormat="false" ht="12.75" hidden="false" customHeight="false" outlineLevel="0" collapsed="false">
      <c r="A362" s="421" t="n">
        <v>41268</v>
      </c>
    </row>
    <row r="363" customFormat="false" ht="12.75" hidden="false" customHeight="false" outlineLevel="0" collapsed="false">
      <c r="A363" s="421" t="n">
        <v>41269</v>
      </c>
    </row>
    <row r="364" customFormat="false" ht="12.75" hidden="false" customHeight="false" outlineLevel="0" collapsed="false">
      <c r="A364" s="421" t="n">
        <v>41270</v>
      </c>
    </row>
    <row r="365" customFormat="false" ht="12.75" hidden="false" customHeight="false" outlineLevel="0" collapsed="false">
      <c r="A365" s="421" t="n">
        <v>41271</v>
      </c>
    </row>
    <row r="366" customFormat="false" ht="12.75" hidden="false" customHeight="false" outlineLevel="0" collapsed="false">
      <c r="A366" s="421" t="n">
        <v>41272</v>
      </c>
    </row>
    <row r="367" customFormat="false" ht="12.75" hidden="false" customHeight="false" outlineLevel="0" collapsed="false">
      <c r="A367" s="421" t="n">
        <v>41273</v>
      </c>
    </row>
    <row r="368" customFormat="false" ht="12.75" hidden="false" customHeight="false" outlineLevel="0" collapsed="false">
      <c r="A368" s="421" t="n">
        <v>41274</v>
      </c>
    </row>
    <row r="369" customFormat="false" ht="12.75" hidden="false" customHeight="false" outlineLevel="0" collapsed="false">
      <c r="A369" s="421" t="n">
        <v>41275</v>
      </c>
    </row>
    <row r="370" customFormat="false" ht="12.75" hidden="false" customHeight="false" outlineLevel="0" collapsed="false">
      <c r="A370" s="421" t="n">
        <v>41276</v>
      </c>
    </row>
    <row r="371" customFormat="false" ht="12.75" hidden="false" customHeight="false" outlineLevel="0" collapsed="false">
      <c r="A371" s="421" t="n">
        <v>41277</v>
      </c>
    </row>
    <row r="372" customFormat="false" ht="12.75" hidden="false" customHeight="false" outlineLevel="0" collapsed="false">
      <c r="A372" s="421" t="n">
        <v>41278</v>
      </c>
    </row>
    <row r="373" customFormat="false" ht="12.75" hidden="false" customHeight="false" outlineLevel="0" collapsed="false">
      <c r="A373" s="421" t="n">
        <v>41279</v>
      </c>
    </row>
    <row r="374" customFormat="false" ht="12.75" hidden="false" customHeight="false" outlineLevel="0" collapsed="false">
      <c r="A374" s="421" t="n">
        <v>41280</v>
      </c>
    </row>
    <row r="375" customFormat="false" ht="12.75" hidden="false" customHeight="false" outlineLevel="0" collapsed="false">
      <c r="A375" s="421" t="n">
        <v>41281</v>
      </c>
    </row>
    <row r="376" customFormat="false" ht="12.75" hidden="false" customHeight="false" outlineLevel="0" collapsed="false">
      <c r="A376" s="421" t="n">
        <v>41282</v>
      </c>
    </row>
    <row r="377" customFormat="false" ht="12.75" hidden="false" customHeight="false" outlineLevel="0" collapsed="false">
      <c r="A377" s="421" t="n">
        <v>41283</v>
      </c>
    </row>
    <row r="378" customFormat="false" ht="12.75" hidden="false" customHeight="false" outlineLevel="0" collapsed="false">
      <c r="A378" s="421" t="n">
        <v>41284</v>
      </c>
    </row>
    <row r="379" customFormat="false" ht="12.75" hidden="false" customHeight="false" outlineLevel="0" collapsed="false">
      <c r="A379" s="421" t="n">
        <v>41285</v>
      </c>
    </row>
    <row r="380" customFormat="false" ht="12.75" hidden="false" customHeight="false" outlineLevel="0" collapsed="false">
      <c r="A380" s="421" t="n">
        <v>41286</v>
      </c>
    </row>
    <row r="381" customFormat="false" ht="12.75" hidden="false" customHeight="false" outlineLevel="0" collapsed="false">
      <c r="A381" s="421" t="n">
        <v>41287</v>
      </c>
    </row>
    <row r="382" customFormat="false" ht="12.75" hidden="false" customHeight="false" outlineLevel="0" collapsed="false">
      <c r="A382" s="421" t="n">
        <v>41288</v>
      </c>
    </row>
    <row r="383" customFormat="false" ht="12.75" hidden="false" customHeight="false" outlineLevel="0" collapsed="false">
      <c r="A383" s="421" t="n">
        <v>41289</v>
      </c>
    </row>
    <row r="384" customFormat="false" ht="12.75" hidden="false" customHeight="false" outlineLevel="0" collapsed="false">
      <c r="A384" s="421" t="n">
        <v>41290</v>
      </c>
    </row>
    <row r="385" customFormat="false" ht="12.75" hidden="false" customHeight="false" outlineLevel="0" collapsed="false">
      <c r="A385" s="421" t="n">
        <v>41291</v>
      </c>
    </row>
    <row r="386" customFormat="false" ht="12.75" hidden="false" customHeight="false" outlineLevel="0" collapsed="false">
      <c r="A386" s="421" t="n">
        <v>41292</v>
      </c>
    </row>
    <row r="387" customFormat="false" ht="12.75" hidden="false" customHeight="false" outlineLevel="0" collapsed="false">
      <c r="A387" s="421" t="n">
        <v>41293</v>
      </c>
    </row>
    <row r="388" customFormat="false" ht="12.75" hidden="false" customHeight="false" outlineLevel="0" collapsed="false">
      <c r="A388" s="421" t="n">
        <v>41294</v>
      </c>
    </row>
    <row r="389" customFormat="false" ht="12.75" hidden="false" customHeight="false" outlineLevel="0" collapsed="false">
      <c r="A389" s="421" t="n">
        <v>41295</v>
      </c>
    </row>
    <row r="390" customFormat="false" ht="12.75" hidden="false" customHeight="false" outlineLevel="0" collapsed="false">
      <c r="A390" s="421" t="n">
        <v>41296</v>
      </c>
    </row>
    <row r="391" customFormat="false" ht="12.75" hidden="false" customHeight="false" outlineLevel="0" collapsed="false">
      <c r="A391" s="421" t="n">
        <v>41297</v>
      </c>
    </row>
    <row r="392" customFormat="false" ht="12.75" hidden="false" customHeight="false" outlineLevel="0" collapsed="false">
      <c r="A392" s="421" t="n">
        <v>41298</v>
      </c>
    </row>
    <row r="393" customFormat="false" ht="12.75" hidden="false" customHeight="false" outlineLevel="0" collapsed="false">
      <c r="A393" s="421" t="n">
        <v>41299</v>
      </c>
    </row>
    <row r="394" customFormat="false" ht="12.75" hidden="false" customHeight="false" outlineLevel="0" collapsed="false">
      <c r="A394" s="421" t="n">
        <v>41300</v>
      </c>
    </row>
    <row r="395" customFormat="false" ht="12.75" hidden="false" customHeight="false" outlineLevel="0" collapsed="false">
      <c r="A395" s="421" t="n">
        <v>41301</v>
      </c>
    </row>
    <row r="396" customFormat="false" ht="12.75" hidden="false" customHeight="false" outlineLevel="0" collapsed="false">
      <c r="A396" s="421" t="n">
        <v>41302</v>
      </c>
    </row>
    <row r="397" customFormat="false" ht="12.75" hidden="false" customHeight="false" outlineLevel="0" collapsed="false">
      <c r="A397" s="421" t="n">
        <v>41303</v>
      </c>
    </row>
    <row r="398" customFormat="false" ht="12.75" hidden="false" customHeight="false" outlineLevel="0" collapsed="false">
      <c r="A398" s="421" t="n">
        <v>41304</v>
      </c>
    </row>
    <row r="399" customFormat="false" ht="12.75" hidden="false" customHeight="false" outlineLevel="0" collapsed="false">
      <c r="A399" s="421" t="n">
        <v>41305</v>
      </c>
    </row>
    <row r="400" customFormat="false" ht="12.75" hidden="false" customHeight="false" outlineLevel="0" collapsed="false">
      <c r="A400" s="421" t="n">
        <v>41306</v>
      </c>
    </row>
    <row r="401" customFormat="false" ht="12.75" hidden="false" customHeight="false" outlineLevel="0" collapsed="false">
      <c r="A401" s="421" t="n">
        <v>41307</v>
      </c>
    </row>
    <row r="402" customFormat="false" ht="12.75" hidden="false" customHeight="false" outlineLevel="0" collapsed="false">
      <c r="A402" s="421" t="n">
        <v>41308</v>
      </c>
    </row>
    <row r="403" customFormat="false" ht="12.75" hidden="false" customHeight="false" outlineLevel="0" collapsed="false">
      <c r="A403" s="421" t="n">
        <v>41309</v>
      </c>
    </row>
    <row r="404" customFormat="false" ht="12.75" hidden="false" customHeight="false" outlineLevel="0" collapsed="false">
      <c r="A404" s="421" t="n">
        <v>41310</v>
      </c>
    </row>
    <row r="405" customFormat="false" ht="12.75" hidden="false" customHeight="false" outlineLevel="0" collapsed="false">
      <c r="A405" s="421" t="n">
        <v>41311</v>
      </c>
    </row>
    <row r="406" customFormat="false" ht="12.75" hidden="false" customHeight="false" outlineLevel="0" collapsed="false">
      <c r="A406" s="421" t="n">
        <v>41312</v>
      </c>
    </row>
    <row r="407" customFormat="false" ht="12.75" hidden="false" customHeight="false" outlineLevel="0" collapsed="false">
      <c r="A407" s="421" t="n">
        <v>41313</v>
      </c>
    </row>
    <row r="408" customFormat="false" ht="12.75" hidden="false" customHeight="false" outlineLevel="0" collapsed="false">
      <c r="A408" s="421" t="n">
        <v>41314</v>
      </c>
    </row>
    <row r="409" customFormat="false" ht="12.75" hidden="false" customHeight="false" outlineLevel="0" collapsed="false">
      <c r="A409" s="421" t="n">
        <v>41315</v>
      </c>
    </row>
    <row r="410" customFormat="false" ht="12.75" hidden="false" customHeight="false" outlineLevel="0" collapsed="false">
      <c r="A410" s="421" t="n">
        <v>41316</v>
      </c>
    </row>
    <row r="411" customFormat="false" ht="12.75" hidden="false" customHeight="false" outlineLevel="0" collapsed="false">
      <c r="A411" s="421" t="n">
        <v>41317</v>
      </c>
    </row>
    <row r="412" customFormat="false" ht="12.75" hidden="false" customHeight="false" outlineLevel="0" collapsed="false">
      <c r="A412" s="421" t="n">
        <v>41318</v>
      </c>
    </row>
    <row r="413" customFormat="false" ht="12.75" hidden="false" customHeight="false" outlineLevel="0" collapsed="false">
      <c r="A413" s="421" t="n">
        <v>41319</v>
      </c>
    </row>
    <row r="414" customFormat="false" ht="12.75" hidden="false" customHeight="false" outlineLevel="0" collapsed="false">
      <c r="A414" s="421" t="n">
        <v>41320</v>
      </c>
    </row>
    <row r="415" customFormat="false" ht="12.75" hidden="false" customHeight="false" outlineLevel="0" collapsed="false">
      <c r="A415" s="421" t="n">
        <v>41321</v>
      </c>
    </row>
    <row r="416" customFormat="false" ht="12.75" hidden="false" customHeight="false" outlineLevel="0" collapsed="false">
      <c r="A416" s="421" t="n">
        <v>41322</v>
      </c>
    </row>
    <row r="417" customFormat="false" ht="12.75" hidden="false" customHeight="false" outlineLevel="0" collapsed="false">
      <c r="A417" s="421" t="n">
        <v>41323</v>
      </c>
    </row>
    <row r="418" customFormat="false" ht="12.75" hidden="false" customHeight="false" outlineLevel="0" collapsed="false">
      <c r="A418" s="421" t="n">
        <v>41324</v>
      </c>
    </row>
    <row r="419" customFormat="false" ht="12.75" hidden="false" customHeight="false" outlineLevel="0" collapsed="false">
      <c r="A419" s="421" t="n">
        <v>41325</v>
      </c>
    </row>
    <row r="420" customFormat="false" ht="12.75" hidden="false" customHeight="false" outlineLevel="0" collapsed="false">
      <c r="A420" s="421" t="n">
        <v>41326</v>
      </c>
    </row>
    <row r="421" customFormat="false" ht="12.75" hidden="false" customHeight="false" outlineLevel="0" collapsed="false">
      <c r="A421" s="421" t="n">
        <v>41327</v>
      </c>
    </row>
    <row r="422" customFormat="false" ht="12.75" hidden="false" customHeight="false" outlineLevel="0" collapsed="false">
      <c r="A422" s="421" t="n">
        <v>41328</v>
      </c>
    </row>
    <row r="423" customFormat="false" ht="12.75" hidden="false" customHeight="false" outlineLevel="0" collapsed="false">
      <c r="A423" s="421" t="n">
        <v>41329</v>
      </c>
    </row>
    <row r="424" customFormat="false" ht="12.75" hidden="false" customHeight="false" outlineLevel="0" collapsed="false">
      <c r="A424" s="421" t="n">
        <v>41330</v>
      </c>
    </row>
    <row r="425" customFormat="false" ht="12.75" hidden="false" customHeight="false" outlineLevel="0" collapsed="false">
      <c r="A425" s="421" t="n">
        <v>41331</v>
      </c>
    </row>
    <row r="426" customFormat="false" ht="12.75" hidden="false" customHeight="false" outlineLevel="0" collapsed="false">
      <c r="A426" s="421" t="n">
        <v>41332</v>
      </c>
    </row>
    <row r="427" customFormat="false" ht="12.75" hidden="false" customHeight="false" outlineLevel="0" collapsed="false">
      <c r="A427" s="421" t="n">
        <v>41333</v>
      </c>
    </row>
    <row r="428" customFormat="false" ht="12.75" hidden="false" customHeight="false" outlineLevel="0" collapsed="false">
      <c r="A428" s="421" t="n">
        <v>41334</v>
      </c>
    </row>
    <row r="429" customFormat="false" ht="12.75" hidden="false" customHeight="false" outlineLevel="0" collapsed="false">
      <c r="A429" s="421" t="n">
        <v>41335</v>
      </c>
    </row>
    <row r="430" customFormat="false" ht="12.75" hidden="false" customHeight="false" outlineLevel="0" collapsed="false">
      <c r="A430" s="421" t="n">
        <v>41336</v>
      </c>
    </row>
    <row r="431" customFormat="false" ht="12.75" hidden="false" customHeight="false" outlineLevel="0" collapsed="false">
      <c r="A431" s="421" t="n">
        <v>41337</v>
      </c>
    </row>
    <row r="432" customFormat="false" ht="12.75" hidden="false" customHeight="false" outlineLevel="0" collapsed="false">
      <c r="A432" s="421" t="n">
        <v>41338</v>
      </c>
    </row>
    <row r="433" customFormat="false" ht="12.75" hidden="false" customHeight="false" outlineLevel="0" collapsed="false">
      <c r="A433" s="421" t="n">
        <v>41339</v>
      </c>
    </row>
    <row r="434" customFormat="false" ht="12.75" hidden="false" customHeight="false" outlineLevel="0" collapsed="false">
      <c r="A434" s="421" t="n">
        <v>41340</v>
      </c>
    </row>
    <row r="435" customFormat="false" ht="12.75" hidden="false" customHeight="false" outlineLevel="0" collapsed="false">
      <c r="A435" s="421" t="n">
        <v>41341</v>
      </c>
    </row>
    <row r="436" customFormat="false" ht="12.75" hidden="false" customHeight="false" outlineLevel="0" collapsed="false">
      <c r="A436" s="421" t="n">
        <v>41342</v>
      </c>
    </row>
    <row r="437" customFormat="false" ht="12.75" hidden="false" customHeight="false" outlineLevel="0" collapsed="false">
      <c r="A437" s="421" t="n">
        <v>41343</v>
      </c>
    </row>
    <row r="438" customFormat="false" ht="12.75" hidden="false" customHeight="false" outlineLevel="0" collapsed="false">
      <c r="A438" s="421" t="n">
        <v>41344</v>
      </c>
    </row>
    <row r="439" customFormat="false" ht="12.75" hidden="false" customHeight="false" outlineLevel="0" collapsed="false">
      <c r="A439" s="421" t="n">
        <v>41345</v>
      </c>
    </row>
    <row r="440" customFormat="false" ht="12.75" hidden="false" customHeight="false" outlineLevel="0" collapsed="false">
      <c r="A440" s="421" t="n">
        <v>41346</v>
      </c>
    </row>
    <row r="441" customFormat="false" ht="12.75" hidden="false" customHeight="false" outlineLevel="0" collapsed="false">
      <c r="A441" s="421" t="n">
        <v>41347</v>
      </c>
    </row>
    <row r="442" customFormat="false" ht="12.75" hidden="false" customHeight="false" outlineLevel="0" collapsed="false">
      <c r="A442" s="421" t="n">
        <v>41348</v>
      </c>
    </row>
    <row r="443" customFormat="false" ht="12.75" hidden="false" customHeight="false" outlineLevel="0" collapsed="false">
      <c r="A443" s="421" t="n">
        <v>41349</v>
      </c>
    </row>
    <row r="444" customFormat="false" ht="12.75" hidden="false" customHeight="false" outlineLevel="0" collapsed="false">
      <c r="A444" s="421" t="n">
        <v>41350</v>
      </c>
    </row>
    <row r="445" customFormat="false" ht="12.75" hidden="false" customHeight="false" outlineLevel="0" collapsed="false">
      <c r="A445" s="421" t="n">
        <v>41351</v>
      </c>
    </row>
    <row r="446" customFormat="false" ht="12.75" hidden="false" customHeight="false" outlineLevel="0" collapsed="false">
      <c r="A446" s="421" t="n">
        <v>41352</v>
      </c>
    </row>
    <row r="447" customFormat="false" ht="12.75" hidden="false" customHeight="false" outlineLevel="0" collapsed="false">
      <c r="A447" s="421" t="n">
        <v>41353</v>
      </c>
    </row>
    <row r="448" customFormat="false" ht="12.75" hidden="false" customHeight="false" outlineLevel="0" collapsed="false">
      <c r="A448" s="421" t="n">
        <v>41354</v>
      </c>
    </row>
    <row r="449" customFormat="false" ht="12.75" hidden="false" customHeight="false" outlineLevel="0" collapsed="false">
      <c r="A449" s="421" t="n">
        <v>41355</v>
      </c>
    </row>
    <row r="450" customFormat="false" ht="12.75" hidden="false" customHeight="false" outlineLevel="0" collapsed="false">
      <c r="A450" s="421" t="n">
        <v>41356</v>
      </c>
    </row>
    <row r="451" customFormat="false" ht="12.75" hidden="false" customHeight="false" outlineLevel="0" collapsed="false">
      <c r="A451" s="421" t="n">
        <v>41357</v>
      </c>
    </row>
    <row r="452" customFormat="false" ht="12.75" hidden="false" customHeight="false" outlineLevel="0" collapsed="false">
      <c r="A452" s="421" t="n">
        <v>41358</v>
      </c>
    </row>
    <row r="453" customFormat="false" ht="12.75" hidden="false" customHeight="false" outlineLevel="0" collapsed="false">
      <c r="A453" s="421" t="n">
        <v>41359</v>
      </c>
    </row>
    <row r="454" customFormat="false" ht="12.75" hidden="false" customHeight="false" outlineLevel="0" collapsed="false">
      <c r="A454" s="421" t="n">
        <v>41360</v>
      </c>
    </row>
    <row r="455" customFormat="false" ht="12.75" hidden="false" customHeight="false" outlineLevel="0" collapsed="false">
      <c r="A455" s="421" t="n">
        <v>41361</v>
      </c>
    </row>
    <row r="456" customFormat="false" ht="12.75" hidden="false" customHeight="false" outlineLevel="0" collapsed="false">
      <c r="A456" s="421" t="n">
        <v>41362</v>
      </c>
    </row>
    <row r="457" customFormat="false" ht="12.75" hidden="false" customHeight="false" outlineLevel="0" collapsed="false">
      <c r="A457" s="421" t="n">
        <v>41363</v>
      </c>
    </row>
    <row r="458" customFormat="false" ht="12.75" hidden="false" customHeight="false" outlineLevel="0" collapsed="false">
      <c r="A458" s="421" t="n">
        <v>41364</v>
      </c>
    </row>
    <row r="459" customFormat="false" ht="12.75" hidden="false" customHeight="false" outlineLevel="0" collapsed="false">
      <c r="A459" s="421" t="n">
        <v>41365</v>
      </c>
    </row>
    <row r="460" customFormat="false" ht="12.75" hidden="false" customHeight="false" outlineLevel="0" collapsed="false">
      <c r="A460" s="421" t="n">
        <v>41366</v>
      </c>
    </row>
    <row r="461" customFormat="false" ht="12.75" hidden="false" customHeight="false" outlineLevel="0" collapsed="false">
      <c r="A461" s="421" t="n">
        <v>41367</v>
      </c>
    </row>
    <row r="462" customFormat="false" ht="12.75" hidden="false" customHeight="false" outlineLevel="0" collapsed="false">
      <c r="A462" s="421" t="n">
        <v>41368</v>
      </c>
    </row>
    <row r="463" customFormat="false" ht="12.75" hidden="false" customHeight="false" outlineLevel="0" collapsed="false">
      <c r="A463" s="421" t="n">
        <v>41369</v>
      </c>
    </row>
    <row r="464" customFormat="false" ht="12.75" hidden="false" customHeight="false" outlineLevel="0" collapsed="false">
      <c r="A464" s="421" t="n">
        <v>41370</v>
      </c>
    </row>
    <row r="465" customFormat="false" ht="12.75" hidden="false" customHeight="false" outlineLevel="0" collapsed="false">
      <c r="A465" s="421" t="n">
        <v>41371</v>
      </c>
    </row>
    <row r="466" customFormat="false" ht="12.75" hidden="false" customHeight="false" outlineLevel="0" collapsed="false">
      <c r="A466" s="421" t="n">
        <v>41372</v>
      </c>
    </row>
    <row r="467" customFormat="false" ht="12.75" hidden="false" customHeight="false" outlineLevel="0" collapsed="false">
      <c r="A467" s="421" t="n">
        <v>41373</v>
      </c>
    </row>
    <row r="468" customFormat="false" ht="12.75" hidden="false" customHeight="false" outlineLevel="0" collapsed="false">
      <c r="A468" s="421" t="n">
        <v>41374</v>
      </c>
    </row>
    <row r="469" customFormat="false" ht="12.75" hidden="false" customHeight="false" outlineLevel="0" collapsed="false">
      <c r="A469" s="421" t="n">
        <v>41375</v>
      </c>
    </row>
    <row r="470" customFormat="false" ht="12.75" hidden="false" customHeight="false" outlineLevel="0" collapsed="false">
      <c r="A470" s="421" t="n">
        <v>41376</v>
      </c>
    </row>
    <row r="471" customFormat="false" ht="12.75" hidden="false" customHeight="false" outlineLevel="0" collapsed="false">
      <c r="A471" s="421" t="n">
        <v>41377</v>
      </c>
    </row>
    <row r="472" customFormat="false" ht="12.75" hidden="false" customHeight="false" outlineLevel="0" collapsed="false">
      <c r="A472" s="421" t="n">
        <v>41378</v>
      </c>
    </row>
    <row r="473" customFormat="false" ht="12.75" hidden="false" customHeight="false" outlineLevel="0" collapsed="false">
      <c r="A473" s="421" t="n">
        <v>41379</v>
      </c>
    </row>
    <row r="474" customFormat="false" ht="12.75" hidden="false" customHeight="false" outlineLevel="0" collapsed="false">
      <c r="A474" s="421" t="n">
        <v>41380</v>
      </c>
    </row>
    <row r="475" customFormat="false" ht="12.75" hidden="false" customHeight="false" outlineLevel="0" collapsed="false">
      <c r="A475" s="421" t="n">
        <v>41381</v>
      </c>
    </row>
    <row r="476" customFormat="false" ht="12.75" hidden="false" customHeight="false" outlineLevel="0" collapsed="false">
      <c r="A476" s="421" t="n">
        <v>41382</v>
      </c>
    </row>
    <row r="477" customFormat="false" ht="12.75" hidden="false" customHeight="false" outlineLevel="0" collapsed="false">
      <c r="A477" s="421" t="n">
        <v>41383</v>
      </c>
    </row>
    <row r="478" customFormat="false" ht="12.75" hidden="false" customHeight="false" outlineLevel="0" collapsed="false">
      <c r="A478" s="421" t="n">
        <v>41384</v>
      </c>
    </row>
    <row r="479" customFormat="false" ht="12.75" hidden="false" customHeight="false" outlineLevel="0" collapsed="false">
      <c r="A479" s="421" t="n">
        <v>41385</v>
      </c>
    </row>
    <row r="480" customFormat="false" ht="12.75" hidden="false" customHeight="false" outlineLevel="0" collapsed="false">
      <c r="A480" s="421" t="n">
        <v>41386</v>
      </c>
    </row>
    <row r="481" customFormat="false" ht="12.75" hidden="false" customHeight="false" outlineLevel="0" collapsed="false">
      <c r="A481" s="421" t="n">
        <v>41387</v>
      </c>
    </row>
    <row r="482" customFormat="false" ht="12.75" hidden="false" customHeight="false" outlineLevel="0" collapsed="false">
      <c r="A482" s="421" t="n">
        <v>41388</v>
      </c>
    </row>
    <row r="483" customFormat="false" ht="12.75" hidden="false" customHeight="false" outlineLevel="0" collapsed="false">
      <c r="A483" s="421" t="n">
        <v>41389</v>
      </c>
    </row>
    <row r="484" customFormat="false" ht="12.75" hidden="false" customHeight="false" outlineLevel="0" collapsed="false">
      <c r="A484" s="421" t="n">
        <v>41390</v>
      </c>
    </row>
    <row r="485" customFormat="false" ht="12.75" hidden="false" customHeight="false" outlineLevel="0" collapsed="false">
      <c r="A485" s="421" t="n">
        <v>41391</v>
      </c>
    </row>
    <row r="486" customFormat="false" ht="12.75" hidden="false" customHeight="false" outlineLevel="0" collapsed="false">
      <c r="A486" s="421" t="n">
        <v>41392</v>
      </c>
    </row>
    <row r="487" customFormat="false" ht="12.75" hidden="false" customHeight="false" outlineLevel="0" collapsed="false">
      <c r="A487" s="421" t="n">
        <v>41393</v>
      </c>
    </row>
    <row r="488" customFormat="false" ht="12.75" hidden="false" customHeight="false" outlineLevel="0" collapsed="false">
      <c r="A488" s="421" t="n">
        <v>41394</v>
      </c>
    </row>
    <row r="489" customFormat="false" ht="12.75" hidden="false" customHeight="false" outlineLevel="0" collapsed="false">
      <c r="A489" s="421" t="n">
        <v>41395</v>
      </c>
    </row>
    <row r="490" customFormat="false" ht="12.75" hidden="false" customHeight="false" outlineLevel="0" collapsed="false">
      <c r="A490" s="421" t="n">
        <v>41396</v>
      </c>
    </row>
    <row r="491" customFormat="false" ht="12.75" hidden="false" customHeight="false" outlineLevel="0" collapsed="false">
      <c r="A491" s="421" t="n">
        <v>41397</v>
      </c>
    </row>
    <row r="492" customFormat="false" ht="12.75" hidden="false" customHeight="false" outlineLevel="0" collapsed="false">
      <c r="A492" s="421" t="n">
        <v>41398</v>
      </c>
    </row>
    <row r="493" customFormat="false" ht="12.75" hidden="false" customHeight="false" outlineLevel="0" collapsed="false">
      <c r="A493" s="421" t="n">
        <v>41399</v>
      </c>
    </row>
    <row r="494" customFormat="false" ht="12.75" hidden="false" customHeight="false" outlineLevel="0" collapsed="false">
      <c r="A494" s="421" t="n">
        <v>41400</v>
      </c>
    </row>
    <row r="495" customFormat="false" ht="12.75" hidden="false" customHeight="false" outlineLevel="0" collapsed="false">
      <c r="A495" s="421" t="n">
        <v>41401</v>
      </c>
    </row>
    <row r="496" customFormat="false" ht="12.75" hidden="false" customHeight="false" outlineLevel="0" collapsed="false">
      <c r="A496" s="421" t="n">
        <v>41402</v>
      </c>
    </row>
    <row r="497" customFormat="false" ht="12.75" hidden="false" customHeight="false" outlineLevel="0" collapsed="false">
      <c r="A497" s="421" t="n">
        <v>41403</v>
      </c>
    </row>
    <row r="498" customFormat="false" ht="12.75" hidden="false" customHeight="false" outlineLevel="0" collapsed="false">
      <c r="A498" s="421" t="n">
        <v>41404</v>
      </c>
    </row>
    <row r="499" customFormat="false" ht="12.75" hidden="false" customHeight="false" outlineLevel="0" collapsed="false">
      <c r="A499" s="421" t="n">
        <v>41405</v>
      </c>
    </row>
    <row r="500" customFormat="false" ht="12.75" hidden="false" customHeight="false" outlineLevel="0" collapsed="false">
      <c r="A500" s="421" t="n">
        <v>41406</v>
      </c>
    </row>
    <row r="501" customFormat="false" ht="12.75" hidden="false" customHeight="false" outlineLevel="0" collapsed="false">
      <c r="A501" s="421" t="n">
        <v>41407</v>
      </c>
    </row>
    <row r="502" customFormat="false" ht="12.75" hidden="false" customHeight="false" outlineLevel="0" collapsed="false">
      <c r="A502" s="421" t="n">
        <v>41408</v>
      </c>
    </row>
    <row r="503" customFormat="false" ht="12.75" hidden="false" customHeight="false" outlineLevel="0" collapsed="false">
      <c r="A503" s="421" t="n">
        <v>41409</v>
      </c>
    </row>
    <row r="504" customFormat="false" ht="12.75" hidden="false" customHeight="false" outlineLevel="0" collapsed="false">
      <c r="A504" s="421" t="n">
        <v>41410</v>
      </c>
    </row>
    <row r="505" customFormat="false" ht="12.75" hidden="false" customHeight="false" outlineLevel="0" collapsed="false">
      <c r="A505" s="421" t="n">
        <v>41411</v>
      </c>
    </row>
    <row r="506" customFormat="false" ht="12.75" hidden="false" customHeight="false" outlineLevel="0" collapsed="false">
      <c r="A506" s="421" t="n">
        <v>41412</v>
      </c>
    </row>
    <row r="507" customFormat="false" ht="12.75" hidden="false" customHeight="false" outlineLevel="0" collapsed="false">
      <c r="A507" s="421" t="n">
        <v>41413</v>
      </c>
    </row>
    <row r="508" customFormat="false" ht="12.75" hidden="false" customHeight="false" outlineLevel="0" collapsed="false">
      <c r="A508" s="421" t="n">
        <v>41414</v>
      </c>
    </row>
    <row r="509" customFormat="false" ht="12.75" hidden="false" customHeight="false" outlineLevel="0" collapsed="false">
      <c r="A509" s="421" t="n">
        <v>41415</v>
      </c>
    </row>
    <row r="510" customFormat="false" ht="12.75" hidden="false" customHeight="false" outlineLevel="0" collapsed="false">
      <c r="A510" s="421" t="n">
        <v>41416</v>
      </c>
    </row>
    <row r="511" customFormat="false" ht="12.75" hidden="false" customHeight="false" outlineLevel="0" collapsed="false">
      <c r="A511" s="421" t="n">
        <v>41417</v>
      </c>
    </row>
    <row r="512" customFormat="false" ht="12.75" hidden="false" customHeight="false" outlineLevel="0" collapsed="false">
      <c r="A512" s="421" t="n">
        <v>41418</v>
      </c>
    </row>
    <row r="513" customFormat="false" ht="12.75" hidden="false" customHeight="false" outlineLevel="0" collapsed="false">
      <c r="A513" s="421" t="n">
        <v>41419</v>
      </c>
    </row>
    <row r="514" customFormat="false" ht="12.75" hidden="false" customHeight="false" outlineLevel="0" collapsed="false">
      <c r="A514" s="421" t="n">
        <v>41420</v>
      </c>
    </row>
    <row r="515" customFormat="false" ht="12.75" hidden="false" customHeight="false" outlineLevel="0" collapsed="false">
      <c r="A515" s="421" t="n">
        <v>41421</v>
      </c>
    </row>
    <row r="516" customFormat="false" ht="12.75" hidden="false" customHeight="false" outlineLevel="0" collapsed="false">
      <c r="A516" s="421" t="n">
        <v>41422</v>
      </c>
    </row>
    <row r="517" customFormat="false" ht="12.75" hidden="false" customHeight="false" outlineLevel="0" collapsed="false">
      <c r="A517" s="421" t="n">
        <v>41423</v>
      </c>
    </row>
    <row r="518" customFormat="false" ht="12.75" hidden="false" customHeight="false" outlineLevel="0" collapsed="false">
      <c r="A518" s="421" t="n">
        <v>41424</v>
      </c>
    </row>
    <row r="519" customFormat="false" ht="12.75" hidden="false" customHeight="false" outlineLevel="0" collapsed="false">
      <c r="A519" s="421" t="n">
        <v>41425</v>
      </c>
    </row>
    <row r="520" customFormat="false" ht="12.75" hidden="false" customHeight="false" outlineLevel="0" collapsed="false">
      <c r="A520" s="421" t="n">
        <v>41426</v>
      </c>
    </row>
    <row r="521" customFormat="false" ht="12.75" hidden="false" customHeight="false" outlineLevel="0" collapsed="false">
      <c r="A521" s="421" t="n">
        <v>41427</v>
      </c>
    </row>
    <row r="522" customFormat="false" ht="12.75" hidden="false" customHeight="false" outlineLevel="0" collapsed="false">
      <c r="A522" s="421" t="n">
        <v>41428</v>
      </c>
    </row>
    <row r="523" customFormat="false" ht="12.75" hidden="false" customHeight="false" outlineLevel="0" collapsed="false">
      <c r="A523" s="421" t="n">
        <v>41429</v>
      </c>
    </row>
    <row r="524" customFormat="false" ht="12.75" hidden="false" customHeight="false" outlineLevel="0" collapsed="false">
      <c r="A524" s="421" t="n">
        <v>41430</v>
      </c>
    </row>
    <row r="525" customFormat="false" ht="12.75" hidden="false" customHeight="false" outlineLevel="0" collapsed="false">
      <c r="A525" s="421" t="n">
        <v>41431</v>
      </c>
    </row>
    <row r="526" customFormat="false" ht="12.75" hidden="false" customHeight="false" outlineLevel="0" collapsed="false">
      <c r="A526" s="421" t="n">
        <v>41432</v>
      </c>
    </row>
    <row r="527" customFormat="false" ht="12.75" hidden="false" customHeight="false" outlineLevel="0" collapsed="false">
      <c r="A527" s="421" t="n">
        <v>41433</v>
      </c>
    </row>
    <row r="528" customFormat="false" ht="12.75" hidden="false" customHeight="false" outlineLevel="0" collapsed="false">
      <c r="A528" s="421" t="n">
        <v>41434</v>
      </c>
    </row>
    <row r="529" customFormat="false" ht="12.75" hidden="false" customHeight="false" outlineLevel="0" collapsed="false">
      <c r="A529" s="421" t="n">
        <v>41435</v>
      </c>
    </row>
    <row r="530" customFormat="false" ht="12.75" hidden="false" customHeight="false" outlineLevel="0" collapsed="false">
      <c r="A530" s="421" t="n">
        <v>41436</v>
      </c>
    </row>
    <row r="531" customFormat="false" ht="12.75" hidden="false" customHeight="false" outlineLevel="0" collapsed="false">
      <c r="A531" s="421" t="n">
        <v>41437</v>
      </c>
    </row>
    <row r="532" customFormat="false" ht="12.75" hidden="false" customHeight="false" outlineLevel="0" collapsed="false">
      <c r="A532" s="421" t="n">
        <v>41438</v>
      </c>
    </row>
    <row r="533" customFormat="false" ht="12.75" hidden="false" customHeight="false" outlineLevel="0" collapsed="false">
      <c r="A533" s="421" t="n">
        <v>41439</v>
      </c>
    </row>
    <row r="534" customFormat="false" ht="12.75" hidden="false" customHeight="false" outlineLevel="0" collapsed="false">
      <c r="A534" s="421" t="n">
        <v>41440</v>
      </c>
    </row>
    <row r="535" customFormat="false" ht="12.75" hidden="false" customHeight="false" outlineLevel="0" collapsed="false">
      <c r="A535" s="421" t="n">
        <v>41441</v>
      </c>
    </row>
    <row r="536" customFormat="false" ht="12.75" hidden="false" customHeight="false" outlineLevel="0" collapsed="false">
      <c r="A536" s="421" t="n">
        <v>41442</v>
      </c>
    </row>
    <row r="537" customFormat="false" ht="12.75" hidden="false" customHeight="false" outlineLevel="0" collapsed="false">
      <c r="A537" s="421" t="n">
        <v>41443</v>
      </c>
    </row>
    <row r="538" customFormat="false" ht="12.75" hidden="false" customHeight="false" outlineLevel="0" collapsed="false">
      <c r="A538" s="421" t="n">
        <v>41444</v>
      </c>
    </row>
    <row r="539" customFormat="false" ht="12.75" hidden="false" customHeight="false" outlineLevel="0" collapsed="false">
      <c r="A539" s="421" t="n">
        <v>41445</v>
      </c>
    </row>
    <row r="540" customFormat="false" ht="12.75" hidden="false" customHeight="false" outlineLevel="0" collapsed="false">
      <c r="A540" s="421" t="n">
        <v>41446</v>
      </c>
    </row>
    <row r="541" customFormat="false" ht="12.75" hidden="false" customHeight="false" outlineLevel="0" collapsed="false">
      <c r="A541" s="421" t="n">
        <v>41447</v>
      </c>
    </row>
    <row r="542" customFormat="false" ht="12.75" hidden="false" customHeight="false" outlineLevel="0" collapsed="false">
      <c r="A542" s="421" t="n">
        <v>41448</v>
      </c>
    </row>
    <row r="543" customFormat="false" ht="12.75" hidden="false" customHeight="false" outlineLevel="0" collapsed="false">
      <c r="A543" s="421" t="n">
        <v>41449</v>
      </c>
    </row>
    <row r="544" customFormat="false" ht="12.75" hidden="false" customHeight="false" outlineLevel="0" collapsed="false">
      <c r="A544" s="421" t="n">
        <v>41450</v>
      </c>
    </row>
    <row r="545" customFormat="false" ht="12.75" hidden="false" customHeight="false" outlineLevel="0" collapsed="false">
      <c r="A545" s="421" t="n">
        <v>41451</v>
      </c>
    </row>
    <row r="546" customFormat="false" ht="12.75" hidden="false" customHeight="false" outlineLevel="0" collapsed="false">
      <c r="A546" s="421" t="n">
        <v>41452</v>
      </c>
    </row>
    <row r="547" customFormat="false" ht="12.75" hidden="false" customHeight="false" outlineLevel="0" collapsed="false">
      <c r="A547" s="421" t="n">
        <v>41453</v>
      </c>
    </row>
    <row r="548" customFormat="false" ht="12.75" hidden="false" customHeight="false" outlineLevel="0" collapsed="false">
      <c r="A548" s="421" t="n">
        <v>41454</v>
      </c>
    </row>
    <row r="549" customFormat="false" ht="12.75" hidden="false" customHeight="false" outlineLevel="0" collapsed="false">
      <c r="A549" s="421" t="n">
        <v>41455</v>
      </c>
    </row>
    <row r="550" customFormat="false" ht="12.75" hidden="false" customHeight="false" outlineLevel="0" collapsed="false">
      <c r="A550" s="421" t="n">
        <v>41456</v>
      </c>
    </row>
    <row r="551" customFormat="false" ht="12.75" hidden="false" customHeight="false" outlineLevel="0" collapsed="false">
      <c r="A551" s="421" t="n">
        <v>41457</v>
      </c>
    </row>
    <row r="552" customFormat="false" ht="12.75" hidden="false" customHeight="false" outlineLevel="0" collapsed="false">
      <c r="A552" s="421" t="n">
        <v>41458</v>
      </c>
    </row>
    <row r="553" customFormat="false" ht="12.75" hidden="false" customHeight="false" outlineLevel="0" collapsed="false">
      <c r="A553" s="421" t="n">
        <v>41459</v>
      </c>
    </row>
    <row r="554" customFormat="false" ht="12.75" hidden="false" customHeight="false" outlineLevel="0" collapsed="false">
      <c r="A554" s="421" t="n">
        <v>41460</v>
      </c>
    </row>
    <row r="555" customFormat="false" ht="12.75" hidden="false" customHeight="false" outlineLevel="0" collapsed="false">
      <c r="A555" s="421" t="n">
        <v>41461</v>
      </c>
    </row>
    <row r="556" customFormat="false" ht="12.75" hidden="false" customHeight="false" outlineLevel="0" collapsed="false">
      <c r="A556" s="421" t="n">
        <v>41462</v>
      </c>
    </row>
    <row r="557" customFormat="false" ht="12.75" hidden="false" customHeight="false" outlineLevel="0" collapsed="false">
      <c r="A557" s="421" t="n">
        <v>41463</v>
      </c>
    </row>
    <row r="558" customFormat="false" ht="12.75" hidden="false" customHeight="false" outlineLevel="0" collapsed="false">
      <c r="A558" s="421" t="n">
        <v>41464</v>
      </c>
    </row>
    <row r="559" customFormat="false" ht="12.75" hidden="false" customHeight="false" outlineLevel="0" collapsed="false">
      <c r="A559" s="421" t="n">
        <v>41465</v>
      </c>
    </row>
    <row r="560" customFormat="false" ht="12.75" hidden="false" customHeight="false" outlineLevel="0" collapsed="false">
      <c r="A560" s="421" t="n">
        <v>41466</v>
      </c>
    </row>
    <row r="561" customFormat="false" ht="12.75" hidden="false" customHeight="false" outlineLevel="0" collapsed="false">
      <c r="A561" s="421" t="n">
        <v>41467</v>
      </c>
    </row>
    <row r="562" customFormat="false" ht="12.75" hidden="false" customHeight="false" outlineLevel="0" collapsed="false">
      <c r="A562" s="421" t="n">
        <v>41468</v>
      </c>
    </row>
    <row r="563" customFormat="false" ht="12.75" hidden="false" customHeight="false" outlineLevel="0" collapsed="false">
      <c r="A563" s="421" t="n">
        <v>41469</v>
      </c>
    </row>
    <row r="564" customFormat="false" ht="12.75" hidden="false" customHeight="false" outlineLevel="0" collapsed="false">
      <c r="A564" s="421" t="n">
        <v>41470</v>
      </c>
    </row>
    <row r="565" customFormat="false" ht="12.75" hidden="false" customHeight="false" outlineLevel="0" collapsed="false">
      <c r="A565" s="421" t="n">
        <v>41471</v>
      </c>
    </row>
    <row r="566" customFormat="false" ht="12.75" hidden="false" customHeight="false" outlineLevel="0" collapsed="false">
      <c r="A566" s="421" t="n">
        <v>41472</v>
      </c>
    </row>
    <row r="567" customFormat="false" ht="12.75" hidden="false" customHeight="false" outlineLevel="0" collapsed="false">
      <c r="A567" s="421" t="n">
        <v>41473</v>
      </c>
    </row>
    <row r="568" customFormat="false" ht="12.75" hidden="false" customHeight="false" outlineLevel="0" collapsed="false">
      <c r="A568" s="421" t="n">
        <v>41474</v>
      </c>
    </row>
    <row r="569" customFormat="false" ht="12.75" hidden="false" customHeight="false" outlineLevel="0" collapsed="false">
      <c r="A569" s="421" t="n">
        <v>41475</v>
      </c>
    </row>
    <row r="570" customFormat="false" ht="12.75" hidden="false" customHeight="false" outlineLevel="0" collapsed="false">
      <c r="A570" s="421" t="n">
        <v>41476</v>
      </c>
    </row>
    <row r="571" customFormat="false" ht="12.75" hidden="false" customHeight="false" outlineLevel="0" collapsed="false">
      <c r="A571" s="421" t="n">
        <v>41477</v>
      </c>
    </row>
    <row r="572" customFormat="false" ht="12.75" hidden="false" customHeight="false" outlineLevel="0" collapsed="false">
      <c r="A572" s="421" t="n">
        <v>41478</v>
      </c>
    </row>
    <row r="573" customFormat="false" ht="12.75" hidden="false" customHeight="false" outlineLevel="0" collapsed="false">
      <c r="A573" s="421" t="n">
        <v>41479</v>
      </c>
    </row>
    <row r="574" customFormat="false" ht="12.75" hidden="false" customHeight="false" outlineLevel="0" collapsed="false">
      <c r="A574" s="421" t="n">
        <v>41480</v>
      </c>
    </row>
    <row r="575" customFormat="false" ht="12.75" hidden="false" customHeight="false" outlineLevel="0" collapsed="false">
      <c r="A575" s="421" t="n">
        <v>41481</v>
      </c>
    </row>
    <row r="576" customFormat="false" ht="12.75" hidden="false" customHeight="false" outlineLevel="0" collapsed="false">
      <c r="A576" s="421" t="n">
        <v>41482</v>
      </c>
    </row>
    <row r="577" customFormat="false" ht="12.75" hidden="false" customHeight="false" outlineLevel="0" collapsed="false">
      <c r="A577" s="421" t="n">
        <v>41483</v>
      </c>
    </row>
    <row r="578" customFormat="false" ht="12.75" hidden="false" customHeight="false" outlineLevel="0" collapsed="false">
      <c r="A578" s="421" t="n">
        <v>41484</v>
      </c>
    </row>
    <row r="579" customFormat="false" ht="12.75" hidden="false" customHeight="false" outlineLevel="0" collapsed="false">
      <c r="A579" s="421" t="n">
        <v>41485</v>
      </c>
    </row>
    <row r="580" customFormat="false" ht="12.75" hidden="false" customHeight="false" outlineLevel="0" collapsed="false">
      <c r="A580" s="421" t="n">
        <v>41486</v>
      </c>
    </row>
    <row r="581" customFormat="false" ht="12.75" hidden="false" customHeight="false" outlineLevel="0" collapsed="false">
      <c r="A581" s="421" t="n">
        <v>41487</v>
      </c>
    </row>
    <row r="582" customFormat="false" ht="12.75" hidden="false" customHeight="false" outlineLevel="0" collapsed="false">
      <c r="A582" s="421" t="n">
        <v>41488</v>
      </c>
    </row>
    <row r="583" customFormat="false" ht="12.75" hidden="false" customHeight="false" outlineLevel="0" collapsed="false">
      <c r="A583" s="421" t="n">
        <v>41489</v>
      </c>
    </row>
    <row r="584" customFormat="false" ht="12.75" hidden="false" customHeight="false" outlineLevel="0" collapsed="false">
      <c r="A584" s="421" t="n">
        <v>41490</v>
      </c>
    </row>
    <row r="585" customFormat="false" ht="12.75" hidden="false" customHeight="false" outlineLevel="0" collapsed="false">
      <c r="A585" s="421" t="n">
        <v>41491</v>
      </c>
    </row>
    <row r="586" customFormat="false" ht="12.75" hidden="false" customHeight="false" outlineLevel="0" collapsed="false">
      <c r="A586" s="421" t="n">
        <v>41492</v>
      </c>
    </row>
    <row r="587" customFormat="false" ht="12.75" hidden="false" customHeight="false" outlineLevel="0" collapsed="false">
      <c r="A587" s="421" t="n">
        <v>41493</v>
      </c>
    </row>
    <row r="588" customFormat="false" ht="12.75" hidden="false" customHeight="false" outlineLevel="0" collapsed="false">
      <c r="A588" s="421" t="n">
        <v>41494</v>
      </c>
    </row>
    <row r="589" customFormat="false" ht="12.75" hidden="false" customHeight="false" outlineLevel="0" collapsed="false">
      <c r="A589" s="421" t="n">
        <v>41495</v>
      </c>
    </row>
    <row r="590" customFormat="false" ht="12.75" hidden="false" customHeight="false" outlineLevel="0" collapsed="false">
      <c r="A590" s="421" t="n">
        <v>41496</v>
      </c>
    </row>
    <row r="591" customFormat="false" ht="12.75" hidden="false" customHeight="false" outlineLevel="0" collapsed="false">
      <c r="A591" s="421" t="n">
        <v>41497</v>
      </c>
    </row>
    <row r="592" customFormat="false" ht="12.75" hidden="false" customHeight="false" outlineLevel="0" collapsed="false">
      <c r="A592" s="421" t="n">
        <v>41498</v>
      </c>
    </row>
    <row r="593" customFormat="false" ht="12.75" hidden="false" customHeight="false" outlineLevel="0" collapsed="false">
      <c r="A593" s="421" t="n">
        <v>41499</v>
      </c>
    </row>
    <row r="594" customFormat="false" ht="12.75" hidden="false" customHeight="false" outlineLevel="0" collapsed="false">
      <c r="A594" s="421" t="n">
        <v>41500</v>
      </c>
    </row>
    <row r="595" customFormat="false" ht="12.75" hidden="false" customHeight="false" outlineLevel="0" collapsed="false">
      <c r="A595" s="421" t="n">
        <v>41501</v>
      </c>
    </row>
    <row r="596" customFormat="false" ht="12.75" hidden="false" customHeight="false" outlineLevel="0" collapsed="false">
      <c r="A596" s="421" t="n">
        <v>41502</v>
      </c>
    </row>
    <row r="597" customFormat="false" ht="12.75" hidden="false" customHeight="false" outlineLevel="0" collapsed="false">
      <c r="A597" s="421" t="n">
        <v>41503</v>
      </c>
    </row>
    <row r="598" customFormat="false" ht="12.75" hidden="false" customHeight="false" outlineLevel="0" collapsed="false">
      <c r="A598" s="421" t="n">
        <v>41504</v>
      </c>
    </row>
    <row r="599" customFormat="false" ht="12.75" hidden="false" customHeight="false" outlineLevel="0" collapsed="false">
      <c r="A599" s="421" t="n">
        <v>41505</v>
      </c>
    </row>
    <row r="600" customFormat="false" ht="12.75" hidden="false" customHeight="false" outlineLevel="0" collapsed="false">
      <c r="A600" s="421" t="n">
        <v>41506</v>
      </c>
    </row>
    <row r="601" customFormat="false" ht="12.75" hidden="false" customHeight="false" outlineLevel="0" collapsed="false">
      <c r="A601" s="421" t="n">
        <v>41507</v>
      </c>
    </row>
    <row r="602" customFormat="false" ht="12.75" hidden="false" customHeight="false" outlineLevel="0" collapsed="false">
      <c r="A602" s="421" t="n">
        <v>41508</v>
      </c>
    </row>
    <row r="603" customFormat="false" ht="12.75" hidden="false" customHeight="false" outlineLevel="0" collapsed="false">
      <c r="A603" s="421" t="n">
        <v>41509</v>
      </c>
    </row>
    <row r="604" customFormat="false" ht="12.75" hidden="false" customHeight="false" outlineLevel="0" collapsed="false">
      <c r="A604" s="421" t="n">
        <v>41510</v>
      </c>
    </row>
    <row r="605" customFormat="false" ht="12.75" hidden="false" customHeight="false" outlineLevel="0" collapsed="false">
      <c r="A605" s="421" t="n">
        <v>41511</v>
      </c>
    </row>
    <row r="606" customFormat="false" ht="12.75" hidden="false" customHeight="false" outlineLevel="0" collapsed="false">
      <c r="A606" s="421" t="n">
        <v>41512</v>
      </c>
    </row>
    <row r="607" customFormat="false" ht="12.75" hidden="false" customHeight="false" outlineLevel="0" collapsed="false">
      <c r="A607" s="421" t="n">
        <v>41513</v>
      </c>
    </row>
    <row r="608" customFormat="false" ht="12.75" hidden="false" customHeight="false" outlineLevel="0" collapsed="false">
      <c r="A608" s="421" t="n">
        <v>41514</v>
      </c>
    </row>
    <row r="609" customFormat="false" ht="12.75" hidden="false" customHeight="false" outlineLevel="0" collapsed="false">
      <c r="A609" s="421" t="n">
        <v>41515</v>
      </c>
    </row>
    <row r="610" customFormat="false" ht="12.75" hidden="false" customHeight="false" outlineLevel="0" collapsed="false">
      <c r="A610" s="421" t="n">
        <v>41516</v>
      </c>
    </row>
    <row r="611" customFormat="false" ht="12.75" hidden="false" customHeight="false" outlineLevel="0" collapsed="false">
      <c r="A611" s="421" t="n">
        <v>41517</v>
      </c>
    </row>
    <row r="612" customFormat="false" ht="12.75" hidden="false" customHeight="false" outlineLevel="0" collapsed="false">
      <c r="A612" s="421" t="n">
        <v>41518</v>
      </c>
    </row>
    <row r="613" customFormat="false" ht="12.75" hidden="false" customHeight="false" outlineLevel="0" collapsed="false">
      <c r="A613" s="421" t="n">
        <v>41519</v>
      </c>
    </row>
    <row r="614" customFormat="false" ht="12.75" hidden="false" customHeight="false" outlineLevel="0" collapsed="false">
      <c r="A614" s="421" t="n">
        <v>41520</v>
      </c>
    </row>
    <row r="615" customFormat="false" ht="12.75" hidden="false" customHeight="false" outlineLevel="0" collapsed="false">
      <c r="A615" s="421" t="n">
        <v>41521</v>
      </c>
    </row>
    <row r="616" customFormat="false" ht="12.75" hidden="false" customHeight="false" outlineLevel="0" collapsed="false">
      <c r="A616" s="421" t="n">
        <v>41522</v>
      </c>
    </row>
    <row r="617" customFormat="false" ht="12.75" hidden="false" customHeight="false" outlineLevel="0" collapsed="false">
      <c r="A617" s="421" t="n">
        <v>41523</v>
      </c>
    </row>
    <row r="618" customFormat="false" ht="12.75" hidden="false" customHeight="false" outlineLevel="0" collapsed="false">
      <c r="A618" s="421" t="n">
        <v>41524</v>
      </c>
    </row>
    <row r="619" customFormat="false" ht="12.75" hidden="false" customHeight="false" outlineLevel="0" collapsed="false">
      <c r="A619" s="421" t="n">
        <v>41525</v>
      </c>
    </row>
    <row r="620" customFormat="false" ht="12.75" hidden="false" customHeight="false" outlineLevel="0" collapsed="false">
      <c r="A620" s="421" t="n">
        <v>41526</v>
      </c>
    </row>
    <row r="621" customFormat="false" ht="12.75" hidden="false" customHeight="false" outlineLevel="0" collapsed="false">
      <c r="A621" s="421" t="n">
        <v>41527</v>
      </c>
    </row>
    <row r="622" customFormat="false" ht="12.75" hidden="false" customHeight="false" outlineLevel="0" collapsed="false">
      <c r="A622" s="421" t="n">
        <v>41528</v>
      </c>
    </row>
    <row r="623" customFormat="false" ht="12.75" hidden="false" customHeight="false" outlineLevel="0" collapsed="false">
      <c r="A623" s="421" t="n">
        <v>41529</v>
      </c>
    </row>
    <row r="624" customFormat="false" ht="12.75" hidden="false" customHeight="false" outlineLevel="0" collapsed="false">
      <c r="A624" s="421" t="n">
        <v>41530</v>
      </c>
    </row>
    <row r="625" customFormat="false" ht="12.75" hidden="false" customHeight="false" outlineLevel="0" collapsed="false">
      <c r="A625" s="421" t="n">
        <v>41531</v>
      </c>
    </row>
    <row r="626" customFormat="false" ht="12.75" hidden="false" customHeight="false" outlineLevel="0" collapsed="false">
      <c r="A626" s="421" t="n">
        <v>41532</v>
      </c>
    </row>
    <row r="627" customFormat="false" ht="12.75" hidden="false" customHeight="false" outlineLevel="0" collapsed="false">
      <c r="A627" s="421" t="n">
        <v>41533</v>
      </c>
    </row>
    <row r="628" customFormat="false" ht="12.75" hidden="false" customHeight="false" outlineLevel="0" collapsed="false">
      <c r="A628" s="421" t="n">
        <v>41534</v>
      </c>
    </row>
    <row r="629" customFormat="false" ht="12.75" hidden="false" customHeight="false" outlineLevel="0" collapsed="false">
      <c r="A629" s="421" t="n">
        <v>41535</v>
      </c>
    </row>
    <row r="630" customFormat="false" ht="12.75" hidden="false" customHeight="false" outlineLevel="0" collapsed="false">
      <c r="A630" s="421" t="n">
        <v>41536</v>
      </c>
    </row>
    <row r="631" customFormat="false" ht="12.75" hidden="false" customHeight="false" outlineLevel="0" collapsed="false">
      <c r="A631" s="421" t="n">
        <v>41537</v>
      </c>
    </row>
    <row r="632" customFormat="false" ht="12.75" hidden="false" customHeight="false" outlineLevel="0" collapsed="false">
      <c r="A632" s="421" t="n">
        <v>41538</v>
      </c>
    </row>
    <row r="633" customFormat="false" ht="12.75" hidden="false" customHeight="false" outlineLevel="0" collapsed="false">
      <c r="A633" s="421" t="n">
        <v>41539</v>
      </c>
    </row>
    <row r="634" customFormat="false" ht="12.75" hidden="false" customHeight="false" outlineLevel="0" collapsed="false">
      <c r="A634" s="421" t="n">
        <v>41540</v>
      </c>
    </row>
    <row r="635" customFormat="false" ht="12.75" hidden="false" customHeight="false" outlineLevel="0" collapsed="false">
      <c r="A635" s="421" t="n">
        <v>41541</v>
      </c>
    </row>
    <row r="636" customFormat="false" ht="12.75" hidden="false" customHeight="false" outlineLevel="0" collapsed="false">
      <c r="A636" s="421" t="n">
        <v>41542</v>
      </c>
    </row>
    <row r="637" customFormat="false" ht="12.75" hidden="false" customHeight="false" outlineLevel="0" collapsed="false">
      <c r="A637" s="421" t="n">
        <v>41543</v>
      </c>
    </row>
    <row r="638" customFormat="false" ht="12.75" hidden="false" customHeight="false" outlineLevel="0" collapsed="false">
      <c r="A638" s="421" t="n">
        <v>41544</v>
      </c>
    </row>
    <row r="639" customFormat="false" ht="12.75" hidden="false" customHeight="false" outlineLevel="0" collapsed="false">
      <c r="A639" s="421" t="n">
        <v>41545</v>
      </c>
    </row>
    <row r="640" customFormat="false" ht="12.75" hidden="false" customHeight="false" outlineLevel="0" collapsed="false">
      <c r="A640" s="421" t="n">
        <v>41546</v>
      </c>
    </row>
    <row r="641" customFormat="false" ht="12.75" hidden="false" customHeight="false" outlineLevel="0" collapsed="false">
      <c r="A641" s="421" t="n">
        <v>41547</v>
      </c>
    </row>
    <row r="642" customFormat="false" ht="12.75" hidden="false" customHeight="false" outlineLevel="0" collapsed="false">
      <c r="A642" s="421" t="n">
        <v>41548</v>
      </c>
    </row>
    <row r="643" customFormat="false" ht="12.75" hidden="false" customHeight="false" outlineLevel="0" collapsed="false">
      <c r="A643" s="421" t="n">
        <v>41549</v>
      </c>
    </row>
    <row r="644" customFormat="false" ht="12.75" hidden="false" customHeight="false" outlineLevel="0" collapsed="false">
      <c r="A644" s="421" t="n">
        <v>41550</v>
      </c>
    </row>
    <row r="645" customFormat="false" ht="12.75" hidden="false" customHeight="false" outlineLevel="0" collapsed="false">
      <c r="A645" s="421" t="n">
        <v>41551</v>
      </c>
    </row>
    <row r="646" customFormat="false" ht="12.75" hidden="false" customHeight="false" outlineLevel="0" collapsed="false">
      <c r="A646" s="421" t="n">
        <v>41552</v>
      </c>
    </row>
    <row r="647" customFormat="false" ht="12.75" hidden="false" customHeight="false" outlineLevel="0" collapsed="false">
      <c r="A647" s="421" t="n">
        <v>41553</v>
      </c>
    </row>
    <row r="648" customFormat="false" ht="12.75" hidden="false" customHeight="false" outlineLevel="0" collapsed="false">
      <c r="A648" s="421" t="n">
        <v>41554</v>
      </c>
    </row>
    <row r="649" customFormat="false" ht="12.75" hidden="false" customHeight="false" outlineLevel="0" collapsed="false">
      <c r="A649" s="421" t="n">
        <v>41555</v>
      </c>
    </row>
    <row r="650" customFormat="false" ht="12.75" hidden="false" customHeight="false" outlineLevel="0" collapsed="false">
      <c r="A650" s="421" t="n">
        <v>41556</v>
      </c>
    </row>
    <row r="651" customFormat="false" ht="12.75" hidden="false" customHeight="false" outlineLevel="0" collapsed="false">
      <c r="A651" s="421" t="n">
        <v>41557</v>
      </c>
    </row>
    <row r="652" customFormat="false" ht="12.75" hidden="false" customHeight="false" outlineLevel="0" collapsed="false">
      <c r="A652" s="421" t="n">
        <v>41558</v>
      </c>
    </row>
    <row r="653" customFormat="false" ht="12.75" hidden="false" customHeight="false" outlineLevel="0" collapsed="false">
      <c r="A653" s="421" t="n">
        <v>41559</v>
      </c>
    </row>
    <row r="654" customFormat="false" ht="12.75" hidden="false" customHeight="false" outlineLevel="0" collapsed="false">
      <c r="A654" s="421" t="n">
        <v>41560</v>
      </c>
    </row>
    <row r="655" customFormat="false" ht="12.75" hidden="false" customHeight="false" outlineLevel="0" collapsed="false">
      <c r="A655" s="421" t="n">
        <v>41561</v>
      </c>
    </row>
    <row r="656" customFormat="false" ht="12.75" hidden="false" customHeight="false" outlineLevel="0" collapsed="false">
      <c r="A656" s="421" t="n">
        <v>41562</v>
      </c>
    </row>
    <row r="657" customFormat="false" ht="12.75" hidden="false" customHeight="false" outlineLevel="0" collapsed="false">
      <c r="A657" s="421" t="n">
        <v>41563</v>
      </c>
    </row>
    <row r="658" customFormat="false" ht="12.75" hidden="false" customHeight="false" outlineLevel="0" collapsed="false">
      <c r="A658" s="421" t="n">
        <v>41564</v>
      </c>
    </row>
    <row r="659" customFormat="false" ht="12.75" hidden="false" customHeight="false" outlineLevel="0" collapsed="false">
      <c r="A659" s="421" t="n">
        <v>41565</v>
      </c>
    </row>
    <row r="660" customFormat="false" ht="12.75" hidden="false" customHeight="false" outlineLevel="0" collapsed="false">
      <c r="A660" s="421" t="n">
        <v>41566</v>
      </c>
    </row>
    <row r="661" customFormat="false" ht="12.75" hidden="false" customHeight="false" outlineLevel="0" collapsed="false">
      <c r="A661" s="421" t="n">
        <v>41567</v>
      </c>
    </row>
    <row r="662" customFormat="false" ht="12.75" hidden="false" customHeight="false" outlineLevel="0" collapsed="false">
      <c r="A662" s="421" t="n">
        <v>41568</v>
      </c>
    </row>
    <row r="663" customFormat="false" ht="12.75" hidden="false" customHeight="false" outlineLevel="0" collapsed="false">
      <c r="A663" s="421" t="n">
        <v>41569</v>
      </c>
    </row>
    <row r="664" customFormat="false" ht="12.75" hidden="false" customHeight="false" outlineLevel="0" collapsed="false">
      <c r="A664" s="421" t="n">
        <v>41570</v>
      </c>
    </row>
    <row r="665" customFormat="false" ht="12.75" hidden="false" customHeight="false" outlineLevel="0" collapsed="false">
      <c r="A665" s="421" t="n">
        <v>41571</v>
      </c>
    </row>
    <row r="666" customFormat="false" ht="12.75" hidden="false" customHeight="false" outlineLevel="0" collapsed="false">
      <c r="A666" s="421" t="n">
        <v>41572</v>
      </c>
    </row>
    <row r="667" customFormat="false" ht="12.75" hidden="false" customHeight="false" outlineLevel="0" collapsed="false">
      <c r="A667" s="421" t="n">
        <v>41573</v>
      </c>
    </row>
    <row r="668" customFormat="false" ht="12.75" hidden="false" customHeight="false" outlineLevel="0" collapsed="false">
      <c r="A668" s="421" t="n">
        <v>41574</v>
      </c>
    </row>
    <row r="669" customFormat="false" ht="12.75" hidden="false" customHeight="false" outlineLevel="0" collapsed="false">
      <c r="A669" s="421" t="n">
        <v>41575</v>
      </c>
    </row>
    <row r="670" customFormat="false" ht="12.75" hidden="false" customHeight="false" outlineLevel="0" collapsed="false">
      <c r="A670" s="421" t="n">
        <v>41576</v>
      </c>
    </row>
    <row r="671" customFormat="false" ht="12.75" hidden="false" customHeight="false" outlineLevel="0" collapsed="false">
      <c r="A671" s="421" t="n">
        <v>41577</v>
      </c>
    </row>
    <row r="672" customFormat="false" ht="12.75" hidden="false" customHeight="false" outlineLevel="0" collapsed="false">
      <c r="A672" s="421" t="n">
        <v>41578</v>
      </c>
    </row>
    <row r="673" customFormat="false" ht="12.75" hidden="false" customHeight="false" outlineLevel="0" collapsed="false">
      <c r="A673" s="421" t="n">
        <v>41579</v>
      </c>
    </row>
    <row r="674" customFormat="false" ht="12.75" hidden="false" customHeight="false" outlineLevel="0" collapsed="false">
      <c r="A674" s="421" t="n">
        <v>41580</v>
      </c>
    </row>
    <row r="675" customFormat="false" ht="12.75" hidden="false" customHeight="false" outlineLevel="0" collapsed="false">
      <c r="A675" s="421" t="n">
        <v>41581</v>
      </c>
    </row>
    <row r="676" customFormat="false" ht="12.75" hidden="false" customHeight="false" outlineLevel="0" collapsed="false">
      <c r="A676" s="421" t="n">
        <v>41582</v>
      </c>
    </row>
    <row r="677" customFormat="false" ht="12.75" hidden="false" customHeight="false" outlineLevel="0" collapsed="false">
      <c r="A677" s="421" t="n">
        <v>41583</v>
      </c>
    </row>
    <row r="678" customFormat="false" ht="12.75" hidden="false" customHeight="false" outlineLevel="0" collapsed="false">
      <c r="A678" s="421" t="n">
        <v>41584</v>
      </c>
    </row>
    <row r="679" customFormat="false" ht="12.75" hidden="false" customHeight="false" outlineLevel="0" collapsed="false">
      <c r="A679" s="421" t="n">
        <v>41585</v>
      </c>
    </row>
    <row r="680" customFormat="false" ht="12.75" hidden="false" customHeight="false" outlineLevel="0" collapsed="false">
      <c r="A680" s="421" t="n">
        <v>41586</v>
      </c>
    </row>
    <row r="681" customFormat="false" ht="12.75" hidden="false" customHeight="false" outlineLevel="0" collapsed="false">
      <c r="A681" s="421" t="n">
        <v>41587</v>
      </c>
    </row>
    <row r="682" customFormat="false" ht="12.75" hidden="false" customHeight="false" outlineLevel="0" collapsed="false">
      <c r="A682" s="421" t="n">
        <v>41588</v>
      </c>
    </row>
    <row r="683" customFormat="false" ht="12.75" hidden="false" customHeight="false" outlineLevel="0" collapsed="false">
      <c r="A683" s="421" t="n">
        <v>41589</v>
      </c>
    </row>
    <row r="684" customFormat="false" ht="12.75" hidden="false" customHeight="false" outlineLevel="0" collapsed="false">
      <c r="A684" s="421" t="n">
        <v>41590</v>
      </c>
    </row>
    <row r="685" customFormat="false" ht="12.75" hidden="false" customHeight="false" outlineLevel="0" collapsed="false">
      <c r="A685" s="421" t="n">
        <v>41591</v>
      </c>
    </row>
    <row r="686" customFormat="false" ht="12.75" hidden="false" customHeight="false" outlineLevel="0" collapsed="false">
      <c r="A686" s="421" t="n">
        <v>41592</v>
      </c>
    </row>
    <row r="687" customFormat="false" ht="12.75" hidden="false" customHeight="false" outlineLevel="0" collapsed="false">
      <c r="A687" s="421" t="n">
        <v>41593</v>
      </c>
    </row>
    <row r="688" customFormat="false" ht="12.75" hidden="false" customHeight="false" outlineLevel="0" collapsed="false">
      <c r="A688" s="421" t="n">
        <v>41594</v>
      </c>
    </row>
    <row r="689" customFormat="false" ht="12.75" hidden="false" customHeight="false" outlineLevel="0" collapsed="false">
      <c r="A689" s="421" t="n">
        <v>41595</v>
      </c>
    </row>
    <row r="690" customFormat="false" ht="12.75" hidden="false" customHeight="false" outlineLevel="0" collapsed="false">
      <c r="A690" s="421" t="n">
        <v>41596</v>
      </c>
    </row>
    <row r="691" customFormat="false" ht="12.75" hidden="false" customHeight="false" outlineLevel="0" collapsed="false">
      <c r="A691" s="421" t="n">
        <v>41597</v>
      </c>
    </row>
    <row r="692" customFormat="false" ht="12.75" hidden="false" customHeight="false" outlineLevel="0" collapsed="false">
      <c r="A692" s="421" t="n">
        <v>41598</v>
      </c>
    </row>
    <row r="693" customFormat="false" ht="12.75" hidden="false" customHeight="false" outlineLevel="0" collapsed="false">
      <c r="A693" s="421" t="n">
        <v>41599</v>
      </c>
    </row>
    <row r="694" customFormat="false" ht="12.75" hidden="false" customHeight="false" outlineLevel="0" collapsed="false">
      <c r="A694" s="421" t="n">
        <v>41600</v>
      </c>
    </row>
    <row r="695" customFormat="false" ht="12.75" hidden="false" customHeight="false" outlineLevel="0" collapsed="false">
      <c r="A695" s="421" t="n">
        <v>41601</v>
      </c>
    </row>
    <row r="696" customFormat="false" ht="12.75" hidden="false" customHeight="false" outlineLevel="0" collapsed="false">
      <c r="A696" s="421" t="n">
        <v>41602</v>
      </c>
    </row>
    <row r="697" customFormat="false" ht="12.75" hidden="false" customHeight="false" outlineLevel="0" collapsed="false">
      <c r="A697" s="421" t="n">
        <v>41603</v>
      </c>
    </row>
    <row r="698" customFormat="false" ht="12.75" hidden="false" customHeight="false" outlineLevel="0" collapsed="false">
      <c r="A698" s="421" t="n">
        <v>41604</v>
      </c>
    </row>
    <row r="699" customFormat="false" ht="12.75" hidden="false" customHeight="false" outlineLevel="0" collapsed="false">
      <c r="A699" s="421" t="n">
        <v>41605</v>
      </c>
    </row>
    <row r="700" customFormat="false" ht="12.75" hidden="false" customHeight="false" outlineLevel="0" collapsed="false">
      <c r="A700" s="421" t="n">
        <v>41606</v>
      </c>
    </row>
    <row r="701" customFormat="false" ht="12.75" hidden="false" customHeight="false" outlineLevel="0" collapsed="false">
      <c r="A701" s="421" t="n">
        <v>41607</v>
      </c>
    </row>
    <row r="702" customFormat="false" ht="12.75" hidden="false" customHeight="false" outlineLevel="0" collapsed="false">
      <c r="A702" s="421" t="n">
        <v>41608</v>
      </c>
    </row>
    <row r="703" customFormat="false" ht="12.75" hidden="false" customHeight="false" outlineLevel="0" collapsed="false">
      <c r="A703" s="421" t="n">
        <v>41609</v>
      </c>
    </row>
    <row r="704" customFormat="false" ht="12.75" hidden="false" customHeight="false" outlineLevel="0" collapsed="false">
      <c r="A704" s="421" t="n">
        <v>41610</v>
      </c>
    </row>
    <row r="705" customFormat="false" ht="12.75" hidden="false" customHeight="false" outlineLevel="0" collapsed="false">
      <c r="A705" s="421" t="n">
        <v>41611</v>
      </c>
    </row>
    <row r="706" customFormat="false" ht="12.75" hidden="false" customHeight="false" outlineLevel="0" collapsed="false">
      <c r="A706" s="421" t="n">
        <v>41612</v>
      </c>
    </row>
    <row r="707" customFormat="false" ht="12.75" hidden="false" customHeight="false" outlineLevel="0" collapsed="false">
      <c r="A707" s="421" t="n">
        <v>41613</v>
      </c>
    </row>
    <row r="708" customFormat="false" ht="12.75" hidden="false" customHeight="false" outlineLevel="0" collapsed="false">
      <c r="A708" s="421" t="n">
        <v>41614</v>
      </c>
    </row>
    <row r="709" customFormat="false" ht="12.75" hidden="false" customHeight="false" outlineLevel="0" collapsed="false">
      <c r="A709" s="421" t="n">
        <v>41615</v>
      </c>
    </row>
    <row r="710" customFormat="false" ht="12.75" hidden="false" customHeight="false" outlineLevel="0" collapsed="false">
      <c r="A710" s="421" t="n">
        <v>41616</v>
      </c>
    </row>
    <row r="711" customFormat="false" ht="12.75" hidden="false" customHeight="false" outlineLevel="0" collapsed="false">
      <c r="A711" s="421" t="n">
        <v>41617</v>
      </c>
    </row>
    <row r="712" customFormat="false" ht="12.75" hidden="false" customHeight="false" outlineLevel="0" collapsed="false">
      <c r="A712" s="421" t="n">
        <v>41618</v>
      </c>
    </row>
    <row r="713" customFormat="false" ht="12.75" hidden="false" customHeight="false" outlineLevel="0" collapsed="false">
      <c r="A713" s="421" t="n">
        <v>41619</v>
      </c>
    </row>
    <row r="714" customFormat="false" ht="12.75" hidden="false" customHeight="false" outlineLevel="0" collapsed="false">
      <c r="A714" s="421" t="n">
        <v>41620</v>
      </c>
    </row>
    <row r="715" customFormat="false" ht="12.75" hidden="false" customHeight="false" outlineLevel="0" collapsed="false">
      <c r="A715" s="421" t="n">
        <v>41621</v>
      </c>
    </row>
    <row r="716" customFormat="false" ht="12.75" hidden="false" customHeight="false" outlineLevel="0" collapsed="false">
      <c r="A716" s="421" t="n">
        <v>41622</v>
      </c>
    </row>
    <row r="717" customFormat="false" ht="12.75" hidden="false" customHeight="false" outlineLevel="0" collapsed="false">
      <c r="A717" s="421" t="n">
        <v>41623</v>
      </c>
    </row>
    <row r="718" customFormat="false" ht="12.75" hidden="false" customHeight="false" outlineLevel="0" collapsed="false">
      <c r="A718" s="421" t="n">
        <v>41624</v>
      </c>
    </row>
    <row r="719" customFormat="false" ht="12.75" hidden="false" customHeight="false" outlineLevel="0" collapsed="false">
      <c r="A719" s="421" t="n">
        <v>41625</v>
      </c>
    </row>
    <row r="720" customFormat="false" ht="12.75" hidden="false" customHeight="false" outlineLevel="0" collapsed="false">
      <c r="A720" s="421" t="n">
        <v>41626</v>
      </c>
    </row>
    <row r="721" customFormat="false" ht="12.75" hidden="false" customHeight="false" outlineLevel="0" collapsed="false">
      <c r="A721" s="421" t="n">
        <v>41627</v>
      </c>
    </row>
    <row r="722" customFormat="false" ht="12.75" hidden="false" customHeight="false" outlineLevel="0" collapsed="false">
      <c r="A722" s="421" t="n">
        <v>41628</v>
      </c>
    </row>
    <row r="723" customFormat="false" ht="12.75" hidden="false" customHeight="false" outlineLevel="0" collapsed="false">
      <c r="A723" s="421" t="n">
        <v>41629</v>
      </c>
    </row>
    <row r="724" customFormat="false" ht="12.75" hidden="false" customHeight="false" outlineLevel="0" collapsed="false">
      <c r="A724" s="421" t="n">
        <v>41630</v>
      </c>
    </row>
    <row r="725" customFormat="false" ht="12.75" hidden="false" customHeight="false" outlineLevel="0" collapsed="false">
      <c r="A725" s="421" t="n">
        <v>41631</v>
      </c>
    </row>
    <row r="726" customFormat="false" ht="12.75" hidden="false" customHeight="false" outlineLevel="0" collapsed="false">
      <c r="A726" s="421" t="n">
        <v>41632</v>
      </c>
    </row>
    <row r="727" customFormat="false" ht="12.75" hidden="false" customHeight="false" outlineLevel="0" collapsed="false">
      <c r="A727" s="421" t="n">
        <v>41633</v>
      </c>
    </row>
    <row r="728" customFormat="false" ht="12.75" hidden="false" customHeight="false" outlineLevel="0" collapsed="false">
      <c r="A728" s="421" t="n">
        <v>41634</v>
      </c>
    </row>
    <row r="729" customFormat="false" ht="12.75" hidden="false" customHeight="false" outlineLevel="0" collapsed="false">
      <c r="A729" s="421" t="n">
        <v>41635</v>
      </c>
    </row>
    <row r="730" customFormat="false" ht="12.75" hidden="false" customHeight="false" outlineLevel="0" collapsed="false">
      <c r="A730" s="421" t="n">
        <v>41636</v>
      </c>
    </row>
    <row r="731" customFormat="false" ht="12.75" hidden="false" customHeight="false" outlineLevel="0" collapsed="false">
      <c r="A731" s="421" t="n">
        <v>41637</v>
      </c>
    </row>
    <row r="732" customFormat="false" ht="12.75" hidden="false" customHeight="false" outlineLevel="0" collapsed="false">
      <c r="A732" s="421" t="n">
        <v>41638</v>
      </c>
    </row>
    <row r="733" customFormat="false" ht="12.75" hidden="false" customHeight="false" outlineLevel="0" collapsed="false">
      <c r="A733" s="421" t="n">
        <v>41639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W45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80" workbookViewId="0">
      <selection pane="topLeft" activeCell="C28" activeCellId="0" sqref="C28"/>
    </sheetView>
  </sheetViews>
  <sheetFormatPr defaultRowHeight="15"/>
  <cols>
    <col collapsed="false" hidden="false" max="1" min="1" style="122" width="14.2755102040816"/>
    <col collapsed="false" hidden="false" max="2" min="2" style="123" width="79.9132653061225"/>
    <col collapsed="false" hidden="false" max="3" min="3" style="122" width="16.5510204081633"/>
    <col collapsed="false" hidden="false" max="4" min="4" style="122" width="14.2755102040816"/>
    <col collapsed="false" hidden="false" max="5" min="5" style="124" width="0.423469387755102"/>
    <col collapsed="false" hidden="false" max="257" min="6" style="122" width="9.13265306122449"/>
    <col collapsed="false" hidden="false" max="1025" min="258" style="0" width="9.13265306122449"/>
  </cols>
  <sheetData>
    <row r="1" s="99" customFormat="true" ht="15" hidden="false" customHeight="false" outlineLevel="0" collapsed="false">
      <c r="A1" s="85" t="s">
        <v>298</v>
      </c>
      <c r="B1" s="125"/>
      <c r="C1" s="87" t="s">
        <v>1</v>
      </c>
      <c r="D1" s="87"/>
      <c r="E1" s="126"/>
    </row>
    <row r="2" s="99" customFormat="true" ht="15" hidden="false" customHeight="false" outlineLevel="0" collapsed="false">
      <c r="A2" s="86" t="s">
        <v>2</v>
      </c>
      <c r="B2" s="125"/>
      <c r="C2" s="127" t="str">
        <f aca="false">'ფორმა N1'!L2</f>
        <v>03.10.-21.10.2017</v>
      </c>
      <c r="D2" s="127"/>
      <c r="E2" s="126"/>
    </row>
    <row r="3" s="99" customFormat="true" ht="15" hidden="false" customHeight="false" outlineLevel="0" collapsed="false">
      <c r="A3" s="86"/>
      <c r="B3" s="125"/>
      <c r="C3" s="87"/>
      <c r="D3" s="87"/>
      <c r="E3" s="126"/>
    </row>
    <row r="4" s="83" customFormat="true" ht="15" hidden="false" customHeight="false" outlineLevel="0" collapsed="false">
      <c r="A4" s="90" t="str">
        <f aca="false">'ფორმა N2'!A4</f>
        <v>ანგარიშვალდებული პირის დასახელება:</v>
      </c>
      <c r="B4" s="128"/>
      <c r="C4" s="86"/>
      <c r="D4" s="86"/>
      <c r="E4" s="88"/>
      <c r="L4" s="99"/>
    </row>
    <row r="5" s="83" customFormat="true" ht="15" hidden="false" customHeight="false" outlineLevel="0" collapsed="false">
      <c r="A5" s="129" t="str">
        <f aca="false">'ფორმა N1'!A5</f>
        <v>ალექსანდრე ელისაშვილი</v>
      </c>
      <c r="B5" s="130"/>
      <c r="C5" s="131"/>
      <c r="D5" s="131"/>
      <c r="E5" s="88"/>
    </row>
    <row r="6" s="83" customFormat="true" ht="15" hidden="false" customHeight="false" outlineLevel="0" collapsed="false">
      <c r="A6" s="90"/>
      <c r="B6" s="128"/>
      <c r="C6" s="86"/>
      <c r="D6" s="86"/>
      <c r="E6" s="88"/>
    </row>
    <row r="7" s="99" customFormat="true" ht="18" hidden="false" customHeight="false" outlineLevel="0" collapsed="false">
      <c r="A7" s="132"/>
      <c r="B7" s="133"/>
      <c r="C7" s="134"/>
      <c r="D7" s="134"/>
      <c r="E7" s="126"/>
    </row>
    <row r="8" s="99" customFormat="true" ht="30" hidden="false" customHeight="false" outlineLevel="0" collapsed="false">
      <c r="A8" s="97" t="s">
        <v>7</v>
      </c>
      <c r="B8" s="98" t="s">
        <v>242</v>
      </c>
      <c r="C8" s="98" t="s">
        <v>243</v>
      </c>
      <c r="D8" s="98" t="s">
        <v>244</v>
      </c>
      <c r="E8" s="126"/>
      <c r="F8" s="135"/>
    </row>
    <row r="9" s="102" customFormat="true" ht="15" hidden="false" customHeight="false" outlineLevel="0" collapsed="false">
      <c r="A9" s="100" t="n">
        <v>1</v>
      </c>
      <c r="B9" s="100" t="s">
        <v>245</v>
      </c>
      <c r="C9" s="101" t="n">
        <f aca="false">SUM(C10,C26)</f>
        <v>10000</v>
      </c>
      <c r="D9" s="101" t="n">
        <f aca="false">SUM(D10,D26)</f>
        <v>59153</v>
      </c>
      <c r="E9" s="126"/>
    </row>
    <row r="10" s="102" customFormat="true" ht="15" hidden="false" customHeight="false" outlineLevel="0" collapsed="false">
      <c r="A10" s="103" t="n">
        <v>1.1</v>
      </c>
      <c r="B10" s="103" t="s">
        <v>246</v>
      </c>
      <c r="C10" s="101"/>
      <c r="D10" s="101" t="n">
        <f aca="false">SUM(D11,D12,D16,D19,D24,D25)</f>
        <v>59153</v>
      </c>
      <c r="E10" s="126"/>
    </row>
    <row r="11" s="106" customFormat="true" ht="18" hidden="false" customHeight="false" outlineLevel="0" collapsed="false">
      <c r="A11" s="104" t="s">
        <v>247</v>
      </c>
      <c r="B11" s="104" t="s">
        <v>248</v>
      </c>
      <c r="C11" s="105"/>
      <c r="D11" s="105"/>
      <c r="E11" s="126"/>
    </row>
    <row r="12" s="108" customFormat="true" ht="15" hidden="false" customHeight="false" outlineLevel="0" collapsed="false">
      <c r="A12" s="104" t="s">
        <v>249</v>
      </c>
      <c r="B12" s="104" t="s">
        <v>250</v>
      </c>
      <c r="C12" s="107" t="n">
        <f aca="false">SUM(C14:C15)</f>
        <v>0</v>
      </c>
      <c r="D12" s="107" t="n">
        <v>59153</v>
      </c>
      <c r="E12" s="126"/>
    </row>
    <row r="13" s="111" customFormat="true" ht="15" hidden="false" customHeight="false" outlineLevel="0" collapsed="false">
      <c r="A13" s="110" t="s">
        <v>251</v>
      </c>
      <c r="B13" s="110" t="s">
        <v>252</v>
      </c>
      <c r="C13" s="105"/>
      <c r="D13" s="105" t="n">
        <v>59153</v>
      </c>
      <c r="E13" s="126"/>
    </row>
    <row r="14" s="111" customFormat="true" ht="15" hidden="false" customHeight="false" outlineLevel="0" collapsed="false">
      <c r="A14" s="110" t="s">
        <v>253</v>
      </c>
      <c r="B14" s="110" t="s">
        <v>254</v>
      </c>
      <c r="C14" s="105"/>
      <c r="D14" s="105"/>
      <c r="E14" s="126"/>
    </row>
    <row r="15" s="111" customFormat="true" ht="15" hidden="false" customHeight="false" outlineLevel="0" collapsed="false">
      <c r="A15" s="110" t="s">
        <v>255</v>
      </c>
      <c r="B15" s="110" t="s">
        <v>256</v>
      </c>
      <c r="C15" s="105"/>
      <c r="D15" s="105"/>
      <c r="E15" s="126"/>
    </row>
    <row r="16" s="111" customFormat="true" ht="15" hidden="false" customHeight="false" outlineLevel="0" collapsed="false">
      <c r="A16" s="104" t="s">
        <v>257</v>
      </c>
      <c r="B16" s="104" t="s">
        <v>258</v>
      </c>
      <c r="C16" s="107" t="n">
        <f aca="false">SUM(C17:C18)</f>
        <v>0</v>
      </c>
      <c r="D16" s="107" t="n">
        <f aca="false">SUM(D17:D18)</f>
        <v>0</v>
      </c>
      <c r="E16" s="126"/>
    </row>
    <row r="17" s="111" customFormat="true" ht="15" hidden="false" customHeight="false" outlineLevel="0" collapsed="false">
      <c r="A17" s="110" t="s">
        <v>259</v>
      </c>
      <c r="B17" s="110" t="s">
        <v>260</v>
      </c>
      <c r="C17" s="105"/>
      <c r="D17" s="105"/>
      <c r="E17" s="126"/>
    </row>
    <row r="18" s="111" customFormat="true" ht="30" hidden="false" customHeight="false" outlineLevel="0" collapsed="false">
      <c r="A18" s="110" t="s">
        <v>261</v>
      </c>
      <c r="B18" s="110" t="s">
        <v>262</v>
      </c>
      <c r="C18" s="105"/>
      <c r="D18" s="105"/>
      <c r="E18" s="126"/>
    </row>
    <row r="19" s="111" customFormat="true" ht="15" hidden="false" customHeight="false" outlineLevel="0" collapsed="false">
      <c r="A19" s="104" t="s">
        <v>263</v>
      </c>
      <c r="B19" s="104" t="s">
        <v>264</v>
      </c>
      <c r="C19" s="107" t="n">
        <f aca="false">SUM(C20:C23)</f>
        <v>0</v>
      </c>
      <c r="D19" s="107" t="n">
        <f aca="false">SUM(D20:D23)</f>
        <v>0</v>
      </c>
      <c r="E19" s="126"/>
    </row>
    <row r="20" s="111" customFormat="true" ht="15" hidden="false" customHeight="false" outlineLevel="0" collapsed="false">
      <c r="A20" s="110" t="s">
        <v>265</v>
      </c>
      <c r="B20" s="110" t="s">
        <v>266</v>
      </c>
      <c r="C20" s="105"/>
      <c r="D20" s="105"/>
      <c r="E20" s="126"/>
    </row>
    <row r="21" s="111" customFormat="true" ht="30" hidden="false" customHeight="false" outlineLevel="0" collapsed="false">
      <c r="A21" s="110" t="s">
        <v>267</v>
      </c>
      <c r="B21" s="110" t="s">
        <v>268</v>
      </c>
      <c r="C21" s="105"/>
      <c r="D21" s="105"/>
      <c r="E21" s="126"/>
    </row>
    <row r="22" s="111" customFormat="true" ht="15" hidden="false" customHeight="false" outlineLevel="0" collapsed="false">
      <c r="A22" s="110" t="s">
        <v>269</v>
      </c>
      <c r="B22" s="110" t="s">
        <v>270</v>
      </c>
      <c r="C22" s="105"/>
      <c r="D22" s="105"/>
      <c r="E22" s="126"/>
    </row>
    <row r="23" s="111" customFormat="true" ht="15" hidden="false" customHeight="false" outlineLevel="0" collapsed="false">
      <c r="A23" s="110" t="s">
        <v>271</v>
      </c>
      <c r="B23" s="110" t="s">
        <v>272</v>
      </c>
      <c r="C23" s="105"/>
      <c r="D23" s="105"/>
      <c r="E23" s="126"/>
    </row>
    <row r="24" s="111" customFormat="true" ht="15" hidden="false" customHeight="false" outlineLevel="0" collapsed="false">
      <c r="A24" s="104" t="s">
        <v>273</v>
      </c>
      <c r="B24" s="104" t="s">
        <v>274</v>
      </c>
      <c r="C24" s="112"/>
      <c r="D24" s="105"/>
      <c r="E24" s="126"/>
    </row>
    <row r="25" s="111" customFormat="true" ht="15" hidden="false" customHeight="false" outlineLevel="0" collapsed="false">
      <c r="A25" s="104" t="s">
        <v>275</v>
      </c>
      <c r="B25" s="104" t="s">
        <v>276</v>
      </c>
      <c r="C25" s="105"/>
      <c r="D25" s="105"/>
      <c r="E25" s="126"/>
    </row>
    <row r="26" customFormat="false" ht="15" hidden="false" customHeight="false" outlineLevel="0" collapsed="false">
      <c r="A26" s="103" t="n">
        <v>1.2</v>
      </c>
      <c r="B26" s="103" t="s">
        <v>277</v>
      </c>
      <c r="C26" s="101" t="n">
        <f aca="false">SUM(C27,C35)</f>
        <v>10000</v>
      </c>
      <c r="D26" s="101" t="n">
        <f aca="false">SUM(D27,D35)</f>
        <v>0</v>
      </c>
      <c r="E26" s="126"/>
    </row>
    <row r="27" customFormat="false" ht="15" hidden="false" customHeight="false" outlineLevel="0" collapsed="false">
      <c r="A27" s="104" t="s">
        <v>278</v>
      </c>
      <c r="B27" s="104" t="s">
        <v>252</v>
      </c>
      <c r="C27" s="107" t="n">
        <v>10000</v>
      </c>
      <c r="D27" s="107" t="n">
        <f aca="false">SUM(D28:D30)</f>
        <v>0</v>
      </c>
      <c r="E27" s="126"/>
    </row>
    <row r="28" customFormat="false" ht="15" hidden="false" customHeight="false" outlineLevel="0" collapsed="false">
      <c r="A28" s="113" t="s">
        <v>279</v>
      </c>
      <c r="B28" s="113" t="s">
        <v>280</v>
      </c>
      <c r="C28" s="105"/>
      <c r="D28" s="105"/>
      <c r="E28" s="126"/>
    </row>
    <row r="29" customFormat="false" ht="15" hidden="false" customHeight="false" outlineLevel="0" collapsed="false">
      <c r="A29" s="113" t="s">
        <v>281</v>
      </c>
      <c r="B29" s="113" t="s">
        <v>282</v>
      </c>
      <c r="C29" s="105"/>
      <c r="D29" s="105"/>
      <c r="E29" s="126"/>
    </row>
    <row r="30" customFormat="false" ht="15" hidden="false" customHeight="false" outlineLevel="0" collapsed="false">
      <c r="A30" s="113" t="s">
        <v>283</v>
      </c>
      <c r="B30" s="113" t="s">
        <v>284</v>
      </c>
      <c r="C30" s="105"/>
      <c r="D30" s="105"/>
      <c r="E30" s="126"/>
    </row>
    <row r="31" customFormat="false" ht="15" hidden="false" customHeight="false" outlineLevel="0" collapsed="false">
      <c r="A31" s="104" t="s">
        <v>285</v>
      </c>
      <c r="B31" s="104" t="s">
        <v>254</v>
      </c>
      <c r="C31" s="107" t="n">
        <f aca="false">SUM(C32:C34)</f>
        <v>0</v>
      </c>
      <c r="D31" s="107" t="n">
        <f aca="false">SUM(D32:D34)</f>
        <v>0</v>
      </c>
      <c r="E31" s="126"/>
    </row>
    <row r="32" customFormat="false" ht="15" hidden="false" customHeight="false" outlineLevel="0" collapsed="false">
      <c r="A32" s="113" t="s">
        <v>286</v>
      </c>
      <c r="B32" s="113" t="s">
        <v>287</v>
      </c>
      <c r="C32" s="105"/>
      <c r="D32" s="105"/>
      <c r="E32" s="126"/>
    </row>
    <row r="33" customFormat="false" ht="15" hidden="false" customHeight="false" outlineLevel="0" collapsed="false">
      <c r="A33" s="113" t="s">
        <v>288</v>
      </c>
      <c r="B33" s="113" t="s">
        <v>289</v>
      </c>
      <c r="C33" s="105"/>
      <c r="D33" s="105"/>
      <c r="E33" s="126"/>
    </row>
    <row r="34" customFormat="false" ht="15" hidden="false" customHeight="false" outlineLevel="0" collapsed="false">
      <c r="A34" s="113" t="s">
        <v>290</v>
      </c>
      <c r="B34" s="113" t="s">
        <v>291</v>
      </c>
      <c r="C34" s="105"/>
      <c r="D34" s="105"/>
      <c r="E34" s="126"/>
    </row>
    <row r="35" s="136" customFormat="true" ht="15" hidden="false" customHeight="false" outlineLevel="0" collapsed="false">
      <c r="A35" s="104" t="s">
        <v>292</v>
      </c>
      <c r="B35" s="114" t="s">
        <v>293</v>
      </c>
      <c r="C35" s="105"/>
      <c r="D35" s="105"/>
    </row>
    <row r="36" s="83" customFormat="true" ht="15" hidden="false" customHeight="false" outlineLevel="0" collapsed="false">
      <c r="A36" s="117"/>
      <c r="B36" s="137"/>
      <c r="E36" s="84"/>
    </row>
    <row r="37" s="83" customFormat="true" ht="15" hidden="false" customHeight="false" outlineLevel="0" collapsed="false">
      <c r="B37" s="137"/>
      <c r="E37" s="84"/>
    </row>
    <row r="38" customFormat="false" ht="15" hidden="false" customHeight="false" outlineLevel="0" collapsed="false">
      <c r="A38" s="117"/>
    </row>
    <row r="39" customFormat="false" ht="15" hidden="false" customHeight="false" outlineLevel="0" collapsed="false">
      <c r="A39" s="83"/>
    </row>
    <row r="40" s="83" customFormat="true" ht="15" hidden="false" customHeight="false" outlineLevel="0" collapsed="false">
      <c r="A40" s="118" t="s">
        <v>294</v>
      </c>
      <c r="B40" s="137"/>
      <c r="E40" s="84"/>
    </row>
    <row r="41" s="83" customFormat="true" ht="15" hidden="false" customHeight="false" outlineLevel="0" collapsed="false">
      <c r="B41" s="137"/>
      <c r="E41" s="0"/>
      <c r="F41" s="0"/>
      <c r="G41" s="0"/>
      <c r="H41" s="0"/>
      <c r="I41" s="0"/>
    </row>
    <row r="42" s="83" customFormat="true" ht="15" hidden="false" customHeight="false" outlineLevel="0" collapsed="false">
      <c r="B42" s="137"/>
      <c r="D42" s="94"/>
      <c r="E42" s="0"/>
      <c r="F42" s="0"/>
      <c r="G42" s="0"/>
      <c r="H42" s="0"/>
      <c r="I42" s="0"/>
    </row>
    <row r="43" s="83" customFormat="true" ht="15" hidden="false" customHeight="false" outlineLevel="0" collapsed="false">
      <c r="A43" s="0"/>
      <c r="B43" s="138" t="s">
        <v>299</v>
      </c>
      <c r="D43" s="94"/>
      <c r="E43" s="0"/>
      <c r="F43" s="0"/>
      <c r="G43" s="0"/>
      <c r="H43" s="0"/>
      <c r="I43" s="0"/>
    </row>
    <row r="44" s="83" customFormat="true" ht="15" hidden="false" customHeight="false" outlineLevel="0" collapsed="false">
      <c r="A44" s="0"/>
      <c r="B44" s="137" t="s">
        <v>296</v>
      </c>
      <c r="D44" s="94"/>
      <c r="E44" s="0"/>
      <c r="F44" s="0"/>
      <c r="G44" s="0"/>
      <c r="H44" s="0"/>
      <c r="I44" s="0"/>
    </row>
    <row r="45" customFormat="false" ht="12.75" hidden="false" customHeight="false" outlineLevel="0" collapsed="false">
      <c r="A45" s="0"/>
      <c r="B45" s="139" t="s">
        <v>297</v>
      </c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</row>
  </sheetData>
  <mergeCells count="2">
    <mergeCell ref="C1:D1"/>
    <mergeCell ref="C2:D2"/>
  </mergeCells>
  <printOptions headings="false" gridLines="false" gridLinesSet="true" horizontalCentered="false" verticalCentered="false"/>
  <pageMargins left="0.118055555555556" right="0.118055555555556" top="0.590277777777778" bottom="0.59027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2" manualBreakCount="2">
    <brk id="4" man="true" max="65535" min="0"/>
    <brk id="5" man="true" max="65535" min="0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W89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80" workbookViewId="0">
      <selection pane="topLeft" activeCell="C2" activeCellId="0" sqref="C2"/>
    </sheetView>
  </sheetViews>
  <sheetFormatPr defaultRowHeight="15"/>
  <cols>
    <col collapsed="false" hidden="false" max="1" min="1" style="83" width="15.8367346938776"/>
    <col collapsed="false" hidden="false" max="2" min="2" style="83" width="76.6326530612245"/>
    <col collapsed="false" hidden="false" max="3" min="3" style="83" width="15.1275510204082"/>
    <col collapsed="false" hidden="false" max="4" min="4" style="83" width="13.5510204081633"/>
    <col collapsed="false" hidden="false" max="5" min="5" style="83" width="0.709183673469388"/>
    <col collapsed="false" hidden="false" max="257" min="6" style="83" width="9.13265306122449"/>
    <col collapsed="false" hidden="false" max="1025" min="258" style="0" width="9.13265306122449"/>
  </cols>
  <sheetData>
    <row r="1" s="99" customFormat="true" ht="15" hidden="false" customHeight="false" outlineLevel="0" collapsed="false">
      <c r="A1" s="85" t="s">
        <v>300</v>
      </c>
      <c r="B1" s="132"/>
      <c r="C1" s="87" t="s">
        <v>1</v>
      </c>
      <c r="D1" s="87"/>
      <c r="E1" s="140"/>
    </row>
    <row r="2" s="99" customFormat="true" ht="15" hidden="false" customHeight="false" outlineLevel="0" collapsed="false">
      <c r="A2" s="141" t="s">
        <v>301</v>
      </c>
      <c r="B2" s="132"/>
      <c r="C2" s="89" t="str">
        <f aca="false">'ფორმა N1'!L2</f>
        <v>03.10.-21.10.2017</v>
      </c>
      <c r="D2" s="89"/>
      <c r="E2" s="140"/>
    </row>
    <row r="3" s="99" customFormat="true" ht="15" hidden="false" customHeight="false" outlineLevel="0" collapsed="false">
      <c r="A3" s="141" t="s">
        <v>302</v>
      </c>
      <c r="B3" s="132"/>
      <c r="C3" s="87"/>
      <c r="D3" s="87"/>
      <c r="E3" s="140"/>
    </row>
    <row r="4" s="99" customFormat="true" ht="15" hidden="false" customHeight="false" outlineLevel="0" collapsed="false">
      <c r="A4" s="86" t="s">
        <v>2</v>
      </c>
      <c r="B4" s="132"/>
      <c r="C4" s="87"/>
      <c r="D4" s="87"/>
      <c r="E4" s="140"/>
    </row>
    <row r="5" s="99" customFormat="true" ht="15" hidden="false" customHeight="false" outlineLevel="0" collapsed="false">
      <c r="A5" s="86"/>
      <c r="B5" s="132"/>
      <c r="C5" s="87"/>
      <c r="D5" s="87"/>
      <c r="E5" s="140"/>
    </row>
    <row r="6" customFormat="false" ht="15" hidden="false" customHeight="false" outlineLevel="0" collapsed="false">
      <c r="A6" s="90" t="str">
        <f aca="false">[1]'ფორმა N2'!A4</f>
        <v>ანგარიშვალდებული პირის დასახელება:</v>
      </c>
      <c r="B6" s="90"/>
      <c r="C6" s="86"/>
      <c r="D6" s="86"/>
      <c r="E6" s="142"/>
    </row>
    <row r="7" customFormat="false" ht="15" hidden="false" customHeight="false" outlineLevel="0" collapsed="false">
      <c r="A7" s="143" t="str">
        <f aca="false">'ფორმა N1'!A5</f>
        <v>ალექსანდრე ელისაშვილი</v>
      </c>
      <c r="B7" s="144"/>
      <c r="C7" s="145"/>
      <c r="D7" s="145"/>
      <c r="E7" s="142"/>
    </row>
    <row r="8" customFormat="false" ht="15" hidden="false" customHeight="false" outlineLevel="0" collapsed="false">
      <c r="A8" s="90"/>
      <c r="B8" s="90"/>
      <c r="C8" s="86"/>
      <c r="D8" s="86"/>
      <c r="E8" s="142"/>
    </row>
    <row r="9" s="99" customFormat="true" ht="15" hidden="false" customHeight="false" outlineLevel="0" collapsed="false">
      <c r="A9" s="132"/>
      <c r="B9" s="132"/>
      <c r="C9" s="134"/>
      <c r="D9" s="134"/>
      <c r="E9" s="140"/>
    </row>
    <row r="10" s="99" customFormat="true" ht="30" hidden="false" customHeight="false" outlineLevel="0" collapsed="false">
      <c r="A10" s="146" t="s">
        <v>7</v>
      </c>
      <c r="B10" s="147" t="s">
        <v>303</v>
      </c>
      <c r="C10" s="98" t="s">
        <v>304</v>
      </c>
      <c r="D10" s="98" t="s">
        <v>305</v>
      </c>
      <c r="E10" s="140"/>
    </row>
    <row r="11" s="102" customFormat="true" ht="15" hidden="false" customHeight="false" outlineLevel="0" collapsed="false">
      <c r="A11" s="100" t="n">
        <v>1</v>
      </c>
      <c r="B11" s="100" t="s">
        <v>306</v>
      </c>
      <c r="C11" s="148" t="n">
        <f aca="false">SUM(C12,C16,C56,C59,C60,C61,C79)</f>
        <v>0</v>
      </c>
      <c r="D11" s="148" t="n">
        <f aca="false">SUM(D12,D16,D56,D59,D60,D61,D67,D75,D76)</f>
        <v>0</v>
      </c>
      <c r="E11" s="149"/>
    </row>
    <row r="12" s="106" customFormat="true" ht="18" hidden="false" customHeight="false" outlineLevel="0" collapsed="false">
      <c r="A12" s="103" t="n">
        <v>1.1</v>
      </c>
      <c r="B12" s="103" t="s">
        <v>307</v>
      </c>
      <c r="C12" s="150" t="n">
        <f aca="false">SUM(C13:C14)</f>
        <v>0</v>
      </c>
      <c r="D12" s="150" t="n">
        <f aca="false">SUM(D13:D14)</f>
        <v>0</v>
      </c>
      <c r="E12" s="151"/>
    </row>
    <row r="13" s="108" customFormat="true" ht="15" hidden="false" customHeight="false" outlineLevel="0" collapsed="false">
      <c r="A13" s="104" t="s">
        <v>247</v>
      </c>
      <c r="B13" s="104" t="s">
        <v>308</v>
      </c>
      <c r="C13" s="152"/>
      <c r="D13" s="152"/>
      <c r="E13" s="153"/>
    </row>
    <row r="14" s="111" customFormat="true" ht="15" hidden="false" customHeight="false" outlineLevel="0" collapsed="false">
      <c r="A14" s="104" t="s">
        <v>249</v>
      </c>
      <c r="B14" s="104" t="s">
        <v>309</v>
      </c>
      <c r="C14" s="152"/>
      <c r="D14" s="152"/>
      <c r="E14" s="154"/>
    </row>
    <row r="15" s="111" customFormat="true" ht="15" hidden="false" customHeight="false" outlineLevel="0" collapsed="false">
      <c r="A15" s="155" t="s">
        <v>310</v>
      </c>
      <c r="B15" s="156" t="s">
        <v>311</v>
      </c>
      <c r="C15" s="152"/>
      <c r="D15" s="152"/>
      <c r="E15" s="154"/>
    </row>
    <row r="16" s="102" customFormat="true" ht="15" hidden="false" customHeight="false" outlineLevel="0" collapsed="false">
      <c r="A16" s="103" t="n">
        <v>1.2</v>
      </c>
      <c r="B16" s="103" t="s">
        <v>312</v>
      </c>
      <c r="C16" s="157" t="n">
        <f aca="false">SUM(C17,C20,C32,C33,C34,C35,C38,C39,C46:C50,C54,C55)</f>
        <v>0</v>
      </c>
      <c r="D16" s="157" t="n">
        <f aca="false">SUM(D17,D20,D32,D33,D34,D35,D38,D39,D46:D50,D54,D55)</f>
        <v>0</v>
      </c>
      <c r="E16" s="149"/>
    </row>
    <row r="17" s="111" customFormat="true" ht="15" hidden="false" customHeight="false" outlineLevel="0" collapsed="false">
      <c r="A17" s="104" t="s">
        <v>278</v>
      </c>
      <c r="B17" s="104" t="s">
        <v>313</v>
      </c>
      <c r="C17" s="150" t="n">
        <f aca="false">SUM(C18:C19)</f>
        <v>0</v>
      </c>
      <c r="D17" s="150" t="n">
        <f aca="false">SUM(D18:D19)</f>
        <v>0</v>
      </c>
      <c r="E17" s="154"/>
    </row>
    <row r="18" s="111" customFormat="true" ht="15" hidden="false" customHeight="false" outlineLevel="0" collapsed="false">
      <c r="A18" s="110" t="s">
        <v>279</v>
      </c>
      <c r="B18" s="110" t="s">
        <v>314</v>
      </c>
      <c r="C18" s="152"/>
      <c r="D18" s="158"/>
      <c r="E18" s="154"/>
    </row>
    <row r="19" s="111" customFormat="true" ht="15" hidden="false" customHeight="false" outlineLevel="0" collapsed="false">
      <c r="A19" s="110" t="s">
        <v>281</v>
      </c>
      <c r="B19" s="110" t="s">
        <v>315</v>
      </c>
      <c r="C19" s="152"/>
      <c r="D19" s="158"/>
      <c r="E19" s="154"/>
    </row>
    <row r="20" s="111" customFormat="true" ht="15" hidden="false" customHeight="false" outlineLevel="0" collapsed="false">
      <c r="A20" s="104" t="s">
        <v>285</v>
      </c>
      <c r="B20" s="104" t="s">
        <v>316</v>
      </c>
      <c r="C20" s="150" t="n">
        <f aca="false">SUM(C21:C26,C31)</f>
        <v>0</v>
      </c>
      <c r="D20" s="150" t="n">
        <f aca="false">SUM(D21:D26,D31)</f>
        <v>0</v>
      </c>
      <c r="E20" s="159"/>
      <c r="F20" s="160"/>
    </row>
    <row r="21" s="164" customFormat="true" ht="30" hidden="false" customHeight="false" outlineLevel="0" collapsed="false">
      <c r="A21" s="110" t="s">
        <v>286</v>
      </c>
      <c r="B21" s="110" t="s">
        <v>317</v>
      </c>
      <c r="C21" s="161"/>
      <c r="D21" s="162"/>
      <c r="E21" s="163"/>
    </row>
    <row r="22" s="164" customFormat="true" ht="15" hidden="false" customHeight="false" outlineLevel="0" collapsed="false">
      <c r="A22" s="110" t="s">
        <v>288</v>
      </c>
      <c r="B22" s="110" t="s">
        <v>318</v>
      </c>
      <c r="C22" s="161"/>
      <c r="D22" s="165"/>
      <c r="E22" s="163"/>
    </row>
    <row r="23" s="164" customFormat="true" ht="30" hidden="false" customHeight="false" outlineLevel="0" collapsed="false">
      <c r="A23" s="110" t="s">
        <v>290</v>
      </c>
      <c r="B23" s="110" t="s">
        <v>319</v>
      </c>
      <c r="C23" s="161"/>
      <c r="D23" s="166"/>
      <c r="E23" s="163"/>
    </row>
    <row r="24" s="164" customFormat="true" ht="16.5" hidden="false" customHeight="true" outlineLevel="0" collapsed="false">
      <c r="A24" s="110" t="s">
        <v>320</v>
      </c>
      <c r="B24" s="110" t="s">
        <v>321</v>
      </c>
      <c r="C24" s="161"/>
      <c r="D24" s="166"/>
      <c r="E24" s="163"/>
    </row>
    <row r="25" s="164" customFormat="true" ht="16.5" hidden="false" customHeight="true" outlineLevel="0" collapsed="false">
      <c r="A25" s="110" t="s">
        <v>322</v>
      </c>
      <c r="B25" s="110" t="s">
        <v>323</v>
      </c>
      <c r="C25" s="161"/>
      <c r="D25" s="166"/>
      <c r="E25" s="163"/>
    </row>
    <row r="26" s="164" customFormat="true" ht="16.5" hidden="false" customHeight="true" outlineLevel="0" collapsed="false">
      <c r="A26" s="110" t="s">
        <v>324</v>
      </c>
      <c r="B26" s="110" t="s">
        <v>325</v>
      </c>
      <c r="C26" s="150" t="n">
        <f aca="false">SUM(C27:C30)</f>
        <v>0</v>
      </c>
      <c r="D26" s="150" t="n">
        <f aca="false">SUM(D27:D30)</f>
        <v>0</v>
      </c>
      <c r="E26" s="163"/>
    </row>
    <row r="27" s="164" customFormat="true" ht="16.5" hidden="false" customHeight="true" outlineLevel="0" collapsed="false">
      <c r="A27" s="113" t="s">
        <v>326</v>
      </c>
      <c r="B27" s="113" t="s">
        <v>327</v>
      </c>
      <c r="C27" s="161"/>
      <c r="D27" s="166"/>
      <c r="E27" s="163"/>
    </row>
    <row r="28" s="164" customFormat="true" ht="16.5" hidden="false" customHeight="true" outlineLevel="0" collapsed="false">
      <c r="A28" s="113" t="s">
        <v>328</v>
      </c>
      <c r="B28" s="113" t="s">
        <v>329</v>
      </c>
      <c r="C28" s="161"/>
      <c r="D28" s="166"/>
      <c r="E28" s="163"/>
    </row>
    <row r="29" s="164" customFormat="true" ht="16.5" hidden="false" customHeight="true" outlineLevel="0" collapsed="false">
      <c r="A29" s="113" t="s">
        <v>330</v>
      </c>
      <c r="B29" s="113" t="s">
        <v>331</v>
      </c>
      <c r="C29" s="161"/>
      <c r="D29" s="166"/>
      <c r="E29" s="163"/>
    </row>
    <row r="30" s="164" customFormat="true" ht="16.5" hidden="false" customHeight="true" outlineLevel="0" collapsed="false">
      <c r="A30" s="113" t="s">
        <v>332</v>
      </c>
      <c r="B30" s="113" t="s">
        <v>333</v>
      </c>
      <c r="C30" s="161"/>
      <c r="D30" s="167"/>
      <c r="E30" s="163"/>
    </row>
    <row r="31" s="164" customFormat="true" ht="16.5" hidden="false" customHeight="true" outlineLevel="0" collapsed="false">
      <c r="A31" s="110" t="s">
        <v>334</v>
      </c>
      <c r="B31" s="110" t="s">
        <v>335</v>
      </c>
      <c r="C31" s="161"/>
      <c r="D31" s="167"/>
      <c r="E31" s="163"/>
    </row>
    <row r="32" s="111" customFormat="true" ht="16.5" hidden="false" customHeight="true" outlineLevel="0" collapsed="false">
      <c r="A32" s="104" t="s">
        <v>292</v>
      </c>
      <c r="B32" s="104" t="s">
        <v>336</v>
      </c>
      <c r="C32" s="152"/>
      <c r="D32" s="158"/>
      <c r="E32" s="159"/>
    </row>
    <row r="33" s="111" customFormat="true" ht="16.5" hidden="false" customHeight="true" outlineLevel="0" collapsed="false">
      <c r="A33" s="104" t="s">
        <v>337</v>
      </c>
      <c r="B33" s="104" t="s">
        <v>338</v>
      </c>
      <c r="C33" s="152"/>
      <c r="D33" s="158"/>
      <c r="E33" s="154"/>
    </row>
    <row r="34" s="111" customFormat="true" ht="16.5" hidden="false" customHeight="true" outlineLevel="0" collapsed="false">
      <c r="A34" s="104" t="s">
        <v>339</v>
      </c>
      <c r="B34" s="104" t="s">
        <v>340</v>
      </c>
      <c r="C34" s="152"/>
      <c r="D34" s="158"/>
      <c r="E34" s="154"/>
    </row>
    <row r="35" s="111" customFormat="true" ht="15" hidden="false" customHeight="false" outlineLevel="0" collapsed="false">
      <c r="A35" s="104" t="s">
        <v>341</v>
      </c>
      <c r="B35" s="104" t="s">
        <v>342</v>
      </c>
      <c r="C35" s="150" t="n">
        <f aca="false">SUM(C36:C37)</f>
        <v>0</v>
      </c>
      <c r="D35" s="150" t="n">
        <f aca="false">SUM(D36:D37)</f>
        <v>0</v>
      </c>
      <c r="E35" s="154"/>
    </row>
    <row r="36" s="111" customFormat="true" ht="16.5" hidden="false" customHeight="true" outlineLevel="0" collapsed="false">
      <c r="A36" s="110" t="s">
        <v>343</v>
      </c>
      <c r="B36" s="110" t="s">
        <v>344</v>
      </c>
      <c r="C36" s="152"/>
      <c r="D36" s="158"/>
      <c r="E36" s="154"/>
    </row>
    <row r="37" s="111" customFormat="true" ht="16.5" hidden="false" customHeight="true" outlineLevel="0" collapsed="false">
      <c r="A37" s="110" t="s">
        <v>345</v>
      </c>
      <c r="B37" s="110" t="s">
        <v>346</v>
      </c>
      <c r="C37" s="152"/>
      <c r="D37" s="158"/>
      <c r="E37" s="154"/>
    </row>
    <row r="38" s="111" customFormat="true" ht="16.5" hidden="false" customHeight="true" outlineLevel="0" collapsed="false">
      <c r="A38" s="104" t="s">
        <v>347</v>
      </c>
      <c r="B38" s="104" t="s">
        <v>348</v>
      </c>
      <c r="C38" s="152"/>
      <c r="D38" s="158"/>
      <c r="E38" s="154"/>
    </row>
    <row r="39" s="111" customFormat="true" ht="16.5" hidden="false" customHeight="true" outlineLevel="0" collapsed="false">
      <c r="A39" s="104" t="s">
        <v>349</v>
      </c>
      <c r="B39" s="104" t="s">
        <v>350</v>
      </c>
      <c r="C39" s="150" t="n">
        <f aca="false">SUM(C40:C45)</f>
        <v>0</v>
      </c>
      <c r="D39" s="150" t="n">
        <f aca="false">SUM(D40:D45)</f>
        <v>0</v>
      </c>
      <c r="E39" s="154"/>
    </row>
    <row r="40" s="111" customFormat="true" ht="16.5" hidden="false" customHeight="true" outlineLevel="0" collapsed="false">
      <c r="A40" s="168" t="s">
        <v>351</v>
      </c>
      <c r="B40" s="168" t="s">
        <v>352</v>
      </c>
      <c r="C40" s="152"/>
      <c r="D40" s="158"/>
      <c r="E40" s="154"/>
    </row>
    <row r="41" s="111" customFormat="true" ht="16.5" hidden="false" customHeight="true" outlineLevel="0" collapsed="false">
      <c r="A41" s="168" t="s">
        <v>353</v>
      </c>
      <c r="B41" s="168" t="s">
        <v>354</v>
      </c>
      <c r="C41" s="152"/>
      <c r="D41" s="158"/>
      <c r="E41" s="154"/>
    </row>
    <row r="42" s="111" customFormat="true" ht="16.5" hidden="false" customHeight="true" outlineLevel="0" collapsed="false">
      <c r="A42" s="168" t="s">
        <v>355</v>
      </c>
      <c r="B42" s="168" t="s">
        <v>356</v>
      </c>
      <c r="C42" s="152"/>
      <c r="D42" s="158"/>
      <c r="E42" s="154"/>
    </row>
    <row r="43" s="111" customFormat="true" ht="16.5" hidden="false" customHeight="true" outlineLevel="0" collapsed="false">
      <c r="A43" s="168" t="s">
        <v>357</v>
      </c>
      <c r="B43" s="168" t="s">
        <v>358</v>
      </c>
      <c r="C43" s="152"/>
      <c r="D43" s="158"/>
      <c r="E43" s="154"/>
    </row>
    <row r="44" s="111" customFormat="true" ht="16.5" hidden="false" customHeight="true" outlineLevel="0" collapsed="false">
      <c r="A44" s="168" t="s">
        <v>359</v>
      </c>
      <c r="B44" s="168" t="s">
        <v>360</v>
      </c>
      <c r="C44" s="152"/>
      <c r="D44" s="158"/>
      <c r="E44" s="154"/>
    </row>
    <row r="45" s="111" customFormat="true" ht="16.5" hidden="false" customHeight="true" outlineLevel="0" collapsed="false">
      <c r="A45" s="168" t="s">
        <v>361</v>
      </c>
      <c r="B45" s="168" t="s">
        <v>362</v>
      </c>
      <c r="C45" s="152"/>
      <c r="D45" s="158"/>
      <c r="E45" s="154"/>
    </row>
    <row r="46" s="111" customFormat="true" ht="30" hidden="false" customHeight="false" outlineLevel="0" collapsed="false">
      <c r="A46" s="104" t="s">
        <v>363</v>
      </c>
      <c r="B46" s="104" t="s">
        <v>364</v>
      </c>
      <c r="C46" s="152"/>
      <c r="D46" s="158"/>
      <c r="E46" s="154"/>
    </row>
    <row r="47" s="111" customFormat="true" ht="16.5" hidden="false" customHeight="true" outlineLevel="0" collapsed="false">
      <c r="A47" s="104" t="s">
        <v>365</v>
      </c>
      <c r="B47" s="104" t="s">
        <v>366</v>
      </c>
      <c r="C47" s="152"/>
      <c r="D47" s="158"/>
      <c r="E47" s="154"/>
    </row>
    <row r="48" s="111" customFormat="true" ht="16.5" hidden="false" customHeight="true" outlineLevel="0" collapsed="false">
      <c r="A48" s="104" t="s">
        <v>367</v>
      </c>
      <c r="B48" s="104" t="s">
        <v>368</v>
      </c>
      <c r="C48" s="152"/>
      <c r="D48" s="158"/>
      <c r="E48" s="154"/>
    </row>
    <row r="49" s="111" customFormat="true" ht="16.5" hidden="false" customHeight="true" outlineLevel="0" collapsed="false">
      <c r="A49" s="104" t="s">
        <v>369</v>
      </c>
      <c r="B49" s="104" t="s">
        <v>370</v>
      </c>
      <c r="C49" s="152"/>
      <c r="D49" s="158"/>
      <c r="E49" s="154"/>
    </row>
    <row r="50" s="111" customFormat="true" ht="16.5" hidden="false" customHeight="true" outlineLevel="0" collapsed="false">
      <c r="A50" s="104" t="s">
        <v>371</v>
      </c>
      <c r="B50" s="104" t="s">
        <v>372</v>
      </c>
      <c r="C50" s="150" t="n">
        <f aca="false">SUM(C51:C53)</f>
        <v>0</v>
      </c>
      <c r="D50" s="150" t="n">
        <f aca="false">SUM(D51:D53)</f>
        <v>0</v>
      </c>
      <c r="E50" s="154"/>
    </row>
    <row r="51" s="111" customFormat="true" ht="16.5" hidden="false" customHeight="true" outlineLevel="0" collapsed="false">
      <c r="A51" s="110" t="s">
        <v>373</v>
      </c>
      <c r="B51" s="110" t="s">
        <v>374</v>
      </c>
      <c r="C51" s="152"/>
      <c r="D51" s="158"/>
      <c r="E51" s="154"/>
    </row>
    <row r="52" s="111" customFormat="true" ht="16.5" hidden="false" customHeight="true" outlineLevel="0" collapsed="false">
      <c r="A52" s="110" t="s">
        <v>375</v>
      </c>
      <c r="B52" s="110" t="s">
        <v>376</v>
      </c>
      <c r="C52" s="152"/>
      <c r="D52" s="158"/>
      <c r="E52" s="154"/>
    </row>
    <row r="53" s="111" customFormat="true" ht="16.5" hidden="false" customHeight="true" outlineLevel="0" collapsed="false">
      <c r="A53" s="110" t="s">
        <v>377</v>
      </c>
      <c r="B53" s="110" t="s">
        <v>378</v>
      </c>
      <c r="C53" s="152"/>
      <c r="D53" s="158"/>
      <c r="E53" s="154"/>
    </row>
    <row r="54" s="111" customFormat="true" ht="15" hidden="false" customHeight="false" outlineLevel="0" collapsed="false">
      <c r="A54" s="104" t="s">
        <v>379</v>
      </c>
      <c r="B54" s="104" t="s">
        <v>380</v>
      </c>
      <c r="C54" s="152"/>
      <c r="D54" s="158"/>
      <c r="E54" s="154"/>
    </row>
    <row r="55" s="111" customFormat="true" ht="16.5" hidden="false" customHeight="true" outlineLevel="0" collapsed="false">
      <c r="A55" s="104" t="s">
        <v>381</v>
      </c>
      <c r="B55" s="104" t="s">
        <v>382</v>
      </c>
      <c r="C55" s="152"/>
      <c r="D55" s="158"/>
      <c r="E55" s="159"/>
      <c r="F55" s="160"/>
    </row>
    <row r="56" s="111" customFormat="true" ht="30" hidden="false" customHeight="false" outlineLevel="0" collapsed="false">
      <c r="A56" s="103" t="n">
        <v>1.3</v>
      </c>
      <c r="B56" s="103" t="s">
        <v>383</v>
      </c>
      <c r="C56" s="157" t="n">
        <f aca="false">SUM(C57:C58)</f>
        <v>0</v>
      </c>
      <c r="D56" s="157" t="n">
        <f aca="false">SUM(D57:D58)</f>
        <v>0</v>
      </c>
      <c r="E56" s="159"/>
      <c r="F56" s="160"/>
    </row>
    <row r="57" s="111" customFormat="true" ht="30" hidden="false" customHeight="false" outlineLevel="0" collapsed="false">
      <c r="A57" s="104" t="s">
        <v>384</v>
      </c>
      <c r="B57" s="104" t="s">
        <v>385</v>
      </c>
      <c r="C57" s="152"/>
      <c r="D57" s="158"/>
      <c r="E57" s="159"/>
      <c r="F57" s="160"/>
    </row>
    <row r="58" s="111" customFormat="true" ht="16.5" hidden="false" customHeight="true" outlineLevel="0" collapsed="false">
      <c r="A58" s="104" t="s">
        <v>386</v>
      </c>
      <c r="B58" s="104" t="s">
        <v>387</v>
      </c>
      <c r="C58" s="152"/>
      <c r="D58" s="158"/>
      <c r="E58" s="159"/>
      <c r="F58" s="160"/>
    </row>
    <row r="59" s="111" customFormat="true" ht="15" hidden="false" customHeight="false" outlineLevel="0" collapsed="false">
      <c r="A59" s="103" t="n">
        <v>1.4</v>
      </c>
      <c r="B59" s="103" t="s">
        <v>388</v>
      </c>
      <c r="C59" s="152"/>
      <c r="D59" s="158"/>
      <c r="E59" s="159"/>
      <c r="F59" s="160"/>
    </row>
    <row r="60" s="164" customFormat="true" ht="15" hidden="false" customHeight="false" outlineLevel="0" collapsed="false">
      <c r="A60" s="103" t="n">
        <v>1.5</v>
      </c>
      <c r="B60" s="103" t="s">
        <v>389</v>
      </c>
      <c r="C60" s="161"/>
      <c r="D60" s="166"/>
      <c r="E60" s="163"/>
    </row>
    <row r="61" s="164" customFormat="true" ht="15" hidden="false" customHeight="false" outlineLevel="0" collapsed="false">
      <c r="A61" s="103" t="n">
        <v>1.6</v>
      </c>
      <c r="B61" s="169" t="s">
        <v>390</v>
      </c>
      <c r="C61" s="101" t="n">
        <f aca="false">SUM(C62:C66)</f>
        <v>0</v>
      </c>
      <c r="D61" s="170" t="n">
        <f aca="false">SUM(D62:D66)</f>
        <v>0</v>
      </c>
      <c r="E61" s="163"/>
    </row>
    <row r="62" s="164" customFormat="true" ht="15" hidden="false" customHeight="false" outlineLevel="0" collapsed="false">
      <c r="A62" s="104" t="s">
        <v>391</v>
      </c>
      <c r="B62" s="171" t="s">
        <v>392</v>
      </c>
      <c r="C62" s="161"/>
      <c r="D62" s="166"/>
      <c r="E62" s="163"/>
    </row>
    <row r="63" s="164" customFormat="true" ht="30" hidden="false" customHeight="false" outlineLevel="0" collapsed="false">
      <c r="A63" s="104" t="s">
        <v>393</v>
      </c>
      <c r="B63" s="171" t="s">
        <v>394</v>
      </c>
      <c r="C63" s="161"/>
      <c r="D63" s="166"/>
      <c r="E63" s="163"/>
    </row>
    <row r="64" s="164" customFormat="true" ht="15" hidden="false" customHeight="false" outlineLevel="0" collapsed="false">
      <c r="A64" s="104" t="s">
        <v>395</v>
      </c>
      <c r="B64" s="171" t="s">
        <v>396</v>
      </c>
      <c r="C64" s="166"/>
      <c r="D64" s="166"/>
      <c r="E64" s="163"/>
    </row>
    <row r="65" s="164" customFormat="true" ht="15" hidden="false" customHeight="false" outlineLevel="0" collapsed="false">
      <c r="A65" s="104" t="s">
        <v>397</v>
      </c>
      <c r="B65" s="171" t="s">
        <v>398</v>
      </c>
      <c r="C65" s="161"/>
      <c r="D65" s="166"/>
      <c r="E65" s="163"/>
    </row>
    <row r="66" s="164" customFormat="true" ht="15" hidden="false" customHeight="false" outlineLevel="0" collapsed="false">
      <c r="A66" s="104" t="s">
        <v>399</v>
      </c>
      <c r="B66" s="171" t="s">
        <v>400</v>
      </c>
      <c r="C66" s="161"/>
      <c r="D66" s="166"/>
      <c r="E66" s="163"/>
    </row>
    <row r="67" customFormat="false" ht="15" hidden="false" customHeight="false" outlineLevel="0" collapsed="false">
      <c r="A67" s="100" t="n">
        <v>2</v>
      </c>
      <c r="B67" s="100" t="s">
        <v>401</v>
      </c>
      <c r="C67" s="172"/>
      <c r="D67" s="101" t="n">
        <f aca="false">SUM(D68:D74)</f>
        <v>0</v>
      </c>
      <c r="E67" s="173"/>
    </row>
    <row r="68" customFormat="false" ht="15" hidden="false" customHeight="false" outlineLevel="0" collapsed="false">
      <c r="A68" s="174" t="n">
        <v>2.1</v>
      </c>
      <c r="B68" s="175" t="s">
        <v>402</v>
      </c>
      <c r="C68" s="176"/>
      <c r="D68" s="177"/>
      <c r="E68" s="173"/>
    </row>
    <row r="69" customFormat="false" ht="15" hidden="false" customHeight="false" outlineLevel="0" collapsed="false">
      <c r="A69" s="174" t="n">
        <v>2.2</v>
      </c>
      <c r="B69" s="175" t="s">
        <v>403</v>
      </c>
      <c r="C69" s="176"/>
      <c r="D69" s="177"/>
      <c r="E69" s="173"/>
    </row>
    <row r="70" customFormat="false" ht="15" hidden="false" customHeight="false" outlineLevel="0" collapsed="false">
      <c r="A70" s="174" t="n">
        <v>2.3</v>
      </c>
      <c r="B70" s="175" t="s">
        <v>404</v>
      </c>
      <c r="C70" s="176"/>
      <c r="D70" s="177"/>
      <c r="E70" s="173"/>
    </row>
    <row r="71" customFormat="false" ht="15" hidden="false" customHeight="false" outlineLevel="0" collapsed="false">
      <c r="A71" s="174" t="n">
        <v>2.4</v>
      </c>
      <c r="B71" s="175" t="s">
        <v>405</v>
      </c>
      <c r="C71" s="176"/>
      <c r="D71" s="177"/>
      <c r="E71" s="173"/>
    </row>
    <row r="72" customFormat="false" ht="15" hidden="false" customHeight="false" outlineLevel="0" collapsed="false">
      <c r="A72" s="174" t="n">
        <v>2.5</v>
      </c>
      <c r="B72" s="175" t="s">
        <v>406</v>
      </c>
      <c r="C72" s="176"/>
      <c r="D72" s="177"/>
      <c r="E72" s="173"/>
    </row>
    <row r="73" customFormat="false" ht="15" hidden="false" customHeight="false" outlineLevel="0" collapsed="false">
      <c r="A73" s="174" t="n">
        <v>2.6</v>
      </c>
      <c r="B73" s="175" t="s">
        <v>407</v>
      </c>
      <c r="C73" s="176"/>
      <c r="D73" s="177"/>
      <c r="E73" s="173"/>
    </row>
    <row r="74" customFormat="false" ht="15" hidden="false" customHeight="false" outlineLevel="0" collapsed="false">
      <c r="A74" s="174" t="n">
        <v>2.7</v>
      </c>
      <c r="B74" s="175" t="s">
        <v>408</v>
      </c>
      <c r="C74" s="178"/>
      <c r="D74" s="177"/>
      <c r="E74" s="173"/>
    </row>
    <row r="75" customFormat="false" ht="15" hidden="false" customHeight="false" outlineLevel="0" collapsed="false">
      <c r="A75" s="100" t="n">
        <v>3</v>
      </c>
      <c r="B75" s="100" t="s">
        <v>409</v>
      </c>
      <c r="C75" s="101"/>
      <c r="D75" s="177"/>
      <c r="E75" s="173"/>
    </row>
    <row r="76" customFormat="false" ht="15" hidden="false" customHeight="false" outlineLevel="0" collapsed="false">
      <c r="A76" s="100" t="n">
        <v>4</v>
      </c>
      <c r="B76" s="100" t="s">
        <v>410</v>
      </c>
      <c r="C76" s="101"/>
      <c r="D76" s="101" t="n">
        <f aca="false">SUM(D77:D78)</f>
        <v>0</v>
      </c>
      <c r="E76" s="173"/>
    </row>
    <row r="77" customFormat="false" ht="15" hidden="false" customHeight="false" outlineLevel="0" collapsed="false">
      <c r="A77" s="174" t="n">
        <v>4.1</v>
      </c>
      <c r="B77" s="174" t="s">
        <v>411</v>
      </c>
      <c r="C77" s="176"/>
      <c r="D77" s="105"/>
      <c r="E77" s="173"/>
    </row>
    <row r="78" customFormat="false" ht="15" hidden="false" customHeight="false" outlineLevel="0" collapsed="false">
      <c r="A78" s="174" t="n">
        <v>4.2</v>
      </c>
      <c r="B78" s="174" t="s">
        <v>412</v>
      </c>
      <c r="C78" s="178"/>
      <c r="D78" s="105"/>
      <c r="E78" s="173"/>
    </row>
    <row r="79" customFormat="false" ht="15" hidden="false" customHeight="false" outlineLevel="0" collapsed="false">
      <c r="A79" s="100" t="n">
        <v>5</v>
      </c>
      <c r="B79" s="100" t="s">
        <v>413</v>
      </c>
      <c r="C79" s="179"/>
      <c r="D79" s="178"/>
      <c r="E79" s="173"/>
    </row>
    <row r="80" customFormat="false" ht="15" hidden="false" customHeight="false" outlineLevel="0" collapsed="false">
      <c r="B80" s="180"/>
    </row>
    <row r="81" customFormat="false" ht="15" hidden="false" customHeight="true" outlineLevel="0" collapsed="false">
      <c r="A81" s="181" t="s">
        <v>414</v>
      </c>
      <c r="B81" s="181"/>
      <c r="C81" s="181"/>
      <c r="D81" s="181"/>
      <c r="E81" s="84"/>
    </row>
    <row r="82" customFormat="false" ht="15" hidden="false" customHeight="false" outlineLevel="0" collapsed="false">
      <c r="B82" s="180"/>
    </row>
    <row r="83" s="136" customFormat="true" ht="12.75" hidden="false" customHeight="false" outlineLevel="0" collapsed="false"/>
    <row r="84" customFormat="false" ht="15" hidden="false" customHeight="false" outlineLevel="0" collapsed="false">
      <c r="A84" s="118" t="s">
        <v>294</v>
      </c>
      <c r="E84" s="84"/>
    </row>
    <row r="85" customFormat="false" ht="15" hidden="false" customHeight="false" outlineLevel="0" collapsed="false">
      <c r="E85" s="0"/>
      <c r="F85" s="0"/>
      <c r="G85" s="0"/>
      <c r="H85" s="0"/>
      <c r="I85" s="0"/>
    </row>
    <row r="86" customFormat="false" ht="15" hidden="false" customHeight="false" outlineLevel="0" collapsed="false">
      <c r="D86" s="94"/>
      <c r="E86" s="0"/>
      <c r="F86" s="0"/>
      <c r="G86" s="0"/>
      <c r="H86" s="0"/>
      <c r="I86" s="0"/>
    </row>
    <row r="87" customFormat="false" ht="15" hidden="false" customHeight="false" outlineLevel="0" collapsed="false">
      <c r="A87" s="0"/>
      <c r="B87" s="118" t="s">
        <v>415</v>
      </c>
      <c r="D87" s="94"/>
      <c r="E87" s="0"/>
      <c r="F87" s="0"/>
      <c r="G87" s="0"/>
      <c r="H87" s="0"/>
      <c r="I87" s="0"/>
    </row>
    <row r="88" customFormat="false" ht="15" hidden="false" customHeight="false" outlineLevel="0" collapsed="false">
      <c r="A88" s="0"/>
      <c r="B88" s="83" t="s">
        <v>416</v>
      </c>
      <c r="D88" s="94"/>
      <c r="E88" s="0"/>
      <c r="F88" s="0"/>
      <c r="G88" s="0"/>
      <c r="H88" s="0"/>
      <c r="I88" s="0"/>
    </row>
    <row r="89" customFormat="false" ht="12.75" hidden="false" customHeight="false" outlineLevel="0" collapsed="false">
      <c r="A89" s="0"/>
      <c r="B89" s="121" t="s">
        <v>297</v>
      </c>
      <c r="C89" s="0"/>
      <c r="D89" s="0"/>
      <c r="E89" s="0"/>
      <c r="F89" s="0"/>
      <c r="G89" s="0"/>
      <c r="H89" s="0"/>
      <c r="I89" s="0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</row>
  </sheetData>
  <mergeCells count="3">
    <mergeCell ref="C1:D1"/>
    <mergeCell ref="C2:D2"/>
    <mergeCell ref="A81:D81"/>
  </mergeCells>
  <printOptions headings="false" gridLines="false" gridLinesSet="true" horizontalCentered="false" verticalCentered="false"/>
  <pageMargins left="0.196527777777778" right="0.196527777777778" top="0.196527777777778" bottom="0.196527777777778" header="0.511805555555555" footer="0.511805555555555"/>
  <pageSetup paperSize="9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55" man="true" max="16383" min="0"/>
  </row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88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80" workbookViewId="0">
      <selection pane="topLeft" activeCell="H47" activeCellId="0" sqref="H47"/>
    </sheetView>
  </sheetViews>
  <sheetFormatPr defaultRowHeight="15"/>
  <cols>
    <col collapsed="false" hidden="false" max="1" min="1" style="122" width="15.6938775510204"/>
    <col collapsed="false" hidden="false" max="2" min="2" style="122" width="74.0663265306123"/>
    <col collapsed="false" hidden="false" max="3" min="3" style="122" width="14.8418367346939"/>
    <col collapsed="false" hidden="false" max="4" min="4" style="122" width="13.2755102040816"/>
    <col collapsed="false" hidden="false" max="5" min="5" style="122" width="0.709183673469388"/>
    <col collapsed="false" hidden="false" max="257" min="6" style="122" width="9.13265306122449"/>
    <col collapsed="false" hidden="false" max="1025" min="258" style="0" width="9.13265306122449"/>
  </cols>
  <sheetData>
    <row r="1" customFormat="false" ht="15" hidden="false" customHeight="false" outlineLevel="0" collapsed="false">
      <c r="A1" s="85" t="s">
        <v>417</v>
      </c>
      <c r="B1" s="182"/>
      <c r="C1" s="87" t="s">
        <v>1</v>
      </c>
      <c r="D1" s="87"/>
      <c r="E1" s="183"/>
    </row>
    <row r="2" customFormat="false" ht="15" hidden="false" customHeight="false" outlineLevel="0" collapsed="false">
      <c r="A2" s="86" t="s">
        <v>2</v>
      </c>
      <c r="B2" s="182"/>
      <c r="C2" s="89" t="str">
        <f aca="false">'ფორმა N1'!L2</f>
        <v>03.10.-21.10.2017</v>
      </c>
      <c r="D2" s="89"/>
      <c r="E2" s="183"/>
    </row>
    <row r="3" customFormat="false" ht="15" hidden="false" customHeight="false" outlineLevel="0" collapsed="false">
      <c r="A3" s="86"/>
      <c r="B3" s="182"/>
      <c r="C3" s="87"/>
      <c r="D3" s="87"/>
      <c r="E3" s="183"/>
    </row>
    <row r="4" s="83" customFormat="true" ht="15" hidden="false" customHeight="false" outlineLevel="0" collapsed="false">
      <c r="A4" s="90" t="s">
        <v>4</v>
      </c>
      <c r="B4" s="90"/>
      <c r="C4" s="86"/>
      <c r="D4" s="86"/>
      <c r="E4" s="88"/>
      <c r="L4" s="122"/>
    </row>
    <row r="5" s="83" customFormat="true" ht="15" hidden="false" customHeight="false" outlineLevel="0" collapsed="false">
      <c r="A5" s="129" t="s">
        <v>5</v>
      </c>
      <c r="B5" s="120"/>
      <c r="C5" s="131"/>
      <c r="D5" s="131"/>
      <c r="E5" s="88"/>
    </row>
    <row r="6" s="83" customFormat="true" ht="15" hidden="false" customHeight="false" outlineLevel="0" collapsed="false">
      <c r="A6" s="90"/>
      <c r="B6" s="90"/>
      <c r="C6" s="86"/>
      <c r="D6" s="86"/>
      <c r="E6" s="88"/>
    </row>
    <row r="7" s="99" customFormat="true" ht="15" hidden="false" customHeight="false" outlineLevel="0" collapsed="false">
      <c r="A7" s="132"/>
      <c r="B7" s="132"/>
      <c r="C7" s="134"/>
      <c r="D7" s="134"/>
      <c r="E7" s="184"/>
    </row>
    <row r="8" s="99" customFormat="true" ht="30" hidden="false" customHeight="false" outlineLevel="0" collapsed="false">
      <c r="A8" s="97" t="s">
        <v>7</v>
      </c>
      <c r="B8" s="98" t="s">
        <v>303</v>
      </c>
      <c r="C8" s="98" t="s">
        <v>304</v>
      </c>
      <c r="D8" s="98" t="s">
        <v>305</v>
      </c>
      <c r="E8" s="184"/>
    </row>
    <row r="9" s="106" customFormat="true" ht="18" hidden="false" customHeight="false" outlineLevel="0" collapsed="false">
      <c r="A9" s="185" t="n">
        <v>1</v>
      </c>
      <c r="B9" s="185" t="s">
        <v>306</v>
      </c>
      <c r="C9" s="148" t="n">
        <f aca="false">SUM(C10,C14,C54,C57,C58,C59,C76)</f>
        <v>0</v>
      </c>
      <c r="D9" s="148" t="n">
        <f aca="false">SUM(D10,D14,D54,D57,D58,D59,D65,D72,D73)</f>
        <v>76350.13</v>
      </c>
      <c r="E9" s="186"/>
    </row>
    <row r="10" s="106" customFormat="true" ht="18" hidden="false" customHeight="false" outlineLevel="0" collapsed="false">
      <c r="A10" s="187" t="n">
        <v>1.1</v>
      </c>
      <c r="B10" s="187" t="s">
        <v>307</v>
      </c>
      <c r="C10" s="157"/>
      <c r="D10" s="157" t="n">
        <f aca="false">SUM(D11:D12)</f>
        <v>687.5</v>
      </c>
      <c r="E10" s="186"/>
    </row>
    <row r="11" s="106" customFormat="true" ht="16.5" hidden="false" customHeight="true" outlineLevel="0" collapsed="false">
      <c r="A11" s="188" t="s">
        <v>247</v>
      </c>
      <c r="B11" s="188" t="s">
        <v>308</v>
      </c>
      <c r="C11" s="189"/>
      <c r="D11" s="190" t="n">
        <f aca="false">550+137.5</f>
        <v>687.5</v>
      </c>
      <c r="E11" s="186"/>
    </row>
    <row r="12" customFormat="false" ht="16.5" hidden="false" customHeight="true" outlineLevel="0" collapsed="false">
      <c r="A12" s="188" t="s">
        <v>249</v>
      </c>
      <c r="B12" s="188" t="s">
        <v>309</v>
      </c>
      <c r="C12" s="189"/>
      <c r="D12" s="190"/>
      <c r="E12" s="183"/>
    </row>
    <row r="13" customFormat="false" ht="16.5" hidden="false" customHeight="true" outlineLevel="0" collapsed="false">
      <c r="A13" s="155" t="s">
        <v>310</v>
      </c>
      <c r="B13" s="156" t="s">
        <v>311</v>
      </c>
      <c r="C13" s="189"/>
      <c r="D13" s="190"/>
      <c r="E13" s="183"/>
    </row>
    <row r="14" customFormat="false" ht="15" hidden="false" customHeight="false" outlineLevel="0" collapsed="false">
      <c r="A14" s="187" t="n">
        <v>1.2</v>
      </c>
      <c r="B14" s="187" t="s">
        <v>312</v>
      </c>
      <c r="C14" s="157" t="n">
        <f aca="false">SUM(C15,C18,C30:C33,C36,C37,C44,C45,C46,C47,C48,C52,C53)</f>
        <v>0</v>
      </c>
      <c r="D14" s="157" t="n">
        <f aca="false">SUM(D15,D18,D30:D33,D36,D37,D44,D45,D46,D47,D48,D52,D53)</f>
        <v>75257.63</v>
      </c>
      <c r="E14" s="183"/>
    </row>
    <row r="15" customFormat="false" ht="15" hidden="false" customHeight="false" outlineLevel="0" collapsed="false">
      <c r="A15" s="188" t="s">
        <v>278</v>
      </c>
      <c r="B15" s="188" t="s">
        <v>313</v>
      </c>
      <c r="C15" s="150" t="n">
        <f aca="false">SUM(C16:C17)</f>
        <v>0</v>
      </c>
      <c r="D15" s="150" t="n">
        <f aca="false">SUM(D16:D17)</f>
        <v>0</v>
      </c>
      <c r="E15" s="183"/>
    </row>
    <row r="16" customFormat="false" ht="17.25" hidden="false" customHeight="true" outlineLevel="0" collapsed="false">
      <c r="A16" s="168" t="s">
        <v>279</v>
      </c>
      <c r="B16" s="168" t="s">
        <v>314</v>
      </c>
      <c r="C16" s="191"/>
      <c r="D16" s="192"/>
      <c r="E16" s="183"/>
    </row>
    <row r="17" customFormat="false" ht="17.25" hidden="false" customHeight="true" outlineLevel="0" collapsed="false">
      <c r="A17" s="168" t="s">
        <v>281</v>
      </c>
      <c r="B17" s="168" t="s">
        <v>315</v>
      </c>
      <c r="C17" s="191"/>
      <c r="D17" s="192"/>
      <c r="E17" s="183"/>
    </row>
    <row r="18" customFormat="false" ht="15" hidden="false" customHeight="false" outlineLevel="0" collapsed="false">
      <c r="A18" s="188" t="s">
        <v>285</v>
      </c>
      <c r="B18" s="188" t="s">
        <v>316</v>
      </c>
      <c r="C18" s="150" t="n">
        <f aca="false">SUM(C19:C24,C29)</f>
        <v>0</v>
      </c>
      <c r="D18" s="150"/>
      <c r="E18" s="183"/>
    </row>
    <row r="19" customFormat="false" ht="30" hidden="false" customHeight="false" outlineLevel="0" collapsed="false">
      <c r="A19" s="168" t="s">
        <v>286</v>
      </c>
      <c r="B19" s="168" t="s">
        <v>317</v>
      </c>
      <c r="C19" s="193"/>
      <c r="D19" s="166"/>
      <c r="E19" s="183"/>
    </row>
    <row r="20" customFormat="false" ht="15" hidden="false" customHeight="false" outlineLevel="0" collapsed="false">
      <c r="A20" s="168" t="s">
        <v>288</v>
      </c>
      <c r="B20" s="168" t="s">
        <v>318</v>
      </c>
      <c r="C20" s="193"/>
      <c r="D20" s="165"/>
      <c r="E20" s="183"/>
    </row>
    <row r="21" customFormat="false" ht="30" hidden="false" customHeight="false" outlineLevel="0" collapsed="false">
      <c r="A21" s="168" t="s">
        <v>290</v>
      </c>
      <c r="B21" s="168" t="s">
        <v>319</v>
      </c>
      <c r="C21" s="193"/>
      <c r="D21" s="166"/>
      <c r="E21" s="183"/>
    </row>
    <row r="22" customFormat="false" ht="15" hidden="false" customHeight="false" outlineLevel="0" collapsed="false">
      <c r="A22" s="168" t="s">
        <v>320</v>
      </c>
      <c r="B22" s="168" t="s">
        <v>321</v>
      </c>
      <c r="C22" s="193"/>
      <c r="D22" s="166"/>
      <c r="E22" s="183"/>
    </row>
    <row r="23" customFormat="false" ht="15" hidden="false" customHeight="false" outlineLevel="0" collapsed="false">
      <c r="A23" s="168" t="s">
        <v>322</v>
      </c>
      <c r="B23" s="168" t="s">
        <v>323</v>
      </c>
      <c r="C23" s="193"/>
      <c r="D23" s="166"/>
      <c r="E23" s="183"/>
    </row>
    <row r="24" customFormat="false" ht="15" hidden="false" customHeight="false" outlineLevel="0" collapsed="false">
      <c r="A24" s="168" t="s">
        <v>324</v>
      </c>
      <c r="B24" s="168" t="s">
        <v>325</v>
      </c>
      <c r="C24" s="194" t="n">
        <f aca="false">SUM(C25:C28)</f>
        <v>0</v>
      </c>
      <c r="D24" s="194"/>
      <c r="E24" s="183"/>
    </row>
    <row r="25" customFormat="false" ht="16.5" hidden="false" customHeight="true" outlineLevel="0" collapsed="false">
      <c r="A25" s="195" t="s">
        <v>326</v>
      </c>
      <c r="B25" s="195" t="s">
        <v>327</v>
      </c>
      <c r="C25" s="193"/>
      <c r="D25" s="166"/>
      <c r="E25" s="183"/>
    </row>
    <row r="26" customFormat="false" ht="16.5" hidden="false" customHeight="true" outlineLevel="0" collapsed="false">
      <c r="A26" s="195" t="s">
        <v>328</v>
      </c>
      <c r="B26" s="195" t="s">
        <v>329</v>
      </c>
      <c r="C26" s="193"/>
      <c r="D26" s="166"/>
      <c r="E26" s="183"/>
    </row>
    <row r="27" customFormat="false" ht="16.5" hidden="false" customHeight="true" outlineLevel="0" collapsed="false">
      <c r="A27" s="195" t="s">
        <v>330</v>
      </c>
      <c r="B27" s="195" t="s">
        <v>331</v>
      </c>
      <c r="C27" s="193"/>
      <c r="D27" s="166"/>
      <c r="E27" s="183"/>
    </row>
    <row r="28" customFormat="false" ht="16.5" hidden="false" customHeight="true" outlineLevel="0" collapsed="false">
      <c r="A28" s="195" t="s">
        <v>332</v>
      </c>
      <c r="B28" s="195" t="s">
        <v>333</v>
      </c>
      <c r="C28" s="193"/>
      <c r="D28" s="167"/>
      <c r="E28" s="183"/>
    </row>
    <row r="29" customFormat="false" ht="15" hidden="false" customHeight="false" outlineLevel="0" collapsed="false">
      <c r="A29" s="168" t="s">
        <v>334</v>
      </c>
      <c r="B29" s="168" t="s">
        <v>335</v>
      </c>
      <c r="C29" s="193"/>
      <c r="D29" s="167"/>
      <c r="E29" s="183"/>
    </row>
    <row r="30" customFormat="false" ht="15" hidden="false" customHeight="false" outlineLevel="0" collapsed="false">
      <c r="A30" s="188" t="s">
        <v>292</v>
      </c>
      <c r="B30" s="188" t="s">
        <v>336</v>
      </c>
      <c r="C30" s="189"/>
      <c r="D30" s="190"/>
      <c r="E30" s="183"/>
    </row>
    <row r="31" customFormat="false" ht="15" hidden="false" customHeight="false" outlineLevel="0" collapsed="false">
      <c r="A31" s="188" t="s">
        <v>337</v>
      </c>
      <c r="B31" s="188" t="s">
        <v>338</v>
      </c>
      <c r="C31" s="189"/>
      <c r="D31" s="190"/>
      <c r="E31" s="183"/>
    </row>
    <row r="32" customFormat="false" ht="15" hidden="false" customHeight="false" outlineLevel="0" collapsed="false">
      <c r="A32" s="188" t="s">
        <v>339</v>
      </c>
      <c r="B32" s="188" t="s">
        <v>340</v>
      </c>
      <c r="C32" s="189"/>
      <c r="D32" s="190"/>
      <c r="E32" s="183"/>
    </row>
    <row r="33" customFormat="false" ht="15" hidden="false" customHeight="false" outlineLevel="0" collapsed="false">
      <c r="A33" s="188" t="s">
        <v>341</v>
      </c>
      <c r="B33" s="188" t="s">
        <v>342</v>
      </c>
      <c r="C33" s="150" t="n">
        <f aca="false">SUM(C34:C35)</f>
        <v>0</v>
      </c>
      <c r="D33" s="150" t="n">
        <f aca="false">SUM(D34:D35)</f>
        <v>0</v>
      </c>
      <c r="E33" s="183"/>
    </row>
    <row r="34" customFormat="false" ht="15" hidden="false" customHeight="false" outlineLevel="0" collapsed="false">
      <c r="A34" s="168" t="s">
        <v>343</v>
      </c>
      <c r="B34" s="168" t="s">
        <v>344</v>
      </c>
      <c r="C34" s="189"/>
      <c r="D34" s="190"/>
      <c r="E34" s="183"/>
    </row>
    <row r="35" customFormat="false" ht="15" hidden="false" customHeight="false" outlineLevel="0" collapsed="false">
      <c r="A35" s="168" t="s">
        <v>345</v>
      </c>
      <c r="B35" s="168" t="s">
        <v>346</v>
      </c>
      <c r="C35" s="189"/>
      <c r="D35" s="190"/>
      <c r="E35" s="183"/>
    </row>
    <row r="36" customFormat="false" ht="15" hidden="false" customHeight="false" outlineLevel="0" collapsed="false">
      <c r="A36" s="188" t="s">
        <v>347</v>
      </c>
      <c r="B36" s="188" t="s">
        <v>348</v>
      </c>
      <c r="C36" s="189"/>
      <c r="D36" s="190" t="n">
        <v>31.05</v>
      </c>
      <c r="E36" s="183"/>
    </row>
    <row r="37" customFormat="false" ht="15" hidden="false" customHeight="false" outlineLevel="0" collapsed="false">
      <c r="A37" s="188" t="s">
        <v>349</v>
      </c>
      <c r="B37" s="188" t="s">
        <v>418</v>
      </c>
      <c r="C37" s="150" t="n">
        <f aca="false">SUM(C38:C43)</f>
        <v>0</v>
      </c>
      <c r="D37" s="150" t="n">
        <f aca="false">SUM(D38:D43)</f>
        <v>64637.59</v>
      </c>
      <c r="E37" s="183"/>
    </row>
    <row r="38" customFormat="false" ht="15" hidden="false" customHeight="false" outlineLevel="0" collapsed="false">
      <c r="A38" s="168" t="s">
        <v>351</v>
      </c>
      <c r="B38" s="168" t="s">
        <v>352</v>
      </c>
      <c r="C38" s="189"/>
      <c r="D38" s="189" t="n">
        <f aca="false">27493.67+25594</f>
        <v>53087.67</v>
      </c>
      <c r="E38" s="183"/>
    </row>
    <row r="39" customFormat="false" ht="15" hidden="false" customHeight="false" outlineLevel="0" collapsed="false">
      <c r="A39" s="168" t="s">
        <v>353</v>
      </c>
      <c r="B39" s="168" t="s">
        <v>354</v>
      </c>
      <c r="C39" s="189"/>
      <c r="D39" s="189" t="n">
        <f aca="false">300+90.29</f>
        <v>390.29</v>
      </c>
      <c r="E39" s="183"/>
    </row>
    <row r="40" customFormat="false" ht="15" hidden="false" customHeight="false" outlineLevel="0" collapsed="false">
      <c r="A40" s="168" t="s">
        <v>355</v>
      </c>
      <c r="B40" s="168" t="s">
        <v>356</v>
      </c>
      <c r="C40" s="189"/>
      <c r="D40" s="190" t="n">
        <v>11159.63</v>
      </c>
      <c r="E40" s="183"/>
    </row>
    <row r="41" customFormat="false" ht="15" hidden="false" customHeight="false" outlineLevel="0" collapsed="false">
      <c r="A41" s="168" t="s">
        <v>357</v>
      </c>
      <c r="B41" s="168" t="s">
        <v>358</v>
      </c>
      <c r="C41" s="189"/>
      <c r="D41" s="190"/>
      <c r="E41" s="183"/>
    </row>
    <row r="42" customFormat="false" ht="15" hidden="false" customHeight="false" outlineLevel="0" collapsed="false">
      <c r="A42" s="168" t="s">
        <v>359</v>
      </c>
      <c r="B42" s="168" t="s">
        <v>360</v>
      </c>
      <c r="C42" s="189"/>
      <c r="D42" s="190"/>
      <c r="E42" s="183"/>
    </row>
    <row r="43" customFormat="false" ht="15" hidden="false" customHeight="false" outlineLevel="0" collapsed="false">
      <c r="A43" s="168" t="s">
        <v>361</v>
      </c>
      <c r="B43" s="168" t="s">
        <v>362</v>
      </c>
      <c r="C43" s="189"/>
      <c r="D43" s="190"/>
      <c r="E43" s="183"/>
    </row>
    <row r="44" customFormat="false" ht="30" hidden="false" customHeight="false" outlineLevel="0" collapsed="false">
      <c r="A44" s="188" t="s">
        <v>363</v>
      </c>
      <c r="B44" s="188" t="s">
        <v>364</v>
      </c>
      <c r="C44" s="189"/>
      <c r="D44" s="190" t="n">
        <f aca="false">1000+1801.51+7200+587.48</f>
        <v>10588.99</v>
      </c>
      <c r="E44" s="183"/>
    </row>
    <row r="45" customFormat="false" ht="15" hidden="false" customHeight="false" outlineLevel="0" collapsed="false">
      <c r="A45" s="188" t="s">
        <v>365</v>
      </c>
      <c r="B45" s="188" t="s">
        <v>366</v>
      </c>
      <c r="C45" s="189"/>
      <c r="D45" s="190"/>
      <c r="E45" s="183"/>
    </row>
    <row r="46" customFormat="false" ht="15" hidden="false" customHeight="false" outlineLevel="0" collapsed="false">
      <c r="A46" s="188" t="s">
        <v>367</v>
      </c>
      <c r="B46" s="188" t="s">
        <v>368</v>
      </c>
      <c r="C46" s="189"/>
      <c r="D46" s="190"/>
      <c r="E46" s="183"/>
    </row>
    <row r="47" customFormat="false" ht="15" hidden="false" customHeight="false" outlineLevel="0" collapsed="false">
      <c r="A47" s="188" t="s">
        <v>369</v>
      </c>
      <c r="B47" s="188" t="s">
        <v>370</v>
      </c>
      <c r="C47" s="189"/>
      <c r="D47" s="190"/>
      <c r="E47" s="183"/>
    </row>
    <row r="48" customFormat="false" ht="15" hidden="false" customHeight="false" outlineLevel="0" collapsed="false">
      <c r="A48" s="188" t="s">
        <v>371</v>
      </c>
      <c r="B48" s="188" t="s">
        <v>419</v>
      </c>
      <c r="C48" s="150" t="n">
        <f aca="false">SUM(C49:C51)</f>
        <v>0</v>
      </c>
      <c r="D48" s="150" t="n">
        <f aca="false">SUM(D49:D51)</f>
        <v>0</v>
      </c>
      <c r="E48" s="183"/>
    </row>
    <row r="49" customFormat="false" ht="15" hidden="false" customHeight="false" outlineLevel="0" collapsed="false">
      <c r="A49" s="110" t="s">
        <v>373</v>
      </c>
      <c r="B49" s="110" t="s">
        <v>374</v>
      </c>
      <c r="C49" s="189"/>
      <c r="D49" s="190"/>
      <c r="E49" s="183"/>
    </row>
    <row r="50" customFormat="false" ht="15" hidden="false" customHeight="false" outlineLevel="0" collapsed="false">
      <c r="A50" s="110" t="s">
        <v>375</v>
      </c>
      <c r="B50" s="110" t="s">
        <v>376</v>
      </c>
      <c r="C50" s="189"/>
      <c r="D50" s="190"/>
      <c r="E50" s="183"/>
    </row>
    <row r="51" customFormat="false" ht="15" hidden="false" customHeight="false" outlineLevel="0" collapsed="false">
      <c r="A51" s="110" t="s">
        <v>377</v>
      </c>
      <c r="B51" s="110" t="s">
        <v>378</v>
      </c>
      <c r="C51" s="189"/>
      <c r="D51" s="190"/>
      <c r="E51" s="183"/>
    </row>
    <row r="52" customFormat="false" ht="26.25" hidden="false" customHeight="true" outlineLevel="0" collapsed="false">
      <c r="A52" s="188" t="s">
        <v>379</v>
      </c>
      <c r="B52" s="188" t="s">
        <v>380</v>
      </c>
      <c r="C52" s="189"/>
      <c r="D52" s="190"/>
      <c r="E52" s="183"/>
    </row>
    <row r="53" customFormat="false" ht="15" hidden="false" customHeight="false" outlineLevel="0" collapsed="false">
      <c r="A53" s="188" t="s">
        <v>381</v>
      </c>
      <c r="B53" s="188" t="s">
        <v>382</v>
      </c>
      <c r="C53" s="189"/>
      <c r="D53" s="190"/>
      <c r="E53" s="183"/>
    </row>
    <row r="54" customFormat="false" ht="30" hidden="false" customHeight="false" outlineLevel="0" collapsed="false">
      <c r="A54" s="187" t="n">
        <v>1.3</v>
      </c>
      <c r="B54" s="103" t="s">
        <v>383</v>
      </c>
      <c r="C54" s="157" t="n">
        <f aca="false">SUM(C55:C56)</f>
        <v>0</v>
      </c>
      <c r="D54" s="157" t="n">
        <f aca="false">SUM(D55:D56)</f>
        <v>0</v>
      </c>
      <c r="E54" s="183"/>
    </row>
    <row r="55" customFormat="false" ht="30" hidden="false" customHeight="false" outlineLevel="0" collapsed="false">
      <c r="A55" s="188" t="s">
        <v>384</v>
      </c>
      <c r="B55" s="188" t="s">
        <v>385</v>
      </c>
      <c r="C55" s="189"/>
      <c r="D55" s="190"/>
      <c r="E55" s="183"/>
    </row>
    <row r="56" customFormat="false" ht="15" hidden="false" customHeight="false" outlineLevel="0" collapsed="false">
      <c r="A56" s="188" t="s">
        <v>386</v>
      </c>
      <c r="B56" s="188" t="s">
        <v>387</v>
      </c>
      <c r="C56" s="189"/>
      <c r="D56" s="190"/>
      <c r="E56" s="183"/>
    </row>
    <row r="57" customFormat="false" ht="15" hidden="false" customHeight="false" outlineLevel="0" collapsed="false">
      <c r="A57" s="187" t="n">
        <v>1.4</v>
      </c>
      <c r="B57" s="187" t="s">
        <v>388</v>
      </c>
      <c r="C57" s="189"/>
      <c r="D57" s="190"/>
      <c r="E57" s="183"/>
    </row>
    <row r="58" customFormat="false" ht="15" hidden="false" customHeight="false" outlineLevel="0" collapsed="false">
      <c r="A58" s="187" t="n">
        <v>1.5</v>
      </c>
      <c r="B58" s="187" t="s">
        <v>389</v>
      </c>
      <c r="C58" s="193"/>
      <c r="D58" s="166"/>
      <c r="E58" s="183"/>
    </row>
    <row r="59" customFormat="false" ht="15" hidden="false" customHeight="false" outlineLevel="0" collapsed="false">
      <c r="A59" s="187" t="n">
        <v>1.6</v>
      </c>
      <c r="B59" s="169" t="s">
        <v>390</v>
      </c>
      <c r="C59" s="157" t="n">
        <f aca="false">SUM(C60:C64)</f>
        <v>0</v>
      </c>
      <c r="D59" s="157" t="n">
        <f aca="false">SUM(D60:D64)</f>
        <v>405</v>
      </c>
      <c r="E59" s="183"/>
    </row>
    <row r="60" customFormat="false" ht="15" hidden="false" customHeight="false" outlineLevel="0" collapsed="false">
      <c r="A60" s="188" t="s">
        <v>391</v>
      </c>
      <c r="B60" s="171" t="s">
        <v>392</v>
      </c>
      <c r="C60" s="193"/>
      <c r="D60" s="166"/>
      <c r="E60" s="183"/>
    </row>
    <row r="61" customFormat="false" ht="30" hidden="false" customHeight="false" outlineLevel="0" collapsed="false">
      <c r="A61" s="188" t="s">
        <v>393</v>
      </c>
      <c r="B61" s="171" t="s">
        <v>394</v>
      </c>
      <c r="C61" s="193"/>
      <c r="D61" s="166" t="n">
        <v>405</v>
      </c>
      <c r="E61" s="183"/>
    </row>
    <row r="62" customFormat="false" ht="15" hidden="false" customHeight="false" outlineLevel="0" collapsed="false">
      <c r="A62" s="188" t="s">
        <v>395</v>
      </c>
      <c r="B62" s="171" t="s">
        <v>396</v>
      </c>
      <c r="C62" s="166"/>
      <c r="D62" s="166"/>
      <c r="E62" s="183"/>
    </row>
    <row r="63" customFormat="false" ht="15" hidden="false" customHeight="false" outlineLevel="0" collapsed="false">
      <c r="A63" s="188" t="s">
        <v>397</v>
      </c>
      <c r="B63" s="171" t="s">
        <v>398</v>
      </c>
      <c r="C63" s="193"/>
      <c r="D63" s="166"/>
      <c r="E63" s="183"/>
    </row>
    <row r="64" customFormat="false" ht="15" hidden="false" customHeight="false" outlineLevel="0" collapsed="false">
      <c r="A64" s="188" t="s">
        <v>399</v>
      </c>
      <c r="B64" s="196" t="s">
        <v>400</v>
      </c>
      <c r="C64" s="193"/>
      <c r="D64" s="197"/>
      <c r="E64" s="183"/>
    </row>
    <row r="65" customFormat="false" ht="15" hidden="false" customHeight="false" outlineLevel="0" collapsed="false">
      <c r="A65" s="185" t="n">
        <v>2</v>
      </c>
      <c r="B65" s="198" t="s">
        <v>420</v>
      </c>
      <c r="C65" s="199"/>
      <c r="D65" s="200" t="n">
        <f aca="false">SUM(D66:D71)</f>
        <v>0</v>
      </c>
      <c r="E65" s="183"/>
    </row>
    <row r="66" customFormat="false" ht="15" hidden="false" customHeight="false" outlineLevel="0" collapsed="false">
      <c r="A66" s="201" t="n">
        <v>2.1</v>
      </c>
      <c r="B66" s="202" t="s">
        <v>402</v>
      </c>
      <c r="C66" s="150"/>
      <c r="D66" s="203"/>
      <c r="E66" s="183"/>
    </row>
    <row r="67" customFormat="false" ht="15" hidden="false" customHeight="false" outlineLevel="0" collapsed="false">
      <c r="A67" s="201" t="n">
        <v>2.2</v>
      </c>
      <c r="B67" s="202" t="s">
        <v>404</v>
      </c>
      <c r="C67" s="150"/>
      <c r="D67" s="204"/>
      <c r="E67" s="183"/>
    </row>
    <row r="68" customFormat="false" ht="15" hidden="false" customHeight="false" outlineLevel="0" collapsed="false">
      <c r="A68" s="201" t="n">
        <v>2.3</v>
      </c>
      <c r="B68" s="202" t="s">
        <v>405</v>
      </c>
      <c r="C68" s="150"/>
      <c r="D68" s="204"/>
      <c r="E68" s="183"/>
    </row>
    <row r="69" customFormat="false" ht="15" hidden="false" customHeight="false" outlineLevel="0" collapsed="false">
      <c r="A69" s="201" t="n">
        <v>2.4</v>
      </c>
      <c r="B69" s="202" t="s">
        <v>421</v>
      </c>
      <c r="C69" s="150"/>
      <c r="D69" s="204"/>
      <c r="E69" s="183"/>
    </row>
    <row r="70" customFormat="false" ht="15" hidden="false" customHeight="false" outlineLevel="0" collapsed="false">
      <c r="A70" s="201" t="n">
        <v>2.5</v>
      </c>
      <c r="B70" s="202" t="s">
        <v>407</v>
      </c>
      <c r="C70" s="150"/>
      <c r="D70" s="204"/>
      <c r="E70" s="183"/>
    </row>
    <row r="71" customFormat="false" ht="15" hidden="false" customHeight="false" outlineLevel="0" collapsed="false">
      <c r="A71" s="201" t="n">
        <v>2.6</v>
      </c>
      <c r="B71" s="202" t="s">
        <v>408</v>
      </c>
      <c r="C71" s="150"/>
      <c r="D71" s="204"/>
      <c r="E71" s="183"/>
    </row>
    <row r="72" s="83" customFormat="true" ht="15" hidden="false" customHeight="false" outlineLevel="0" collapsed="false">
      <c r="A72" s="185" t="n">
        <v>3</v>
      </c>
      <c r="B72" s="205" t="s">
        <v>409</v>
      </c>
      <c r="C72" s="101"/>
      <c r="D72" s="206"/>
      <c r="E72" s="96"/>
    </row>
    <row r="73" s="83" customFormat="true" ht="15" hidden="false" customHeight="false" outlineLevel="0" collapsed="false">
      <c r="A73" s="185" t="n">
        <v>4</v>
      </c>
      <c r="B73" s="185" t="s">
        <v>410</v>
      </c>
      <c r="C73" s="207" t="n">
        <f aca="false">SUM(C74:C75)</f>
        <v>0</v>
      </c>
      <c r="D73" s="101" t="n">
        <f aca="false">SUM(D74:D75)</f>
        <v>0</v>
      </c>
      <c r="E73" s="96"/>
    </row>
    <row r="74" s="83" customFormat="true" ht="15" hidden="false" customHeight="false" outlineLevel="0" collapsed="false">
      <c r="A74" s="201" t="n">
        <v>4.1</v>
      </c>
      <c r="B74" s="201" t="s">
        <v>411</v>
      </c>
      <c r="C74" s="105"/>
      <c r="D74" s="105"/>
      <c r="E74" s="96"/>
    </row>
    <row r="75" s="83" customFormat="true" ht="15" hidden="false" customHeight="false" outlineLevel="0" collapsed="false">
      <c r="A75" s="201" t="n">
        <v>4.2</v>
      </c>
      <c r="B75" s="201" t="s">
        <v>412</v>
      </c>
      <c r="C75" s="105"/>
      <c r="D75" s="105"/>
      <c r="E75" s="96"/>
    </row>
    <row r="76" s="83" customFormat="true" ht="15" hidden="false" customHeight="false" outlineLevel="0" collapsed="false">
      <c r="A76" s="185" t="n">
        <v>5</v>
      </c>
      <c r="B76" s="208" t="s">
        <v>413</v>
      </c>
      <c r="C76" s="105"/>
      <c r="D76" s="101"/>
      <c r="E76" s="96"/>
    </row>
    <row r="77" s="83" customFormat="true" ht="15" hidden="false" customHeight="false" outlineLevel="0" collapsed="false">
      <c r="A77" s="209"/>
      <c r="B77" s="209"/>
      <c r="C77" s="94"/>
      <c r="D77" s="94"/>
      <c r="E77" s="96"/>
    </row>
    <row r="78" s="83" customFormat="true" ht="15" hidden="false" customHeight="true" outlineLevel="0" collapsed="false">
      <c r="A78" s="181" t="s">
        <v>414</v>
      </c>
      <c r="B78" s="181"/>
      <c r="C78" s="181"/>
      <c r="D78" s="181"/>
      <c r="E78" s="96"/>
    </row>
    <row r="79" s="83" customFormat="true" ht="15" hidden="false" customHeight="false" outlineLevel="0" collapsed="false">
      <c r="A79" s="209"/>
      <c r="B79" s="209"/>
      <c r="C79" s="94"/>
      <c r="D79" s="94"/>
      <c r="E79" s="96"/>
    </row>
    <row r="80" s="136" customFormat="true" ht="12.75" hidden="false" customHeight="false" outlineLevel="0" collapsed="false"/>
    <row r="81" s="83" customFormat="true" ht="15" hidden="false" customHeight="false" outlineLevel="0" collapsed="false">
      <c r="A81" s="118" t="s">
        <v>294</v>
      </c>
      <c r="E81" s="84"/>
    </row>
    <row r="82" s="83" customFormat="true" ht="15" hidden="false" customHeight="false" outlineLevel="0" collapsed="false">
      <c r="E82" s="0"/>
      <c r="F82" s="0"/>
      <c r="G82" s="0"/>
      <c r="H82" s="0"/>
      <c r="I82" s="0"/>
    </row>
    <row r="83" s="83" customFormat="true" ht="15" hidden="false" customHeight="false" outlineLevel="0" collapsed="false">
      <c r="D83" s="94"/>
      <c r="E83" s="0"/>
      <c r="F83" s="0"/>
      <c r="G83" s="0"/>
      <c r="H83" s="0"/>
      <c r="I83" s="0"/>
    </row>
    <row r="84" s="83" customFormat="true" ht="15" hidden="false" customHeight="false" outlineLevel="0" collapsed="false">
      <c r="A84" s="0"/>
      <c r="B84" s="180" t="s">
        <v>422</v>
      </c>
      <c r="D84" s="94"/>
      <c r="E84" s="0"/>
      <c r="F84" s="0"/>
      <c r="G84" s="0"/>
      <c r="H84" s="0"/>
      <c r="I84" s="0"/>
    </row>
    <row r="85" s="83" customFormat="true" ht="15" hidden="false" customHeight="true" outlineLevel="0" collapsed="false">
      <c r="A85" s="0"/>
      <c r="B85" s="210" t="s">
        <v>423</v>
      </c>
      <c r="C85" s="210"/>
      <c r="D85" s="210"/>
      <c r="E85" s="0"/>
      <c r="F85" s="0"/>
      <c r="G85" s="0"/>
      <c r="H85" s="0"/>
      <c r="I85" s="0"/>
    </row>
    <row r="86" customFormat="false" ht="12.75" hidden="false" customHeight="false" outlineLevel="0" collapsed="false">
      <c r="A86" s="0"/>
      <c r="B86" s="121" t="s">
        <v>424</v>
      </c>
      <c r="C86" s="0"/>
      <c r="D86" s="0"/>
      <c r="E86" s="0"/>
      <c r="F86" s="0"/>
      <c r="G86" s="0"/>
      <c r="H86" s="0"/>
      <c r="I86" s="0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</row>
    <row r="87" s="83" customFormat="true" ht="15" hidden="false" customHeight="true" outlineLevel="0" collapsed="false">
      <c r="A87" s="211"/>
      <c r="B87" s="210" t="s">
        <v>425</v>
      </c>
      <c r="C87" s="210"/>
      <c r="D87" s="210"/>
    </row>
    <row r="88" customFormat="false" ht="12.75" hidden="false" customHeight="false" outlineLevel="0" collapsed="false"/>
    <row r="89" customFormat="false" ht="12.75" hidden="false" customHeight="false" outlineLevel="0" collapsed="false"/>
  </sheetData>
  <mergeCells count="5">
    <mergeCell ref="C1:D1"/>
    <mergeCell ref="C2:D2"/>
    <mergeCell ref="A78:D78"/>
    <mergeCell ref="B85:D85"/>
    <mergeCell ref="B87:D87"/>
  </mergeCells>
  <printOptions headings="false" gridLines="true" gridLinesSet="true" horizontalCentered="false" verticalCentered="false"/>
  <pageMargins left="1" right="1" top="1" bottom="1" header="0.511805555555555" footer="0.511805555555555"/>
  <pageSetup paperSize="9" scale="68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58" man="true" max="16383" min="0"/>
  </row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W38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80" workbookViewId="0">
      <selection pane="topLeft" activeCell="C3" activeCellId="0" sqref="C3"/>
    </sheetView>
  </sheetViews>
  <sheetFormatPr defaultRowHeight="15"/>
  <cols>
    <col collapsed="false" hidden="false" max="1" min="1" style="83" width="8.8469387755102"/>
    <col collapsed="false" hidden="false" max="2" min="2" style="83" width="84.765306122449"/>
    <col collapsed="false" hidden="false" max="3" min="3" style="83" width="15.8367346938776"/>
    <col collapsed="false" hidden="false" max="4" min="4" style="83" width="13.5510204081633"/>
    <col collapsed="false" hidden="false" max="5" min="5" style="83" width="0.709183673469388"/>
    <col collapsed="false" hidden="false" max="257" min="6" style="83" width="9.13265306122449"/>
    <col collapsed="false" hidden="false" max="1025" min="258" style="0" width="9.13265306122449"/>
  </cols>
  <sheetData>
    <row r="1" s="99" customFormat="true" ht="15" hidden="false" customHeight="false" outlineLevel="0" collapsed="false">
      <c r="A1" s="85" t="s">
        <v>426</v>
      </c>
      <c r="B1" s="90"/>
      <c r="C1" s="87" t="s">
        <v>1</v>
      </c>
      <c r="D1" s="87"/>
      <c r="E1" s="140"/>
    </row>
    <row r="2" s="99" customFormat="true" ht="15" hidden="false" customHeight="false" outlineLevel="0" collapsed="false">
      <c r="A2" s="85" t="s">
        <v>427</v>
      </c>
      <c r="B2" s="90"/>
      <c r="C2" s="212" t="str">
        <f aca="false">'ფორმა N1'!L2</f>
        <v>03.10.-21.10.2017</v>
      </c>
      <c r="D2" s="212"/>
      <c r="E2" s="140"/>
    </row>
    <row r="3" s="99" customFormat="true" ht="15" hidden="false" customHeight="false" outlineLevel="0" collapsed="false">
      <c r="A3" s="86" t="s">
        <v>2</v>
      </c>
      <c r="B3" s="85"/>
      <c r="C3" s="87"/>
      <c r="D3" s="87"/>
      <c r="E3" s="140"/>
    </row>
    <row r="4" s="99" customFormat="true" ht="15" hidden="false" customHeight="false" outlineLevel="0" collapsed="false">
      <c r="A4" s="90" t="s">
        <v>4</v>
      </c>
      <c r="B4" s="86"/>
      <c r="C4" s="87"/>
      <c r="D4" s="87"/>
      <c r="E4" s="140"/>
    </row>
    <row r="5" customFormat="false" ht="15" hidden="false" customHeight="false" outlineLevel="0" collapsed="false">
      <c r="A5" s="90" t="str">
        <f aca="false">'ფორმა N2'!A5</f>
        <v>ალექსანდრე ელისაშვილი</v>
      </c>
      <c r="B5" s="90"/>
      <c r="C5" s="86"/>
      <c r="D5" s="86"/>
      <c r="E5" s="142"/>
    </row>
    <row r="6" customFormat="false" ht="15" hidden="false" customHeight="false" outlineLevel="0" collapsed="false">
      <c r="A6" s="90"/>
      <c r="B6" s="90"/>
      <c r="C6" s="86"/>
      <c r="D6" s="86"/>
      <c r="E6" s="142"/>
    </row>
    <row r="7" customFormat="false" ht="15" hidden="false" customHeight="false" outlineLevel="0" collapsed="false">
      <c r="A7" s="90"/>
      <c r="B7" s="90"/>
      <c r="C7" s="86"/>
      <c r="D7" s="86"/>
      <c r="E7" s="142"/>
    </row>
    <row r="8" s="99" customFormat="true" ht="15" hidden="false" customHeight="false" outlineLevel="0" collapsed="false">
      <c r="A8" s="132"/>
      <c r="B8" s="132"/>
      <c r="C8" s="134"/>
      <c r="D8" s="134"/>
      <c r="E8" s="140"/>
    </row>
    <row r="9" s="99" customFormat="true" ht="30" hidden="false" customHeight="false" outlineLevel="0" collapsed="false">
      <c r="A9" s="146" t="s">
        <v>7</v>
      </c>
      <c r="B9" s="146" t="s">
        <v>428</v>
      </c>
      <c r="C9" s="98" t="s">
        <v>304</v>
      </c>
      <c r="D9" s="98" t="s">
        <v>305</v>
      </c>
      <c r="E9" s="140"/>
    </row>
    <row r="10" s="106" customFormat="true" ht="18" hidden="false" customHeight="false" outlineLevel="0" collapsed="false">
      <c r="A10" s="174" t="s">
        <v>429</v>
      </c>
      <c r="B10" s="174"/>
      <c r="C10" s="152"/>
      <c r="D10" s="152"/>
      <c r="E10" s="151"/>
    </row>
    <row r="11" s="108" customFormat="true" ht="15" hidden="false" customHeight="false" outlineLevel="0" collapsed="false">
      <c r="A11" s="174" t="s">
        <v>430</v>
      </c>
      <c r="B11" s="174"/>
      <c r="C11" s="152"/>
      <c r="D11" s="152"/>
      <c r="E11" s="153"/>
    </row>
    <row r="12" s="108" customFormat="true" ht="15" hidden="false" customHeight="false" outlineLevel="0" collapsed="false">
      <c r="A12" s="103" t="s">
        <v>431</v>
      </c>
      <c r="B12" s="103"/>
      <c r="C12" s="152"/>
      <c r="D12" s="152"/>
      <c r="E12" s="153"/>
    </row>
    <row r="13" s="108" customFormat="true" ht="15" hidden="false" customHeight="false" outlineLevel="0" collapsed="false">
      <c r="A13" s="103" t="s">
        <v>431</v>
      </c>
      <c r="B13" s="103"/>
      <c r="C13" s="152"/>
      <c r="D13" s="152"/>
      <c r="E13" s="153"/>
    </row>
    <row r="14" s="108" customFormat="true" ht="15" hidden="false" customHeight="false" outlineLevel="0" collapsed="false">
      <c r="A14" s="103" t="s">
        <v>431</v>
      </c>
      <c r="B14" s="103"/>
      <c r="C14" s="152"/>
      <c r="D14" s="152"/>
      <c r="E14" s="153"/>
    </row>
    <row r="15" s="108" customFormat="true" ht="15" hidden="false" customHeight="false" outlineLevel="0" collapsed="false">
      <c r="A15" s="103" t="s">
        <v>431</v>
      </c>
      <c r="B15" s="103"/>
      <c r="C15" s="152"/>
      <c r="D15" s="152"/>
      <c r="E15" s="153"/>
    </row>
    <row r="16" s="108" customFormat="true" ht="15" hidden="false" customHeight="false" outlineLevel="0" collapsed="false">
      <c r="A16" s="103" t="s">
        <v>431</v>
      </c>
      <c r="B16" s="103"/>
      <c r="C16" s="152"/>
      <c r="D16" s="152"/>
      <c r="E16" s="153"/>
    </row>
    <row r="17" s="108" customFormat="true" ht="17.25" hidden="false" customHeight="true" outlineLevel="0" collapsed="false">
      <c r="A17" s="174" t="s">
        <v>432</v>
      </c>
      <c r="B17" s="103"/>
      <c r="C17" s="152"/>
      <c r="D17" s="152"/>
      <c r="E17" s="153"/>
    </row>
    <row r="18" s="108" customFormat="true" ht="18" hidden="false" customHeight="true" outlineLevel="0" collapsed="false">
      <c r="A18" s="174" t="s">
        <v>433</v>
      </c>
      <c r="B18" s="103"/>
      <c r="C18" s="152"/>
      <c r="D18" s="152"/>
      <c r="E18" s="153"/>
    </row>
    <row r="19" s="108" customFormat="true" ht="15" hidden="false" customHeight="false" outlineLevel="0" collapsed="false">
      <c r="A19" s="103" t="s">
        <v>431</v>
      </c>
      <c r="B19" s="103"/>
      <c r="C19" s="152"/>
      <c r="D19" s="152"/>
      <c r="E19" s="153"/>
    </row>
    <row r="20" s="108" customFormat="true" ht="15" hidden="false" customHeight="false" outlineLevel="0" collapsed="false">
      <c r="A20" s="103" t="s">
        <v>431</v>
      </c>
      <c r="B20" s="103"/>
      <c r="C20" s="152"/>
      <c r="D20" s="152"/>
      <c r="E20" s="153"/>
    </row>
    <row r="21" s="108" customFormat="true" ht="15" hidden="false" customHeight="false" outlineLevel="0" collapsed="false">
      <c r="A21" s="103" t="s">
        <v>431</v>
      </c>
      <c r="B21" s="103"/>
      <c r="C21" s="152"/>
      <c r="D21" s="152"/>
      <c r="E21" s="153"/>
    </row>
    <row r="22" s="108" customFormat="true" ht="15" hidden="false" customHeight="false" outlineLevel="0" collapsed="false">
      <c r="A22" s="103" t="s">
        <v>431</v>
      </c>
      <c r="B22" s="103"/>
      <c r="C22" s="152"/>
      <c r="D22" s="152"/>
      <c r="E22" s="153"/>
    </row>
    <row r="23" s="108" customFormat="true" ht="15" hidden="false" customHeight="false" outlineLevel="0" collapsed="false">
      <c r="A23" s="103" t="s">
        <v>431</v>
      </c>
      <c r="B23" s="103"/>
      <c r="C23" s="152"/>
      <c r="D23" s="152"/>
      <c r="E23" s="153"/>
    </row>
    <row r="24" s="111" customFormat="true" ht="15" hidden="false" customHeight="false" outlineLevel="0" collapsed="false">
      <c r="A24" s="104"/>
      <c r="B24" s="104"/>
      <c r="C24" s="152"/>
      <c r="D24" s="152"/>
      <c r="E24" s="154"/>
    </row>
    <row r="25" customFormat="false" ht="15" hidden="false" customHeight="false" outlineLevel="0" collapsed="false">
      <c r="A25" s="213"/>
      <c r="B25" s="213" t="s">
        <v>434</v>
      </c>
      <c r="C25" s="170" t="n">
        <f aca="false">SUM(C10:C24)</f>
        <v>0</v>
      </c>
      <c r="D25" s="170" t="n">
        <f aca="false">SUM(D10:D24)</f>
        <v>0</v>
      </c>
      <c r="E25" s="173"/>
    </row>
    <row r="26" customFormat="false" ht="15" hidden="false" customHeight="false" outlineLevel="0" collapsed="false">
      <c r="A26" s="180"/>
      <c r="B26" s="180"/>
    </row>
    <row r="27" customFormat="false" ht="15" hidden="false" customHeight="false" outlineLevel="0" collapsed="false">
      <c r="A27" s="83" t="s">
        <v>435</v>
      </c>
      <c r="E27" s="84"/>
    </row>
    <row r="28" customFormat="false" ht="15" hidden="false" customHeight="false" outlineLevel="0" collapsed="false">
      <c r="A28" s="83" t="s">
        <v>436</v>
      </c>
    </row>
    <row r="29" customFormat="false" ht="15" hidden="false" customHeight="false" outlineLevel="0" collapsed="false">
      <c r="A29" s="214" t="s">
        <v>437</v>
      </c>
    </row>
    <row r="30" customFormat="false" ht="15" hidden="false" customHeight="false" outlineLevel="0" collapsed="false">
      <c r="A30" s="214"/>
    </row>
    <row r="31" customFormat="false" ht="15" hidden="false" customHeight="false" outlineLevel="0" collapsed="false">
      <c r="A31" s="214" t="s">
        <v>438</v>
      </c>
    </row>
    <row r="32" s="136" customFormat="true" ht="12.75" hidden="false" customHeight="false" outlineLevel="0" collapsed="false"/>
    <row r="33" customFormat="false" ht="15" hidden="false" customHeight="false" outlineLevel="0" collapsed="false">
      <c r="A33" s="118" t="s">
        <v>294</v>
      </c>
      <c r="E33" s="84"/>
    </row>
    <row r="34" customFormat="false" ht="15" hidden="false" customHeight="false" outlineLevel="0" collapsed="false">
      <c r="E34" s="0"/>
      <c r="F34" s="0"/>
      <c r="G34" s="0"/>
      <c r="H34" s="0"/>
      <c r="I34" s="0"/>
    </row>
    <row r="35" customFormat="false" ht="15" hidden="false" customHeight="false" outlineLevel="0" collapsed="false">
      <c r="D35" s="94"/>
      <c r="E35" s="0"/>
      <c r="F35" s="0"/>
      <c r="G35" s="0"/>
      <c r="H35" s="0"/>
      <c r="I35" s="0"/>
    </row>
    <row r="36" customFormat="false" ht="15" hidden="false" customHeight="false" outlineLevel="0" collapsed="false">
      <c r="A36" s="118"/>
      <c r="B36" s="118" t="s">
        <v>295</v>
      </c>
      <c r="D36" s="94"/>
      <c r="E36" s="0"/>
      <c r="F36" s="0"/>
      <c r="G36" s="0"/>
      <c r="H36" s="0"/>
      <c r="I36" s="0"/>
    </row>
    <row r="37" customFormat="false" ht="15" hidden="false" customHeight="false" outlineLevel="0" collapsed="false">
      <c r="B37" s="83" t="s">
        <v>296</v>
      </c>
      <c r="D37" s="94"/>
      <c r="E37" s="0"/>
      <c r="F37" s="0"/>
      <c r="G37" s="0"/>
      <c r="H37" s="0"/>
      <c r="I37" s="0"/>
    </row>
    <row r="38" customFormat="false" ht="12.75" hidden="false" customHeight="false" outlineLevel="0" collapsed="false">
      <c r="A38" s="121"/>
      <c r="B38" s="121" t="s">
        <v>297</v>
      </c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</row>
  </sheetData>
  <mergeCells count="2">
    <mergeCell ref="C1:D1"/>
    <mergeCell ref="C2:D2"/>
  </mergeCells>
  <printOptions headings="false" gridLines="true" gridLinesSet="true" horizontalCentered="false" verticalCentered="false"/>
  <pageMargins left="0.196527777777778" right="0.196527777777778" top="0.196527777777778" bottom="0.196527777777778" header="0.511805555555555" footer="0.511805555555555"/>
  <pageSetup paperSize="9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80" workbookViewId="0">
      <selection pane="topLeft" activeCell="E24" activeCellId="0" sqref="E24"/>
    </sheetView>
  </sheetViews>
  <sheetFormatPr defaultRowHeight="12.75"/>
  <cols>
    <col collapsed="false" hidden="false" max="1" min="1" style="215" width="5.41836734693878"/>
    <col collapsed="false" hidden="false" max="2" min="2" style="215" width="20.8316326530612"/>
    <col collapsed="false" hidden="false" max="3" min="3" style="215" width="25.9744897959184"/>
    <col collapsed="false" hidden="false" max="4" min="4" style="215" width="20.9795918367347"/>
    <col collapsed="false" hidden="false" max="5" min="5" style="215" width="18.1224489795918"/>
    <col collapsed="false" hidden="false" max="6" min="6" style="215" width="14.6938775510204"/>
    <col collapsed="false" hidden="false" max="7" min="7" style="215" width="15.5510204081633"/>
    <col collapsed="false" hidden="false" max="8" min="8" style="215" width="14.6938775510204"/>
    <col collapsed="false" hidden="false" max="9" min="9" style="215" width="29.6785714285714"/>
    <col collapsed="false" hidden="true" max="10" min="10" style="215" width="0"/>
    <col collapsed="false" hidden="false" max="257" min="11" style="215" width="9.13265306122449"/>
    <col collapsed="false" hidden="false" max="1025" min="258" style="0" width="9.13265306122449"/>
  </cols>
  <sheetData>
    <row r="1" customFormat="false" ht="15" hidden="false" customHeight="false" outlineLevel="0" collapsed="false">
      <c r="A1" s="85" t="s">
        <v>439</v>
      </c>
      <c r="B1" s="85"/>
      <c r="C1" s="90"/>
      <c r="D1" s="90"/>
      <c r="E1" s="90"/>
      <c r="F1" s="90"/>
      <c r="G1" s="87"/>
      <c r="H1" s="87"/>
      <c r="I1" s="87" t="s">
        <v>1</v>
      </c>
      <c r="J1" s="87"/>
    </row>
    <row r="2" customFormat="false" ht="15" hidden="false" customHeight="false" outlineLevel="0" collapsed="false">
      <c r="A2" s="86" t="s">
        <v>2</v>
      </c>
      <c r="B2" s="85"/>
      <c r="C2" s="90"/>
      <c r="D2" s="90"/>
      <c r="E2" s="90"/>
      <c r="F2" s="90"/>
      <c r="G2" s="87"/>
      <c r="H2" s="87"/>
      <c r="I2" s="212" t="str">
        <f aca="false">'ფორმა N1'!L2</f>
        <v>03.10.-21.10.2017</v>
      </c>
      <c r="J2" s="212"/>
    </row>
    <row r="3" customFormat="false" ht="15" hidden="false" customHeight="false" outlineLevel="0" collapsed="false">
      <c r="A3" s="86"/>
      <c r="B3" s="86"/>
      <c r="C3" s="85"/>
      <c r="D3" s="85"/>
      <c r="E3" s="85"/>
      <c r="F3" s="85"/>
      <c r="G3" s="87"/>
      <c r="H3" s="87"/>
      <c r="I3" s="87"/>
    </row>
    <row r="4" customFormat="false" ht="15" hidden="false" customHeight="false" outlineLevel="0" collapsed="false">
      <c r="A4" s="90" t="s">
        <v>4</v>
      </c>
      <c r="B4" s="90"/>
      <c r="C4" s="90"/>
      <c r="D4" s="90"/>
      <c r="E4" s="90"/>
      <c r="F4" s="90"/>
      <c r="G4" s="86"/>
      <c r="H4" s="86"/>
      <c r="I4" s="86"/>
    </row>
    <row r="5" customFormat="false" ht="15" hidden="false" customHeight="false" outlineLevel="0" collapsed="false">
      <c r="A5" s="144" t="str">
        <f aca="false">'ფორმა N1'!A5</f>
        <v>ალექსანდრე ელისაშვილი</v>
      </c>
      <c r="B5" s="144"/>
      <c r="C5" s="144"/>
      <c r="D5" s="144"/>
      <c r="E5" s="144"/>
      <c r="F5" s="144"/>
      <c r="G5" s="145"/>
      <c r="H5" s="145"/>
      <c r="I5" s="145"/>
    </row>
    <row r="6" customFormat="false" ht="15" hidden="false" customHeight="false" outlineLevel="0" collapsed="false">
      <c r="A6" s="90"/>
      <c r="B6" s="90"/>
      <c r="C6" s="90"/>
      <c r="D6" s="90"/>
      <c r="E6" s="90"/>
      <c r="F6" s="90"/>
      <c r="G6" s="86"/>
      <c r="H6" s="86"/>
      <c r="I6" s="86"/>
    </row>
    <row r="7" customFormat="false" ht="15" hidden="false" customHeight="false" outlineLevel="0" collapsed="false">
      <c r="A7" s="132"/>
      <c r="B7" s="132"/>
      <c r="C7" s="132"/>
      <c r="D7" s="132"/>
      <c r="E7" s="132"/>
      <c r="F7" s="132"/>
      <c r="G7" s="134"/>
      <c r="H7" s="134"/>
      <c r="I7" s="134"/>
    </row>
    <row r="8" customFormat="false" ht="45" hidden="false" customHeight="false" outlineLevel="0" collapsed="false">
      <c r="A8" s="147" t="s">
        <v>7</v>
      </c>
      <c r="B8" s="147" t="s">
        <v>440</v>
      </c>
      <c r="C8" s="147" t="s">
        <v>441</v>
      </c>
      <c r="D8" s="147" t="s">
        <v>442</v>
      </c>
      <c r="E8" s="147" t="s">
        <v>443</v>
      </c>
      <c r="F8" s="147" t="s">
        <v>444</v>
      </c>
      <c r="G8" s="98" t="s">
        <v>304</v>
      </c>
      <c r="H8" s="98" t="s">
        <v>305</v>
      </c>
      <c r="I8" s="98" t="s">
        <v>445</v>
      </c>
      <c r="J8" s="216" t="s">
        <v>446</v>
      </c>
    </row>
    <row r="9" customFormat="false" ht="15" hidden="false" customHeight="false" outlineLevel="0" collapsed="false">
      <c r="A9" s="174" t="n">
        <v>1</v>
      </c>
      <c r="B9" s="103" t="s">
        <v>447</v>
      </c>
      <c r="C9" s="103" t="s">
        <v>448</v>
      </c>
      <c r="D9" s="174" t="n">
        <v>1005025652</v>
      </c>
      <c r="E9" s="174"/>
      <c r="F9" s="174" t="s">
        <v>446</v>
      </c>
      <c r="G9" s="152" t="n">
        <v>62.5</v>
      </c>
      <c r="H9" s="152"/>
      <c r="I9" s="152"/>
      <c r="J9" s="216" t="s">
        <v>309</v>
      </c>
    </row>
    <row r="10" customFormat="false" ht="15" hidden="false" customHeight="false" outlineLevel="0" collapsed="false">
      <c r="A10" s="174" t="n">
        <v>2</v>
      </c>
      <c r="B10" s="103" t="s">
        <v>449</v>
      </c>
      <c r="C10" s="103" t="s">
        <v>450</v>
      </c>
      <c r="D10" s="174" t="n">
        <v>1003015727</v>
      </c>
      <c r="E10" s="174"/>
      <c r="F10" s="174" t="s">
        <v>446</v>
      </c>
      <c r="G10" s="152" t="n">
        <v>250</v>
      </c>
      <c r="H10" s="152"/>
      <c r="I10" s="152"/>
    </row>
    <row r="11" customFormat="false" ht="15" hidden="false" customHeight="false" outlineLevel="0" collapsed="false">
      <c r="A11" s="174" t="n">
        <v>3</v>
      </c>
      <c r="B11" s="103" t="s">
        <v>451</v>
      </c>
      <c r="C11" s="103" t="s">
        <v>452</v>
      </c>
      <c r="D11" s="174" t="n">
        <v>1008022895</v>
      </c>
      <c r="E11" s="103"/>
      <c r="F11" s="174" t="s">
        <v>446</v>
      </c>
      <c r="G11" s="152" t="n">
        <v>125</v>
      </c>
      <c r="H11" s="152"/>
      <c r="I11" s="152"/>
    </row>
    <row r="12" customFormat="false" ht="15" hidden="false" customHeight="false" outlineLevel="0" collapsed="false">
      <c r="A12" s="174" t="n">
        <v>4</v>
      </c>
      <c r="B12" s="103" t="s">
        <v>453</v>
      </c>
      <c r="C12" s="103" t="s">
        <v>454</v>
      </c>
      <c r="D12" s="174" t="n">
        <v>37001237009</v>
      </c>
      <c r="E12" s="103"/>
      <c r="F12" s="174" t="s">
        <v>446</v>
      </c>
      <c r="G12" s="152" t="n">
        <v>250</v>
      </c>
      <c r="H12" s="152"/>
      <c r="I12" s="152"/>
    </row>
    <row r="13" customFormat="false" ht="15" hidden="false" customHeight="false" outlineLevel="0" collapsed="false">
      <c r="A13" s="174" t="n">
        <v>5</v>
      </c>
      <c r="B13" s="103"/>
      <c r="C13" s="103"/>
      <c r="D13" s="174"/>
      <c r="E13" s="103"/>
      <c r="F13" s="174"/>
      <c r="G13" s="152"/>
      <c r="H13" s="152"/>
      <c r="I13" s="152"/>
    </row>
    <row r="14" customFormat="false" ht="15" hidden="false" customHeight="false" outlineLevel="0" collapsed="false">
      <c r="A14" s="174" t="n">
        <v>6</v>
      </c>
      <c r="B14" s="103"/>
      <c r="C14" s="103"/>
      <c r="D14" s="103"/>
      <c r="E14" s="103"/>
      <c r="F14" s="174"/>
      <c r="G14" s="152"/>
      <c r="H14" s="152"/>
      <c r="I14" s="152"/>
    </row>
    <row r="15" customFormat="false" ht="15" hidden="false" customHeight="false" outlineLevel="0" collapsed="false">
      <c r="A15" s="174" t="n">
        <v>7</v>
      </c>
      <c r="B15" s="103"/>
      <c r="C15" s="103"/>
      <c r="D15" s="103"/>
      <c r="E15" s="103"/>
      <c r="F15" s="174"/>
      <c r="G15" s="152"/>
      <c r="H15" s="152"/>
      <c r="I15" s="152"/>
    </row>
    <row r="16" customFormat="false" ht="15" hidden="false" customHeight="false" outlineLevel="0" collapsed="false">
      <c r="A16" s="174" t="n">
        <v>8</v>
      </c>
      <c r="B16" s="103"/>
      <c r="C16" s="103"/>
      <c r="D16" s="103"/>
      <c r="E16" s="103"/>
      <c r="F16" s="174"/>
      <c r="G16" s="152"/>
      <c r="H16" s="152"/>
      <c r="I16" s="152"/>
    </row>
    <row r="17" customFormat="false" ht="15" hidden="false" customHeight="false" outlineLevel="0" collapsed="false">
      <c r="A17" s="174" t="n">
        <v>9</v>
      </c>
      <c r="B17" s="103"/>
      <c r="C17" s="103"/>
      <c r="D17" s="103"/>
      <c r="E17" s="103"/>
      <c r="F17" s="174"/>
      <c r="G17" s="152"/>
      <c r="H17" s="152"/>
      <c r="I17" s="152"/>
    </row>
    <row r="18" customFormat="false" ht="15" hidden="false" customHeight="false" outlineLevel="0" collapsed="false">
      <c r="A18" s="174" t="n">
        <v>1</v>
      </c>
      <c r="B18" s="103"/>
      <c r="C18" s="103"/>
      <c r="D18" s="103"/>
      <c r="E18" s="174"/>
      <c r="F18" s="174"/>
      <c r="G18" s="152"/>
      <c r="H18" s="152"/>
      <c r="I18" s="152"/>
      <c r="J18" s="216" t="s">
        <v>309</v>
      </c>
    </row>
    <row r="19" customFormat="false" ht="15" hidden="false" customHeight="false" outlineLevel="0" collapsed="false">
      <c r="A19" s="174" t="n">
        <v>11</v>
      </c>
      <c r="B19" s="103"/>
      <c r="C19" s="103"/>
      <c r="D19" s="103"/>
      <c r="E19" s="103"/>
      <c r="F19" s="174"/>
      <c r="G19" s="152"/>
      <c r="H19" s="152"/>
      <c r="I19" s="152"/>
    </row>
    <row r="20" customFormat="false" ht="15" hidden="false" customHeight="false" outlineLevel="0" collapsed="false">
      <c r="A20" s="174" t="n">
        <v>12</v>
      </c>
      <c r="B20" s="103"/>
      <c r="C20" s="103"/>
      <c r="D20" s="103"/>
      <c r="E20" s="103"/>
      <c r="F20" s="174"/>
      <c r="G20" s="152"/>
      <c r="H20" s="152"/>
      <c r="I20" s="152"/>
    </row>
    <row r="21" customFormat="false" ht="15" hidden="false" customHeight="false" outlineLevel="0" collapsed="false">
      <c r="A21" s="174" t="n">
        <v>13</v>
      </c>
      <c r="B21" s="103"/>
      <c r="C21" s="103"/>
      <c r="D21" s="103"/>
      <c r="E21" s="103"/>
      <c r="F21" s="174"/>
      <c r="G21" s="152"/>
      <c r="H21" s="152"/>
      <c r="I21" s="152"/>
    </row>
    <row r="22" customFormat="false" ht="15" hidden="false" customHeight="false" outlineLevel="0" collapsed="false">
      <c r="A22" s="174" t="n">
        <v>14</v>
      </c>
      <c r="B22" s="103"/>
      <c r="C22" s="103"/>
      <c r="D22" s="103"/>
      <c r="E22" s="103"/>
      <c r="F22" s="174"/>
      <c r="G22" s="152"/>
      <c r="H22" s="152"/>
      <c r="I22" s="152"/>
    </row>
    <row r="23" customFormat="false" ht="15" hidden="false" customHeight="false" outlineLevel="0" collapsed="false">
      <c r="A23" s="174" t="n">
        <v>15</v>
      </c>
      <c r="B23" s="103"/>
      <c r="C23" s="103"/>
      <c r="D23" s="103"/>
      <c r="E23" s="103"/>
      <c r="F23" s="174"/>
      <c r="G23" s="152"/>
      <c r="H23" s="152"/>
      <c r="I23" s="152"/>
    </row>
    <row r="24" customFormat="false" ht="15" hidden="false" customHeight="false" outlineLevel="0" collapsed="false">
      <c r="A24" s="103" t="s">
        <v>455</v>
      </c>
      <c r="B24" s="103"/>
      <c r="C24" s="103"/>
      <c r="D24" s="103"/>
      <c r="E24" s="103"/>
      <c r="F24" s="174"/>
      <c r="G24" s="152"/>
      <c r="H24" s="152"/>
      <c r="I24" s="152"/>
    </row>
    <row r="25" customFormat="false" ht="15" hidden="false" customHeight="false" outlineLevel="0" collapsed="false">
      <c r="A25" s="103"/>
      <c r="B25" s="213"/>
      <c r="C25" s="213"/>
      <c r="D25" s="213"/>
      <c r="E25" s="213"/>
      <c r="F25" s="103" t="s">
        <v>456</v>
      </c>
      <c r="G25" s="170" t="n">
        <f aca="false">SUM(G9:G24)</f>
        <v>687.5</v>
      </c>
      <c r="H25" s="170" t="n">
        <f aca="false">SUM(H9:H24)</f>
        <v>0</v>
      </c>
      <c r="I25" s="170" t="n">
        <f aca="false">SUM(I9:I24)</f>
        <v>0</v>
      </c>
    </row>
    <row r="26" customFormat="false" ht="15" hidden="false" customHeight="false" outlineLevel="0" collapsed="false">
      <c r="A26" s="217"/>
      <c r="B26" s="217"/>
      <c r="C26" s="217"/>
      <c r="D26" s="217"/>
      <c r="E26" s="217"/>
      <c r="F26" s="217"/>
      <c r="G26" s="217"/>
      <c r="H26" s="173"/>
      <c r="I26" s="173"/>
    </row>
    <row r="27" customFormat="false" ht="15" hidden="false" customHeight="false" outlineLevel="0" collapsed="false">
      <c r="A27" s="218" t="s">
        <v>457</v>
      </c>
      <c r="B27" s="218"/>
      <c r="C27" s="217"/>
      <c r="D27" s="217"/>
      <c r="E27" s="217"/>
      <c r="F27" s="217"/>
      <c r="G27" s="217"/>
      <c r="H27" s="173"/>
      <c r="I27" s="173"/>
    </row>
    <row r="28" customFormat="false" ht="15" hidden="false" customHeight="false" outlineLevel="0" collapsed="false">
      <c r="A28" s="218"/>
      <c r="B28" s="218"/>
      <c r="C28" s="217"/>
      <c r="D28" s="217"/>
      <c r="E28" s="217"/>
      <c r="F28" s="217"/>
      <c r="G28" s="217"/>
      <c r="H28" s="173"/>
      <c r="I28" s="173"/>
    </row>
    <row r="29" customFormat="false" ht="15" hidden="false" customHeight="false" outlineLevel="0" collapsed="false">
      <c r="A29" s="218"/>
      <c r="B29" s="218"/>
      <c r="C29" s="173"/>
      <c r="D29" s="173"/>
      <c r="E29" s="173"/>
      <c r="F29" s="173"/>
      <c r="G29" s="173"/>
      <c r="H29" s="173"/>
      <c r="I29" s="173"/>
    </row>
    <row r="30" customFormat="false" ht="15" hidden="false" customHeight="false" outlineLevel="0" collapsed="false">
      <c r="A30" s="218"/>
      <c r="B30" s="218"/>
      <c r="C30" s="173"/>
      <c r="D30" s="173"/>
      <c r="E30" s="173"/>
      <c r="F30" s="173"/>
      <c r="G30" s="173"/>
      <c r="H30" s="173"/>
      <c r="I30" s="173"/>
    </row>
    <row r="31" customFormat="false" ht="12.75" hidden="false" customHeight="false" outlineLevel="0" collapsed="false">
      <c r="A31" s="219"/>
      <c r="B31" s="219"/>
      <c r="C31" s="219"/>
      <c r="D31" s="219"/>
      <c r="E31" s="219"/>
      <c r="F31" s="219"/>
      <c r="G31" s="219"/>
      <c r="H31" s="219"/>
      <c r="I31" s="219"/>
    </row>
    <row r="32" customFormat="false" ht="15" hidden="false" customHeight="false" outlineLevel="0" collapsed="false">
      <c r="A32" s="220" t="s">
        <v>294</v>
      </c>
      <c r="B32" s="220"/>
      <c r="C32" s="173"/>
      <c r="D32" s="173"/>
      <c r="E32" s="173"/>
      <c r="F32" s="173"/>
      <c r="G32" s="173"/>
      <c r="H32" s="173"/>
      <c r="I32" s="173"/>
    </row>
    <row r="33" customFormat="false" ht="15" hidden="false" customHeight="false" outlineLevel="0" collapsed="false">
      <c r="A33" s="173"/>
      <c r="B33" s="173"/>
      <c r="C33" s="173"/>
      <c r="D33" s="173"/>
      <c r="E33" s="173"/>
      <c r="F33" s="173"/>
      <c r="G33" s="173"/>
      <c r="H33" s="173"/>
      <c r="I33" s="173"/>
    </row>
    <row r="34" customFormat="false" ht="15" hidden="false" customHeight="false" outlineLevel="0" collapsed="false">
      <c r="A34" s="173"/>
      <c r="B34" s="173"/>
      <c r="C34" s="173"/>
      <c r="D34" s="173"/>
      <c r="E34" s="221"/>
      <c r="F34" s="221"/>
      <c r="G34" s="221"/>
      <c r="H34" s="173"/>
      <c r="I34" s="173"/>
    </row>
    <row r="35" customFormat="false" ht="15" hidden="false" customHeight="false" outlineLevel="0" collapsed="false">
      <c r="A35" s="220"/>
      <c r="B35" s="220"/>
      <c r="C35" s="220" t="s">
        <v>458</v>
      </c>
      <c r="D35" s="220"/>
      <c r="E35" s="220"/>
      <c r="F35" s="220"/>
      <c r="G35" s="220"/>
      <c r="H35" s="173"/>
      <c r="I35" s="173"/>
    </row>
    <row r="36" customFormat="false" ht="15" hidden="false" customHeight="false" outlineLevel="0" collapsed="false">
      <c r="A36" s="173"/>
      <c r="B36" s="173"/>
      <c r="C36" s="173" t="s">
        <v>459</v>
      </c>
      <c r="D36" s="173"/>
      <c r="E36" s="173"/>
      <c r="F36" s="173"/>
      <c r="G36" s="173"/>
      <c r="H36" s="173"/>
      <c r="I36" s="173"/>
    </row>
    <row r="37" customFormat="false" ht="12.75" hidden="false" customHeight="false" outlineLevel="0" collapsed="false">
      <c r="A37" s="222"/>
      <c r="B37" s="222"/>
      <c r="C37" s="222" t="s">
        <v>297</v>
      </c>
      <c r="D37" s="222"/>
      <c r="E37" s="222"/>
      <c r="F37" s="222"/>
      <c r="G37" s="222"/>
    </row>
  </sheetData>
  <mergeCells count="2">
    <mergeCell ref="I1:J1"/>
    <mergeCell ref="I2:J2"/>
  </mergeCells>
  <printOptions headings="false" gridLines="tru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80" workbookViewId="0">
      <selection pane="topLeft" activeCell="G3" activeCellId="0" sqref="G3"/>
    </sheetView>
  </sheetViews>
  <sheetFormatPr defaultRowHeight="12.75"/>
  <cols>
    <col collapsed="false" hidden="false" max="1" min="1" style="0" width="4.41836734693878"/>
    <col collapsed="false" hidden="false" max="2" min="2" style="0" width="18.1224489795918"/>
    <col collapsed="false" hidden="false" max="3" min="3" style="0" width="20.265306122449"/>
    <col collapsed="false" hidden="false" max="4" min="4" style="0" width="18.5459183673469"/>
    <col collapsed="false" hidden="false" max="5" min="5" style="0" width="14.6938775510204"/>
    <col collapsed="false" hidden="false" max="6" min="6" style="0" width="15.1275510204082"/>
    <col collapsed="false" hidden="false" max="7" min="7" style="0" width="14.984693877551"/>
    <col collapsed="false" hidden="false" max="8" min="8" style="0" width="11.9897959183673"/>
  </cols>
  <sheetData>
    <row r="1" customFormat="false" ht="15" hidden="false" customHeight="false" outlineLevel="0" collapsed="false">
      <c r="A1" s="85" t="s">
        <v>460</v>
      </c>
      <c r="B1" s="90"/>
      <c r="C1" s="90"/>
      <c r="D1" s="90"/>
      <c r="E1" s="90"/>
      <c r="F1" s="90"/>
      <c r="G1" s="87" t="s">
        <v>1</v>
      </c>
      <c r="H1" s="87"/>
      <c r="I1" s="87"/>
    </row>
    <row r="2" customFormat="false" ht="15" hidden="false" customHeight="false" outlineLevel="0" collapsed="false">
      <c r="A2" s="86" t="s">
        <v>2</v>
      </c>
      <c r="B2" s="90"/>
      <c r="C2" s="90"/>
      <c r="D2" s="90"/>
      <c r="E2" s="90"/>
      <c r="F2" s="90"/>
      <c r="G2" s="212" t="str">
        <f aca="false">'ფორმა N1'!L2</f>
        <v>03.10.-21.10.2017</v>
      </c>
      <c r="H2" s="212"/>
      <c r="I2" s="86"/>
    </row>
    <row r="3" customFormat="false" ht="15" hidden="false" customHeight="false" outlineLevel="0" collapsed="false">
      <c r="A3" s="86"/>
      <c r="B3" s="86"/>
      <c r="C3" s="86"/>
      <c r="D3" s="86"/>
      <c r="E3" s="86"/>
      <c r="F3" s="86"/>
      <c r="G3" s="87"/>
      <c r="H3" s="87"/>
      <c r="I3" s="87"/>
    </row>
    <row r="4" customFormat="false" ht="15" hidden="false" customHeight="false" outlineLevel="0" collapsed="false">
      <c r="A4" s="90" t="s">
        <v>4</v>
      </c>
      <c r="B4" s="90"/>
      <c r="C4" s="90"/>
      <c r="D4" s="90"/>
      <c r="E4" s="90"/>
      <c r="F4" s="90"/>
      <c r="G4" s="86"/>
      <c r="H4" s="86"/>
      <c r="I4" s="86"/>
    </row>
    <row r="5" customFormat="false" ht="15" hidden="false" customHeight="false" outlineLevel="0" collapsed="false">
      <c r="A5" s="144" t="str">
        <f aca="false">'ფორმა N1'!A5</f>
        <v>ალექსანდრე ელისაშვილი</v>
      </c>
      <c r="B5" s="144"/>
      <c r="C5" s="144"/>
      <c r="D5" s="144"/>
      <c r="E5" s="144"/>
      <c r="F5" s="144"/>
      <c r="G5" s="145"/>
      <c r="H5" s="145"/>
      <c r="I5" s="145"/>
    </row>
    <row r="6" customFormat="false" ht="15" hidden="false" customHeight="false" outlineLevel="0" collapsed="false">
      <c r="A6" s="90"/>
      <c r="B6" s="90"/>
      <c r="C6" s="90"/>
      <c r="D6" s="90"/>
      <c r="E6" s="90"/>
      <c r="F6" s="90"/>
      <c r="G6" s="86"/>
      <c r="H6" s="86"/>
      <c r="I6" s="86"/>
    </row>
    <row r="7" customFormat="false" ht="15" hidden="false" customHeight="false" outlineLevel="0" collapsed="false">
      <c r="A7" s="132"/>
      <c r="B7" s="132"/>
      <c r="C7" s="132"/>
      <c r="D7" s="132"/>
      <c r="E7" s="132"/>
      <c r="F7" s="132"/>
      <c r="G7" s="134"/>
      <c r="H7" s="134"/>
      <c r="I7" s="87"/>
    </row>
    <row r="8" customFormat="false" ht="45" hidden="false" customHeight="false" outlineLevel="0" collapsed="false">
      <c r="A8" s="223" t="s">
        <v>7</v>
      </c>
      <c r="B8" s="98" t="s">
        <v>440</v>
      </c>
      <c r="C8" s="147" t="s">
        <v>441</v>
      </c>
      <c r="D8" s="147" t="s">
        <v>442</v>
      </c>
      <c r="E8" s="147" t="s">
        <v>461</v>
      </c>
      <c r="F8" s="147" t="s">
        <v>462</v>
      </c>
      <c r="G8" s="147" t="s">
        <v>463</v>
      </c>
      <c r="H8" s="98" t="s">
        <v>304</v>
      </c>
      <c r="I8" s="98" t="s">
        <v>305</v>
      </c>
    </row>
    <row r="9" customFormat="false" ht="15" hidden="false" customHeight="false" outlineLevel="0" collapsed="false">
      <c r="A9" s="224"/>
      <c r="B9" s="225"/>
      <c r="C9" s="174"/>
      <c r="D9" s="174"/>
      <c r="E9" s="174"/>
      <c r="F9" s="174"/>
      <c r="G9" s="174"/>
      <c r="H9" s="152"/>
      <c r="I9" s="152"/>
    </row>
    <row r="10" customFormat="false" ht="15" hidden="false" customHeight="false" outlineLevel="0" collapsed="false">
      <c r="A10" s="224"/>
      <c r="B10" s="225"/>
      <c r="C10" s="174"/>
      <c r="D10" s="174"/>
      <c r="E10" s="174"/>
      <c r="F10" s="174"/>
      <c r="G10" s="174"/>
      <c r="H10" s="152"/>
      <c r="I10" s="152"/>
    </row>
    <row r="11" customFormat="false" ht="15" hidden="false" customHeight="false" outlineLevel="0" collapsed="false">
      <c r="A11" s="224"/>
      <c r="B11" s="225"/>
      <c r="C11" s="103"/>
      <c r="D11" s="103"/>
      <c r="E11" s="103"/>
      <c r="F11" s="103"/>
      <c r="G11" s="103"/>
      <c r="H11" s="152"/>
      <c r="I11" s="152"/>
    </row>
    <row r="12" customFormat="false" ht="15" hidden="false" customHeight="false" outlineLevel="0" collapsed="false">
      <c r="A12" s="224"/>
      <c r="B12" s="225"/>
      <c r="C12" s="103"/>
      <c r="D12" s="103"/>
      <c r="E12" s="103"/>
      <c r="F12" s="103"/>
      <c r="G12" s="103"/>
      <c r="H12" s="152"/>
      <c r="I12" s="152"/>
    </row>
    <row r="13" customFormat="false" ht="15" hidden="false" customHeight="false" outlineLevel="0" collapsed="false">
      <c r="A13" s="224"/>
      <c r="B13" s="225"/>
      <c r="C13" s="103"/>
      <c r="D13" s="103"/>
      <c r="E13" s="103"/>
      <c r="F13" s="103"/>
      <c r="G13" s="103"/>
      <c r="H13" s="152"/>
      <c r="I13" s="152"/>
    </row>
    <row r="14" customFormat="false" ht="15" hidden="false" customHeight="false" outlineLevel="0" collapsed="false">
      <c r="A14" s="224"/>
      <c r="B14" s="225"/>
      <c r="C14" s="103"/>
      <c r="D14" s="103"/>
      <c r="E14" s="103"/>
      <c r="F14" s="103"/>
      <c r="G14" s="103"/>
      <c r="H14" s="152"/>
      <c r="I14" s="152"/>
    </row>
    <row r="15" customFormat="false" ht="15" hidden="false" customHeight="false" outlineLevel="0" collapsed="false">
      <c r="A15" s="224"/>
      <c r="B15" s="225"/>
      <c r="C15" s="103"/>
      <c r="D15" s="103"/>
      <c r="E15" s="103"/>
      <c r="F15" s="103"/>
      <c r="G15" s="103"/>
      <c r="H15" s="152"/>
      <c r="I15" s="152"/>
    </row>
    <row r="16" customFormat="false" ht="15" hidden="false" customHeight="false" outlineLevel="0" collapsed="false">
      <c r="A16" s="224"/>
      <c r="B16" s="225"/>
      <c r="C16" s="103"/>
      <c r="D16" s="103"/>
      <c r="E16" s="103"/>
      <c r="F16" s="103"/>
      <c r="G16" s="103"/>
      <c r="H16" s="152"/>
      <c r="I16" s="152"/>
    </row>
    <row r="17" customFormat="false" ht="15" hidden="false" customHeight="false" outlineLevel="0" collapsed="false">
      <c r="A17" s="224"/>
      <c r="B17" s="225"/>
      <c r="C17" s="103"/>
      <c r="D17" s="103"/>
      <c r="E17" s="103"/>
      <c r="F17" s="103"/>
      <c r="G17" s="103"/>
      <c r="H17" s="152"/>
      <c r="I17" s="152"/>
    </row>
    <row r="18" customFormat="false" ht="15" hidden="false" customHeight="false" outlineLevel="0" collapsed="false">
      <c r="A18" s="224"/>
      <c r="B18" s="225"/>
      <c r="C18" s="103"/>
      <c r="D18" s="103"/>
      <c r="E18" s="103"/>
      <c r="F18" s="103"/>
      <c r="G18" s="103"/>
      <c r="H18" s="152"/>
      <c r="I18" s="152"/>
    </row>
    <row r="19" customFormat="false" ht="15" hidden="false" customHeight="false" outlineLevel="0" collapsed="false">
      <c r="A19" s="224"/>
      <c r="B19" s="225"/>
      <c r="C19" s="103"/>
      <c r="D19" s="103"/>
      <c r="E19" s="103"/>
      <c r="F19" s="103"/>
      <c r="G19" s="103"/>
      <c r="H19" s="152"/>
      <c r="I19" s="152"/>
    </row>
    <row r="20" customFormat="false" ht="15" hidden="false" customHeight="false" outlineLevel="0" collapsed="false">
      <c r="A20" s="224"/>
      <c r="B20" s="225"/>
      <c r="C20" s="103"/>
      <c r="D20" s="103"/>
      <c r="E20" s="103"/>
      <c r="F20" s="103"/>
      <c r="G20" s="103"/>
      <c r="H20" s="152"/>
      <c r="I20" s="152"/>
    </row>
    <row r="21" customFormat="false" ht="15" hidden="false" customHeight="false" outlineLevel="0" collapsed="false">
      <c r="A21" s="224"/>
      <c r="B21" s="225"/>
      <c r="C21" s="103"/>
      <c r="D21" s="103"/>
      <c r="E21" s="103"/>
      <c r="F21" s="103"/>
      <c r="G21" s="103"/>
      <c r="H21" s="152"/>
      <c r="I21" s="152"/>
    </row>
    <row r="22" customFormat="false" ht="15" hidden="false" customHeight="false" outlineLevel="0" collapsed="false">
      <c r="A22" s="224"/>
      <c r="B22" s="225"/>
      <c r="C22" s="103"/>
      <c r="D22" s="103"/>
      <c r="E22" s="103"/>
      <c r="F22" s="103"/>
      <c r="G22" s="103"/>
      <c r="H22" s="152"/>
      <c r="I22" s="152"/>
    </row>
    <row r="23" customFormat="false" ht="15" hidden="false" customHeight="false" outlineLevel="0" collapsed="false">
      <c r="A23" s="224"/>
      <c r="B23" s="225"/>
      <c r="C23" s="103"/>
      <c r="D23" s="103"/>
      <c r="E23" s="103"/>
      <c r="F23" s="103"/>
      <c r="G23" s="103"/>
      <c r="H23" s="152"/>
      <c r="I23" s="152"/>
    </row>
    <row r="24" customFormat="false" ht="15" hidden="false" customHeight="false" outlineLevel="0" collapsed="false">
      <c r="A24" s="224"/>
      <c r="B24" s="225"/>
      <c r="C24" s="103"/>
      <c r="D24" s="103"/>
      <c r="E24" s="103"/>
      <c r="F24" s="103"/>
      <c r="G24" s="103"/>
      <c r="H24" s="152"/>
      <c r="I24" s="152"/>
    </row>
    <row r="25" customFormat="false" ht="15" hidden="false" customHeight="false" outlineLevel="0" collapsed="false">
      <c r="A25" s="224"/>
      <c r="B25" s="225"/>
      <c r="C25" s="103"/>
      <c r="D25" s="103"/>
      <c r="E25" s="103"/>
      <c r="F25" s="103"/>
      <c r="G25" s="103"/>
      <c r="H25" s="152"/>
      <c r="I25" s="152"/>
    </row>
    <row r="26" customFormat="false" ht="15" hidden="false" customHeight="false" outlineLevel="0" collapsed="false">
      <c r="A26" s="224"/>
      <c r="B26" s="225"/>
      <c r="C26" s="103"/>
      <c r="D26" s="103"/>
      <c r="E26" s="103"/>
      <c r="F26" s="103"/>
      <c r="G26" s="103"/>
      <c r="H26" s="152"/>
      <c r="I26" s="152"/>
    </row>
    <row r="27" customFormat="false" ht="15" hidden="false" customHeight="false" outlineLevel="0" collapsed="false">
      <c r="A27" s="224"/>
      <c r="B27" s="225"/>
      <c r="C27" s="103"/>
      <c r="D27" s="103"/>
      <c r="E27" s="103"/>
      <c r="F27" s="103"/>
      <c r="G27" s="103"/>
      <c r="H27" s="152"/>
      <c r="I27" s="152"/>
    </row>
    <row r="28" customFormat="false" ht="15" hidden="false" customHeight="false" outlineLevel="0" collapsed="false">
      <c r="A28" s="224"/>
      <c r="B28" s="225"/>
      <c r="C28" s="103"/>
      <c r="D28" s="103"/>
      <c r="E28" s="103"/>
      <c r="F28" s="103"/>
      <c r="G28" s="103"/>
      <c r="H28" s="152"/>
      <c r="I28" s="152"/>
    </row>
    <row r="29" customFormat="false" ht="15" hidden="false" customHeight="false" outlineLevel="0" collapsed="false">
      <c r="A29" s="224"/>
      <c r="B29" s="225"/>
      <c r="C29" s="103"/>
      <c r="D29" s="103"/>
      <c r="E29" s="103"/>
      <c r="F29" s="103"/>
      <c r="G29" s="103"/>
      <c r="H29" s="152"/>
      <c r="I29" s="152"/>
    </row>
    <row r="30" customFormat="false" ht="15" hidden="false" customHeight="false" outlineLevel="0" collapsed="false">
      <c r="A30" s="224"/>
      <c r="B30" s="225"/>
      <c r="C30" s="103"/>
      <c r="D30" s="103"/>
      <c r="E30" s="103"/>
      <c r="F30" s="103"/>
      <c r="G30" s="103"/>
      <c r="H30" s="152"/>
      <c r="I30" s="152"/>
    </row>
    <row r="31" customFormat="false" ht="15" hidden="false" customHeight="false" outlineLevel="0" collapsed="false">
      <c r="A31" s="224"/>
      <c r="B31" s="225"/>
      <c r="C31" s="103"/>
      <c r="D31" s="103"/>
      <c r="E31" s="103"/>
      <c r="F31" s="103"/>
      <c r="G31" s="103"/>
      <c r="H31" s="152"/>
      <c r="I31" s="152"/>
    </row>
    <row r="32" customFormat="false" ht="15" hidden="false" customHeight="false" outlineLevel="0" collapsed="false">
      <c r="A32" s="224"/>
      <c r="B32" s="225"/>
      <c r="C32" s="103"/>
      <c r="D32" s="103"/>
      <c r="E32" s="103"/>
      <c r="F32" s="103"/>
      <c r="G32" s="103"/>
      <c r="H32" s="152"/>
      <c r="I32" s="152"/>
    </row>
    <row r="33" customFormat="false" ht="15" hidden="false" customHeight="false" outlineLevel="0" collapsed="false">
      <c r="A33" s="224"/>
      <c r="B33" s="225"/>
      <c r="C33" s="103"/>
      <c r="D33" s="103"/>
      <c r="E33" s="103"/>
      <c r="F33" s="103"/>
      <c r="G33" s="103"/>
      <c r="H33" s="152"/>
      <c r="I33" s="152"/>
    </row>
    <row r="34" customFormat="false" ht="15" hidden="false" customHeight="false" outlineLevel="0" collapsed="false">
      <c r="A34" s="224"/>
      <c r="B34" s="226"/>
      <c r="C34" s="213"/>
      <c r="D34" s="213"/>
      <c r="E34" s="213"/>
      <c r="F34" s="213"/>
      <c r="G34" s="213" t="s">
        <v>464</v>
      </c>
      <c r="H34" s="170" t="n">
        <f aca="false">SUM(H9:H33)</f>
        <v>0</v>
      </c>
      <c r="I34" s="170" t="n">
        <f aca="false">SUM(I9:I33)</f>
        <v>0</v>
      </c>
    </row>
    <row r="35" customFormat="false" ht="15" hidden="false" customHeight="false" outlineLevel="0" collapsed="false">
      <c r="A35" s="180"/>
      <c r="B35" s="180"/>
      <c r="C35" s="180"/>
      <c r="D35" s="180"/>
      <c r="E35" s="180"/>
      <c r="F35" s="180"/>
      <c r="G35" s="83"/>
      <c r="H35" s="83"/>
    </row>
    <row r="36" customFormat="false" ht="15" hidden="false" customHeight="false" outlineLevel="0" collapsed="false">
      <c r="A36" s="214" t="s">
        <v>465</v>
      </c>
      <c r="B36" s="180"/>
      <c r="C36" s="180"/>
      <c r="D36" s="180"/>
      <c r="E36" s="180"/>
      <c r="F36" s="180"/>
      <c r="G36" s="83"/>
      <c r="H36" s="83"/>
    </row>
    <row r="37" customFormat="false" ht="15" hidden="false" customHeight="false" outlineLevel="0" collapsed="false">
      <c r="A37" s="214"/>
      <c r="B37" s="180"/>
      <c r="C37" s="180"/>
      <c r="D37" s="180"/>
      <c r="E37" s="180"/>
      <c r="F37" s="180"/>
      <c r="G37" s="83"/>
      <c r="H37" s="83"/>
    </row>
    <row r="38" customFormat="false" ht="15" hidden="false" customHeight="false" outlineLevel="0" collapsed="false">
      <c r="A38" s="214"/>
      <c r="B38" s="83"/>
      <c r="C38" s="83"/>
      <c r="D38" s="83"/>
      <c r="E38" s="83"/>
      <c r="F38" s="83"/>
      <c r="G38" s="83"/>
      <c r="H38" s="83"/>
    </row>
    <row r="39" customFormat="false" ht="15" hidden="false" customHeight="false" outlineLevel="0" collapsed="false">
      <c r="A39" s="214"/>
      <c r="B39" s="83"/>
      <c r="C39" s="83"/>
      <c r="D39" s="83"/>
      <c r="E39" s="83"/>
      <c r="F39" s="83"/>
      <c r="G39" s="83"/>
      <c r="H39" s="83"/>
    </row>
    <row r="40" customFormat="false" ht="12.75" hidden="false" customHeight="false" outlineLevel="0" collapsed="false">
      <c r="A40" s="136"/>
      <c r="B40" s="136"/>
      <c r="C40" s="136"/>
      <c r="D40" s="136"/>
      <c r="E40" s="136"/>
      <c r="F40" s="136"/>
      <c r="G40" s="136"/>
      <c r="H40" s="136"/>
    </row>
    <row r="41" customFormat="false" ht="15" hidden="false" customHeight="false" outlineLevel="0" collapsed="false">
      <c r="A41" s="118" t="s">
        <v>294</v>
      </c>
      <c r="B41" s="83"/>
      <c r="C41" s="83"/>
      <c r="D41" s="83"/>
      <c r="E41" s="83"/>
      <c r="F41" s="83"/>
      <c r="G41" s="83"/>
      <c r="H41" s="83"/>
    </row>
    <row r="42" customFormat="false" ht="15" hidden="false" customHeight="false" outlineLevel="0" collapsed="false">
      <c r="A42" s="83"/>
      <c r="B42" s="83"/>
      <c r="C42" s="83"/>
      <c r="D42" s="83"/>
      <c r="E42" s="83"/>
      <c r="F42" s="83"/>
      <c r="G42" s="83"/>
      <c r="H42" s="83"/>
    </row>
    <row r="43" customFormat="false" ht="15" hidden="false" customHeight="false" outlineLevel="0" collapsed="false">
      <c r="A43" s="83"/>
      <c r="B43" s="83"/>
      <c r="C43" s="83"/>
      <c r="D43" s="83"/>
      <c r="E43" s="83"/>
      <c r="F43" s="83"/>
      <c r="G43" s="83"/>
      <c r="H43" s="94"/>
    </row>
    <row r="44" customFormat="false" ht="15" hidden="false" customHeight="false" outlineLevel="0" collapsed="false">
      <c r="A44" s="118"/>
      <c r="B44" s="118" t="s">
        <v>295</v>
      </c>
      <c r="C44" s="118"/>
      <c r="D44" s="118"/>
      <c r="E44" s="118"/>
      <c r="F44" s="118"/>
      <c r="G44" s="83"/>
      <c r="H44" s="94"/>
    </row>
    <row r="45" customFormat="false" ht="15" hidden="false" customHeight="false" outlineLevel="0" collapsed="false">
      <c r="A45" s="83"/>
      <c r="B45" s="83" t="s">
        <v>296</v>
      </c>
      <c r="C45" s="83"/>
      <c r="D45" s="83"/>
      <c r="E45" s="83"/>
      <c r="F45" s="83"/>
      <c r="G45" s="83"/>
      <c r="H45" s="94"/>
    </row>
    <row r="46" customFormat="false" ht="12.75" hidden="false" customHeight="false" outlineLevel="0" collapsed="false">
      <c r="A46" s="121"/>
      <c r="B46" s="121" t="s">
        <v>297</v>
      </c>
      <c r="C46" s="121"/>
      <c r="D46" s="121"/>
      <c r="E46" s="121"/>
      <c r="F46" s="121"/>
    </row>
  </sheetData>
  <mergeCells count="2">
    <mergeCell ref="G1:H1"/>
    <mergeCell ref="G2:H2"/>
  </mergeCells>
  <printOptions headings="false" gridLines="tru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80" workbookViewId="0">
      <selection pane="topLeft" activeCell="G3" activeCellId="0" sqref="G3"/>
    </sheetView>
  </sheetViews>
  <sheetFormatPr defaultRowHeight="12.75"/>
  <cols>
    <col collapsed="false" hidden="false" max="1" min="1" style="215" width="5.41836734693878"/>
    <col collapsed="false" hidden="false" max="2" min="2" style="215" width="13.1326530612245"/>
    <col collapsed="false" hidden="false" max="3" min="3" style="215" width="15.1275510204082"/>
    <col collapsed="false" hidden="false" max="4" min="4" style="215" width="17.9795918367347"/>
    <col collapsed="false" hidden="false" max="5" min="5" style="215" width="20.5459183673469"/>
    <col collapsed="false" hidden="false" max="6" min="6" style="215" width="21.265306122449"/>
    <col collapsed="false" hidden="false" max="7" min="7" style="215" width="15.1275510204082"/>
    <col collapsed="false" hidden="false" max="8" min="8" style="215" width="15.5510204081633"/>
    <col collapsed="false" hidden="false" max="9" min="9" style="215" width="13.4081632653061"/>
    <col collapsed="false" hidden="true" max="10" min="10" style="215" width="0"/>
    <col collapsed="false" hidden="false" max="257" min="11" style="215" width="9.13265306122449"/>
    <col collapsed="false" hidden="false" max="1025" min="258" style="0" width="9.13265306122449"/>
  </cols>
  <sheetData>
    <row r="1" customFormat="false" ht="15" hidden="false" customHeight="false" outlineLevel="0" collapsed="false">
      <c r="A1" s="85" t="s">
        <v>466</v>
      </c>
      <c r="B1" s="85"/>
      <c r="C1" s="90"/>
      <c r="D1" s="90"/>
      <c r="E1" s="90"/>
      <c r="F1" s="90"/>
      <c r="G1" s="87" t="s">
        <v>1</v>
      </c>
      <c r="H1" s="87"/>
    </row>
    <row r="2" customFormat="false" ht="15" hidden="false" customHeight="false" outlineLevel="0" collapsed="false">
      <c r="A2" s="86" t="s">
        <v>2</v>
      </c>
      <c r="B2" s="85"/>
      <c r="C2" s="90"/>
      <c r="D2" s="90"/>
      <c r="E2" s="90"/>
      <c r="F2" s="90"/>
      <c r="G2" s="212" t="str">
        <f aca="false">'ფორმა N1'!L2</f>
        <v>03.10.-21.10.2017</v>
      </c>
      <c r="H2" s="212"/>
    </row>
    <row r="3" customFormat="false" ht="15" hidden="false" customHeight="false" outlineLevel="0" collapsed="false">
      <c r="A3" s="86"/>
      <c r="B3" s="86"/>
      <c r="C3" s="86"/>
      <c r="D3" s="86"/>
      <c r="E3" s="86"/>
      <c r="F3" s="86"/>
      <c r="G3" s="87"/>
      <c r="H3" s="87"/>
    </row>
    <row r="4" customFormat="false" ht="15" hidden="false" customHeight="false" outlineLevel="0" collapsed="false">
      <c r="A4" s="90" t="s">
        <v>4</v>
      </c>
      <c r="B4" s="90"/>
      <c r="C4" s="90"/>
      <c r="D4" s="90"/>
      <c r="E4" s="90"/>
      <c r="F4" s="90"/>
      <c r="G4" s="86"/>
      <c r="H4" s="86"/>
    </row>
    <row r="5" customFormat="false" ht="15" hidden="false" customHeight="false" outlineLevel="0" collapsed="false">
      <c r="A5" s="144" t="str">
        <f aca="false">'ფორმა N1'!A5</f>
        <v>ალექსანდრე ელისაშვილი</v>
      </c>
      <c r="B5" s="144"/>
      <c r="C5" s="144"/>
      <c r="D5" s="144"/>
      <c r="E5" s="144"/>
      <c r="F5" s="144"/>
      <c r="G5" s="145"/>
      <c r="H5" s="145"/>
    </row>
    <row r="6" customFormat="false" ht="15" hidden="false" customHeight="false" outlineLevel="0" collapsed="false">
      <c r="A6" s="90"/>
      <c r="B6" s="90"/>
      <c r="C6" s="90"/>
      <c r="D6" s="90"/>
      <c r="E6" s="90"/>
      <c r="F6" s="90"/>
      <c r="G6" s="86"/>
      <c r="H6" s="86"/>
    </row>
    <row r="7" customFormat="false" ht="15" hidden="false" customHeight="false" outlineLevel="0" collapsed="false">
      <c r="A7" s="132"/>
      <c r="B7" s="132"/>
      <c r="C7" s="132"/>
      <c r="D7" s="132"/>
      <c r="E7" s="132"/>
      <c r="F7" s="132"/>
      <c r="G7" s="134"/>
      <c r="H7" s="134"/>
    </row>
    <row r="8" customFormat="false" ht="30" hidden="false" customHeight="false" outlineLevel="0" collapsed="false">
      <c r="A8" s="147" t="s">
        <v>7</v>
      </c>
      <c r="B8" s="147" t="s">
        <v>440</v>
      </c>
      <c r="C8" s="147" t="s">
        <v>441</v>
      </c>
      <c r="D8" s="147" t="s">
        <v>442</v>
      </c>
      <c r="E8" s="147" t="s">
        <v>444</v>
      </c>
      <c r="F8" s="147" t="s">
        <v>467</v>
      </c>
      <c r="G8" s="98" t="s">
        <v>304</v>
      </c>
      <c r="H8" s="98" t="s">
        <v>305</v>
      </c>
      <c r="J8" s="216" t="s">
        <v>446</v>
      </c>
    </row>
    <row r="9" customFormat="false" ht="15" hidden="false" customHeight="false" outlineLevel="0" collapsed="false">
      <c r="A9" s="174"/>
      <c r="B9" s="174"/>
      <c r="C9" s="174"/>
      <c r="D9" s="174"/>
      <c r="E9" s="174"/>
      <c r="F9" s="174"/>
      <c r="G9" s="152"/>
      <c r="H9" s="152"/>
      <c r="J9" s="216" t="s">
        <v>309</v>
      </c>
    </row>
    <row r="10" customFormat="false" ht="15" hidden="false" customHeight="false" outlineLevel="0" collapsed="false">
      <c r="A10" s="174"/>
      <c r="B10" s="174"/>
      <c r="C10" s="174"/>
      <c r="D10" s="174"/>
      <c r="E10" s="174"/>
      <c r="F10" s="174"/>
      <c r="G10" s="152"/>
      <c r="H10" s="152"/>
    </row>
    <row r="11" customFormat="false" ht="15" hidden="false" customHeight="false" outlineLevel="0" collapsed="false">
      <c r="A11" s="103"/>
      <c r="B11" s="103"/>
      <c r="C11" s="103"/>
      <c r="D11" s="103"/>
      <c r="E11" s="103"/>
      <c r="F11" s="103"/>
      <c r="G11" s="152"/>
      <c r="H11" s="152"/>
    </row>
    <row r="12" customFormat="false" ht="15" hidden="false" customHeight="false" outlineLevel="0" collapsed="false">
      <c r="A12" s="103"/>
      <c r="B12" s="103"/>
      <c r="C12" s="103"/>
      <c r="D12" s="103"/>
      <c r="E12" s="103"/>
      <c r="F12" s="103"/>
      <c r="G12" s="152"/>
      <c r="H12" s="152"/>
    </row>
    <row r="13" customFormat="false" ht="15" hidden="false" customHeight="false" outlineLevel="0" collapsed="false">
      <c r="A13" s="103"/>
      <c r="B13" s="103"/>
      <c r="C13" s="103"/>
      <c r="D13" s="103"/>
      <c r="E13" s="103"/>
      <c r="F13" s="103"/>
      <c r="G13" s="152"/>
      <c r="H13" s="152"/>
    </row>
    <row r="14" customFormat="false" ht="15" hidden="false" customHeight="false" outlineLevel="0" collapsed="false">
      <c r="A14" s="103"/>
      <c r="B14" s="103"/>
      <c r="C14" s="103"/>
      <c r="D14" s="103"/>
      <c r="E14" s="103"/>
      <c r="F14" s="103"/>
      <c r="G14" s="152"/>
      <c r="H14" s="152"/>
    </row>
    <row r="15" customFormat="false" ht="15" hidden="false" customHeight="false" outlineLevel="0" collapsed="false">
      <c r="A15" s="103"/>
      <c r="B15" s="103"/>
      <c r="C15" s="103"/>
      <c r="D15" s="103"/>
      <c r="E15" s="103"/>
      <c r="F15" s="103"/>
      <c r="G15" s="152"/>
      <c r="H15" s="152"/>
    </row>
    <row r="16" customFormat="false" ht="15" hidden="false" customHeight="false" outlineLevel="0" collapsed="false">
      <c r="A16" s="103"/>
      <c r="B16" s="103"/>
      <c r="C16" s="103"/>
      <c r="D16" s="103"/>
      <c r="E16" s="103"/>
      <c r="F16" s="103"/>
      <c r="G16" s="152"/>
      <c r="H16" s="152"/>
    </row>
    <row r="17" customFormat="false" ht="15" hidden="false" customHeight="false" outlineLevel="0" collapsed="false">
      <c r="A17" s="103"/>
      <c r="B17" s="103"/>
      <c r="C17" s="103"/>
      <c r="D17" s="103"/>
      <c r="E17" s="103"/>
      <c r="F17" s="103"/>
      <c r="G17" s="152"/>
      <c r="H17" s="152"/>
    </row>
    <row r="18" customFormat="false" ht="15" hidden="false" customHeight="false" outlineLevel="0" collapsed="false">
      <c r="A18" s="103"/>
      <c r="B18" s="103"/>
      <c r="C18" s="103"/>
      <c r="D18" s="103"/>
      <c r="E18" s="103"/>
      <c r="F18" s="103"/>
      <c r="G18" s="152"/>
      <c r="H18" s="152"/>
    </row>
    <row r="19" customFormat="false" ht="15" hidden="false" customHeight="false" outlineLevel="0" collapsed="false">
      <c r="A19" s="103"/>
      <c r="B19" s="103"/>
      <c r="C19" s="103"/>
      <c r="D19" s="103"/>
      <c r="E19" s="103"/>
      <c r="F19" s="103"/>
      <c r="G19" s="152"/>
      <c r="H19" s="152"/>
    </row>
    <row r="20" customFormat="false" ht="15" hidden="false" customHeight="false" outlineLevel="0" collapsed="false">
      <c r="A20" s="103"/>
      <c r="B20" s="103"/>
      <c r="C20" s="103"/>
      <c r="D20" s="103"/>
      <c r="E20" s="103"/>
      <c r="F20" s="103"/>
      <c r="G20" s="152"/>
      <c r="H20" s="152"/>
    </row>
    <row r="21" customFormat="false" ht="15" hidden="false" customHeight="false" outlineLevel="0" collapsed="false">
      <c r="A21" s="103"/>
      <c r="B21" s="103"/>
      <c r="C21" s="103"/>
      <c r="D21" s="103"/>
      <c r="E21" s="103"/>
      <c r="F21" s="103"/>
      <c r="G21" s="152"/>
      <c r="H21" s="152"/>
    </row>
    <row r="22" customFormat="false" ht="15" hidden="false" customHeight="false" outlineLevel="0" collapsed="false">
      <c r="A22" s="103"/>
      <c r="B22" s="103"/>
      <c r="C22" s="103"/>
      <c r="D22" s="103"/>
      <c r="E22" s="103"/>
      <c r="F22" s="103"/>
      <c r="G22" s="152"/>
      <c r="H22" s="152"/>
    </row>
    <row r="23" customFormat="false" ht="15" hidden="false" customHeight="false" outlineLevel="0" collapsed="false">
      <c r="A23" s="103"/>
      <c r="B23" s="103"/>
      <c r="C23" s="103"/>
      <c r="D23" s="103"/>
      <c r="E23" s="103"/>
      <c r="F23" s="103"/>
      <c r="G23" s="152"/>
      <c r="H23" s="152"/>
    </row>
    <row r="24" customFormat="false" ht="15" hidden="false" customHeight="false" outlineLevel="0" collapsed="false">
      <c r="A24" s="103"/>
      <c r="B24" s="103"/>
      <c r="C24" s="103"/>
      <c r="D24" s="103"/>
      <c r="E24" s="103"/>
      <c r="F24" s="103"/>
      <c r="G24" s="152"/>
      <c r="H24" s="152"/>
    </row>
    <row r="25" customFormat="false" ht="15" hidden="false" customHeight="false" outlineLevel="0" collapsed="false">
      <c r="A25" s="103"/>
      <c r="B25" s="103"/>
      <c r="C25" s="103"/>
      <c r="D25" s="103"/>
      <c r="E25" s="103"/>
      <c r="F25" s="103"/>
      <c r="G25" s="152"/>
      <c r="H25" s="152"/>
    </row>
    <row r="26" customFormat="false" ht="15" hidden="false" customHeight="false" outlineLevel="0" collapsed="false">
      <c r="A26" s="103"/>
      <c r="B26" s="103"/>
      <c r="C26" s="103"/>
      <c r="D26" s="103"/>
      <c r="E26" s="103"/>
      <c r="F26" s="103"/>
      <c r="G26" s="152"/>
      <c r="H26" s="152"/>
    </row>
    <row r="27" customFormat="false" ht="15" hidden="false" customHeight="false" outlineLevel="0" collapsed="false">
      <c r="A27" s="103"/>
      <c r="B27" s="103"/>
      <c r="C27" s="103"/>
      <c r="D27" s="103"/>
      <c r="E27" s="103"/>
      <c r="F27" s="103"/>
      <c r="G27" s="152"/>
      <c r="H27" s="152"/>
    </row>
    <row r="28" customFormat="false" ht="15" hidden="false" customHeight="false" outlineLevel="0" collapsed="false">
      <c r="A28" s="103"/>
      <c r="B28" s="103"/>
      <c r="C28" s="103"/>
      <c r="D28" s="103"/>
      <c r="E28" s="103"/>
      <c r="F28" s="103"/>
      <c r="G28" s="152"/>
      <c r="H28" s="152"/>
    </row>
    <row r="29" customFormat="false" ht="15" hidden="false" customHeight="false" outlineLevel="0" collapsed="false">
      <c r="A29" s="103"/>
      <c r="B29" s="103"/>
      <c r="C29" s="103"/>
      <c r="D29" s="103"/>
      <c r="E29" s="103"/>
      <c r="F29" s="103"/>
      <c r="G29" s="152"/>
      <c r="H29" s="152"/>
    </row>
    <row r="30" customFormat="false" ht="15" hidden="false" customHeight="false" outlineLevel="0" collapsed="false">
      <c r="A30" s="103"/>
      <c r="B30" s="103"/>
      <c r="C30" s="103"/>
      <c r="D30" s="103"/>
      <c r="E30" s="103"/>
      <c r="F30" s="103"/>
      <c r="G30" s="152"/>
      <c r="H30" s="152"/>
    </row>
    <row r="31" customFormat="false" ht="15" hidden="false" customHeight="false" outlineLevel="0" collapsed="false">
      <c r="A31" s="103"/>
      <c r="B31" s="103"/>
      <c r="C31" s="103"/>
      <c r="D31" s="103"/>
      <c r="E31" s="103"/>
      <c r="F31" s="103"/>
      <c r="G31" s="152"/>
      <c r="H31" s="152"/>
    </row>
    <row r="32" customFormat="false" ht="15" hidden="false" customHeight="false" outlineLevel="0" collapsed="false">
      <c r="A32" s="103"/>
      <c r="B32" s="103"/>
      <c r="C32" s="103"/>
      <c r="D32" s="103"/>
      <c r="E32" s="103"/>
      <c r="F32" s="103"/>
      <c r="G32" s="152"/>
      <c r="H32" s="152"/>
    </row>
    <row r="33" customFormat="false" ht="15" hidden="false" customHeight="false" outlineLevel="0" collapsed="false">
      <c r="A33" s="103"/>
      <c r="B33" s="103"/>
      <c r="C33" s="103"/>
      <c r="D33" s="103"/>
      <c r="E33" s="103"/>
      <c r="F33" s="103"/>
      <c r="G33" s="152"/>
      <c r="H33" s="152"/>
    </row>
    <row r="34" customFormat="false" ht="15" hidden="false" customHeight="false" outlineLevel="0" collapsed="false">
      <c r="A34" s="103"/>
      <c r="B34" s="213"/>
      <c r="C34" s="213"/>
      <c r="D34" s="213"/>
      <c r="E34" s="213"/>
      <c r="F34" s="213" t="s">
        <v>468</v>
      </c>
      <c r="G34" s="170" t="n">
        <f aca="false">SUM(G9:G33)</f>
        <v>0</v>
      </c>
      <c r="H34" s="170" t="n">
        <f aca="false">SUM(H9:H33)</f>
        <v>0</v>
      </c>
    </row>
    <row r="35" customFormat="false" ht="15" hidden="false" customHeight="false" outlineLevel="0" collapsed="false">
      <c r="A35" s="217"/>
      <c r="B35" s="217"/>
      <c r="C35" s="217"/>
      <c r="D35" s="217"/>
      <c r="E35" s="217"/>
      <c r="F35" s="217"/>
      <c r="G35" s="217"/>
      <c r="H35" s="173"/>
      <c r="I35" s="173"/>
    </row>
    <row r="36" customFormat="false" ht="15" hidden="false" customHeight="false" outlineLevel="0" collapsed="false">
      <c r="A36" s="218" t="s">
        <v>469</v>
      </c>
      <c r="B36" s="218"/>
      <c r="C36" s="217"/>
      <c r="D36" s="217"/>
      <c r="E36" s="217"/>
      <c r="F36" s="217"/>
      <c r="G36" s="217"/>
      <c r="H36" s="173"/>
      <c r="I36" s="173"/>
    </row>
    <row r="37" customFormat="false" ht="15" hidden="false" customHeight="false" outlineLevel="0" collapsed="false">
      <c r="A37" s="218"/>
      <c r="B37" s="218"/>
      <c r="C37" s="217"/>
      <c r="D37" s="217"/>
      <c r="E37" s="217"/>
      <c r="F37" s="217"/>
      <c r="G37" s="217"/>
      <c r="H37" s="173"/>
      <c r="I37" s="173"/>
    </row>
    <row r="38" customFormat="false" ht="15" hidden="false" customHeight="false" outlineLevel="0" collapsed="false">
      <c r="A38" s="218"/>
      <c r="B38" s="218"/>
      <c r="C38" s="173"/>
      <c r="D38" s="173"/>
      <c r="E38" s="173"/>
      <c r="F38" s="173"/>
      <c r="G38" s="173"/>
      <c r="H38" s="173"/>
      <c r="I38" s="173"/>
    </row>
    <row r="39" customFormat="false" ht="15" hidden="false" customHeight="false" outlineLevel="0" collapsed="false">
      <c r="A39" s="218"/>
      <c r="B39" s="218"/>
      <c r="C39" s="173"/>
      <c r="D39" s="173"/>
      <c r="E39" s="173"/>
      <c r="F39" s="173"/>
      <c r="G39" s="173"/>
      <c r="H39" s="173"/>
      <c r="I39" s="173"/>
    </row>
    <row r="40" customFormat="false" ht="12.75" hidden="false" customHeight="false" outlineLevel="0" collapsed="false">
      <c r="A40" s="219"/>
      <c r="B40" s="219"/>
      <c r="C40" s="219"/>
      <c r="D40" s="219"/>
      <c r="E40" s="219"/>
      <c r="F40" s="219"/>
      <c r="G40" s="219"/>
      <c r="H40" s="219"/>
      <c r="I40" s="219"/>
    </row>
    <row r="41" customFormat="false" ht="15" hidden="false" customHeight="false" outlineLevel="0" collapsed="false">
      <c r="A41" s="220" t="s">
        <v>294</v>
      </c>
      <c r="B41" s="220"/>
      <c r="C41" s="173"/>
      <c r="D41" s="173"/>
      <c r="E41" s="173"/>
      <c r="F41" s="173"/>
      <c r="G41" s="173"/>
      <c r="H41" s="173"/>
      <c r="I41" s="173"/>
    </row>
    <row r="42" customFormat="false" ht="15" hidden="false" customHeight="false" outlineLevel="0" collapsed="false">
      <c r="A42" s="173"/>
      <c r="B42" s="173"/>
      <c r="C42" s="173"/>
      <c r="D42" s="173"/>
      <c r="E42" s="173"/>
      <c r="F42" s="173"/>
      <c r="G42" s="173"/>
      <c r="H42" s="173"/>
      <c r="I42" s="173"/>
    </row>
    <row r="43" customFormat="false" ht="15" hidden="false" customHeight="false" outlineLevel="0" collapsed="false">
      <c r="A43" s="173"/>
      <c r="B43" s="173"/>
      <c r="C43" s="173"/>
      <c r="D43" s="173"/>
      <c r="E43" s="173"/>
      <c r="F43" s="173"/>
      <c r="G43" s="173"/>
      <c r="H43" s="173"/>
      <c r="I43" s="227"/>
    </row>
    <row r="44" customFormat="false" ht="15" hidden="false" customHeight="false" outlineLevel="0" collapsed="false">
      <c r="A44" s="220"/>
      <c r="B44" s="220"/>
      <c r="C44" s="220" t="s">
        <v>470</v>
      </c>
      <c r="D44" s="220"/>
      <c r="E44" s="217"/>
      <c r="F44" s="220"/>
      <c r="G44" s="220"/>
      <c r="H44" s="173"/>
      <c r="I44" s="227"/>
    </row>
    <row r="45" customFormat="false" ht="15" hidden="false" customHeight="false" outlineLevel="0" collapsed="false">
      <c r="A45" s="173"/>
      <c r="B45" s="173"/>
      <c r="C45" s="173" t="s">
        <v>296</v>
      </c>
      <c r="D45" s="173"/>
      <c r="E45" s="173"/>
      <c r="F45" s="173"/>
      <c r="G45" s="173"/>
      <c r="H45" s="173"/>
      <c r="I45" s="227"/>
    </row>
    <row r="46" customFormat="false" ht="12.75" hidden="false" customHeight="false" outlineLevel="0" collapsed="false">
      <c r="A46" s="222"/>
      <c r="B46" s="222"/>
      <c r="C46" s="222" t="s">
        <v>297</v>
      </c>
      <c r="D46" s="222"/>
      <c r="E46" s="222"/>
      <c r="F46" s="222"/>
      <c r="G46" s="222"/>
    </row>
  </sheetData>
  <mergeCells count="2">
    <mergeCell ref="G1:H1"/>
    <mergeCell ref="G2:H2"/>
  </mergeCells>
  <printOptions headings="false" gridLines="tru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2011-12-27T17:20:18Z</dcterms:created>
  <dc:creator>Tornike</dc:creator>
  <dc:description/>
  <dc:language>en-US</dc:language>
  <cp:lastModifiedBy>Manana</cp:lastModifiedBy>
  <cp:lastPrinted>2017-10-24T15:21:13Z</cp:lastPrinted>
  <dcterms:modified xsi:type="dcterms:W3CDTF">2017-10-25T15:04:48Z</dcterms:modified>
  <cp:revision>0</cp:revision>
  <dc:subject/>
  <dc:title/>
</cp:coreProperties>
</file>