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 defaultThemeVersion="124226"/>
  <bookViews>
    <workbookView xWindow="0" yWindow="0" windowWidth="19440" windowHeight="685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N8'!$A$1:$R$42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5725"/>
</workbook>
</file>

<file path=xl/calcChain.xml><?xml version="1.0" encoding="utf-8"?>
<calcChain xmlns="http://schemas.openxmlformats.org/spreadsheetml/2006/main">
  <c r="D13" i="7"/>
  <c r="C13"/>
  <c r="H10" i="9"/>
  <c r="G10"/>
  <c r="D12" i="7" l="1"/>
  <c r="C12"/>
  <c r="C25" i="50"/>
  <c r="C23"/>
  <c r="C21"/>
  <c r="C19"/>
  <c r="C18"/>
  <c r="C12"/>
  <c r="A5" i="35" l="1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24" i="50" s="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D10"/>
  <c r="C10"/>
  <c r="C14" l="1"/>
  <c r="C9" s="1"/>
  <c r="D14"/>
  <c r="D9" s="1"/>
  <c r="L35" i="46"/>
  <c r="H34" i="45"/>
  <c r="G34"/>
  <c r="I25" i="43"/>
  <c r="H25"/>
  <c r="G25"/>
  <c r="D27" i="3" l="1"/>
  <c r="C27"/>
  <c r="C22" i="50" s="1"/>
  <c r="C20" s="1"/>
  <c r="C12" i="3" l="1"/>
  <c r="D76" i="40" l="1"/>
  <c r="D67"/>
  <c r="D61"/>
  <c r="C61"/>
  <c r="D56"/>
  <c r="C56"/>
  <c r="D50"/>
  <c r="C50"/>
  <c r="D39"/>
  <c r="C11" i="50" s="1"/>
  <c r="C39" i="40"/>
  <c r="D35"/>
  <c r="C35"/>
  <c r="D26"/>
  <c r="D20" s="1"/>
  <c r="C26"/>
  <c r="C20" s="1"/>
  <c r="D17"/>
  <c r="C14" i="50" s="1"/>
  <c r="C17" i="40"/>
  <c r="D12"/>
  <c r="C13" i="50" s="1"/>
  <c r="C12" i="40"/>
  <c r="A6"/>
  <c r="C16" l="1"/>
  <c r="C11" s="1"/>
  <c r="D16"/>
  <c r="D11" s="1"/>
  <c r="C10" i="50" s="1"/>
  <c r="H39" i="10" l="1"/>
  <c r="H36" s="1"/>
  <c r="H32"/>
  <c r="H24"/>
  <c r="H19"/>
  <c r="H17" s="1"/>
  <c r="H14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C10" s="1"/>
  <c r="D10"/>
  <c r="B9" i="10"/>
  <c r="D10" i="12"/>
  <c r="D44"/>
  <c r="J9" i="10"/>
  <c r="D26" i="3"/>
  <c r="C10" i="12"/>
  <c r="C44"/>
  <c r="D9" i="10"/>
  <c r="F9"/>
  <c r="C9" i="3" l="1"/>
  <c r="D9"/>
  <c r="C17" i="50" s="1"/>
</calcChain>
</file>

<file path=xl/sharedStrings.xml><?xml version="1.0" encoding="utf-8"?>
<sst xmlns="http://schemas.openxmlformats.org/spreadsheetml/2006/main" count="914" uniqueCount="499">
  <si>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</si>
  <si>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</si>
  <si>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</si>
  <si>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</si>
  <si>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</si>
  <si>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</si>
  <si>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</si>
  <si>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</si>
  <si>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</si>
  <si>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</si>
  <si>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</si>
  <si>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</si>
  <si>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</si>
  <si>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</si>
  <si>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</si>
  <si>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</si>
  <si>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</si>
  <si>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</si>
  <si>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</si>
  <si>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</si>
  <si>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</si>
  <si>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</si>
  <si>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</si>
  <si>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</si>
  <si>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</si>
  <si>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</si>
  <si>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</si>
  <si>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</si>
  <si>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</si>
  <si>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</si>
  <si>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</si>
  <si>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</si>
  <si>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</si>
  <si>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</si>
  <si>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</si>
  <si>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</si>
  <si>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</si>
  <si>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</si>
  <si>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</si>
  <si>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</si>
  <si>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</si>
  <si>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</si>
  <si>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</si>
  <si>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</si>
  <si>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</si>
  <si>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</si>
  <si>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</si>
  <si>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</si>
  <si>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</si>
  <si>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</si>
  <si>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</si>
  <si>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</si>
  <si>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</si>
  <si>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</si>
  <si>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</si>
  <si>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</si>
  <si>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</si>
  <si>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</si>
  <si>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</si>
  <si>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</si>
  <si>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</si>
  <si>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</si>
  <si>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</si>
  <si>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</si>
  <si>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</si>
  <si>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</si>
  <si>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</si>
  <si>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</si>
  <si>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</si>
  <si>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</si>
  <si>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</si>
  <si>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</si>
  <si>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</si>
  <si>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</si>
  <si>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</si>
  <si>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</si>
  <si>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</si>
  <si>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</si>
  <si>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</si>
  <si>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</si>
  <si>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</si>
  <si>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</si>
  <si>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</si>
  <si>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</si>
  <si>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</si>
  <si>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</si>
  <si>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</si>
  <si>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</si>
  <si>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</si>
  <si>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</si>
  <si>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</si>
  <si>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</si>
  <si>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</si>
  <si>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</si>
  <si>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</si>
  <si>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</si>
  <si>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</si>
  <si>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</si>
  <si>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</si>
  <si>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</si>
  <si>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</si>
  <si>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</si>
  <si>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</si>
  <si>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</si>
  <si>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</si>
  <si>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</si>
  <si>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</si>
  <si>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</si>
  <si>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</si>
  <si>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</si>
  <si>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</si>
  <si>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</si>
  <si>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</si>
  <si>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</si>
  <si>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</si>
  <si>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</si>
  <si>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</si>
  <si>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</si>
  <si>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</si>
  <si>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</si>
  <si>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</si>
  <si>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</si>
  <si>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</si>
  <si>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</si>
  <si>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</si>
  <si>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</si>
  <si>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</si>
  <si>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</si>
  <si>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</si>
  <si>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</si>
  <si>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</si>
  <si>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</si>
  <si>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</si>
  <si>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</si>
  <si>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</si>
  <si>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</si>
  <si>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</si>
  <si>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</si>
  <si>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</si>
  <si>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</si>
  <si>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</si>
  <si>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</si>
  <si>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</si>
  <si>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</si>
  <si>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</si>
  <si>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</si>
  <si>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</si>
  <si>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</si>
  <si>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</si>
  <si>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</si>
  <si>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</si>
  <si>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</si>
  <si>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</si>
  <si>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</si>
  <si>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</si>
  <si>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</si>
  <si>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</si>
  <si>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</si>
  <si>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</si>
  <si>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</si>
  <si>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</si>
  <si>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</si>
  <si>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</si>
  <si>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</si>
  <si>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</si>
  <si>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</si>
  <si>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</si>
  <si>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</si>
  <si>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</si>
  <si>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</si>
  <si>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</si>
  <si>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</si>
  <si>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</si>
  <si>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</si>
  <si>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</si>
  <si>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</si>
  <si>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</si>
  <si>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</si>
  <si>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</si>
  <si>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</si>
  <si>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</si>
  <si>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</si>
  <si>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</si>
  <si>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</si>
  <si>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</si>
  <si>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</si>
  <si>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</si>
  <si>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</si>
  <si>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</si>
  <si>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</si>
  <si>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</si>
  <si>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</si>
  <si>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</si>
  <si>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</si>
  <si>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</si>
  <si>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</si>
  <si>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</si>
  <si>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</si>
  <si>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</si>
  <si>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</si>
  <si>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</si>
  <si>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</si>
  <si>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</si>
  <si>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</si>
  <si>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</si>
  <si>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</si>
  <si>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</si>
  <si>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</si>
  <si>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</si>
  <si>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</si>
  <si>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</si>
  <si>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</si>
  <si>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</si>
  <si>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</si>
  <si>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</si>
  <si>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</si>
  <si>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</si>
  <si>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</si>
  <si>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</si>
  <si>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</si>
  <si>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</si>
  <si>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</si>
  <si>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</si>
  <si>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</si>
  <si>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</si>
  <si>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</si>
  <si>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</si>
  <si>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</si>
  <si>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</si>
  <si>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</si>
  <si>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</si>
  <si>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</si>
  <si>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</si>
  <si>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</si>
  <si>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</si>
  <si>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</si>
  <si>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</si>
  <si>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</si>
  <si>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</si>
  <si>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</si>
  <si>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</si>
  <si>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</si>
  <si>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</si>
  <si>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</si>
  <si>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</si>
  <si>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</si>
  <si>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</si>
  <si>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</si>
  <si>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</si>
  <si>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</si>
  <si>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</si>
  <si>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</si>
  <si>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</si>
  <si>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</si>
  <si>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</si>
  <si>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</si>
  <si>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</si>
  <si>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</si>
  <si>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</si>
  <si>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</si>
  <si>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</si>
  <si>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</si>
  <si>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</si>
  <si>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</si>
  <si>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</si>
  <si>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</si>
  <si>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</si>
  <si>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</si>
  <si>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</si>
  <si>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</si>
  <si>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</si>
  <si>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</si>
  <si>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</si>
  <si>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</si>
  <si>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</si>
  <si>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</si>
  <si>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</si>
  <si>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</si>
  <si>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</si>
  <si>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</si>
  <si>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</si>
  <si>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</si>
  <si>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</si>
  <si>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</si>
  <si>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</si>
  <si>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</si>
  <si>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</si>
  <si>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</si>
  <si>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</si>
  <si>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</si>
  <si>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</si>
  <si>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</si>
  <si>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</si>
  <si>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</si>
  <si>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</si>
  <si>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</si>
  <si>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</si>
  <si>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</si>
  <si>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</si>
  <si>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</si>
  <si>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</si>
  <si>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</si>
  <si>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</si>
  <si>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</si>
  <si>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</si>
  <si>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</si>
  <si>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</si>
  <si>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</si>
  <si>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</si>
  <si>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</si>
  <si>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</si>
  <si>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</si>
  <si>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</si>
  <si>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</si>
  <si>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</si>
  <si>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</si>
  <si>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</si>
  <si>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</si>
  <si>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</si>
  <si>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</si>
  <si>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</si>
  <si>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</si>
  <si>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</si>
  <si>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</si>
  <si>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</si>
  <si>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</si>
  <si>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</si>
  <si>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</si>
  <si>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</si>
  <si>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</si>
  <si>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</si>
  <si>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</si>
  <si>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</si>
  <si>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</si>
  <si>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</si>
  <si>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</si>
  <si>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</si>
  <si>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</si>
  <si>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</si>
  <si>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</si>
  <si>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</si>
  <si>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</si>
  <si>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</si>
  <si>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</si>
  <si>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</si>
  <si>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</si>
  <si>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</si>
  <si>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</si>
  <si>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</si>
  <si>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</si>
  <si>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</si>
  <si>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</si>
  <si>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</si>
  <si>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</si>
  <si>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</si>
  <si>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</si>
  <si>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</si>
  <si>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</si>
  <si>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</si>
  <si>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</si>
  <si>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</si>
  <si>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</si>
  <si>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</si>
  <si>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</si>
  <si>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</si>
  <si>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</si>
  <si>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</si>
  <si>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</si>
  <si>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</si>
  <si>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</si>
  <si>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</si>
  <si>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</si>
  <si>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</si>
  <si>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</si>
  <si>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</si>
  <si>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</si>
  <si>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</si>
  <si>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</si>
  <si>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</si>
  <si>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</si>
  <si>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</si>
  <si>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</si>
  <si>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</si>
  <si>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</si>
  <si>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</si>
  <si>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</si>
  <si>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</si>
  <si>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</si>
  <si>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</si>
  <si>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</si>
  <si>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</si>
  <si>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</si>
  <si>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</si>
  <si>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</si>
  <si>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</si>
  <si>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</si>
  <si>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</si>
  <si>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</si>
  <si>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</si>
  <si>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</si>
  <si>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</si>
  <si>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</si>
  <si>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</si>
  <si>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</si>
  <si>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</si>
  <si>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</si>
  <si>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</si>
  <si>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</si>
  <si>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</si>
  <si>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</si>
  <si>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</si>
  <si>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</si>
  <si>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</si>
  <si>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</si>
  <si>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</si>
  <si>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</si>
  <si>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</si>
  <si>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</si>
  <si>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</si>
  <si>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</si>
  <si>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</si>
  <si>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</si>
  <si>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</si>
  <si>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</si>
  <si>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</si>
  <si>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</si>
  <si>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</si>
  <si>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</si>
  <si>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</si>
  <si>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</si>
  <si>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</si>
  <si>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</si>
  <si>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</si>
  <si>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</si>
  <si>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</si>
  <si>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</si>
  <si>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</si>
  <si>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</si>
  <si>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</si>
  <si>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</si>
  <si>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</si>
  <si>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</si>
  <si>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</si>
  <si>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</si>
  <si>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</si>
  <si>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</si>
  <si>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</si>
  <si>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</si>
  <si>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</si>
  <si>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</si>
  <si>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</si>
  <si>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</si>
  <si>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</si>
  <si>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</si>
  <si>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</si>
  <si>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</si>
  <si>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</si>
  <si>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</si>
  <si>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</si>
  <si>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</si>
  <si>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</si>
  <si>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</si>
  <si>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</si>
  <si>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</si>
  <si>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</si>
  <si>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</si>
  <si>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</si>
  <si>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</si>
  <si>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</si>
  <si>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</si>
  <si>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</si>
  <si>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</si>
  <si>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</si>
  <si>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</si>
  <si>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</si>
  <si>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</si>
  <si>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</si>
  <si>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"მემარცხენე ალიანსი"</t>
  </si>
  <si>
    <t>საქართველოს ბანკი</t>
  </si>
  <si>
    <t>GE74BG0000000626243700</t>
  </si>
  <si>
    <t>31.08.2017</t>
  </si>
  <si>
    <t>ფულადი შემოწირულობა</t>
  </si>
  <si>
    <t>ბეჭდური რეკლამი ხარჯი</t>
  </si>
  <si>
    <t>შპს :გამომცემლობა მინიატურა"</t>
  </si>
  <si>
    <t>მემარცხენე ალიანსი</t>
  </si>
  <si>
    <t>ცალი</t>
  </si>
  <si>
    <t>დინარა ხუხუა</t>
  </si>
  <si>
    <t>39001012013</t>
  </si>
  <si>
    <t>GE52LB0711150622228000</t>
  </si>
  <si>
    <t>ლიბერთი ბანკი</t>
  </si>
  <si>
    <t>შპს "რაპაკა"</t>
  </si>
  <si>
    <t>ვერძეული დავით</t>
  </si>
  <si>
    <t>GE24BG0000000834416300</t>
  </si>
  <si>
    <t>01010011343</t>
  </si>
  <si>
    <t>2.10.2017</t>
  </si>
  <si>
    <t>14.09.2017</t>
  </si>
  <si>
    <t>21.09.2017</t>
  </si>
  <si>
    <t>3-21ოქტომბერი</t>
  </si>
  <si>
    <t>3-21 ოქტომბერი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</si>
</sst>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2"/>
      <color rgb="FF222222"/>
      <name val="Sylfaen"/>
      <family val="1"/>
    </font>
    <font>
      <sz val="10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2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2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2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right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8" xfId="2" applyFont="1" applyFill="1" applyBorder="1" applyAlignment="1" applyProtection="1">
      <alignment horizontal="center" vertical="top" wrapText="1"/>
    </xf>
    <xf numFmtId="1" fontId="25" fillId="5" borderId="28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5" fillId="0" borderId="29" xfId="2" applyFont="1" applyFill="1" applyBorder="1" applyAlignment="1" applyProtection="1">
      <alignment horizontal="center" vertical="top" wrapText="1"/>
      <protection locked="0"/>
    </xf>
    <xf numFmtId="1" fontId="25" fillId="0" borderId="30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31" xfId="2" applyFont="1" applyFill="1" applyBorder="1" applyAlignment="1" applyProtection="1">
      <alignment horizontal="left" vertical="top"/>
      <protection locked="0"/>
    </xf>
    <xf numFmtId="0" fontId="25" fillId="5" borderId="31" xfId="2" applyFont="1" applyFill="1" applyBorder="1" applyAlignment="1" applyProtection="1">
      <alignment horizontal="left" vertical="top" wrapText="1"/>
      <protection locked="0"/>
    </xf>
    <xf numFmtId="0" fontId="25" fillId="5" borderId="32" xfId="2" applyFont="1" applyFill="1" applyBorder="1" applyAlignment="1" applyProtection="1">
      <alignment horizontal="left" vertical="top" wrapText="1"/>
      <protection locked="0"/>
    </xf>
    <xf numFmtId="1" fontId="25" fillId="5" borderId="32" xfId="2" applyNumberFormat="1" applyFont="1" applyFill="1" applyBorder="1" applyAlignment="1" applyProtection="1">
      <alignment horizontal="left" vertical="top" wrapText="1"/>
      <protection locked="0"/>
    </xf>
    <xf numFmtId="1" fontId="25" fillId="5" borderId="33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3" xfId="3" applyFont="1" applyBorder="1" applyProtection="1">
      <protection locked="0"/>
    </xf>
    <xf numFmtId="0" fontId="12" fillId="0" borderId="0" xfId="3"/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35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34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6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35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2" xfId="9" applyFont="1" applyFill="1" applyBorder="1" applyAlignment="1" applyProtection="1">
      <alignment horizontal="center" vertical="center"/>
    </xf>
    <xf numFmtId="0" fontId="30" fillId="5" borderId="16" xfId="9" applyFont="1" applyFill="1" applyBorder="1" applyAlignment="1" applyProtection="1">
      <alignment horizontal="center" vertical="center"/>
    </xf>
    <xf numFmtId="0" fontId="30" fillId="5" borderId="15" xfId="9" applyFont="1" applyFill="1" applyBorder="1" applyAlignment="1" applyProtection="1">
      <alignment horizontal="center" vertical="center"/>
    </xf>
    <xf numFmtId="0" fontId="30" fillId="5" borderId="13" xfId="9" applyFont="1" applyFill="1" applyBorder="1" applyAlignment="1" applyProtection="1">
      <alignment horizontal="center" vertical="center"/>
    </xf>
    <xf numFmtId="0" fontId="30" fillId="5" borderId="14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49" fontId="30" fillId="3" borderId="14" xfId="9" applyNumberFormat="1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28" fillId="5" borderId="41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42" xfId="9" applyFont="1" applyFill="1" applyBorder="1" applyAlignment="1" applyProtection="1">
      <alignment vertical="center"/>
    </xf>
    <xf numFmtId="0" fontId="20" fillId="5" borderId="41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7" fontId="20" fillId="5" borderId="0" xfId="9" applyNumberFormat="1" applyFont="1" applyFill="1" applyBorder="1" applyAlignment="1" applyProtection="1">
      <alignment vertical="center"/>
      <protection locked="0"/>
    </xf>
    <xf numFmtId="0" fontId="22" fillId="5" borderId="0" xfId="9" applyFont="1" applyFill="1" applyBorder="1" applyAlignment="1" applyProtection="1">
      <alignment horizontal="right"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42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2" xfId="0" applyFont="1" applyFill="1" applyBorder="1" applyAlignment="1" applyProtection="1">
      <alignment vertical="center"/>
    </xf>
    <xf numFmtId="0" fontId="20" fillId="5" borderId="41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42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/>
    <xf numFmtId="0" fontId="23" fillId="5" borderId="1" xfId="1" applyFont="1" applyFill="1" applyBorder="1" applyAlignment="1" applyProtection="1">
      <alignment horizontal="left" vertical="center" wrapText="1" indent="1"/>
    </xf>
    <xf numFmtId="0" fontId="23" fillId="5" borderId="1" xfId="0" applyFont="1" applyFill="1" applyBorder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2" xfId="0" applyFont="1" applyFill="1" applyBorder="1" applyAlignment="1">
      <alignment vertical="center"/>
    </xf>
    <xf numFmtId="0" fontId="23" fillId="0" borderId="0" xfId="0" applyFont="1" applyBorder="1" applyProtection="1"/>
    <xf numFmtId="2" fontId="25" fillId="0" borderId="27" xfId="2" applyNumberFormat="1" applyFont="1" applyFill="1" applyBorder="1" applyAlignment="1" applyProtection="1">
      <alignment horizontal="left" vertical="top" wrapText="1"/>
    </xf>
    <xf numFmtId="0" fontId="18" fillId="0" borderId="0" xfId="0" applyFont="1" applyAlignment="1" applyProtection="1">
      <alignment vertical="top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Alignment="1" applyProtection="1">
      <alignment horizontal="center" vertical="center"/>
    </xf>
    <xf numFmtId="0" fontId="23" fillId="5" borderId="0" xfId="0" applyFont="1" applyFill="1" applyBorder="1" applyAlignment="1">
      <alignment horizontal="left" vertical="center"/>
    </xf>
    <xf numFmtId="14" fontId="22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left" vertical="center"/>
    </xf>
    <xf numFmtId="0" fontId="18" fillId="0" borderId="42" xfId="1" applyFont="1" applyFill="1" applyBorder="1" applyAlignment="1" applyProtection="1">
      <alignment horizontal="left" vertical="center"/>
    </xf>
    <xf numFmtId="0" fontId="18" fillId="5" borderId="0" xfId="3" applyFont="1" applyFill="1" applyBorder="1" applyProtection="1"/>
    <xf numFmtId="0" fontId="23" fillId="2" borderId="0" xfId="3" applyFont="1" applyFill="1" applyBorder="1" applyAlignment="1" applyProtection="1">
      <alignment horizontal="left"/>
    </xf>
    <xf numFmtId="0" fontId="18" fillId="2" borderId="0" xfId="3" applyFont="1" applyFill="1" applyBorder="1" applyProtection="1"/>
    <xf numFmtId="0" fontId="12" fillId="2" borderId="0" xfId="3" applyFill="1" applyBorder="1" applyProtection="1"/>
    <xf numFmtId="0" fontId="12" fillId="2" borderId="0" xfId="3" applyFill="1" applyProtection="1"/>
    <xf numFmtId="0" fontId="12" fillId="2" borderId="0" xfId="3" applyFill="1"/>
    <xf numFmtId="0" fontId="12" fillId="5" borderId="0" xfId="3" applyFont="1" applyFill="1" applyProtection="1"/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0" fontId="20" fillId="0" borderId="1" xfId="15" applyFont="1" applyBorder="1" applyAlignment="1" applyProtection="1">
      <alignment vertical="center" wrapText="1"/>
      <protection locked="0"/>
    </xf>
    <xf numFmtId="0" fontId="21" fillId="0" borderId="0" xfId="15" applyFont="1" applyProtection="1"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2" borderId="0" xfId="3" applyFill="1" applyProtection="1">
      <protection locked="0"/>
    </xf>
    <xf numFmtId="0" fontId="21" fillId="2" borderId="0" xfId="15" applyFont="1" applyFill="1" applyProtection="1">
      <protection locked="0"/>
    </xf>
    <xf numFmtId="0" fontId="18" fillId="2" borderId="0" xfId="3" applyFont="1" applyFill="1" applyProtection="1">
      <protection locked="0"/>
    </xf>
    <xf numFmtId="0" fontId="23" fillId="2" borderId="0" xfId="3" applyFont="1" applyFill="1" applyAlignment="1" applyProtection="1">
      <alignment horizontal="center"/>
      <protection locked="0"/>
    </xf>
    <xf numFmtId="0" fontId="18" fillId="2" borderId="0" xfId="3" applyFont="1" applyFill="1" applyAlignment="1" applyProtection="1">
      <alignment horizontal="center" vertical="center"/>
      <protection locked="0"/>
    </xf>
    <xf numFmtId="0" fontId="18" fillId="2" borderId="3" xfId="3" applyFont="1" applyFill="1" applyBorder="1" applyProtection="1">
      <protection locked="0"/>
    </xf>
    <xf numFmtId="0" fontId="12" fillId="2" borderId="3" xfId="3" applyFill="1" applyBorder="1"/>
    <xf numFmtId="0" fontId="23" fillId="2" borderId="0" xfId="3" applyFont="1" applyFill="1" applyProtection="1">
      <protection locked="0"/>
    </xf>
    <xf numFmtId="0" fontId="18" fillId="2" borderId="0" xfId="3" applyFont="1" applyFill="1" applyBorder="1" applyProtection="1">
      <protection locked="0"/>
    </xf>
    <xf numFmtId="0" fontId="17" fillId="2" borderId="0" xfId="3" applyFont="1" applyFill="1"/>
    <xf numFmtId="0" fontId="20" fillId="0" borderId="41" xfId="9" applyNumberFormat="1" applyFont="1" applyBorder="1" applyAlignment="1" applyProtection="1">
      <alignment vertical="center"/>
      <protection locked="0"/>
    </xf>
    <xf numFmtId="0" fontId="32" fillId="5" borderId="0" xfId="0" applyFont="1" applyFill="1" applyProtection="1"/>
    <xf numFmtId="0" fontId="18" fillId="0" borderId="1" xfId="1" applyFont="1" applyBorder="1" applyAlignment="1">
      <alignment horizontal="left" vertical="center" wrapText="1"/>
    </xf>
    <xf numFmtId="0" fontId="18" fillId="0" borderId="1" xfId="3" applyFont="1" applyBorder="1" applyProtection="1">
      <protection locked="0"/>
    </xf>
    <xf numFmtId="0" fontId="18" fillId="5" borderId="0" xfId="3" applyFont="1" applyFill="1" applyAlignment="1" applyProtection="1">
      <alignment horizontal="left" vertical="center"/>
    </xf>
    <xf numFmtId="0" fontId="12" fillId="5" borderId="0" xfId="3" applyFill="1" applyBorder="1"/>
    <xf numFmtId="0" fontId="22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left" vertical="center"/>
    </xf>
    <xf numFmtId="0" fontId="20" fillId="0" borderId="1" xfId="3" applyFont="1" applyBorder="1"/>
    <xf numFmtId="0" fontId="20" fillId="2" borderId="1" xfId="3" applyFont="1" applyFill="1" applyBorder="1"/>
    <xf numFmtId="0" fontId="22" fillId="0" borderId="1" xfId="3" applyFont="1" applyBorder="1" applyAlignment="1">
      <alignment horizontal="center"/>
    </xf>
    <xf numFmtId="0" fontId="20" fillId="0" borderId="1" xfId="3" applyFont="1" applyBorder="1" applyAlignment="1">
      <alignment horizontal="right"/>
    </xf>
    <xf numFmtId="0" fontId="22" fillId="0" borderId="1" xfId="3" applyFont="1" applyBorder="1" applyAlignment="1">
      <alignment horizontal="center" vertical="center"/>
    </xf>
    <xf numFmtId="0" fontId="20" fillId="5" borderId="1" xfId="3" applyFont="1" applyFill="1" applyBorder="1"/>
    <xf numFmtId="0" fontId="20" fillId="0" borderId="1" xfId="3" applyFont="1" applyBorder="1" applyAlignment="1">
      <alignment horizontal="left" vertical="center"/>
    </xf>
    <xf numFmtId="0" fontId="20" fillId="0" borderId="0" xfId="3" applyFont="1" applyBorder="1" applyAlignment="1">
      <alignment horizontal="right"/>
    </xf>
    <xf numFmtId="0" fontId="20" fillId="0" borderId="0" xfId="3" applyFont="1" applyBorder="1" applyAlignment="1">
      <alignment horizontal="left" vertical="center"/>
    </xf>
    <xf numFmtId="0" fontId="20" fillId="0" borderId="0" xfId="3" applyFont="1" applyBorder="1"/>
    <xf numFmtId="0" fontId="18" fillId="0" borderId="0" xfId="3" applyFont="1" applyFill="1" applyProtection="1">
      <protection locked="0"/>
    </xf>
    <xf numFmtId="0" fontId="18" fillId="0" borderId="0" xfId="3" applyFont="1" applyFill="1" applyBorder="1" applyProtection="1">
      <protection locked="0"/>
    </xf>
    <xf numFmtId="0" fontId="17" fillId="0" borderId="0" xfId="3" applyFont="1"/>
    <xf numFmtId="0" fontId="12" fillId="0" borderId="0" xfId="3" applyFill="1"/>
    <xf numFmtId="0" fontId="18" fillId="0" borderId="2" xfId="1" applyFont="1" applyFill="1" applyBorder="1" applyAlignment="1" applyProtection="1">
      <alignment horizontal="left" vertical="center" wrapText="1" indent="1"/>
    </xf>
    <xf numFmtId="0" fontId="23" fillId="0" borderId="2" xfId="1" applyFont="1" applyFill="1" applyBorder="1" applyAlignment="1" applyProtection="1">
      <alignment horizontal="left" vertical="center" wrapText="1" indent="1"/>
    </xf>
    <xf numFmtId="3" fontId="20" fillId="2" borderId="1" xfId="3" applyNumberFormat="1" applyFont="1" applyFill="1" applyBorder="1"/>
    <xf numFmtId="3" fontId="20" fillId="0" borderId="1" xfId="3" applyNumberFormat="1" applyFont="1" applyBorder="1"/>
    <xf numFmtId="0" fontId="36" fillId="0" borderId="0" xfId="0" applyFont="1"/>
    <xf numFmtId="0" fontId="37" fillId="5" borderId="0" xfId="9" applyFont="1" applyFill="1" applyBorder="1" applyAlignment="1" applyProtection="1">
      <alignment vertical="center"/>
      <protection locked="0"/>
    </xf>
    <xf numFmtId="49" fontId="18" fillId="0" borderId="1" xfId="3" applyNumberFormat="1" applyFont="1" applyBorder="1" applyAlignment="1" applyProtection="1">
      <alignment horizontal="center" vertical="center"/>
      <protection locked="0"/>
    </xf>
    <xf numFmtId="49" fontId="18" fillId="0" borderId="1" xfId="3" applyNumberFormat="1" applyFont="1" applyBorder="1" applyAlignment="1" applyProtection="1">
      <alignment horizontal="center" vertical="center"/>
      <protection locked="0"/>
    </xf>
    <xf numFmtId="0" fontId="18" fillId="0" borderId="1" xfId="3" applyFont="1" applyBorder="1" applyAlignment="1" applyProtection="1">
      <alignment horizontal="center" vertical="center" wrapText="1"/>
      <protection locked="0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37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7" xfId="10" applyNumberFormat="1" applyFont="1" applyFill="1" applyBorder="1" applyAlignment="1" applyProtection="1">
      <alignment horizontal="center" vertical="center"/>
    </xf>
    <xf numFmtId="14" fontId="22" fillId="2" borderId="37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0" fontId="18" fillId="0" borderId="3" xfId="3" applyFont="1" applyBorder="1" applyAlignment="1" applyProtection="1">
      <alignment horizontal="center"/>
      <protection locked="0"/>
    </xf>
    <xf numFmtId="0" fontId="23" fillId="0" borderId="37" xfId="3" applyFont="1" applyBorder="1" applyAlignment="1" applyProtection="1">
      <alignment horizontal="center" vertical="center"/>
      <protection locked="0"/>
    </xf>
    <xf numFmtId="0" fontId="18" fillId="0" borderId="37" xfId="3" applyFont="1" applyBorder="1" applyAlignment="1" applyProtection="1">
      <alignment horizontal="center" vertical="center" wrapText="1"/>
      <protection locked="0"/>
    </xf>
    <xf numFmtId="0" fontId="18" fillId="0" borderId="0" xfId="3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 vertical="center"/>
    </xf>
    <xf numFmtId="0" fontId="35" fillId="5" borderId="0" xfId="3" applyFont="1" applyFill="1" applyBorder="1" applyAlignment="1">
      <alignment horizontal="left" vertical="center" wrapText="1"/>
    </xf>
    <xf numFmtId="0" fontId="18" fillId="5" borderId="0" xfId="3" applyFont="1" applyFill="1" applyBorder="1" applyAlignment="1" applyProtection="1">
      <alignment horizontal="left" vertical="center"/>
    </xf>
    <xf numFmtId="0" fontId="20" fillId="0" borderId="32" xfId="3" applyFont="1" applyBorder="1" applyAlignment="1">
      <alignment horizontal="center" vertical="center"/>
    </xf>
    <xf numFmtId="0" fontId="18" fillId="2" borderId="2" xfId="1" applyFont="1" applyFill="1" applyBorder="1" applyAlignment="1" applyProtection="1">
      <alignment horizontal="left" vertical="center" wrapText="1" indent="1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2">
    <cellStyle name="Normal" xfId="0" builtinId="0"/>
    <cellStyle name="Normal 2" xfId="2"/>
    <cellStyle name="Normal 3" xfId="3"/>
    <cellStyle name="Normal 4" xfId="4"/>
    <cellStyle name="Normal 4 2" xfId="15"/>
    <cellStyle name="Normal 4 3" xfId="17"/>
    <cellStyle name="Normal 5" xfId="5"/>
    <cellStyle name="Normal 5 2" xfId="6"/>
    <cellStyle name="Normal 5 2 2" xfId="7"/>
    <cellStyle name="Normal 5 2 2 2" xfId="14"/>
    <cellStyle name="Normal 5 2 2 3" xfId="20"/>
    <cellStyle name="Normal 5 2 3" xfId="8"/>
    <cellStyle name="Normal 5 2 3 2" xfId="11"/>
    <cellStyle name="Normal 5 2 3 2 2" xfId="21"/>
    <cellStyle name="Normal 5 2 3 3" xfId="16"/>
    <cellStyle name="Normal 5 2 4" xfId="19"/>
    <cellStyle name="Normal 5 3" xfId="9"/>
    <cellStyle name="Normal 5 3 2" xfId="10"/>
    <cellStyle name="Normal 5 4" xfId="18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topLeftCell="C1" zoomScale="93" zoomScaleNormal="100" zoomScaleSheetLayoutView="93" workbookViewId="0">
      <selection activeCell="K2" sqref="K2"/>
    </sheetView>
  </sheetViews>
  <sheetFormatPr defaultRowHeight="15"/>
  <cols>
    <col min="1" max="1" width="6.28515625" style="254" bestFit="1" customWidth="1"/>
    <col min="2" max="2" width="13.140625" style="254" customWidth="1"/>
    <col min="3" max="3" width="17.85546875" style="254" customWidth="1"/>
    <col min="4" max="4" width="15.140625" style="254" customWidth="1"/>
    <col min="5" max="5" width="24.5703125" style="254" customWidth="1"/>
    <col min="6" max="8" width="19.140625" style="255" customWidth="1"/>
    <col min="9" max="9" width="16.42578125" style="254" bestFit="1" customWidth="1"/>
    <col min="10" max="10" width="17.42578125" style="254" customWidth="1"/>
    <col min="11" max="11" width="13.140625" style="254" bestFit="1" customWidth="1"/>
    <col min="12" max="12" width="15.28515625" style="254" customWidth="1"/>
    <col min="13" max="16384" width="9.140625" style="254"/>
  </cols>
  <sheetData>
    <row r="1" spans="1:12" s="265" customFormat="1">
      <c r="A1" s="332" t="s">
        <v>289</v>
      </c>
      <c r="B1" s="319"/>
      <c r="C1" s="319"/>
      <c r="D1" s="319"/>
      <c r="E1" s="320"/>
      <c r="F1" s="314"/>
      <c r="G1" s="320"/>
      <c r="H1" s="331"/>
      <c r="I1" s="319"/>
      <c r="J1" s="320"/>
      <c r="K1" s="320"/>
      <c r="L1" s="330" t="s">
        <v>97</v>
      </c>
    </row>
    <row r="2" spans="1:12" s="265" customFormat="1">
      <c r="A2" s="329" t="s">
        <v>128</v>
      </c>
      <c r="B2" s="319"/>
      <c r="C2" s="319"/>
      <c r="D2" s="319"/>
      <c r="E2" s="320"/>
      <c r="F2" s="314"/>
      <c r="G2" s="320"/>
      <c r="H2" s="328"/>
      <c r="I2" s="319"/>
      <c r="J2" s="320"/>
      <c r="K2" s="417" t="s">
        <v>497</v>
      </c>
      <c r="L2" s="389"/>
    </row>
    <row r="3" spans="1:12" s="265" customFormat="1">
      <c r="A3" s="327"/>
      <c r="B3" s="319"/>
      <c r="C3" s="326"/>
      <c r="D3" s="325"/>
      <c r="E3" s="320"/>
      <c r="F3" s="324"/>
      <c r="G3" s="320"/>
      <c r="H3" s="320"/>
      <c r="I3" s="314"/>
      <c r="J3" s="319"/>
      <c r="K3" s="319"/>
      <c r="L3" s="318"/>
    </row>
    <row r="4" spans="1:12" s="265" customFormat="1">
      <c r="A4" s="353" t="s">
        <v>257</v>
      </c>
      <c r="B4" s="314"/>
      <c r="C4" s="314"/>
      <c r="D4" s="361"/>
      <c r="E4" s="362"/>
      <c r="F4" s="321"/>
      <c r="G4" s="320"/>
      <c r="H4" s="363"/>
      <c r="I4" s="362"/>
      <c r="J4" s="319"/>
      <c r="K4" s="320"/>
      <c r="L4" s="318"/>
    </row>
    <row r="5" spans="1:12" s="265" customFormat="1" ht="15.75" thickBot="1">
      <c r="A5" s="364"/>
      <c r="B5" s="320" t="s">
        <v>477</v>
      </c>
      <c r="C5" s="323"/>
      <c r="D5" s="322"/>
      <c r="E5" s="320"/>
      <c r="F5" s="321"/>
      <c r="G5" s="321"/>
      <c r="H5" s="321"/>
      <c r="I5" s="320"/>
      <c r="J5" s="319"/>
      <c r="K5" s="319"/>
      <c r="L5" s="318"/>
    </row>
    <row r="6" spans="1:12" ht="15.75" thickBot="1">
      <c r="A6" s="317"/>
      <c r="B6" s="316"/>
      <c r="C6" s="315"/>
      <c r="D6" s="315"/>
      <c r="E6" s="315"/>
      <c r="F6" s="314"/>
      <c r="G6" s="314"/>
      <c r="H6" s="314"/>
      <c r="I6" s="423" t="s">
        <v>405</v>
      </c>
      <c r="J6" s="424"/>
      <c r="K6" s="425"/>
      <c r="L6" s="313"/>
    </row>
    <row r="7" spans="1:12" s="301" customFormat="1" ht="51.75" thickBot="1">
      <c r="A7" s="312" t="s">
        <v>64</v>
      </c>
      <c r="B7" s="311" t="s">
        <v>129</v>
      </c>
      <c r="C7" s="311" t="s">
        <v>404</v>
      </c>
      <c r="D7" s="310" t="s">
        <v>263</v>
      </c>
      <c r="E7" s="309" t="s">
        <v>403</v>
      </c>
      <c r="F7" s="308" t="s">
        <v>402</v>
      </c>
      <c r="G7" s="307" t="s">
        <v>216</v>
      </c>
      <c r="H7" s="306" t="s">
        <v>213</v>
      </c>
      <c r="I7" s="305" t="s">
        <v>401</v>
      </c>
      <c r="J7" s="304" t="s">
        <v>260</v>
      </c>
      <c r="K7" s="303" t="s">
        <v>217</v>
      </c>
      <c r="L7" s="302" t="s">
        <v>218</v>
      </c>
    </row>
    <row r="8" spans="1:12" s="295" customFormat="1" ht="15.75" thickBot="1">
      <c r="A8" s="299">
        <v>1</v>
      </c>
      <c r="B8" s="298">
        <v>2</v>
      </c>
      <c r="C8" s="300">
        <v>3</v>
      </c>
      <c r="D8" s="300">
        <v>4</v>
      </c>
      <c r="E8" s="299">
        <v>5</v>
      </c>
      <c r="F8" s="298">
        <v>6</v>
      </c>
      <c r="G8" s="300">
        <v>7</v>
      </c>
      <c r="H8" s="298">
        <v>8</v>
      </c>
      <c r="I8" s="299">
        <v>9</v>
      </c>
      <c r="J8" s="298">
        <v>10</v>
      </c>
      <c r="K8" s="297">
        <v>11</v>
      </c>
      <c r="L8" s="296">
        <v>12</v>
      </c>
    </row>
    <row r="9" spans="1:12" ht="30">
      <c r="A9" s="294">
        <v>1</v>
      </c>
      <c r="B9" s="285">
        <v>43011</v>
      </c>
      <c r="C9" s="284" t="s">
        <v>481</v>
      </c>
      <c r="D9" s="293">
        <v>115</v>
      </c>
      <c r="E9" s="292" t="s">
        <v>486</v>
      </c>
      <c r="F9" s="418" t="s">
        <v>487</v>
      </c>
      <c r="G9" s="420" t="s">
        <v>488</v>
      </c>
      <c r="H9" s="291" t="s">
        <v>489</v>
      </c>
      <c r="I9" s="290"/>
      <c r="J9" s="289"/>
      <c r="K9" s="288"/>
      <c r="L9" s="287"/>
    </row>
    <row r="10" spans="1:12" ht="30">
      <c r="A10" s="286">
        <v>2</v>
      </c>
      <c r="B10" s="285">
        <v>43021</v>
      </c>
      <c r="C10" s="284" t="s">
        <v>481</v>
      </c>
      <c r="D10" s="283">
        <v>255</v>
      </c>
      <c r="E10" s="282" t="s">
        <v>491</v>
      </c>
      <c r="F10" s="419" t="s">
        <v>493</v>
      </c>
      <c r="G10" s="420" t="s">
        <v>492</v>
      </c>
      <c r="H10" s="281" t="s">
        <v>478</v>
      </c>
      <c r="I10" s="280"/>
      <c r="J10" s="279"/>
      <c r="K10" s="278"/>
      <c r="L10" s="277"/>
    </row>
    <row r="11" spans="1:12">
      <c r="A11" s="286">
        <v>3</v>
      </c>
      <c r="B11" s="285"/>
      <c r="C11" s="284"/>
      <c r="D11" s="283"/>
      <c r="E11" s="282"/>
      <c r="F11" s="321"/>
      <c r="G11" s="281"/>
      <c r="H11" s="281"/>
      <c r="I11" s="280"/>
      <c r="J11" s="279"/>
      <c r="K11" s="278"/>
      <c r="L11" s="277"/>
    </row>
    <row r="12" spans="1:12">
      <c r="A12" s="286">
        <v>4</v>
      </c>
      <c r="B12" s="285"/>
      <c r="C12" s="284"/>
      <c r="D12" s="283"/>
      <c r="E12" s="282"/>
      <c r="F12" s="281"/>
      <c r="G12" s="281"/>
      <c r="H12" s="281"/>
      <c r="I12" s="280"/>
      <c r="J12" s="279"/>
      <c r="K12" s="278"/>
      <c r="L12" s="277"/>
    </row>
    <row r="13" spans="1:12">
      <c r="A13" s="286">
        <v>5</v>
      </c>
      <c r="B13" s="285"/>
      <c r="C13" s="284"/>
      <c r="D13" s="283"/>
      <c r="E13" s="282"/>
      <c r="F13" s="281"/>
      <c r="G13" s="281"/>
      <c r="H13" s="281"/>
      <c r="I13" s="280"/>
      <c r="J13" s="279"/>
      <c r="K13" s="278"/>
      <c r="L13" s="277"/>
    </row>
    <row r="14" spans="1:12">
      <c r="A14" s="286">
        <v>6</v>
      </c>
      <c r="B14" s="285"/>
      <c r="C14" s="284"/>
      <c r="D14" s="283"/>
      <c r="E14" s="282"/>
      <c r="F14" s="281"/>
      <c r="G14" s="281"/>
      <c r="H14" s="281"/>
      <c r="I14" s="280"/>
      <c r="J14" s="279"/>
      <c r="K14" s="278"/>
      <c r="L14" s="277"/>
    </row>
    <row r="15" spans="1:12">
      <c r="A15" s="286">
        <v>7</v>
      </c>
      <c r="B15" s="285"/>
      <c r="C15" s="284"/>
      <c r="D15" s="283"/>
      <c r="E15" s="282"/>
      <c r="F15" s="281"/>
      <c r="G15" s="281"/>
      <c r="H15" s="281"/>
      <c r="I15" s="280"/>
      <c r="J15" s="279"/>
      <c r="K15" s="278"/>
      <c r="L15" s="277"/>
    </row>
    <row r="16" spans="1:12">
      <c r="A16" s="286">
        <v>8</v>
      </c>
      <c r="B16" s="285"/>
      <c r="C16" s="284"/>
      <c r="D16" s="283"/>
      <c r="E16" s="282"/>
      <c r="F16" s="281"/>
      <c r="G16" s="281"/>
      <c r="H16" s="281"/>
      <c r="I16" s="280"/>
      <c r="J16" s="279"/>
      <c r="K16" s="278"/>
      <c r="L16" s="277"/>
    </row>
    <row r="17" spans="1:12">
      <c r="A17" s="286">
        <v>9</v>
      </c>
      <c r="B17" s="285"/>
      <c r="C17" s="284"/>
      <c r="D17" s="283"/>
      <c r="E17" s="282"/>
      <c r="F17" s="281"/>
      <c r="G17" s="281"/>
      <c r="H17" s="281"/>
      <c r="I17" s="280"/>
      <c r="J17" s="279"/>
      <c r="K17" s="278"/>
      <c r="L17" s="277"/>
    </row>
    <row r="18" spans="1:12">
      <c r="A18" s="286">
        <v>10</v>
      </c>
      <c r="B18" s="285"/>
      <c r="C18" s="284"/>
      <c r="D18" s="283"/>
      <c r="E18" s="282"/>
      <c r="F18" s="281"/>
      <c r="G18" s="281"/>
      <c r="H18" s="281"/>
      <c r="I18" s="280"/>
      <c r="J18" s="279"/>
      <c r="K18" s="278"/>
      <c r="L18" s="277"/>
    </row>
    <row r="19" spans="1:12">
      <c r="A19" s="286">
        <v>11</v>
      </c>
      <c r="B19" s="285"/>
      <c r="C19" s="284"/>
      <c r="D19" s="283"/>
      <c r="E19" s="282"/>
      <c r="F19" s="281"/>
      <c r="G19" s="281"/>
      <c r="H19" s="281"/>
      <c r="I19" s="280"/>
      <c r="J19" s="279"/>
      <c r="K19" s="278"/>
      <c r="L19" s="277"/>
    </row>
    <row r="20" spans="1:12">
      <c r="A20" s="286">
        <v>12</v>
      </c>
      <c r="B20" s="285"/>
      <c r="C20" s="284"/>
      <c r="D20" s="283"/>
      <c r="E20" s="282"/>
      <c r="F20" s="281"/>
      <c r="G20" s="281"/>
      <c r="H20" s="281"/>
      <c r="I20" s="280"/>
      <c r="J20" s="279"/>
      <c r="K20" s="278"/>
      <c r="L20" s="277"/>
    </row>
    <row r="21" spans="1:12">
      <c r="A21" s="286">
        <v>13</v>
      </c>
      <c r="B21" s="285"/>
      <c r="C21" s="284"/>
      <c r="D21" s="283"/>
      <c r="E21" s="282"/>
      <c r="F21" s="281"/>
      <c r="G21" s="281"/>
      <c r="H21" s="281"/>
      <c r="I21" s="280"/>
      <c r="J21" s="279"/>
      <c r="K21" s="278"/>
      <c r="L21" s="277"/>
    </row>
    <row r="22" spans="1:12">
      <c r="A22" s="286">
        <v>14</v>
      </c>
      <c r="B22" s="285"/>
      <c r="C22" s="284"/>
      <c r="D22" s="283"/>
      <c r="E22" s="282"/>
      <c r="F22" s="281"/>
      <c r="G22" s="281"/>
      <c r="H22" s="281"/>
      <c r="I22" s="280"/>
      <c r="J22" s="279"/>
      <c r="K22" s="278"/>
      <c r="L22" s="277"/>
    </row>
    <row r="23" spans="1:12">
      <c r="A23" s="286">
        <v>15</v>
      </c>
      <c r="B23" s="285"/>
      <c r="C23" s="284"/>
      <c r="D23" s="283"/>
      <c r="E23" s="282"/>
      <c r="F23" s="281"/>
      <c r="G23" s="281"/>
      <c r="H23" s="281"/>
      <c r="I23" s="280"/>
      <c r="J23" s="279"/>
      <c r="K23" s="278"/>
      <c r="L23" s="277"/>
    </row>
    <row r="24" spans="1:12">
      <c r="A24" s="286">
        <v>16</v>
      </c>
      <c r="B24" s="285"/>
      <c r="C24" s="284"/>
      <c r="D24" s="283"/>
      <c r="E24" s="282"/>
      <c r="F24" s="281"/>
      <c r="G24" s="281"/>
      <c r="H24" s="281"/>
      <c r="I24" s="280"/>
      <c r="J24" s="279"/>
      <c r="K24" s="278"/>
      <c r="L24" s="277"/>
    </row>
    <row r="25" spans="1:12">
      <c r="A25" s="286">
        <v>17</v>
      </c>
      <c r="B25" s="285"/>
      <c r="C25" s="284"/>
      <c r="D25" s="283"/>
      <c r="E25" s="282"/>
      <c r="F25" s="281"/>
      <c r="G25" s="281"/>
      <c r="H25" s="281"/>
      <c r="I25" s="280"/>
      <c r="J25" s="279"/>
      <c r="K25" s="278"/>
      <c r="L25" s="277"/>
    </row>
    <row r="26" spans="1:12">
      <c r="A26" s="286">
        <v>18</v>
      </c>
      <c r="B26" s="285"/>
      <c r="C26" s="284"/>
      <c r="D26" s="283"/>
      <c r="E26" s="282"/>
      <c r="F26" s="281"/>
      <c r="G26" s="281"/>
      <c r="H26" s="281"/>
      <c r="I26" s="280"/>
      <c r="J26" s="279"/>
      <c r="K26" s="278"/>
      <c r="L26" s="277"/>
    </row>
    <row r="27" spans="1:12">
      <c r="A27" s="286">
        <v>19</v>
      </c>
      <c r="B27" s="285"/>
      <c r="C27" s="284"/>
      <c r="D27" s="283"/>
      <c r="E27" s="282"/>
      <c r="F27" s="281"/>
      <c r="G27" s="281"/>
      <c r="H27" s="281"/>
      <c r="I27" s="280"/>
      <c r="J27" s="279"/>
      <c r="K27" s="278"/>
      <c r="L27" s="277"/>
    </row>
    <row r="28" spans="1:12" ht="15.75" thickBot="1">
      <c r="A28" s="276" t="s">
        <v>259</v>
      </c>
      <c r="B28" s="275"/>
      <c r="C28" s="274"/>
      <c r="D28" s="273"/>
      <c r="E28" s="272"/>
      <c r="F28" s="271"/>
      <c r="G28" s="271"/>
      <c r="H28" s="271"/>
      <c r="I28" s="270"/>
      <c r="J28" s="269"/>
      <c r="K28" s="268"/>
      <c r="L28" s="267"/>
    </row>
    <row r="29" spans="1:12">
      <c r="A29" s="257"/>
      <c r="B29" s="258"/>
      <c r="C29" s="257"/>
      <c r="D29" s="258"/>
      <c r="E29" s="257"/>
      <c r="F29" s="258"/>
      <c r="G29" s="257"/>
      <c r="H29" s="258"/>
      <c r="I29" s="257"/>
      <c r="J29" s="258"/>
      <c r="K29" s="257"/>
      <c r="L29" s="258"/>
    </row>
    <row r="30" spans="1:12">
      <c r="A30" s="257"/>
      <c r="B30" s="264"/>
      <c r="C30" s="257"/>
      <c r="D30" s="264"/>
      <c r="E30" s="257"/>
      <c r="F30" s="264"/>
      <c r="G30" s="257"/>
      <c r="H30" s="264"/>
      <c r="I30" s="257"/>
      <c r="J30" s="264"/>
      <c r="K30" s="257"/>
      <c r="L30" s="264"/>
    </row>
    <row r="31" spans="1:12" s="265" customFormat="1">
      <c r="A31" s="422" t="s">
        <v>375</v>
      </c>
      <c r="B31" s="422"/>
      <c r="C31" s="422"/>
      <c r="D31" s="422"/>
      <c r="E31" s="422"/>
      <c r="F31" s="422"/>
      <c r="G31" s="422"/>
      <c r="H31" s="422"/>
      <c r="I31" s="422"/>
      <c r="J31" s="422"/>
      <c r="K31" s="422"/>
      <c r="L31" s="422"/>
    </row>
    <row r="32" spans="1:12" s="266" customFormat="1" ht="12.75">
      <c r="A32" s="422" t="s">
        <v>400</v>
      </c>
      <c r="B32" s="422"/>
      <c r="C32" s="422"/>
      <c r="D32" s="422"/>
      <c r="E32" s="422"/>
      <c r="F32" s="422"/>
      <c r="G32" s="422"/>
      <c r="H32" s="422"/>
      <c r="I32" s="422"/>
      <c r="J32" s="422"/>
      <c r="K32" s="422"/>
      <c r="L32" s="422"/>
    </row>
    <row r="33" spans="1:12" s="266" customFormat="1" ht="12.75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</row>
    <row r="34" spans="1:12" s="265" customFormat="1">
      <c r="A34" s="422" t="s">
        <v>399</v>
      </c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</row>
    <row r="35" spans="1:12" s="265" customFormat="1">
      <c r="A35" s="422"/>
      <c r="B35" s="422"/>
      <c r="C35" s="422"/>
      <c r="D35" s="422"/>
      <c r="E35" s="422"/>
      <c r="F35" s="422"/>
      <c r="G35" s="422"/>
      <c r="H35" s="422"/>
      <c r="I35" s="422"/>
      <c r="J35" s="422"/>
      <c r="K35" s="422"/>
      <c r="L35" s="422"/>
    </row>
    <row r="36" spans="1:12" s="265" customFormat="1">
      <c r="A36" s="422" t="s">
        <v>398</v>
      </c>
      <c r="B36" s="422"/>
      <c r="C36" s="422"/>
      <c r="D36" s="422"/>
      <c r="E36" s="422"/>
      <c r="F36" s="422"/>
      <c r="G36" s="422"/>
      <c r="H36" s="422"/>
      <c r="I36" s="422"/>
      <c r="J36" s="422"/>
      <c r="K36" s="422"/>
      <c r="L36" s="422"/>
    </row>
    <row r="37" spans="1:12" s="265" customFormat="1">
      <c r="A37" s="257"/>
      <c r="B37" s="258"/>
      <c r="C37" s="257"/>
      <c r="D37" s="258"/>
      <c r="E37" s="257"/>
      <c r="F37" s="258"/>
      <c r="G37" s="257"/>
      <c r="H37" s="258"/>
      <c r="I37" s="257"/>
      <c r="J37" s="258"/>
      <c r="K37" s="257"/>
      <c r="L37" s="258"/>
    </row>
    <row r="38" spans="1:12" s="265" customFormat="1">
      <c r="A38" s="257"/>
      <c r="B38" s="264"/>
      <c r="C38" s="257"/>
      <c r="D38" s="264"/>
      <c r="E38" s="257"/>
      <c r="F38" s="264"/>
      <c r="G38" s="257"/>
      <c r="H38" s="264"/>
      <c r="I38" s="257"/>
      <c r="J38" s="264"/>
      <c r="K38" s="257"/>
      <c r="L38" s="264"/>
    </row>
    <row r="39" spans="1:12" s="265" customFormat="1">
      <c r="A39" s="257"/>
      <c r="B39" s="258"/>
      <c r="C39" s="257"/>
      <c r="D39" s="258"/>
      <c r="E39" s="257"/>
      <c r="F39" s="258"/>
      <c r="G39" s="257"/>
      <c r="H39" s="258"/>
      <c r="I39" s="257"/>
      <c r="J39" s="258"/>
      <c r="K39" s="257"/>
      <c r="L39" s="258"/>
    </row>
    <row r="40" spans="1:12">
      <c r="A40" s="257"/>
      <c r="B40" s="264"/>
      <c r="C40" s="257"/>
      <c r="D40" s="264"/>
      <c r="E40" s="257"/>
      <c r="F40" s="264"/>
      <c r="G40" s="257"/>
      <c r="H40" s="264"/>
      <c r="I40" s="257"/>
      <c r="J40" s="264"/>
      <c r="K40" s="257"/>
      <c r="L40" s="264"/>
    </row>
    <row r="41" spans="1:12" s="259" customFormat="1">
      <c r="A41" s="428" t="s">
        <v>96</v>
      </c>
      <c r="B41" s="428"/>
      <c r="C41" s="258"/>
      <c r="D41" s="257"/>
      <c r="E41" s="258"/>
      <c r="F41" s="258"/>
      <c r="G41" s="257"/>
      <c r="H41" s="258"/>
      <c r="I41" s="258"/>
      <c r="J41" s="257"/>
      <c r="K41" s="258"/>
      <c r="L41" s="257"/>
    </row>
    <row r="42" spans="1:12" s="259" customFormat="1">
      <c r="A42" s="258"/>
      <c r="B42" s="257"/>
      <c r="C42" s="262"/>
      <c r="D42" s="263"/>
      <c r="E42" s="262"/>
      <c r="F42" s="258"/>
      <c r="G42" s="257"/>
      <c r="H42" s="261"/>
      <c r="I42" s="258"/>
      <c r="J42" s="257"/>
      <c r="K42" s="258"/>
      <c r="L42" s="257"/>
    </row>
    <row r="43" spans="1:12" s="259" customFormat="1" ht="15" customHeight="1">
      <c r="A43" s="258"/>
      <c r="B43" s="257"/>
      <c r="C43" s="421" t="s">
        <v>251</v>
      </c>
      <c r="D43" s="421"/>
      <c r="E43" s="421"/>
      <c r="F43" s="258"/>
      <c r="G43" s="257"/>
      <c r="H43" s="426" t="s">
        <v>397</v>
      </c>
      <c r="I43" s="260"/>
      <c r="J43" s="257"/>
      <c r="K43" s="258"/>
      <c r="L43" s="257"/>
    </row>
    <row r="44" spans="1:12" s="259" customFormat="1">
      <c r="A44" s="258"/>
      <c r="B44" s="257"/>
      <c r="C44" s="258"/>
      <c r="D44" s="257"/>
      <c r="E44" s="258"/>
      <c r="F44" s="258"/>
      <c r="G44" s="257"/>
      <c r="H44" s="427"/>
      <c r="I44" s="260"/>
      <c r="J44" s="257"/>
      <c r="K44" s="258"/>
      <c r="L44" s="257"/>
    </row>
    <row r="45" spans="1:12" s="256" customFormat="1">
      <c r="A45" s="258"/>
      <c r="B45" s="257"/>
      <c r="C45" s="421" t="s">
        <v>127</v>
      </c>
      <c r="D45" s="421"/>
      <c r="E45" s="421"/>
      <c r="F45" s="258"/>
      <c r="G45" s="257"/>
      <c r="H45" s="258"/>
      <c r="I45" s="258"/>
      <c r="J45" s="257"/>
      <c r="K45" s="258"/>
      <c r="L45" s="257"/>
    </row>
    <row r="46" spans="1:12" s="256" customFormat="1">
      <c r="E46" s="254"/>
    </row>
    <row r="47" spans="1:12" s="256" customFormat="1">
      <c r="E47" s="254"/>
    </row>
    <row r="48" spans="1:12" s="256" customFormat="1">
      <c r="E48" s="254"/>
    </row>
    <row r="49" spans="5:5" s="256" customFormat="1">
      <c r="E49" s="254"/>
    </row>
    <row r="50" spans="5:5" s="25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48"/>
  <sheetViews>
    <sheetView view="pageBreakPreview" zoomScale="80" zoomScaleSheetLayoutView="80" workbookViewId="0">
      <selection activeCell="L3" sqref="L3"/>
    </sheetView>
  </sheetViews>
  <sheetFormatPr defaultRowHeight="12.75"/>
  <cols>
    <col min="1" max="1" width="5.42578125" style="181" customWidth="1"/>
    <col min="2" max="2" width="20" style="181" customWidth="1"/>
    <col min="3" max="3" width="27.5703125" style="181" customWidth="1"/>
    <col min="4" max="4" width="19.28515625" style="181" customWidth="1"/>
    <col min="5" max="5" width="16.85546875" style="181" customWidth="1"/>
    <col min="6" max="6" width="13.140625" style="181" customWidth="1"/>
    <col min="7" max="7" width="17" style="181" customWidth="1"/>
    <col min="8" max="8" width="13.7109375" style="181" customWidth="1"/>
    <col min="9" max="9" width="19.42578125" style="181" bestFit="1" customWidth="1"/>
    <col min="10" max="10" width="18.5703125" style="181" bestFit="1" customWidth="1"/>
    <col min="11" max="11" width="16.7109375" style="181" customWidth="1"/>
    <col min="12" max="12" width="17.7109375" style="181" customWidth="1"/>
    <col min="13" max="13" width="12.85546875" style="181" customWidth="1"/>
    <col min="14" max="16384" width="9.140625" style="181"/>
  </cols>
  <sheetData>
    <row r="2" spans="1:14" ht="15">
      <c r="A2" s="433" t="s">
        <v>412</v>
      </c>
      <c r="B2" s="433"/>
      <c r="C2" s="433"/>
      <c r="D2" s="433"/>
      <c r="E2" s="433"/>
      <c r="F2" s="335"/>
      <c r="G2" s="77"/>
      <c r="H2" s="77"/>
      <c r="I2" s="77"/>
      <c r="J2" s="77"/>
      <c r="K2" s="252"/>
      <c r="L2" s="253"/>
      <c r="M2" s="253" t="s">
        <v>97</v>
      </c>
    </row>
    <row r="3" spans="1:14" ht="15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2"/>
      <c r="L3" s="320"/>
      <c r="M3" s="389"/>
    </row>
    <row r="4" spans="1:14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2"/>
      <c r="L4" s="252"/>
      <c r="M4" s="252"/>
    </row>
    <row r="5" spans="1:14" ht="15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4" ht="15">
      <c r="A6" s="80">
        <f>'ფორმა N1'!A5</f>
        <v>0</v>
      </c>
      <c r="B6" s="80"/>
      <c r="C6" s="320" t="s">
        <v>477</v>
      </c>
      <c r="D6" s="323"/>
      <c r="E6" s="80"/>
      <c r="F6" s="80"/>
      <c r="G6" s="80"/>
      <c r="H6" s="80"/>
      <c r="I6" s="80"/>
      <c r="J6" s="80"/>
      <c r="K6" s="81"/>
      <c r="L6" s="320" t="s">
        <v>498</v>
      </c>
    </row>
    <row r="7" spans="1:14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4" ht="15">
      <c r="A8" s="251"/>
      <c r="B8" s="360"/>
      <c r="C8" s="251"/>
      <c r="D8" s="251"/>
      <c r="E8" s="251"/>
      <c r="F8" s="251"/>
      <c r="G8" s="251"/>
      <c r="H8" s="251"/>
      <c r="I8" s="251"/>
      <c r="J8" s="251"/>
      <c r="K8" s="78"/>
      <c r="L8" s="78"/>
      <c r="M8" s="78"/>
    </row>
    <row r="9" spans="1:14" ht="45">
      <c r="A9" s="90" t="s">
        <v>64</v>
      </c>
      <c r="B9" s="90" t="s">
        <v>475</v>
      </c>
      <c r="C9" s="90" t="s">
        <v>413</v>
      </c>
      <c r="D9" s="90" t="s">
        <v>414</v>
      </c>
      <c r="E9" s="90" t="s">
        <v>415</v>
      </c>
      <c r="F9" s="90" t="s">
        <v>416</v>
      </c>
      <c r="G9" s="90" t="s">
        <v>417</v>
      </c>
      <c r="H9" s="90" t="s">
        <v>418</v>
      </c>
      <c r="I9" s="90" t="s">
        <v>419</v>
      </c>
      <c r="J9" s="90" t="s">
        <v>420</v>
      </c>
      <c r="K9" s="90" t="s">
        <v>421</v>
      </c>
      <c r="L9" s="90" t="s">
        <v>422</v>
      </c>
      <c r="M9" s="90" t="s">
        <v>299</v>
      </c>
    </row>
    <row r="10" spans="1:14" ht="45">
      <c r="A10" s="98">
        <v>1</v>
      </c>
      <c r="B10" s="450" t="s">
        <v>495</v>
      </c>
      <c r="C10" s="336" t="s">
        <v>482</v>
      </c>
      <c r="D10" s="98" t="s">
        <v>483</v>
      </c>
      <c r="E10" s="98">
        <v>200250904</v>
      </c>
      <c r="F10" s="98" t="s">
        <v>484</v>
      </c>
      <c r="G10" s="15"/>
      <c r="H10" s="98"/>
      <c r="I10" s="98" t="s">
        <v>484</v>
      </c>
      <c r="J10" s="98" t="s">
        <v>485</v>
      </c>
      <c r="K10" s="4"/>
      <c r="L10" s="4">
        <v>15</v>
      </c>
      <c r="M10" s="98"/>
    </row>
    <row r="11" spans="1:14" ht="45">
      <c r="A11" s="98">
        <v>2</v>
      </c>
      <c r="B11" s="450" t="s">
        <v>496</v>
      </c>
      <c r="C11" s="336" t="s">
        <v>482</v>
      </c>
      <c r="D11" s="98" t="s">
        <v>483</v>
      </c>
      <c r="E11" s="98">
        <v>200250904</v>
      </c>
      <c r="F11" s="98" t="s">
        <v>484</v>
      </c>
      <c r="G11" s="15"/>
      <c r="H11" s="98"/>
      <c r="I11" s="98" t="s">
        <v>484</v>
      </c>
      <c r="J11" s="98" t="s">
        <v>485</v>
      </c>
      <c r="K11" s="4"/>
      <c r="L11" s="4">
        <v>255</v>
      </c>
      <c r="M11" s="98"/>
    </row>
    <row r="12" spans="1:14" ht="30">
      <c r="A12" s="98">
        <v>3</v>
      </c>
      <c r="B12" s="450" t="s">
        <v>494</v>
      </c>
      <c r="C12" s="336" t="s">
        <v>482</v>
      </c>
      <c r="D12" s="98" t="s">
        <v>490</v>
      </c>
      <c r="E12" s="15">
        <v>412704505</v>
      </c>
      <c r="F12" s="98" t="s">
        <v>484</v>
      </c>
      <c r="G12" s="15"/>
      <c r="H12" s="98"/>
      <c r="I12" s="98" t="s">
        <v>484</v>
      </c>
      <c r="J12" s="98" t="s">
        <v>485</v>
      </c>
      <c r="K12" s="451"/>
      <c r="L12" s="451">
        <v>100</v>
      </c>
      <c r="M12" s="98"/>
      <c r="N12" s="208"/>
    </row>
    <row r="13" spans="1:14" ht="15">
      <c r="A13" s="98">
        <v>4</v>
      </c>
      <c r="B13" s="450"/>
      <c r="C13" s="336"/>
      <c r="D13" s="87"/>
      <c r="E13" s="87"/>
      <c r="F13" s="87"/>
      <c r="G13" s="14"/>
      <c r="H13" s="87"/>
      <c r="I13" s="87"/>
      <c r="J13" s="87"/>
      <c r="K13" s="4"/>
      <c r="L13" s="4"/>
      <c r="M13" s="87"/>
    </row>
    <row r="14" spans="1:14" ht="15">
      <c r="A14" s="98">
        <v>5</v>
      </c>
      <c r="B14" s="412"/>
      <c r="C14" s="336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4" ht="15">
      <c r="A15" s="98">
        <v>6</v>
      </c>
      <c r="B15" s="412"/>
      <c r="C15" s="336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4" ht="15">
      <c r="A16" s="98">
        <v>7</v>
      </c>
      <c r="B16" s="412"/>
      <c r="C16" s="336"/>
      <c r="D16" s="87"/>
      <c r="E16" s="98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12"/>
      <c r="C17" s="336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12"/>
      <c r="C18" s="336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12"/>
      <c r="C19" s="336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12"/>
      <c r="C20" s="336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12"/>
      <c r="C21" s="336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12"/>
      <c r="C22" s="336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12"/>
      <c r="C23" s="336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12"/>
      <c r="C24" s="336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12"/>
      <c r="C25" s="336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12"/>
      <c r="C26" s="336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12"/>
      <c r="C27" s="336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12"/>
      <c r="C28" s="336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12"/>
      <c r="C29" s="336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12"/>
      <c r="C30" s="336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12"/>
      <c r="C31" s="336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12"/>
      <c r="C32" s="336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12"/>
      <c r="C33" s="336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259</v>
      </c>
      <c r="B34" s="413"/>
      <c r="C34" s="336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13"/>
      <c r="C35" s="336"/>
      <c r="D35" s="99"/>
      <c r="E35" s="99"/>
      <c r="F35" s="99"/>
      <c r="G35" s="99"/>
      <c r="H35" s="87"/>
      <c r="I35" s="87"/>
      <c r="J35" s="87"/>
      <c r="K35" s="87" t="s">
        <v>423</v>
      </c>
      <c r="L35" s="86">
        <f>SUM(L10:L34)</f>
        <v>370</v>
      </c>
      <c r="M35" s="87"/>
    </row>
    <row r="36" spans="1:13" ht="15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180"/>
    </row>
    <row r="37" spans="1:13" ht="15">
      <c r="A37" s="207" t="s">
        <v>424</v>
      </c>
      <c r="B37" s="207"/>
      <c r="C37" s="207"/>
      <c r="D37" s="206"/>
      <c r="E37" s="206"/>
      <c r="F37" s="206"/>
      <c r="G37" s="206"/>
      <c r="H37" s="206"/>
      <c r="I37" s="206"/>
      <c r="J37" s="206"/>
      <c r="K37" s="206"/>
      <c r="L37" s="180"/>
    </row>
    <row r="38" spans="1:13" ht="15">
      <c r="A38" s="207" t="s">
        <v>425</v>
      </c>
      <c r="B38" s="207"/>
      <c r="C38" s="207"/>
      <c r="D38" s="206"/>
      <c r="E38" s="206"/>
      <c r="F38" s="206"/>
      <c r="G38" s="206"/>
      <c r="H38" s="206"/>
      <c r="I38" s="206"/>
      <c r="J38" s="206"/>
      <c r="K38" s="206"/>
      <c r="L38" s="180"/>
    </row>
    <row r="39" spans="1:13" ht="15">
      <c r="A39" s="197" t="s">
        <v>426</v>
      </c>
      <c r="B39" s="197"/>
      <c r="C39" s="207"/>
      <c r="D39" s="180"/>
      <c r="E39" s="180"/>
      <c r="F39" s="180"/>
      <c r="G39" s="180"/>
      <c r="H39" s="180"/>
      <c r="I39" s="180"/>
      <c r="J39" s="180"/>
      <c r="K39" s="180"/>
      <c r="L39" s="180"/>
    </row>
    <row r="40" spans="1:13" ht="15">
      <c r="A40" s="197" t="s">
        <v>427</v>
      </c>
      <c r="B40" s="197"/>
      <c r="C40" s="207"/>
      <c r="D40" s="180"/>
      <c r="E40" s="180"/>
      <c r="F40" s="180"/>
      <c r="G40" s="180"/>
      <c r="H40" s="180"/>
      <c r="I40" s="180"/>
      <c r="J40" s="180"/>
      <c r="K40" s="180"/>
      <c r="L40" s="180"/>
    </row>
    <row r="41" spans="1:13" ht="15" customHeight="1">
      <c r="A41" s="438" t="s">
        <v>442</v>
      </c>
      <c r="B41" s="438"/>
      <c r="C41" s="438"/>
      <c r="D41" s="438"/>
      <c r="E41" s="438"/>
      <c r="F41" s="438"/>
      <c r="G41" s="438"/>
      <c r="H41" s="438"/>
      <c r="I41" s="438"/>
      <c r="J41" s="438"/>
      <c r="K41" s="438"/>
      <c r="L41" s="438"/>
    </row>
    <row r="42" spans="1:13" ht="15" customHeight="1">
      <c r="A42" s="438"/>
      <c r="B42" s="438"/>
      <c r="C42" s="438"/>
      <c r="D42" s="438"/>
      <c r="E42" s="438"/>
      <c r="F42" s="438"/>
      <c r="G42" s="438"/>
      <c r="H42" s="438"/>
      <c r="I42" s="438"/>
      <c r="J42" s="438"/>
      <c r="K42" s="438"/>
      <c r="L42" s="438"/>
    </row>
    <row r="43" spans="1:13" ht="12.75" customHeight="1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</row>
    <row r="44" spans="1:13" ht="15">
      <c r="A44" s="434" t="s">
        <v>96</v>
      </c>
      <c r="B44" s="434"/>
      <c r="C44" s="434"/>
      <c r="D44" s="337"/>
      <c r="E44" s="338"/>
      <c r="F44" s="338"/>
      <c r="G44" s="337"/>
      <c r="H44" s="337"/>
      <c r="I44" s="337"/>
      <c r="J44" s="337"/>
      <c r="K44" s="337"/>
      <c r="L44" s="180"/>
    </row>
    <row r="45" spans="1:13" ht="15">
      <c r="A45" s="337"/>
      <c r="B45" s="337"/>
      <c r="C45" s="338"/>
      <c r="D45" s="337"/>
      <c r="E45" s="338"/>
      <c r="F45" s="338"/>
      <c r="G45" s="337"/>
      <c r="H45" s="337"/>
      <c r="I45" s="337"/>
      <c r="J45" s="337"/>
      <c r="K45" s="339"/>
      <c r="L45" s="180"/>
    </row>
    <row r="46" spans="1:13" ht="15" customHeight="1">
      <c r="A46" s="337"/>
      <c r="B46" s="337"/>
      <c r="C46" s="338"/>
      <c r="D46" s="435" t="s">
        <v>251</v>
      </c>
      <c r="E46" s="435"/>
      <c r="F46" s="340"/>
      <c r="G46" s="341"/>
      <c r="H46" s="436" t="s">
        <v>428</v>
      </c>
      <c r="I46" s="436"/>
      <c r="J46" s="436"/>
      <c r="K46" s="342"/>
      <c r="L46" s="180"/>
    </row>
    <row r="47" spans="1:13" ht="15">
      <c r="A47" s="337"/>
      <c r="B47" s="337"/>
      <c r="C47" s="338"/>
      <c r="D47" s="337"/>
      <c r="E47" s="338"/>
      <c r="F47" s="338"/>
      <c r="G47" s="337"/>
      <c r="H47" s="437"/>
      <c r="I47" s="437"/>
      <c r="J47" s="437"/>
      <c r="K47" s="342"/>
      <c r="L47" s="180"/>
    </row>
    <row r="48" spans="1:13" ht="15">
      <c r="A48" s="337"/>
      <c r="B48" s="337"/>
      <c r="C48" s="338"/>
      <c r="D48" s="432" t="s">
        <v>127</v>
      </c>
      <c r="E48" s="432"/>
      <c r="F48" s="340"/>
      <c r="G48" s="341"/>
      <c r="H48" s="337"/>
      <c r="I48" s="337"/>
      <c r="J48" s="337"/>
      <c r="K48" s="337"/>
      <c r="L48" s="180"/>
    </row>
  </sheetData>
  <mergeCells count="6">
    <mergeCell ref="D48:E48"/>
    <mergeCell ref="A2:E2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Normal="100" zoomScaleSheetLayoutView="80" workbookViewId="0">
      <selection activeCell="D2" sqref="D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212</v>
      </c>
      <c r="B1" s="121"/>
      <c r="C1" s="439" t="s">
        <v>186</v>
      </c>
      <c r="D1" s="439"/>
      <c r="E1" s="105"/>
    </row>
    <row r="2" spans="1:5">
      <c r="A2" s="76" t="s">
        <v>128</v>
      </c>
      <c r="B2" s="121"/>
      <c r="C2" s="77"/>
      <c r="D2" s="320"/>
      <c r="E2" s="389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>
        <f>'ფორმა N1'!A5</f>
        <v>0</v>
      </c>
      <c r="B5" s="320" t="s">
        <v>477</v>
      </c>
      <c r="C5" s="323"/>
      <c r="D5" s="320" t="s">
        <v>498</v>
      </c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5">
      <c r="A9" s="50"/>
      <c r="B9" s="51"/>
      <c r="C9" s="153"/>
      <c r="D9" s="153"/>
      <c r="E9" s="105"/>
    </row>
    <row r="10" spans="1:5">
      <c r="A10" s="52" t="s">
        <v>179</v>
      </c>
      <c r="B10" s="53"/>
      <c r="C10" s="125">
        <f>SUM(C11,C34)</f>
        <v>0</v>
      </c>
      <c r="D10" s="125">
        <f>SUM(D11,D34)</f>
        <v>0</v>
      </c>
      <c r="E10" s="105"/>
    </row>
    <row r="11" spans="1:5">
      <c r="A11" s="54" t="s">
        <v>180</v>
      </c>
      <c r="B11" s="55"/>
      <c r="C11" s="85">
        <f>SUM(C12:C32)</f>
        <v>0</v>
      </c>
      <c r="D11" s="85">
        <f>SUM(D12:D32)</f>
        <v>0</v>
      </c>
      <c r="E11" s="105"/>
    </row>
    <row r="12" spans="1:5">
      <c r="A12" s="58">
        <v>1110</v>
      </c>
      <c r="B12" s="57" t="s">
        <v>130</v>
      </c>
      <c r="C12" s="8"/>
      <c r="D12" s="8"/>
      <c r="E12" s="105"/>
    </row>
    <row r="13" spans="1:5">
      <c r="A13" s="58">
        <v>1120</v>
      </c>
      <c r="B13" s="57" t="s">
        <v>131</v>
      </c>
      <c r="C13" s="8"/>
      <c r="D13" s="8"/>
      <c r="E13" s="105"/>
    </row>
    <row r="14" spans="1:5">
      <c r="A14" s="58">
        <v>1211</v>
      </c>
      <c r="B14" s="57" t="s">
        <v>132</v>
      </c>
      <c r="C14" s="8"/>
      <c r="D14" s="8"/>
      <c r="E14" s="105"/>
    </row>
    <row r="15" spans="1:5">
      <c r="A15" s="58">
        <v>1212</v>
      </c>
      <c r="B15" s="57" t="s">
        <v>133</v>
      </c>
      <c r="C15" s="8"/>
      <c r="D15" s="8"/>
      <c r="E15" s="105"/>
    </row>
    <row r="16" spans="1:5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/>
      <c r="D37" s="8"/>
      <c r="E37" s="105"/>
    </row>
    <row r="38" spans="1:5">
      <c r="A38" s="58">
        <v>2140</v>
      </c>
      <c r="B38" s="57" t="s">
        <v>366</v>
      </c>
      <c r="C38" s="8"/>
      <c r="D38" s="8"/>
      <c r="E38" s="105"/>
    </row>
    <row r="39" spans="1:5">
      <c r="A39" s="58">
        <v>2150</v>
      </c>
      <c r="B39" s="57" t="s">
        <v>369</v>
      </c>
      <c r="C39" s="8"/>
      <c r="D39" s="8"/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0</v>
      </c>
      <c r="D44" s="85">
        <f>SUM(D45,D64)</f>
        <v>0</v>
      </c>
      <c r="E44" s="105"/>
    </row>
    <row r="45" spans="1:5">
      <c r="A45" s="59" t="s">
        <v>182</v>
      </c>
      <c r="B45" s="57"/>
      <c r="C45" s="85">
        <f>SUM(C46:C61)</f>
        <v>0</v>
      </c>
      <c r="D45" s="85">
        <f>SUM(D46:D61)</f>
        <v>0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/>
      <c r="D47" s="8"/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8"/>
      <c r="E51" s="105"/>
    </row>
    <row r="52" spans="1:5">
      <c r="A52" s="58">
        <v>3231</v>
      </c>
      <c r="B52" s="57" t="s">
        <v>160</v>
      </c>
      <c r="C52" s="8"/>
      <c r="D52" s="8"/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238</v>
      </c>
      <c r="C65" s="8"/>
      <c r="D65" s="8"/>
      <c r="E65" s="105"/>
    </row>
    <row r="66" spans="1:5">
      <c r="A66" s="58">
        <v>5220</v>
      </c>
      <c r="B66" s="57" t="s">
        <v>378</v>
      </c>
      <c r="C66" s="8"/>
      <c r="D66" s="8"/>
      <c r="E66" s="105"/>
    </row>
    <row r="67" spans="1:5">
      <c r="A67" s="58">
        <v>5230</v>
      </c>
      <c r="B67" s="57" t="s">
        <v>379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334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/>
      <c r="D78" s="8"/>
      <c r="E78" s="105"/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392</v>
      </c>
      <c r="B1" s="76"/>
      <c r="C1" s="76"/>
      <c r="D1" s="76"/>
      <c r="E1" s="76"/>
      <c r="F1" s="76"/>
      <c r="G1" s="76"/>
      <c r="H1" s="76"/>
      <c r="I1" s="429" t="s">
        <v>97</v>
      </c>
      <c r="J1" s="429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320"/>
      <c r="J2" s="389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ht="18">
      <c r="A5" s="201">
        <f>'ფორმა N1'!A5</f>
        <v>0</v>
      </c>
      <c r="B5" s="351"/>
      <c r="C5" s="320" t="s">
        <v>477</v>
      </c>
      <c r="D5" s="323"/>
      <c r="E5" s="416"/>
      <c r="F5" s="352"/>
      <c r="G5" s="351"/>
      <c r="H5" s="351"/>
      <c r="I5" s="320" t="s">
        <v>498</v>
      </c>
      <c r="J5" s="351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18">
      <c r="A10" s="154">
        <v>1</v>
      </c>
      <c r="B10" s="64" t="s">
        <v>478</v>
      </c>
      <c r="C10" s="416"/>
      <c r="D10" s="155" t="s">
        <v>209</v>
      </c>
      <c r="E10" s="152" t="s">
        <v>480</v>
      </c>
      <c r="F10" s="28">
        <v>9</v>
      </c>
      <c r="G10" s="28">
        <f>255+115</f>
        <v>370</v>
      </c>
      <c r="H10" s="28">
        <f>255+117+1</f>
        <v>373</v>
      </c>
      <c r="I10" s="28">
        <v>6</v>
      </c>
      <c r="J10" s="28"/>
      <c r="K10" s="105"/>
    </row>
    <row r="11" spans="1:11" ht="18">
      <c r="A11" s="104"/>
      <c r="B11" s="104"/>
      <c r="C11" s="416" t="s">
        <v>479</v>
      </c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0" t="s">
        <v>96</v>
      </c>
      <c r="C15" s="104"/>
      <c r="D15" s="104"/>
      <c r="E15" s="104"/>
      <c r="F15" s="211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49"/>
      <c r="D17" s="104"/>
      <c r="E17" s="104"/>
      <c r="F17" s="249"/>
      <c r="G17" s="250"/>
      <c r="H17" s="250"/>
      <c r="I17" s="101"/>
      <c r="J17" s="101"/>
    </row>
    <row r="18" spans="1:10">
      <c r="A18" s="101"/>
      <c r="B18" s="104"/>
      <c r="C18" s="212" t="s">
        <v>251</v>
      </c>
      <c r="D18" s="212"/>
      <c r="E18" s="104"/>
      <c r="F18" s="104" t="s">
        <v>256</v>
      </c>
      <c r="G18" s="101"/>
      <c r="H18" s="101"/>
      <c r="I18" s="101"/>
      <c r="J18" s="101"/>
    </row>
    <row r="19" spans="1:10">
      <c r="A19" s="101"/>
      <c r="B19" s="104"/>
      <c r="C19" s="213" t="s">
        <v>127</v>
      </c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3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6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>
      <c r="A1" s="74" t="s">
        <v>337</v>
      </c>
      <c r="B1" s="76"/>
      <c r="C1" s="76"/>
      <c r="D1" s="76"/>
      <c r="E1" s="76"/>
      <c r="F1" s="76"/>
      <c r="G1" s="160" t="s">
        <v>97</v>
      </c>
      <c r="H1" s="161"/>
    </row>
    <row r="2" spans="1:8">
      <c r="A2" s="76" t="s">
        <v>128</v>
      </c>
      <c r="B2" s="76"/>
      <c r="C2" s="76"/>
      <c r="D2" s="76"/>
      <c r="E2" s="76"/>
      <c r="F2" s="76"/>
      <c r="G2" s="320"/>
      <c r="H2" s="389"/>
    </row>
    <row r="3" spans="1:8">
      <c r="A3" s="76"/>
      <c r="B3" s="76"/>
      <c r="C3" s="76"/>
      <c r="D3" s="76"/>
      <c r="E3" s="76"/>
      <c r="F3" s="76"/>
      <c r="G3" s="102"/>
      <c r="H3" s="161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1">
        <f>'ფორმა N1'!A5</f>
        <v>0</v>
      </c>
      <c r="B5" s="201"/>
      <c r="C5" s="201"/>
      <c r="D5" s="320" t="s">
        <v>477</v>
      </c>
      <c r="E5" s="323"/>
      <c r="F5" s="201"/>
      <c r="G5" s="320" t="s">
        <v>498</v>
      </c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2" t="s">
        <v>295</v>
      </c>
      <c r="B8" s="162" t="s">
        <v>129</v>
      </c>
      <c r="C8" s="163" t="s">
        <v>335</v>
      </c>
      <c r="D8" s="163" t="s">
        <v>336</v>
      </c>
      <c r="E8" s="163" t="s">
        <v>258</v>
      </c>
      <c r="F8" s="162" t="s">
        <v>300</v>
      </c>
      <c r="G8" s="163" t="s">
        <v>296</v>
      </c>
      <c r="H8" s="105"/>
    </row>
    <row r="9" spans="1:8">
      <c r="A9" s="164" t="s">
        <v>297</v>
      </c>
      <c r="B9" s="165"/>
      <c r="C9" s="166"/>
      <c r="D9" s="167"/>
      <c r="E9" s="167"/>
      <c r="F9" s="167"/>
      <c r="G9" s="168"/>
      <c r="H9" s="105"/>
    </row>
    <row r="10" spans="1:8" ht="15.75">
      <c r="A10" s="165">
        <v>1</v>
      </c>
      <c r="B10" s="152"/>
      <c r="C10" s="169"/>
      <c r="D10" s="170"/>
      <c r="E10" s="170"/>
      <c r="F10" s="170"/>
      <c r="G10" s="171" t="str">
        <f>IF(ISBLANK(B10),"",G9+C10-D10)</f>
        <v/>
      </c>
      <c r="H10" s="105"/>
    </row>
    <row r="11" spans="1:8" ht="15.75">
      <c r="A11" s="165">
        <v>2</v>
      </c>
      <c r="B11" s="152"/>
      <c r="C11" s="169"/>
      <c r="D11" s="170"/>
      <c r="E11" s="170"/>
      <c r="F11" s="170"/>
      <c r="G11" s="171" t="str">
        <f t="shared" ref="G11:G38" si="0">IF(ISBLANK(B11),"",G10+C11-D11)</f>
        <v/>
      </c>
      <c r="H11" s="105"/>
    </row>
    <row r="12" spans="1:8" ht="15.75">
      <c r="A12" s="165">
        <v>3</v>
      </c>
      <c r="B12" s="152"/>
      <c r="C12" s="169"/>
      <c r="D12" s="170"/>
      <c r="E12" s="170"/>
      <c r="F12" s="170"/>
      <c r="G12" s="171" t="str">
        <f t="shared" si="0"/>
        <v/>
      </c>
      <c r="H12" s="105"/>
    </row>
    <row r="13" spans="1:8" ht="15.75">
      <c r="A13" s="165">
        <v>4</v>
      </c>
      <c r="B13" s="152"/>
      <c r="C13" s="169"/>
      <c r="D13" s="170"/>
      <c r="E13" s="170"/>
      <c r="F13" s="170"/>
      <c r="G13" s="171" t="str">
        <f t="shared" si="0"/>
        <v/>
      </c>
      <c r="H13" s="105"/>
    </row>
    <row r="14" spans="1:8" ht="15.75">
      <c r="A14" s="165">
        <v>5</v>
      </c>
      <c r="B14" s="152"/>
      <c r="C14" s="169"/>
      <c r="D14" s="170"/>
      <c r="E14" s="170"/>
      <c r="F14" s="170"/>
      <c r="G14" s="171" t="str">
        <f t="shared" si="0"/>
        <v/>
      </c>
      <c r="H14" s="105"/>
    </row>
    <row r="15" spans="1:8" ht="15.75">
      <c r="A15" s="165">
        <v>6</v>
      </c>
      <c r="B15" s="152"/>
      <c r="C15" s="169"/>
      <c r="D15" s="170"/>
      <c r="E15" s="170"/>
      <c r="F15" s="170"/>
      <c r="G15" s="171" t="str">
        <f t="shared" si="0"/>
        <v/>
      </c>
      <c r="H15" s="105"/>
    </row>
    <row r="16" spans="1:8" ht="15.75">
      <c r="A16" s="165">
        <v>7</v>
      </c>
      <c r="B16" s="152"/>
      <c r="C16" s="169"/>
      <c r="D16" s="170"/>
      <c r="E16" s="170"/>
      <c r="F16" s="170"/>
      <c r="G16" s="171" t="str">
        <f t="shared" si="0"/>
        <v/>
      </c>
      <c r="H16" s="105"/>
    </row>
    <row r="17" spans="1:8" ht="15.75">
      <c r="A17" s="165">
        <v>8</v>
      </c>
      <c r="B17" s="152"/>
      <c r="C17" s="169"/>
      <c r="D17" s="170"/>
      <c r="E17" s="170"/>
      <c r="F17" s="170"/>
      <c r="G17" s="171" t="str">
        <f t="shared" si="0"/>
        <v/>
      </c>
      <c r="H17" s="105"/>
    </row>
    <row r="18" spans="1:8" ht="15.75">
      <c r="A18" s="165">
        <v>9</v>
      </c>
      <c r="B18" s="152"/>
      <c r="C18" s="169"/>
      <c r="D18" s="170"/>
      <c r="E18" s="170"/>
      <c r="F18" s="170"/>
      <c r="G18" s="171" t="str">
        <f t="shared" si="0"/>
        <v/>
      </c>
      <c r="H18" s="105"/>
    </row>
    <row r="19" spans="1:8" ht="15.75">
      <c r="A19" s="165">
        <v>10</v>
      </c>
      <c r="B19" s="152"/>
      <c r="C19" s="169"/>
      <c r="D19" s="170"/>
      <c r="E19" s="170"/>
      <c r="F19" s="170"/>
      <c r="G19" s="171" t="str">
        <f t="shared" si="0"/>
        <v/>
      </c>
      <c r="H19" s="105"/>
    </row>
    <row r="20" spans="1:8" ht="15.75">
      <c r="A20" s="165">
        <v>11</v>
      </c>
      <c r="B20" s="152"/>
      <c r="C20" s="169"/>
      <c r="D20" s="170"/>
      <c r="E20" s="170"/>
      <c r="F20" s="170"/>
      <c r="G20" s="171" t="str">
        <f t="shared" si="0"/>
        <v/>
      </c>
      <c r="H20" s="105"/>
    </row>
    <row r="21" spans="1:8" ht="15.75">
      <c r="A21" s="165">
        <v>12</v>
      </c>
      <c r="B21" s="152"/>
      <c r="C21" s="169"/>
      <c r="D21" s="170"/>
      <c r="E21" s="170"/>
      <c r="F21" s="170"/>
      <c r="G21" s="171" t="str">
        <f t="shared" si="0"/>
        <v/>
      </c>
      <c r="H21" s="105"/>
    </row>
    <row r="22" spans="1:8" ht="15.75">
      <c r="A22" s="165">
        <v>13</v>
      </c>
      <c r="B22" s="152"/>
      <c r="C22" s="169"/>
      <c r="D22" s="170"/>
      <c r="E22" s="170"/>
      <c r="F22" s="170"/>
      <c r="G22" s="171" t="str">
        <f t="shared" si="0"/>
        <v/>
      </c>
      <c r="H22" s="105"/>
    </row>
    <row r="23" spans="1:8" ht="15.75">
      <c r="A23" s="165">
        <v>14</v>
      </c>
      <c r="B23" s="152"/>
      <c r="C23" s="169"/>
      <c r="D23" s="170"/>
      <c r="E23" s="170"/>
      <c r="F23" s="170"/>
      <c r="G23" s="171" t="str">
        <f t="shared" si="0"/>
        <v/>
      </c>
      <c r="H23" s="105"/>
    </row>
    <row r="24" spans="1:8" ht="15.75">
      <c r="A24" s="165">
        <v>15</v>
      </c>
      <c r="B24" s="152"/>
      <c r="C24" s="169"/>
      <c r="D24" s="170"/>
      <c r="E24" s="170"/>
      <c r="F24" s="170"/>
      <c r="G24" s="171" t="str">
        <f t="shared" si="0"/>
        <v/>
      </c>
      <c r="H24" s="105"/>
    </row>
    <row r="25" spans="1:8" ht="15.75">
      <c r="A25" s="165">
        <v>16</v>
      </c>
      <c r="B25" s="152"/>
      <c r="C25" s="169"/>
      <c r="D25" s="170"/>
      <c r="E25" s="170"/>
      <c r="F25" s="170"/>
      <c r="G25" s="171" t="str">
        <f t="shared" si="0"/>
        <v/>
      </c>
      <c r="H25" s="105"/>
    </row>
    <row r="26" spans="1:8" ht="15.75">
      <c r="A26" s="165">
        <v>17</v>
      </c>
      <c r="B26" s="152"/>
      <c r="C26" s="169"/>
      <c r="D26" s="170"/>
      <c r="E26" s="170"/>
      <c r="F26" s="170"/>
      <c r="G26" s="171" t="str">
        <f t="shared" si="0"/>
        <v/>
      </c>
      <c r="H26" s="105"/>
    </row>
    <row r="27" spans="1:8" ht="15.75">
      <c r="A27" s="165">
        <v>18</v>
      </c>
      <c r="B27" s="152"/>
      <c r="C27" s="169"/>
      <c r="D27" s="170"/>
      <c r="E27" s="170"/>
      <c r="F27" s="170"/>
      <c r="G27" s="171" t="str">
        <f t="shared" si="0"/>
        <v/>
      </c>
      <c r="H27" s="105"/>
    </row>
    <row r="28" spans="1:8" ht="15.75">
      <c r="A28" s="165">
        <v>19</v>
      </c>
      <c r="B28" s="152"/>
      <c r="C28" s="169"/>
      <c r="D28" s="170"/>
      <c r="E28" s="170"/>
      <c r="F28" s="170"/>
      <c r="G28" s="171" t="str">
        <f t="shared" si="0"/>
        <v/>
      </c>
      <c r="H28" s="105"/>
    </row>
    <row r="29" spans="1:8" ht="15.75">
      <c r="A29" s="165">
        <v>20</v>
      </c>
      <c r="B29" s="152"/>
      <c r="C29" s="169"/>
      <c r="D29" s="170"/>
      <c r="E29" s="170"/>
      <c r="F29" s="170"/>
      <c r="G29" s="171" t="str">
        <f t="shared" si="0"/>
        <v/>
      </c>
      <c r="H29" s="105"/>
    </row>
    <row r="30" spans="1:8" ht="15.75">
      <c r="A30" s="165">
        <v>21</v>
      </c>
      <c r="B30" s="152"/>
      <c r="C30" s="172"/>
      <c r="D30" s="173"/>
      <c r="E30" s="173"/>
      <c r="F30" s="173"/>
      <c r="G30" s="171" t="str">
        <f t="shared" si="0"/>
        <v/>
      </c>
      <c r="H30" s="105"/>
    </row>
    <row r="31" spans="1:8" ht="15.75">
      <c r="A31" s="165">
        <v>22</v>
      </c>
      <c r="B31" s="152"/>
      <c r="C31" s="172"/>
      <c r="D31" s="173"/>
      <c r="E31" s="173"/>
      <c r="F31" s="173"/>
      <c r="G31" s="171" t="str">
        <f t="shared" si="0"/>
        <v/>
      </c>
      <c r="H31" s="105"/>
    </row>
    <row r="32" spans="1:8" ht="15.75">
      <c r="A32" s="165">
        <v>23</v>
      </c>
      <c r="B32" s="152"/>
      <c r="C32" s="172"/>
      <c r="D32" s="173"/>
      <c r="E32" s="173"/>
      <c r="F32" s="173"/>
      <c r="G32" s="171" t="str">
        <f t="shared" si="0"/>
        <v/>
      </c>
      <c r="H32" s="105"/>
    </row>
    <row r="33" spans="1:10" ht="15.75">
      <c r="A33" s="165">
        <v>24</v>
      </c>
      <c r="B33" s="152"/>
      <c r="C33" s="172"/>
      <c r="D33" s="173"/>
      <c r="E33" s="173"/>
      <c r="F33" s="173"/>
      <c r="G33" s="171" t="str">
        <f t="shared" si="0"/>
        <v/>
      </c>
      <c r="H33" s="105"/>
    </row>
    <row r="34" spans="1:10" ht="15.75">
      <c r="A34" s="165">
        <v>25</v>
      </c>
      <c r="B34" s="152"/>
      <c r="C34" s="172"/>
      <c r="D34" s="173"/>
      <c r="E34" s="173"/>
      <c r="F34" s="173"/>
      <c r="G34" s="171" t="str">
        <f t="shared" si="0"/>
        <v/>
      </c>
      <c r="H34" s="105"/>
    </row>
    <row r="35" spans="1:10" ht="15.75">
      <c r="A35" s="165">
        <v>26</v>
      </c>
      <c r="B35" s="152"/>
      <c r="C35" s="172"/>
      <c r="D35" s="173"/>
      <c r="E35" s="173"/>
      <c r="F35" s="173"/>
      <c r="G35" s="171" t="str">
        <f t="shared" si="0"/>
        <v/>
      </c>
      <c r="H35" s="105"/>
    </row>
    <row r="36" spans="1:10" ht="15.75">
      <c r="A36" s="165">
        <v>27</v>
      </c>
      <c r="B36" s="152"/>
      <c r="C36" s="172"/>
      <c r="D36" s="173"/>
      <c r="E36" s="173"/>
      <c r="F36" s="173"/>
      <c r="G36" s="171" t="str">
        <f t="shared" si="0"/>
        <v/>
      </c>
      <c r="H36" s="105"/>
    </row>
    <row r="37" spans="1:10" ht="15.75">
      <c r="A37" s="165">
        <v>28</v>
      </c>
      <c r="B37" s="152"/>
      <c r="C37" s="172"/>
      <c r="D37" s="173"/>
      <c r="E37" s="173"/>
      <c r="F37" s="173"/>
      <c r="G37" s="171" t="str">
        <f t="shared" si="0"/>
        <v/>
      </c>
      <c r="H37" s="105"/>
    </row>
    <row r="38" spans="1:10" ht="15.75">
      <c r="A38" s="165">
        <v>29</v>
      </c>
      <c r="B38" s="152"/>
      <c r="C38" s="172"/>
      <c r="D38" s="173"/>
      <c r="E38" s="173"/>
      <c r="F38" s="173"/>
      <c r="G38" s="171" t="str">
        <f t="shared" si="0"/>
        <v/>
      </c>
      <c r="H38" s="105"/>
    </row>
    <row r="39" spans="1:10" ht="15.75">
      <c r="A39" s="165" t="s">
        <v>261</v>
      </c>
      <c r="B39" s="152"/>
      <c r="C39" s="172"/>
      <c r="D39" s="173"/>
      <c r="E39" s="173"/>
      <c r="F39" s="173"/>
      <c r="G39" s="171" t="str">
        <f>IF(ISBLANK(B39),"",#REF!+C39-D39)</f>
        <v/>
      </c>
      <c r="H39" s="105"/>
    </row>
    <row r="40" spans="1:10">
      <c r="A40" s="174" t="s">
        <v>298</v>
      </c>
      <c r="B40" s="175"/>
      <c r="C40" s="176"/>
      <c r="D40" s="177"/>
      <c r="E40" s="177"/>
      <c r="F40" s="178"/>
      <c r="G40" s="179" t="str">
        <f>G39</f>
        <v/>
      </c>
      <c r="H40" s="105"/>
    </row>
    <row r="44" spans="1:10">
      <c r="B44" s="182" t="s">
        <v>96</v>
      </c>
      <c r="F44" s="183"/>
    </row>
    <row r="45" spans="1:10">
      <c r="F45" s="181"/>
      <c r="G45" s="181"/>
      <c r="H45" s="181"/>
      <c r="I45" s="181"/>
      <c r="J45" s="181"/>
    </row>
    <row r="46" spans="1:10">
      <c r="C46" s="184"/>
      <c r="F46" s="184"/>
      <c r="G46" s="185"/>
      <c r="H46" s="181"/>
      <c r="I46" s="181"/>
      <c r="J46" s="181"/>
    </row>
    <row r="47" spans="1:10">
      <c r="A47" s="181"/>
      <c r="C47" s="186" t="s">
        <v>251</v>
      </c>
      <c r="F47" s="187" t="s">
        <v>256</v>
      </c>
      <c r="G47" s="185"/>
      <c r="H47" s="181"/>
      <c r="I47" s="181"/>
      <c r="J47" s="181"/>
    </row>
    <row r="48" spans="1:10">
      <c r="A48" s="181"/>
      <c r="C48" s="188" t="s">
        <v>127</v>
      </c>
      <c r="F48" s="180" t="s">
        <v>252</v>
      </c>
      <c r="G48" s="181"/>
      <c r="H48" s="181"/>
      <c r="I48" s="181"/>
      <c r="J48" s="181"/>
    </row>
    <row r="49" spans="2:2" s="181" customFormat="1">
      <c r="B49" s="180"/>
    </row>
    <row r="50" spans="2:2" s="181" customFormat="1" ht="12.75"/>
    <row r="51" spans="2:2" s="181" customFormat="1" ht="12.75"/>
    <row r="52" spans="2:2" s="181" customFormat="1" ht="12.75"/>
    <row r="53" spans="2:2" s="18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287</v>
      </c>
      <c r="B1" s="138"/>
      <c r="C1" s="138"/>
      <c r="D1" s="138"/>
      <c r="E1" s="138"/>
      <c r="F1" s="78"/>
      <c r="G1" s="78"/>
      <c r="H1" s="78"/>
      <c r="I1" s="441" t="s">
        <v>97</v>
      </c>
      <c r="J1" s="441"/>
      <c r="K1" s="144"/>
    </row>
    <row r="2" spans="1:12" s="23" customFormat="1" ht="15">
      <c r="A2" s="105" t="s">
        <v>128</v>
      </c>
      <c r="B2" s="138"/>
      <c r="C2" s="138"/>
      <c r="D2" s="138"/>
      <c r="E2" s="138"/>
      <c r="F2" s="139"/>
      <c r="G2" s="140"/>
      <c r="H2" s="140"/>
      <c r="I2" s="320"/>
      <c r="J2" s="389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>
        <f>'ფორმა N1'!A5</f>
        <v>0</v>
      </c>
      <c r="B5" s="320" t="s">
        <v>477</v>
      </c>
      <c r="C5" s="323"/>
      <c r="D5" s="120"/>
      <c r="E5" s="120"/>
      <c r="F5" s="60"/>
      <c r="G5" s="60"/>
      <c r="H5" s="320" t="s">
        <v>498</v>
      </c>
      <c r="I5" s="132"/>
      <c r="J5" s="60"/>
      <c r="K5" s="105"/>
    </row>
    <row r="6" spans="1:12" s="23" customFormat="1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40" t="s">
        <v>208</v>
      </c>
      <c r="C7" s="440"/>
      <c r="D7" s="440" t="s">
        <v>275</v>
      </c>
      <c r="E7" s="440"/>
      <c r="F7" s="440" t="s">
        <v>276</v>
      </c>
      <c r="G7" s="440"/>
      <c r="H7" s="151" t="s">
        <v>262</v>
      </c>
      <c r="I7" s="440" t="s">
        <v>211</v>
      </c>
      <c r="J7" s="440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1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5"/>
    </row>
    <row r="10" spans="1:12" ht="15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109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">
      <c r="A17" s="62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251</v>
      </c>
      <c r="F49" s="12" t="s">
        <v>256</v>
      </c>
      <c r="G49" s="72"/>
      <c r="I49"/>
      <c r="J49"/>
    </row>
    <row r="50" spans="1:10" s="2" customFormat="1" ht="15">
      <c r="B50" s="66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Normal="80" zoomScaleSheetLayoutView="80" workbookViewId="0">
      <selection activeCell="I2" sqref="I2"/>
    </sheetView>
  </sheetViews>
  <sheetFormatPr defaultRowHeight="12.75"/>
  <cols>
    <col min="1" max="1" width="6" style="196" customWidth="1"/>
    <col min="2" max="2" width="21.140625" style="196" customWidth="1"/>
    <col min="3" max="3" width="25.140625" style="196" bestFit="1" customWidth="1"/>
    <col min="4" max="4" width="18.42578125" style="196" customWidth="1"/>
    <col min="5" max="5" width="19.5703125" style="196" customWidth="1"/>
    <col min="6" max="6" width="22" style="196" customWidth="1"/>
    <col min="7" max="7" width="25.28515625" style="196" customWidth="1"/>
    <col min="8" max="8" width="18.28515625" style="196" customWidth="1"/>
    <col min="9" max="9" width="17.140625" style="196" customWidth="1"/>
    <col min="10" max="16384" width="9.140625" style="196"/>
  </cols>
  <sheetData>
    <row r="1" spans="1:10" ht="15">
      <c r="A1" s="189" t="s">
        <v>476</v>
      </c>
      <c r="B1" s="189"/>
      <c r="C1" s="190"/>
      <c r="D1" s="190"/>
      <c r="E1" s="190"/>
      <c r="F1" s="190"/>
      <c r="G1" s="190"/>
      <c r="H1" s="190"/>
      <c r="I1" s="359" t="s">
        <v>97</v>
      </c>
    </row>
    <row r="2" spans="1:10" ht="15">
      <c r="A2" s="148" t="s">
        <v>128</v>
      </c>
      <c r="B2" s="148"/>
      <c r="C2" s="190"/>
      <c r="D2" s="190"/>
      <c r="E2" s="190"/>
      <c r="F2" s="190"/>
      <c r="G2" s="190"/>
      <c r="H2" s="190"/>
      <c r="I2" s="320"/>
      <c r="J2" s="389"/>
    </row>
    <row r="3" spans="1:10" ht="15">
      <c r="A3" s="190"/>
      <c r="B3" s="190"/>
      <c r="C3" s="190"/>
      <c r="D3" s="190"/>
      <c r="E3" s="190"/>
      <c r="F3" s="190"/>
      <c r="G3" s="190"/>
      <c r="H3" s="190"/>
      <c r="I3" s="141"/>
    </row>
    <row r="4" spans="1:10" ht="15">
      <c r="A4" s="114" t="s">
        <v>257</v>
      </c>
      <c r="B4" s="114"/>
      <c r="C4" s="114"/>
      <c r="D4" s="114"/>
      <c r="E4" s="365"/>
      <c r="F4" s="191"/>
      <c r="G4" s="190"/>
      <c r="H4" s="190"/>
      <c r="I4" s="191"/>
    </row>
    <row r="5" spans="1:10" s="370" customFormat="1" ht="15">
      <c r="A5" s="366">
        <f>'ფორმა N1'!A5</f>
        <v>0</v>
      </c>
      <c r="B5" s="366"/>
      <c r="C5" s="320" t="s">
        <v>477</v>
      </c>
      <c r="D5" s="323"/>
      <c r="E5" s="367"/>
      <c r="F5" s="368"/>
      <c r="G5" s="369"/>
      <c r="H5" s="320" t="s">
        <v>498</v>
      </c>
      <c r="I5" s="368"/>
    </row>
    <row r="6" spans="1:10">
      <c r="A6" s="142"/>
      <c r="B6" s="142"/>
      <c r="C6" s="371"/>
      <c r="D6" s="371"/>
      <c r="E6" s="371"/>
      <c r="F6" s="190"/>
      <c r="G6" s="190"/>
      <c r="H6" s="190"/>
      <c r="I6" s="190"/>
    </row>
    <row r="7" spans="1:10" ht="60">
      <c r="A7" s="372" t="s">
        <v>64</v>
      </c>
      <c r="B7" s="372" t="s">
        <v>443</v>
      </c>
      <c r="C7" s="373" t="s">
        <v>444</v>
      </c>
      <c r="D7" s="373" t="s">
        <v>445</v>
      </c>
      <c r="E7" s="373" t="s">
        <v>446</v>
      </c>
      <c r="F7" s="373" t="s">
        <v>346</v>
      </c>
      <c r="G7" s="373" t="s">
        <v>447</v>
      </c>
      <c r="H7" s="373" t="s">
        <v>448</v>
      </c>
      <c r="I7" s="373" t="s">
        <v>449</v>
      </c>
    </row>
    <row r="8" spans="1:10" ht="15">
      <c r="A8" s="372">
        <v>1</v>
      </c>
      <c r="B8" s="372">
        <v>2</v>
      </c>
      <c r="C8" s="372">
        <v>3</v>
      </c>
      <c r="D8" s="373">
        <v>4</v>
      </c>
      <c r="E8" s="372">
        <v>5</v>
      </c>
      <c r="F8" s="373">
        <v>6</v>
      </c>
      <c r="G8" s="372">
        <v>7</v>
      </c>
      <c r="H8" s="373">
        <v>8</v>
      </c>
      <c r="I8" s="373">
        <v>9</v>
      </c>
    </row>
    <row r="9" spans="1:10" ht="15">
      <c r="A9" s="374">
        <v>1</v>
      </c>
      <c r="B9" s="374"/>
      <c r="C9" s="375"/>
      <c r="D9" s="375"/>
      <c r="E9" s="375"/>
      <c r="F9" s="375"/>
      <c r="G9" s="375"/>
      <c r="H9" s="375"/>
      <c r="I9" s="375"/>
    </row>
    <row r="10" spans="1:10" ht="15">
      <c r="A10" s="374">
        <v>2</v>
      </c>
      <c r="B10" s="374"/>
      <c r="C10" s="375"/>
      <c r="D10" s="375"/>
      <c r="E10" s="375"/>
      <c r="F10" s="375"/>
      <c r="G10" s="375"/>
      <c r="H10" s="375"/>
      <c r="I10" s="375"/>
    </row>
    <row r="11" spans="1:10" ht="15">
      <c r="A11" s="374">
        <v>3</v>
      </c>
      <c r="B11" s="374"/>
      <c r="C11" s="375"/>
      <c r="D11" s="375"/>
      <c r="E11" s="375"/>
      <c r="F11" s="375"/>
      <c r="G11" s="375"/>
      <c r="H11" s="375"/>
      <c r="I11" s="375"/>
    </row>
    <row r="12" spans="1:10" ht="15">
      <c r="A12" s="374">
        <v>4</v>
      </c>
      <c r="B12" s="374"/>
      <c r="C12" s="375"/>
      <c r="D12" s="375"/>
      <c r="E12" s="375"/>
      <c r="F12" s="375"/>
      <c r="G12" s="375"/>
      <c r="H12" s="375"/>
      <c r="I12" s="375"/>
    </row>
    <row r="13" spans="1:10" ht="15">
      <c r="A13" s="374">
        <v>5</v>
      </c>
      <c r="B13" s="374"/>
      <c r="C13" s="375"/>
      <c r="D13" s="375"/>
      <c r="E13" s="375"/>
      <c r="F13" s="375"/>
      <c r="G13" s="375"/>
      <c r="H13" s="375"/>
      <c r="I13" s="375"/>
    </row>
    <row r="14" spans="1:10" ht="15">
      <c r="A14" s="374">
        <v>6</v>
      </c>
      <c r="B14" s="374"/>
      <c r="C14" s="375"/>
      <c r="D14" s="375"/>
      <c r="E14" s="375"/>
      <c r="F14" s="375"/>
      <c r="G14" s="375"/>
      <c r="H14" s="375"/>
      <c r="I14" s="375"/>
    </row>
    <row r="15" spans="1:10" ht="15">
      <c r="A15" s="374">
        <v>7</v>
      </c>
      <c r="B15" s="374"/>
      <c r="C15" s="375"/>
      <c r="D15" s="375"/>
      <c r="E15" s="375"/>
      <c r="F15" s="375"/>
      <c r="G15" s="375"/>
      <c r="H15" s="375"/>
      <c r="I15" s="375"/>
    </row>
    <row r="16" spans="1:10" ht="15">
      <c r="A16" s="374">
        <v>8</v>
      </c>
      <c r="B16" s="374"/>
      <c r="C16" s="375"/>
      <c r="D16" s="375"/>
      <c r="E16" s="375"/>
      <c r="F16" s="375"/>
      <c r="G16" s="375"/>
      <c r="H16" s="375"/>
      <c r="I16" s="375"/>
    </row>
    <row r="17" spans="1:9" ht="15">
      <c r="A17" s="374">
        <v>9</v>
      </c>
      <c r="B17" s="374"/>
      <c r="C17" s="375"/>
      <c r="D17" s="375"/>
      <c r="E17" s="375"/>
      <c r="F17" s="375"/>
      <c r="G17" s="375"/>
      <c r="H17" s="375"/>
      <c r="I17" s="375"/>
    </row>
    <row r="18" spans="1:9" ht="15">
      <c r="A18" s="374">
        <v>10</v>
      </c>
      <c r="B18" s="374"/>
      <c r="C18" s="375"/>
      <c r="D18" s="375"/>
      <c r="E18" s="375"/>
      <c r="F18" s="375"/>
      <c r="G18" s="375"/>
      <c r="H18" s="375"/>
      <c r="I18" s="375"/>
    </row>
    <row r="19" spans="1:9" ht="15">
      <c r="A19" s="374">
        <v>11</v>
      </c>
      <c r="B19" s="374"/>
      <c r="C19" s="375"/>
      <c r="D19" s="375"/>
      <c r="E19" s="375"/>
      <c r="F19" s="375"/>
      <c r="G19" s="375"/>
      <c r="H19" s="375"/>
      <c r="I19" s="375"/>
    </row>
    <row r="20" spans="1:9" ht="15">
      <c r="A20" s="374">
        <v>12</v>
      </c>
      <c r="B20" s="374"/>
      <c r="C20" s="375"/>
      <c r="D20" s="375"/>
      <c r="E20" s="375"/>
      <c r="F20" s="375"/>
      <c r="G20" s="375"/>
      <c r="H20" s="375"/>
      <c r="I20" s="375"/>
    </row>
    <row r="21" spans="1:9" ht="15">
      <c r="A21" s="374">
        <v>13</v>
      </c>
      <c r="B21" s="374"/>
      <c r="C21" s="375"/>
      <c r="D21" s="375"/>
      <c r="E21" s="375"/>
      <c r="F21" s="375"/>
      <c r="G21" s="375"/>
      <c r="H21" s="375"/>
      <c r="I21" s="375"/>
    </row>
    <row r="22" spans="1:9" ht="15">
      <c r="A22" s="374">
        <v>14</v>
      </c>
      <c r="B22" s="374"/>
      <c r="C22" s="375"/>
      <c r="D22" s="375"/>
      <c r="E22" s="375"/>
      <c r="F22" s="375"/>
      <c r="G22" s="375"/>
      <c r="H22" s="375"/>
      <c r="I22" s="375"/>
    </row>
    <row r="23" spans="1:9" ht="15">
      <c r="A23" s="374">
        <v>15</v>
      </c>
      <c r="B23" s="374"/>
      <c r="C23" s="375"/>
      <c r="D23" s="375"/>
      <c r="E23" s="375"/>
      <c r="F23" s="375"/>
      <c r="G23" s="375"/>
      <c r="H23" s="375"/>
      <c r="I23" s="375"/>
    </row>
    <row r="24" spans="1:9" ht="15">
      <c r="A24" s="374">
        <v>16</v>
      </c>
      <c r="B24" s="374"/>
      <c r="C24" s="375"/>
      <c r="D24" s="375"/>
      <c r="E24" s="375"/>
      <c r="F24" s="375"/>
      <c r="G24" s="375"/>
      <c r="H24" s="375"/>
      <c r="I24" s="375"/>
    </row>
    <row r="25" spans="1:9" ht="15">
      <c r="A25" s="374">
        <v>17</v>
      </c>
      <c r="B25" s="374"/>
      <c r="C25" s="375"/>
      <c r="D25" s="375"/>
      <c r="E25" s="375"/>
      <c r="F25" s="375"/>
      <c r="G25" s="375"/>
      <c r="H25" s="375"/>
      <c r="I25" s="375"/>
    </row>
    <row r="26" spans="1:9" ht="15">
      <c r="A26" s="374">
        <v>18</v>
      </c>
      <c r="B26" s="374"/>
      <c r="C26" s="375"/>
      <c r="D26" s="375"/>
      <c r="E26" s="375"/>
      <c r="F26" s="375"/>
      <c r="G26" s="375"/>
      <c r="H26" s="375"/>
      <c r="I26" s="375"/>
    </row>
    <row r="27" spans="1:9" ht="15">
      <c r="A27" s="374" t="s">
        <v>261</v>
      </c>
      <c r="B27" s="374"/>
      <c r="C27" s="375"/>
      <c r="D27" s="375"/>
      <c r="E27" s="375"/>
      <c r="F27" s="375"/>
      <c r="G27" s="375"/>
      <c r="H27" s="375"/>
      <c r="I27" s="375"/>
    </row>
    <row r="28" spans="1:9">
      <c r="A28" s="192"/>
      <c r="B28" s="192"/>
      <c r="C28" s="192"/>
      <c r="D28" s="192"/>
      <c r="E28" s="192"/>
      <c r="F28" s="192"/>
      <c r="G28" s="192"/>
      <c r="H28" s="192"/>
      <c r="I28" s="192"/>
    </row>
    <row r="29" spans="1:9">
      <c r="A29" s="192"/>
      <c r="B29" s="192"/>
      <c r="C29" s="192"/>
      <c r="D29" s="192"/>
      <c r="E29" s="192"/>
      <c r="F29" s="192"/>
      <c r="G29" s="192"/>
      <c r="H29" s="192"/>
      <c r="I29" s="192"/>
    </row>
    <row r="30" spans="1:9">
      <c r="A30" s="376"/>
      <c r="B30" s="376"/>
      <c r="C30" s="192"/>
      <c r="D30" s="192"/>
      <c r="E30" s="192"/>
      <c r="F30" s="192"/>
      <c r="G30" s="192"/>
      <c r="H30" s="192"/>
      <c r="I30" s="192"/>
    </row>
    <row r="31" spans="1:9" ht="15">
      <c r="A31" s="21"/>
      <c r="B31" s="21"/>
      <c r="C31" s="377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42"/>
      <c r="E32" s="442"/>
      <c r="G32" s="195"/>
      <c r="H32" s="378"/>
    </row>
    <row r="33" spans="3:8" ht="15">
      <c r="C33" s="21"/>
      <c r="D33" s="443" t="s">
        <v>251</v>
      </c>
      <c r="E33" s="443"/>
      <c r="G33" s="444" t="s">
        <v>450</v>
      </c>
      <c r="H33" s="444"/>
    </row>
    <row r="34" spans="3:8" ht="15">
      <c r="C34" s="21"/>
      <c r="D34" s="21"/>
      <c r="E34" s="21"/>
      <c r="G34" s="445"/>
      <c r="H34" s="445"/>
    </row>
    <row r="35" spans="3:8" ht="15">
      <c r="C35" s="21"/>
      <c r="D35" s="446" t="s">
        <v>127</v>
      </c>
      <c r="E35" s="446"/>
      <c r="G35" s="445"/>
      <c r="H35" s="445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2" sqref="K2"/>
    </sheetView>
  </sheetViews>
  <sheetFormatPr defaultRowHeight="12.75"/>
  <cols>
    <col min="1" max="1" width="6.85546875" style="370" customWidth="1"/>
    <col min="2" max="2" width="14.85546875" style="370" customWidth="1"/>
    <col min="3" max="3" width="21.140625" style="370" customWidth="1"/>
    <col min="4" max="5" width="12.7109375" style="370" customWidth="1"/>
    <col min="6" max="6" width="13.42578125" style="370" bestFit="1" customWidth="1"/>
    <col min="7" max="7" width="15.28515625" style="370" customWidth="1"/>
    <col min="8" max="8" width="23.85546875" style="370" customWidth="1"/>
    <col min="9" max="9" width="12.140625" style="370" bestFit="1" customWidth="1"/>
    <col min="10" max="10" width="19" style="370" customWidth="1"/>
    <col min="11" max="11" width="17.7109375" style="370" customWidth="1"/>
    <col min="12" max="16384" width="9.140625" style="370"/>
  </cols>
  <sheetData>
    <row r="1" spans="1:12" s="196" customFormat="1" ht="15">
      <c r="A1" s="189" t="s">
        <v>288</v>
      </c>
      <c r="B1" s="189"/>
      <c r="C1" s="189"/>
      <c r="D1" s="190"/>
      <c r="E1" s="190"/>
      <c r="F1" s="190"/>
      <c r="G1" s="190"/>
      <c r="H1" s="190"/>
      <c r="I1" s="190"/>
      <c r="J1" s="190"/>
      <c r="K1" s="359" t="s">
        <v>97</v>
      </c>
    </row>
    <row r="2" spans="1:12" s="196" customFormat="1" ht="15">
      <c r="A2" s="148" t="s">
        <v>128</v>
      </c>
      <c r="B2" s="148"/>
      <c r="C2" s="148"/>
      <c r="D2" s="190"/>
      <c r="E2" s="190"/>
      <c r="F2" s="190"/>
      <c r="G2" s="190"/>
      <c r="H2" s="190"/>
      <c r="I2" s="190"/>
      <c r="J2" s="190"/>
      <c r="K2" s="320"/>
      <c r="L2" s="389"/>
    </row>
    <row r="3" spans="1:12" s="196" customFormat="1" ht="1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41"/>
      <c r="L3" s="370"/>
    </row>
    <row r="4" spans="1:12" s="196" customFormat="1" ht="15">
      <c r="A4" s="114" t="s">
        <v>257</v>
      </c>
      <c r="B4" s="114"/>
      <c r="C4" s="114"/>
      <c r="D4" s="114"/>
      <c r="E4" s="114"/>
      <c r="F4" s="365"/>
      <c r="G4" s="191"/>
      <c r="H4" s="190"/>
      <c r="I4" s="190"/>
      <c r="J4" s="190"/>
      <c r="K4" s="190"/>
    </row>
    <row r="5" spans="1:12" ht="15">
      <c r="A5" s="366">
        <f>'ფორმა N1'!A5</f>
        <v>0</v>
      </c>
      <c r="B5" s="366"/>
      <c r="C5" s="320" t="s">
        <v>477</v>
      </c>
      <c r="D5" s="323"/>
      <c r="E5" s="367"/>
      <c r="F5" s="367"/>
      <c r="G5" s="368"/>
      <c r="H5" s="369"/>
      <c r="I5" s="369"/>
      <c r="J5" s="320" t="s">
        <v>498</v>
      </c>
      <c r="K5" s="368"/>
    </row>
    <row r="6" spans="1:12" s="196" customFormat="1">
      <c r="A6" s="142"/>
      <c r="B6" s="142"/>
      <c r="C6" s="142"/>
      <c r="D6" s="371"/>
      <c r="E6" s="371"/>
      <c r="F6" s="371"/>
      <c r="G6" s="190"/>
      <c r="H6" s="190"/>
      <c r="I6" s="190"/>
      <c r="J6" s="190"/>
      <c r="K6" s="190"/>
    </row>
    <row r="7" spans="1:12" s="196" customFormat="1" ht="60">
      <c r="A7" s="372" t="s">
        <v>64</v>
      </c>
      <c r="B7" s="372" t="s">
        <v>443</v>
      </c>
      <c r="C7" s="372" t="s">
        <v>231</v>
      </c>
      <c r="D7" s="373" t="s">
        <v>228</v>
      </c>
      <c r="E7" s="373" t="s">
        <v>229</v>
      </c>
      <c r="F7" s="373" t="s">
        <v>322</v>
      </c>
      <c r="G7" s="373" t="s">
        <v>230</v>
      </c>
      <c r="H7" s="373" t="s">
        <v>451</v>
      </c>
      <c r="I7" s="373" t="s">
        <v>227</v>
      </c>
      <c r="J7" s="373" t="s">
        <v>448</v>
      </c>
      <c r="K7" s="373" t="s">
        <v>449</v>
      </c>
    </row>
    <row r="8" spans="1:12" s="196" customFormat="1" ht="15">
      <c r="A8" s="372">
        <v>1</v>
      </c>
      <c r="B8" s="372">
        <v>2</v>
      </c>
      <c r="C8" s="372">
        <v>3</v>
      </c>
      <c r="D8" s="373">
        <v>4</v>
      </c>
      <c r="E8" s="372">
        <v>5</v>
      </c>
      <c r="F8" s="373">
        <v>6</v>
      </c>
      <c r="G8" s="372">
        <v>7</v>
      </c>
      <c r="H8" s="373">
        <v>8</v>
      </c>
      <c r="I8" s="372">
        <v>9</v>
      </c>
      <c r="J8" s="372">
        <v>10</v>
      </c>
      <c r="K8" s="373">
        <v>11</v>
      </c>
    </row>
    <row r="9" spans="1:12" s="196" customFormat="1" ht="15">
      <c r="A9" s="374">
        <v>1</v>
      </c>
      <c r="B9" s="374"/>
      <c r="C9" s="374"/>
      <c r="D9" s="375"/>
      <c r="E9" s="375"/>
      <c r="F9" s="375"/>
      <c r="G9" s="375"/>
      <c r="H9" s="375"/>
      <c r="I9" s="375"/>
      <c r="J9" s="375"/>
      <c r="K9" s="375"/>
    </row>
    <row r="10" spans="1:12" s="196" customFormat="1" ht="15">
      <c r="A10" s="374">
        <v>2</v>
      </c>
      <c r="B10" s="374"/>
      <c r="C10" s="374"/>
      <c r="D10" s="375"/>
      <c r="E10" s="375"/>
      <c r="F10" s="375"/>
      <c r="G10" s="375"/>
      <c r="H10" s="375"/>
      <c r="I10" s="375"/>
      <c r="J10" s="375"/>
      <c r="K10" s="375"/>
    </row>
    <row r="11" spans="1:12" s="196" customFormat="1" ht="15">
      <c r="A11" s="374">
        <v>3</v>
      </c>
      <c r="B11" s="374"/>
      <c r="C11" s="374"/>
      <c r="D11" s="375"/>
      <c r="E11" s="375"/>
      <c r="F11" s="375"/>
      <c r="G11" s="375"/>
      <c r="H11" s="375"/>
      <c r="I11" s="375"/>
      <c r="J11" s="375"/>
      <c r="K11" s="375"/>
    </row>
    <row r="12" spans="1:12" s="196" customFormat="1" ht="15">
      <c r="A12" s="374">
        <v>4</v>
      </c>
      <c r="B12" s="374"/>
      <c r="C12" s="374"/>
      <c r="D12" s="375"/>
      <c r="E12" s="375"/>
      <c r="F12" s="375"/>
      <c r="G12" s="375"/>
      <c r="H12" s="375"/>
      <c r="I12" s="375"/>
      <c r="J12" s="375"/>
      <c r="K12" s="375"/>
    </row>
    <row r="13" spans="1:12" s="196" customFormat="1" ht="15">
      <c r="A13" s="374">
        <v>5</v>
      </c>
      <c r="B13" s="374"/>
      <c r="C13" s="374"/>
      <c r="D13" s="375"/>
      <c r="E13" s="375"/>
      <c r="F13" s="375"/>
      <c r="G13" s="375"/>
      <c r="H13" s="375"/>
      <c r="I13" s="375"/>
      <c r="J13" s="375"/>
      <c r="K13" s="375"/>
    </row>
    <row r="14" spans="1:12" s="196" customFormat="1" ht="15">
      <c r="A14" s="374">
        <v>6</v>
      </c>
      <c r="B14" s="374"/>
      <c r="C14" s="374"/>
      <c r="D14" s="375"/>
      <c r="E14" s="375"/>
      <c r="F14" s="375"/>
      <c r="G14" s="375"/>
      <c r="H14" s="375"/>
      <c r="I14" s="375"/>
      <c r="J14" s="375"/>
      <c r="K14" s="375"/>
    </row>
    <row r="15" spans="1:12" s="196" customFormat="1" ht="15">
      <c r="A15" s="374">
        <v>7</v>
      </c>
      <c r="B15" s="374"/>
      <c r="C15" s="374"/>
      <c r="D15" s="375"/>
      <c r="E15" s="375"/>
      <c r="F15" s="375"/>
      <c r="G15" s="375"/>
      <c r="H15" s="375"/>
      <c r="I15" s="375"/>
      <c r="J15" s="375"/>
      <c r="K15" s="375"/>
    </row>
    <row r="16" spans="1:12" s="196" customFormat="1" ht="15">
      <c r="A16" s="374">
        <v>8</v>
      </c>
      <c r="B16" s="374"/>
      <c r="C16" s="374"/>
      <c r="D16" s="375"/>
      <c r="E16" s="375"/>
      <c r="F16" s="375"/>
      <c r="G16" s="375"/>
      <c r="H16" s="375"/>
      <c r="I16" s="375"/>
      <c r="J16" s="375"/>
      <c r="K16" s="375"/>
    </row>
    <row r="17" spans="1:11" s="196" customFormat="1" ht="15">
      <c r="A17" s="374">
        <v>9</v>
      </c>
      <c r="B17" s="374"/>
      <c r="C17" s="374"/>
      <c r="D17" s="375"/>
      <c r="E17" s="375"/>
      <c r="F17" s="375"/>
      <c r="G17" s="375"/>
      <c r="H17" s="375"/>
      <c r="I17" s="375"/>
      <c r="J17" s="375"/>
      <c r="K17" s="375"/>
    </row>
    <row r="18" spans="1:11" s="196" customFormat="1" ht="15">
      <c r="A18" s="374">
        <v>10</v>
      </c>
      <c r="B18" s="374"/>
      <c r="C18" s="374"/>
      <c r="D18" s="375"/>
      <c r="E18" s="375"/>
      <c r="F18" s="375"/>
      <c r="G18" s="375"/>
      <c r="H18" s="375"/>
      <c r="I18" s="375"/>
      <c r="J18" s="375"/>
      <c r="K18" s="375"/>
    </row>
    <row r="19" spans="1:11" s="196" customFormat="1" ht="15">
      <c r="A19" s="374">
        <v>11</v>
      </c>
      <c r="B19" s="374"/>
      <c r="C19" s="374"/>
      <c r="D19" s="375"/>
      <c r="E19" s="375"/>
      <c r="F19" s="375"/>
      <c r="G19" s="375"/>
      <c r="H19" s="375"/>
      <c r="I19" s="375"/>
      <c r="J19" s="375"/>
      <c r="K19" s="375"/>
    </row>
    <row r="20" spans="1:11" s="196" customFormat="1" ht="15">
      <c r="A20" s="374">
        <v>12</v>
      </c>
      <c r="B20" s="374"/>
      <c r="C20" s="374"/>
      <c r="D20" s="375"/>
      <c r="E20" s="375"/>
      <c r="F20" s="375"/>
      <c r="G20" s="375"/>
      <c r="H20" s="375"/>
      <c r="I20" s="375"/>
      <c r="J20" s="375"/>
      <c r="K20" s="375"/>
    </row>
    <row r="21" spans="1:11" s="196" customFormat="1" ht="15">
      <c r="A21" s="374">
        <v>13</v>
      </c>
      <c r="B21" s="374"/>
      <c r="C21" s="374"/>
      <c r="D21" s="375"/>
      <c r="E21" s="375"/>
      <c r="F21" s="375"/>
      <c r="G21" s="375"/>
      <c r="H21" s="375"/>
      <c r="I21" s="375"/>
      <c r="J21" s="375"/>
      <c r="K21" s="375"/>
    </row>
    <row r="22" spans="1:11" s="196" customFormat="1" ht="15">
      <c r="A22" s="374">
        <v>14</v>
      </c>
      <c r="B22" s="374"/>
      <c r="C22" s="374"/>
      <c r="D22" s="375"/>
      <c r="E22" s="375"/>
      <c r="F22" s="375"/>
      <c r="G22" s="375"/>
      <c r="H22" s="375"/>
      <c r="I22" s="375"/>
      <c r="J22" s="375"/>
      <c r="K22" s="375"/>
    </row>
    <row r="23" spans="1:11" s="196" customFormat="1" ht="15">
      <c r="A23" s="374">
        <v>15</v>
      </c>
      <c r="B23" s="374"/>
      <c r="C23" s="374"/>
      <c r="D23" s="375"/>
      <c r="E23" s="375"/>
      <c r="F23" s="375"/>
      <c r="G23" s="375"/>
      <c r="H23" s="375"/>
      <c r="I23" s="375"/>
      <c r="J23" s="375"/>
      <c r="K23" s="375"/>
    </row>
    <row r="24" spans="1:11" s="196" customFormat="1" ht="15">
      <c r="A24" s="374">
        <v>16</v>
      </c>
      <c r="B24" s="374"/>
      <c r="C24" s="374"/>
      <c r="D24" s="375"/>
      <c r="E24" s="375"/>
      <c r="F24" s="375"/>
      <c r="G24" s="375"/>
      <c r="H24" s="375"/>
      <c r="I24" s="375"/>
      <c r="J24" s="375"/>
      <c r="K24" s="375"/>
    </row>
    <row r="25" spans="1:11" s="196" customFormat="1" ht="15">
      <c r="A25" s="374">
        <v>17</v>
      </c>
      <c r="B25" s="374"/>
      <c r="C25" s="374"/>
      <c r="D25" s="375"/>
      <c r="E25" s="375"/>
      <c r="F25" s="375"/>
      <c r="G25" s="375"/>
      <c r="H25" s="375"/>
      <c r="I25" s="375"/>
      <c r="J25" s="375"/>
      <c r="K25" s="375"/>
    </row>
    <row r="26" spans="1:11" s="196" customFormat="1" ht="15">
      <c r="A26" s="374">
        <v>18</v>
      </c>
      <c r="B26" s="374"/>
      <c r="C26" s="374"/>
      <c r="D26" s="375"/>
      <c r="E26" s="375"/>
      <c r="F26" s="375"/>
      <c r="G26" s="375"/>
      <c r="H26" s="375"/>
      <c r="I26" s="375"/>
      <c r="J26" s="375"/>
      <c r="K26" s="375"/>
    </row>
    <row r="27" spans="1:11" s="196" customFormat="1" ht="15">
      <c r="A27" s="374" t="s">
        <v>261</v>
      </c>
      <c r="B27" s="374"/>
      <c r="C27" s="374"/>
      <c r="D27" s="375"/>
      <c r="E27" s="375"/>
      <c r="F27" s="375"/>
      <c r="G27" s="375"/>
      <c r="H27" s="375"/>
      <c r="I27" s="375"/>
      <c r="J27" s="375"/>
      <c r="K27" s="375"/>
    </row>
    <row r="28" spans="1:11">
      <c r="A28" s="379"/>
      <c r="B28" s="379"/>
      <c r="C28" s="379"/>
      <c r="D28" s="379"/>
      <c r="E28" s="379"/>
      <c r="F28" s="379"/>
      <c r="G28" s="379"/>
      <c r="H28" s="379"/>
      <c r="I28" s="379"/>
      <c r="J28" s="379"/>
      <c r="K28" s="379"/>
    </row>
    <row r="29" spans="1:11">
      <c r="A29" s="379"/>
      <c r="B29" s="379"/>
      <c r="C29" s="379"/>
      <c r="D29" s="379"/>
      <c r="E29" s="379"/>
      <c r="F29" s="379"/>
      <c r="G29" s="379"/>
      <c r="H29" s="379"/>
      <c r="I29" s="379"/>
      <c r="J29" s="379"/>
      <c r="K29" s="379"/>
    </row>
    <row r="30" spans="1:11">
      <c r="A30" s="380"/>
      <c r="B30" s="380"/>
      <c r="C30" s="380"/>
      <c r="D30" s="379"/>
      <c r="E30" s="379"/>
      <c r="F30" s="379"/>
      <c r="G30" s="379"/>
      <c r="H30" s="379"/>
      <c r="I30" s="379"/>
      <c r="J30" s="379"/>
      <c r="K30" s="379"/>
    </row>
    <row r="31" spans="1:11" ht="15">
      <c r="A31" s="381"/>
      <c r="B31" s="381"/>
      <c r="C31" s="381"/>
      <c r="D31" s="382" t="s">
        <v>96</v>
      </c>
      <c r="E31" s="381"/>
      <c r="F31" s="381"/>
      <c r="G31" s="383"/>
      <c r="H31" s="381"/>
      <c r="I31" s="381"/>
      <c r="J31" s="381"/>
      <c r="K31" s="381"/>
    </row>
    <row r="32" spans="1:11" ht="15">
      <c r="A32" s="381"/>
      <c r="B32" s="381"/>
      <c r="C32" s="381"/>
      <c r="D32" s="381"/>
      <c r="E32" s="384"/>
      <c r="F32" s="381"/>
      <c r="H32" s="384"/>
      <c r="I32" s="384"/>
      <c r="J32" s="385"/>
    </row>
    <row r="33" spans="4:9" ht="15">
      <c r="D33" s="381"/>
      <c r="E33" s="386" t="s">
        <v>251</v>
      </c>
      <c r="F33" s="381"/>
      <c r="H33" s="387" t="s">
        <v>256</v>
      </c>
      <c r="I33" s="387"/>
    </row>
    <row r="34" spans="4:9" ht="15">
      <c r="D34" s="381"/>
      <c r="E34" s="388" t="s">
        <v>127</v>
      </c>
      <c r="F34" s="381"/>
      <c r="H34" s="381" t="s">
        <v>252</v>
      </c>
      <c r="I34" s="381"/>
    </row>
    <row r="35" spans="4:9" ht="15">
      <c r="D35" s="381"/>
      <c r="E35" s="388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>
      <c r="A1" s="137" t="s">
        <v>395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320"/>
      <c r="J2" s="389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1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1">
        <f>'ფორმა N1'!A5</f>
        <v>0</v>
      </c>
      <c r="B5" s="80"/>
      <c r="C5" s="320" t="s">
        <v>477</v>
      </c>
      <c r="D5" s="323"/>
      <c r="E5" s="203"/>
      <c r="F5" s="203"/>
      <c r="G5" s="203"/>
      <c r="H5" s="320" t="s">
        <v>498</v>
      </c>
      <c r="I5" s="202"/>
    </row>
    <row r="6" spans="1:13" customFormat="1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64</v>
      </c>
      <c r="B7" s="136" t="s">
        <v>347</v>
      </c>
      <c r="C7" s="136" t="s">
        <v>348</v>
      </c>
      <c r="D7" s="136" t="s">
        <v>353</v>
      </c>
      <c r="E7" s="136" t="s">
        <v>354</v>
      </c>
      <c r="F7" s="136" t="s">
        <v>349</v>
      </c>
      <c r="G7" s="136" t="s">
        <v>350</v>
      </c>
      <c r="H7" s="136" t="s">
        <v>361</v>
      </c>
      <c r="I7" s="136" t="s">
        <v>351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0"/>
      <c r="G9" s="200"/>
      <c r="H9" s="200"/>
      <c r="I9" s="26"/>
    </row>
    <row r="10" spans="1:13" customFormat="1" ht="15">
      <c r="A10" s="67">
        <v>2</v>
      </c>
      <c r="B10" s="26"/>
      <c r="C10" s="26"/>
      <c r="D10" s="26"/>
      <c r="E10" s="26"/>
      <c r="F10" s="200"/>
      <c r="G10" s="200"/>
      <c r="H10" s="200"/>
      <c r="I10" s="26"/>
    </row>
    <row r="11" spans="1:13" customFormat="1" ht="15">
      <c r="A11" s="67">
        <v>3</v>
      </c>
      <c r="B11" s="26"/>
      <c r="C11" s="26"/>
      <c r="D11" s="26"/>
      <c r="E11" s="26"/>
      <c r="F11" s="200"/>
      <c r="G11" s="200"/>
      <c r="H11" s="200"/>
      <c r="I11" s="26"/>
    </row>
    <row r="12" spans="1:13" customFormat="1" ht="15">
      <c r="A12" s="67">
        <v>4</v>
      </c>
      <c r="B12" s="26"/>
      <c r="C12" s="26"/>
      <c r="D12" s="26"/>
      <c r="E12" s="26"/>
      <c r="F12" s="200"/>
      <c r="G12" s="200"/>
      <c r="H12" s="200"/>
      <c r="I12" s="26"/>
    </row>
    <row r="13" spans="1:13" customFormat="1" ht="15">
      <c r="A13" s="67">
        <v>5</v>
      </c>
      <c r="B13" s="26"/>
      <c r="C13" s="26"/>
      <c r="D13" s="26"/>
      <c r="E13" s="26"/>
      <c r="F13" s="200"/>
      <c r="G13" s="200"/>
      <c r="H13" s="200"/>
      <c r="I13" s="26"/>
    </row>
    <row r="14" spans="1:13" customFormat="1" ht="15">
      <c r="A14" s="67">
        <v>6</v>
      </c>
      <c r="B14" s="26"/>
      <c r="C14" s="26"/>
      <c r="D14" s="26"/>
      <c r="E14" s="26"/>
      <c r="F14" s="200"/>
      <c r="G14" s="200"/>
      <c r="H14" s="200"/>
      <c r="I14" s="26"/>
    </row>
    <row r="15" spans="1:13" customFormat="1" ht="15">
      <c r="A15" s="67">
        <v>7</v>
      </c>
      <c r="B15" s="26"/>
      <c r="C15" s="26"/>
      <c r="D15" s="26"/>
      <c r="E15" s="26"/>
      <c r="F15" s="200"/>
      <c r="G15" s="200"/>
      <c r="H15" s="200"/>
      <c r="I15" s="26"/>
    </row>
    <row r="16" spans="1:13" customFormat="1" ht="15">
      <c r="A16" s="67">
        <v>8</v>
      </c>
      <c r="B16" s="26"/>
      <c r="C16" s="26"/>
      <c r="D16" s="26"/>
      <c r="E16" s="26"/>
      <c r="F16" s="200"/>
      <c r="G16" s="200"/>
      <c r="H16" s="200"/>
      <c r="I16" s="26"/>
    </row>
    <row r="17" spans="1:9" customFormat="1" ht="15">
      <c r="A17" s="67">
        <v>9</v>
      </c>
      <c r="B17" s="26"/>
      <c r="C17" s="26"/>
      <c r="D17" s="26"/>
      <c r="E17" s="26"/>
      <c r="F17" s="200"/>
      <c r="G17" s="200"/>
      <c r="H17" s="200"/>
      <c r="I17" s="26"/>
    </row>
    <row r="18" spans="1:9" customFormat="1" ht="15">
      <c r="A18" s="67">
        <v>10</v>
      </c>
      <c r="B18" s="26"/>
      <c r="C18" s="26"/>
      <c r="D18" s="26"/>
      <c r="E18" s="26"/>
      <c r="F18" s="200"/>
      <c r="G18" s="200"/>
      <c r="H18" s="200"/>
      <c r="I18" s="26"/>
    </row>
    <row r="19" spans="1:9" customFormat="1" ht="15">
      <c r="A19" s="67">
        <v>11</v>
      </c>
      <c r="B19" s="26"/>
      <c r="C19" s="26"/>
      <c r="D19" s="26"/>
      <c r="E19" s="26"/>
      <c r="F19" s="200"/>
      <c r="G19" s="200"/>
      <c r="H19" s="200"/>
      <c r="I19" s="26"/>
    </row>
    <row r="20" spans="1:9" customFormat="1" ht="15">
      <c r="A20" s="67">
        <v>12</v>
      </c>
      <c r="B20" s="26"/>
      <c r="C20" s="26"/>
      <c r="D20" s="26"/>
      <c r="E20" s="26"/>
      <c r="F20" s="200"/>
      <c r="G20" s="200"/>
      <c r="H20" s="200"/>
      <c r="I20" s="26"/>
    </row>
    <row r="21" spans="1:9" customFormat="1" ht="15">
      <c r="A21" s="67">
        <v>13</v>
      </c>
      <c r="B21" s="26"/>
      <c r="C21" s="26"/>
      <c r="D21" s="26"/>
      <c r="E21" s="26"/>
      <c r="F21" s="200"/>
      <c r="G21" s="200"/>
      <c r="H21" s="200"/>
      <c r="I21" s="26"/>
    </row>
    <row r="22" spans="1:9" customFormat="1" ht="15">
      <c r="A22" s="67">
        <v>14</v>
      </c>
      <c r="B22" s="26"/>
      <c r="C22" s="26"/>
      <c r="D22" s="26"/>
      <c r="E22" s="26"/>
      <c r="F22" s="200"/>
      <c r="G22" s="200"/>
      <c r="H22" s="200"/>
      <c r="I22" s="26"/>
    </row>
    <row r="23" spans="1:9" customFormat="1" ht="15">
      <c r="A23" s="67">
        <v>15</v>
      </c>
      <c r="B23" s="26"/>
      <c r="C23" s="26"/>
      <c r="D23" s="26"/>
      <c r="E23" s="26"/>
      <c r="F23" s="200"/>
      <c r="G23" s="200"/>
      <c r="H23" s="200"/>
      <c r="I23" s="26"/>
    </row>
    <row r="24" spans="1:9" customFormat="1" ht="15">
      <c r="A24" s="67">
        <v>16</v>
      </c>
      <c r="B24" s="26"/>
      <c r="C24" s="26"/>
      <c r="D24" s="26"/>
      <c r="E24" s="26"/>
      <c r="F24" s="200"/>
      <c r="G24" s="200"/>
      <c r="H24" s="200"/>
      <c r="I24" s="26"/>
    </row>
    <row r="25" spans="1:9" customFormat="1" ht="15">
      <c r="A25" s="67">
        <v>17</v>
      </c>
      <c r="B25" s="26"/>
      <c r="C25" s="26"/>
      <c r="D25" s="26"/>
      <c r="E25" s="26"/>
      <c r="F25" s="200"/>
      <c r="G25" s="200"/>
      <c r="H25" s="200"/>
      <c r="I25" s="26"/>
    </row>
    <row r="26" spans="1:9" customFormat="1" ht="15">
      <c r="A26" s="67">
        <v>18</v>
      </c>
      <c r="B26" s="26"/>
      <c r="C26" s="26"/>
      <c r="D26" s="26"/>
      <c r="E26" s="26"/>
      <c r="F26" s="200"/>
      <c r="G26" s="200"/>
      <c r="H26" s="200"/>
      <c r="I26" s="26"/>
    </row>
    <row r="27" spans="1:9" customFormat="1" ht="15">
      <c r="A27" s="67" t="s">
        <v>261</v>
      </c>
      <c r="B27" s="26"/>
      <c r="C27" s="26"/>
      <c r="D27" s="26"/>
      <c r="E27" s="26"/>
      <c r="F27" s="200"/>
      <c r="G27" s="200"/>
      <c r="H27" s="200"/>
      <c r="I27" s="26"/>
    </row>
    <row r="28" spans="1:9">
      <c r="A28" s="204"/>
      <c r="B28" s="204"/>
      <c r="C28" s="204"/>
      <c r="D28" s="204"/>
      <c r="E28" s="204"/>
      <c r="F28" s="204"/>
      <c r="G28" s="204"/>
      <c r="H28" s="204"/>
      <c r="I28" s="204"/>
    </row>
    <row r="29" spans="1:9">
      <c r="A29" s="204"/>
      <c r="B29" s="204"/>
      <c r="C29" s="204"/>
      <c r="D29" s="204"/>
      <c r="E29" s="204"/>
      <c r="F29" s="204"/>
      <c r="G29" s="204"/>
      <c r="H29" s="204"/>
      <c r="I29" s="204"/>
    </row>
    <row r="30" spans="1:9">
      <c r="A30" s="205"/>
      <c r="B30" s="204"/>
      <c r="C30" s="204"/>
      <c r="D30" s="204"/>
      <c r="E30" s="204"/>
      <c r="F30" s="204"/>
      <c r="G30" s="204"/>
      <c r="H30" s="204"/>
      <c r="I30" s="204"/>
    </row>
    <row r="31" spans="1:9" ht="15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>
      <c r="A32" s="180"/>
      <c r="B32" s="180"/>
      <c r="C32" s="184"/>
      <c r="D32" s="180"/>
      <c r="F32" s="184"/>
      <c r="G32" s="209"/>
    </row>
    <row r="33" spans="2:6" ht="15">
      <c r="B33" s="180"/>
      <c r="C33" s="186" t="s">
        <v>251</v>
      </c>
      <c r="D33" s="180"/>
      <c r="F33" s="187" t="s">
        <v>256</v>
      </c>
    </row>
    <row r="34" spans="2:6" ht="15">
      <c r="B34" s="180"/>
      <c r="C34" s="188" t="s">
        <v>127</v>
      </c>
      <c r="D34" s="180"/>
      <c r="F34" s="180" t="s">
        <v>252</v>
      </c>
    </row>
    <row r="35" spans="2:6" ht="15">
      <c r="B35" s="180"/>
      <c r="C35" s="188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>
      <c r="A1" s="74" t="s">
        <v>362</v>
      </c>
      <c r="B1" s="76"/>
      <c r="C1" s="76"/>
      <c r="D1" s="76"/>
      <c r="E1" s="76"/>
      <c r="F1" s="76"/>
      <c r="G1" s="76"/>
      <c r="H1" s="76"/>
      <c r="I1" s="160" t="s">
        <v>186</v>
      </c>
      <c r="J1" s="161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320"/>
      <c r="J2" s="389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1">
        <f>'ფორმა N1'!A5</f>
        <v>0</v>
      </c>
      <c r="B5" s="201"/>
      <c r="C5" s="320" t="s">
        <v>477</v>
      </c>
      <c r="D5" s="323"/>
      <c r="E5" s="201"/>
      <c r="F5" s="201"/>
      <c r="G5" s="201"/>
      <c r="H5" s="320" t="s">
        <v>498</v>
      </c>
      <c r="I5" s="201"/>
      <c r="J5" s="187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2" t="s">
        <v>64</v>
      </c>
      <c r="B8" s="349" t="s">
        <v>344</v>
      </c>
      <c r="C8" s="350" t="s">
        <v>381</v>
      </c>
      <c r="D8" s="350" t="s">
        <v>382</v>
      </c>
      <c r="E8" s="350" t="s">
        <v>345</v>
      </c>
      <c r="F8" s="350" t="s">
        <v>358</v>
      </c>
      <c r="G8" s="350" t="s">
        <v>359</v>
      </c>
      <c r="H8" s="350" t="s">
        <v>383</v>
      </c>
      <c r="I8" s="163" t="s">
        <v>360</v>
      </c>
      <c r="J8" s="105"/>
    </row>
    <row r="9" spans="1:10">
      <c r="A9" s="165">
        <v>1</v>
      </c>
      <c r="B9" s="193"/>
      <c r="C9" s="170"/>
      <c r="D9" s="170"/>
      <c r="E9" s="169"/>
      <c r="F9" s="169"/>
      <c r="G9" s="169"/>
      <c r="H9" s="169"/>
      <c r="I9" s="169"/>
      <c r="J9" s="105"/>
    </row>
    <row r="10" spans="1:10">
      <c r="A10" s="165">
        <v>2</v>
      </c>
      <c r="B10" s="193"/>
      <c r="C10" s="170"/>
      <c r="D10" s="170"/>
      <c r="E10" s="169"/>
      <c r="F10" s="169"/>
      <c r="G10" s="169"/>
      <c r="H10" s="169"/>
      <c r="I10" s="169"/>
      <c r="J10" s="105"/>
    </row>
    <row r="11" spans="1:10">
      <c r="A11" s="165">
        <v>3</v>
      </c>
      <c r="B11" s="193"/>
      <c r="C11" s="170"/>
      <c r="D11" s="170"/>
      <c r="E11" s="169"/>
      <c r="F11" s="169"/>
      <c r="G11" s="169"/>
      <c r="H11" s="169"/>
      <c r="I11" s="169"/>
      <c r="J11" s="105"/>
    </row>
    <row r="12" spans="1:10">
      <c r="A12" s="165">
        <v>4</v>
      </c>
      <c r="B12" s="193"/>
      <c r="C12" s="170"/>
      <c r="D12" s="170"/>
      <c r="E12" s="169"/>
      <c r="F12" s="169"/>
      <c r="G12" s="169"/>
      <c r="H12" s="169"/>
      <c r="I12" s="169"/>
      <c r="J12" s="105"/>
    </row>
    <row r="13" spans="1:10">
      <c r="A13" s="165">
        <v>5</v>
      </c>
      <c r="B13" s="193"/>
      <c r="C13" s="170"/>
      <c r="D13" s="170"/>
      <c r="E13" s="169"/>
      <c r="F13" s="169"/>
      <c r="G13" s="169"/>
      <c r="H13" s="169"/>
      <c r="I13" s="169"/>
      <c r="J13" s="105"/>
    </row>
    <row r="14" spans="1:10">
      <c r="A14" s="165">
        <v>6</v>
      </c>
      <c r="B14" s="193"/>
      <c r="C14" s="170"/>
      <c r="D14" s="170"/>
      <c r="E14" s="169"/>
      <c r="F14" s="169"/>
      <c r="G14" s="169"/>
      <c r="H14" s="169"/>
      <c r="I14" s="169"/>
      <c r="J14" s="105"/>
    </row>
    <row r="15" spans="1:10">
      <c r="A15" s="165">
        <v>7</v>
      </c>
      <c r="B15" s="193"/>
      <c r="C15" s="170"/>
      <c r="D15" s="170"/>
      <c r="E15" s="169"/>
      <c r="F15" s="169"/>
      <c r="G15" s="169"/>
      <c r="H15" s="169"/>
      <c r="I15" s="169"/>
      <c r="J15" s="105"/>
    </row>
    <row r="16" spans="1:10">
      <c r="A16" s="165">
        <v>8</v>
      </c>
      <c r="B16" s="193"/>
      <c r="C16" s="170"/>
      <c r="D16" s="170"/>
      <c r="E16" s="169"/>
      <c r="F16" s="169"/>
      <c r="G16" s="169"/>
      <c r="H16" s="169"/>
      <c r="I16" s="169"/>
      <c r="J16" s="105"/>
    </row>
    <row r="17" spans="1:10">
      <c r="A17" s="165">
        <v>9</v>
      </c>
      <c r="B17" s="193"/>
      <c r="C17" s="170"/>
      <c r="D17" s="170"/>
      <c r="E17" s="169"/>
      <c r="F17" s="169"/>
      <c r="G17" s="169"/>
      <c r="H17" s="169"/>
      <c r="I17" s="169"/>
      <c r="J17" s="105"/>
    </row>
    <row r="18" spans="1:10">
      <c r="A18" s="165">
        <v>10</v>
      </c>
      <c r="B18" s="193"/>
      <c r="C18" s="170"/>
      <c r="D18" s="170"/>
      <c r="E18" s="169"/>
      <c r="F18" s="169"/>
      <c r="G18" s="169"/>
      <c r="H18" s="169"/>
      <c r="I18" s="169"/>
      <c r="J18" s="105"/>
    </row>
    <row r="19" spans="1:10">
      <c r="A19" s="165">
        <v>11</v>
      </c>
      <c r="B19" s="193"/>
      <c r="C19" s="170"/>
      <c r="D19" s="170"/>
      <c r="E19" s="169"/>
      <c r="F19" s="169"/>
      <c r="G19" s="169"/>
      <c r="H19" s="169"/>
      <c r="I19" s="169"/>
      <c r="J19" s="105"/>
    </row>
    <row r="20" spans="1:10">
      <c r="A20" s="165">
        <v>12</v>
      </c>
      <c r="B20" s="193"/>
      <c r="C20" s="170"/>
      <c r="D20" s="170"/>
      <c r="E20" s="169"/>
      <c r="F20" s="169"/>
      <c r="G20" s="169"/>
      <c r="H20" s="169"/>
      <c r="I20" s="169"/>
      <c r="J20" s="105"/>
    </row>
    <row r="21" spans="1:10">
      <c r="A21" s="165">
        <v>13</v>
      </c>
      <c r="B21" s="193"/>
      <c r="C21" s="170"/>
      <c r="D21" s="170"/>
      <c r="E21" s="169"/>
      <c r="F21" s="169"/>
      <c r="G21" s="169"/>
      <c r="H21" s="169"/>
      <c r="I21" s="169"/>
      <c r="J21" s="105"/>
    </row>
    <row r="22" spans="1:10">
      <c r="A22" s="165">
        <v>14</v>
      </c>
      <c r="B22" s="193"/>
      <c r="C22" s="170"/>
      <c r="D22" s="170"/>
      <c r="E22" s="169"/>
      <c r="F22" s="169"/>
      <c r="G22" s="169"/>
      <c r="H22" s="169"/>
      <c r="I22" s="169"/>
      <c r="J22" s="105"/>
    </row>
    <row r="23" spans="1:10">
      <c r="A23" s="165">
        <v>15</v>
      </c>
      <c r="B23" s="193"/>
      <c r="C23" s="170"/>
      <c r="D23" s="170"/>
      <c r="E23" s="169"/>
      <c r="F23" s="169"/>
      <c r="G23" s="169"/>
      <c r="H23" s="169"/>
      <c r="I23" s="169"/>
      <c r="J23" s="105"/>
    </row>
    <row r="24" spans="1:10">
      <c r="A24" s="165">
        <v>16</v>
      </c>
      <c r="B24" s="193"/>
      <c r="C24" s="170"/>
      <c r="D24" s="170"/>
      <c r="E24" s="169"/>
      <c r="F24" s="169"/>
      <c r="G24" s="169"/>
      <c r="H24" s="169"/>
      <c r="I24" s="169"/>
      <c r="J24" s="105"/>
    </row>
    <row r="25" spans="1:10">
      <c r="A25" s="165">
        <v>17</v>
      </c>
      <c r="B25" s="193"/>
      <c r="C25" s="170"/>
      <c r="D25" s="170"/>
      <c r="E25" s="169"/>
      <c r="F25" s="169"/>
      <c r="G25" s="169"/>
      <c r="H25" s="169"/>
      <c r="I25" s="169"/>
      <c r="J25" s="105"/>
    </row>
    <row r="26" spans="1:10">
      <c r="A26" s="165">
        <v>18</v>
      </c>
      <c r="B26" s="193"/>
      <c r="C26" s="170"/>
      <c r="D26" s="170"/>
      <c r="E26" s="169"/>
      <c r="F26" s="169"/>
      <c r="G26" s="169"/>
      <c r="H26" s="169"/>
      <c r="I26" s="169"/>
      <c r="J26" s="105"/>
    </row>
    <row r="27" spans="1:10">
      <c r="A27" s="165">
        <v>19</v>
      </c>
      <c r="B27" s="193"/>
      <c r="C27" s="170"/>
      <c r="D27" s="170"/>
      <c r="E27" s="169"/>
      <c r="F27" s="169"/>
      <c r="G27" s="169"/>
      <c r="H27" s="169"/>
      <c r="I27" s="169"/>
      <c r="J27" s="105"/>
    </row>
    <row r="28" spans="1:10">
      <c r="A28" s="165">
        <v>20</v>
      </c>
      <c r="B28" s="193"/>
      <c r="C28" s="170"/>
      <c r="D28" s="170"/>
      <c r="E28" s="169"/>
      <c r="F28" s="169"/>
      <c r="G28" s="169"/>
      <c r="H28" s="169"/>
      <c r="I28" s="169"/>
      <c r="J28" s="105"/>
    </row>
    <row r="29" spans="1:10">
      <c r="A29" s="165">
        <v>21</v>
      </c>
      <c r="B29" s="193"/>
      <c r="C29" s="173"/>
      <c r="D29" s="173"/>
      <c r="E29" s="172"/>
      <c r="F29" s="172"/>
      <c r="G29" s="172"/>
      <c r="H29" s="238"/>
      <c r="I29" s="169"/>
      <c r="J29" s="105"/>
    </row>
    <row r="30" spans="1:10">
      <c r="A30" s="165">
        <v>22</v>
      </c>
      <c r="B30" s="193"/>
      <c r="C30" s="173"/>
      <c r="D30" s="173"/>
      <c r="E30" s="172"/>
      <c r="F30" s="172"/>
      <c r="G30" s="172"/>
      <c r="H30" s="238"/>
      <c r="I30" s="169"/>
      <c r="J30" s="105"/>
    </row>
    <row r="31" spans="1:10">
      <c r="A31" s="165">
        <v>23</v>
      </c>
      <c r="B31" s="193"/>
      <c r="C31" s="173"/>
      <c r="D31" s="173"/>
      <c r="E31" s="172"/>
      <c r="F31" s="172"/>
      <c r="G31" s="172"/>
      <c r="H31" s="238"/>
      <c r="I31" s="169"/>
      <c r="J31" s="105"/>
    </row>
    <row r="32" spans="1:10">
      <c r="A32" s="165">
        <v>24</v>
      </c>
      <c r="B32" s="193"/>
      <c r="C32" s="173"/>
      <c r="D32" s="173"/>
      <c r="E32" s="172"/>
      <c r="F32" s="172"/>
      <c r="G32" s="172"/>
      <c r="H32" s="238"/>
      <c r="I32" s="169"/>
      <c r="J32" s="105"/>
    </row>
    <row r="33" spans="1:12">
      <c r="A33" s="165">
        <v>25</v>
      </c>
      <c r="B33" s="193"/>
      <c r="C33" s="173"/>
      <c r="D33" s="173"/>
      <c r="E33" s="172"/>
      <c r="F33" s="172"/>
      <c r="G33" s="172"/>
      <c r="H33" s="238"/>
      <c r="I33" s="169"/>
      <c r="J33" s="105"/>
    </row>
    <row r="34" spans="1:12">
      <c r="A34" s="165">
        <v>26</v>
      </c>
      <c r="B34" s="193"/>
      <c r="C34" s="173"/>
      <c r="D34" s="173"/>
      <c r="E34" s="172"/>
      <c r="F34" s="172"/>
      <c r="G34" s="172"/>
      <c r="H34" s="238"/>
      <c r="I34" s="169"/>
      <c r="J34" s="105"/>
    </row>
    <row r="35" spans="1:12">
      <c r="A35" s="165">
        <v>27</v>
      </c>
      <c r="B35" s="193"/>
      <c r="C35" s="173"/>
      <c r="D35" s="173"/>
      <c r="E35" s="172"/>
      <c r="F35" s="172"/>
      <c r="G35" s="172"/>
      <c r="H35" s="238"/>
      <c r="I35" s="169"/>
      <c r="J35" s="105"/>
    </row>
    <row r="36" spans="1:12">
      <c r="A36" s="165">
        <v>28</v>
      </c>
      <c r="B36" s="193"/>
      <c r="C36" s="173"/>
      <c r="D36" s="173"/>
      <c r="E36" s="172"/>
      <c r="F36" s="172"/>
      <c r="G36" s="172"/>
      <c r="H36" s="238"/>
      <c r="I36" s="169"/>
      <c r="J36" s="105"/>
    </row>
    <row r="37" spans="1:12">
      <c r="A37" s="165">
        <v>29</v>
      </c>
      <c r="B37" s="193"/>
      <c r="C37" s="173"/>
      <c r="D37" s="173"/>
      <c r="E37" s="172"/>
      <c r="F37" s="172"/>
      <c r="G37" s="172"/>
      <c r="H37" s="238"/>
      <c r="I37" s="169"/>
      <c r="J37" s="105"/>
    </row>
    <row r="38" spans="1:12">
      <c r="A38" s="165" t="s">
        <v>261</v>
      </c>
      <c r="B38" s="193"/>
      <c r="C38" s="173"/>
      <c r="D38" s="173"/>
      <c r="E38" s="172"/>
      <c r="F38" s="172"/>
      <c r="G38" s="239"/>
      <c r="H38" s="248" t="s">
        <v>374</v>
      </c>
      <c r="I38" s="355">
        <f>SUM(I9:I37)</f>
        <v>0</v>
      </c>
      <c r="J38" s="105"/>
    </row>
    <row r="40" spans="1:12">
      <c r="A40" s="180" t="s">
        <v>396</v>
      </c>
    </row>
    <row r="42" spans="1:12">
      <c r="B42" s="182" t="s">
        <v>96</v>
      </c>
      <c r="F42" s="183"/>
    </row>
    <row r="43" spans="1:12">
      <c r="F43" s="181"/>
      <c r="I43" s="181"/>
      <c r="J43" s="181"/>
      <c r="K43" s="181"/>
      <c r="L43" s="181"/>
    </row>
    <row r="44" spans="1:12">
      <c r="C44" s="184"/>
      <c r="F44" s="184"/>
      <c r="G44" s="184"/>
      <c r="H44" s="187"/>
      <c r="I44" s="185"/>
      <c r="J44" s="181"/>
      <c r="K44" s="181"/>
      <c r="L44" s="181"/>
    </row>
    <row r="45" spans="1:12">
      <c r="A45" s="181"/>
      <c r="C45" s="186" t="s">
        <v>251</v>
      </c>
      <c r="F45" s="187" t="s">
        <v>256</v>
      </c>
      <c r="G45" s="186"/>
      <c r="H45" s="186"/>
      <c r="I45" s="185"/>
      <c r="J45" s="181"/>
      <c r="K45" s="181"/>
      <c r="L45" s="181"/>
    </row>
    <row r="46" spans="1:12">
      <c r="A46" s="181"/>
      <c r="C46" s="188" t="s">
        <v>127</v>
      </c>
      <c r="F46" s="180" t="s">
        <v>252</v>
      </c>
      <c r="I46" s="181"/>
      <c r="J46" s="181"/>
      <c r="K46" s="181"/>
      <c r="L46" s="181"/>
    </row>
    <row r="47" spans="1:12" s="181" customFormat="1">
      <c r="B47" s="180"/>
      <c r="C47" s="188"/>
      <c r="G47" s="188"/>
      <c r="H47" s="188"/>
    </row>
    <row r="48" spans="1:12" s="181" customFormat="1" ht="12.75"/>
    <row r="49" s="181" customFormat="1" ht="12.75"/>
    <row r="50" s="181" customFormat="1" ht="12.75"/>
    <row r="51" s="18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Normal="100" zoomScaleSheetLayoutView="100" workbookViewId="0">
      <selection activeCell="C2" sqref="C2"/>
    </sheetView>
  </sheetViews>
  <sheetFormatPr defaultRowHeight="12.75"/>
  <cols>
    <col min="1" max="1" width="7.28515625" style="196" customWidth="1"/>
    <col min="2" max="2" width="57.28515625" style="196" customWidth="1"/>
    <col min="3" max="3" width="24.140625" style="196" customWidth="1"/>
    <col min="4" max="16384" width="9.140625" style="196"/>
  </cols>
  <sheetData>
    <row r="1" spans="1:4" s="6" customFormat="1" ht="18.75" customHeight="1">
      <c r="A1" s="447" t="s">
        <v>457</v>
      </c>
      <c r="B1" s="447"/>
      <c r="C1" s="359" t="s">
        <v>97</v>
      </c>
    </row>
    <row r="2" spans="1:4" s="6" customFormat="1" ht="15">
      <c r="A2" s="447"/>
      <c r="B2" s="447"/>
      <c r="C2" s="320"/>
      <c r="D2" s="389"/>
    </row>
    <row r="3" spans="1:4" s="6" customFormat="1" ht="15">
      <c r="A3" s="393" t="s">
        <v>128</v>
      </c>
      <c r="B3" s="357"/>
      <c r="C3" s="358"/>
    </row>
    <row r="4" spans="1:4" s="6" customFormat="1" ht="15">
      <c r="A4" s="114"/>
      <c r="B4" s="357"/>
      <c r="C4" s="358"/>
    </row>
    <row r="5" spans="1:4" s="21" customFormat="1" ht="15">
      <c r="A5" s="448" t="s">
        <v>257</v>
      </c>
      <c r="B5" s="448"/>
      <c r="C5" s="114"/>
    </row>
    <row r="6" spans="1:4" s="21" customFormat="1" ht="15">
      <c r="A6" s="320" t="s">
        <v>477</v>
      </c>
      <c r="B6" s="323"/>
      <c r="C6" s="320" t="s">
        <v>498</v>
      </c>
    </row>
    <row r="7" spans="1:4">
      <c r="A7" s="394"/>
      <c r="B7" s="394"/>
      <c r="C7" s="394"/>
    </row>
    <row r="8" spans="1:4">
      <c r="A8" s="394"/>
      <c r="B8" s="394"/>
      <c r="C8" s="394"/>
    </row>
    <row r="9" spans="1:4" ht="30" customHeight="1">
      <c r="A9" s="395" t="s">
        <v>64</v>
      </c>
      <c r="B9" s="395" t="s">
        <v>11</v>
      </c>
      <c r="C9" s="396" t="s">
        <v>9</v>
      </c>
    </row>
    <row r="10" spans="1:4" ht="15">
      <c r="A10" s="397">
        <v>1</v>
      </c>
      <c r="B10" s="398" t="s">
        <v>57</v>
      </c>
      <c r="C10" s="414">
        <f>'ფორმა N4'!D11+'ფორმა N5'!D9</f>
        <v>373</v>
      </c>
    </row>
    <row r="11" spans="1:4" ht="15">
      <c r="A11" s="400">
        <v>1.1000000000000001</v>
      </c>
      <c r="B11" s="398" t="s">
        <v>458</v>
      </c>
      <c r="C11" s="415">
        <f>'ფორმა N4'!D39+'ფორმა N5'!D37</f>
        <v>370</v>
      </c>
    </row>
    <row r="12" spans="1:4" ht="15">
      <c r="A12" s="401" t="s">
        <v>30</v>
      </c>
      <c r="B12" s="398" t="s">
        <v>459</v>
      </c>
      <c r="C12" s="415">
        <f>'ფორმა N4'!D40+'ფორმა N5'!D38</f>
        <v>0</v>
      </c>
    </row>
    <row r="13" spans="1:4" ht="15">
      <c r="A13" s="400">
        <v>1.2</v>
      </c>
      <c r="B13" s="398" t="s">
        <v>58</v>
      </c>
      <c r="C13" s="415">
        <f>'ფორმა N4'!D12+'ფორმა N5'!D10</f>
        <v>0</v>
      </c>
    </row>
    <row r="14" spans="1:4" ht="15">
      <c r="A14" s="400">
        <v>1.3</v>
      </c>
      <c r="B14" s="398" t="s">
        <v>460</v>
      </c>
      <c r="C14" s="415">
        <f>'ფორმა N4'!D17+'ფორმა N5'!D15</f>
        <v>0</v>
      </c>
    </row>
    <row r="15" spans="1:4" ht="15">
      <c r="A15" s="449"/>
      <c r="B15" s="449"/>
      <c r="C15" s="449"/>
    </row>
    <row r="16" spans="1:4" ht="30" customHeight="1">
      <c r="A16" s="395" t="s">
        <v>64</v>
      </c>
      <c r="B16" s="395" t="s">
        <v>232</v>
      </c>
      <c r="C16" s="396" t="s">
        <v>67</v>
      </c>
    </row>
    <row r="17" spans="1:4" ht="15">
      <c r="A17" s="397">
        <v>2</v>
      </c>
      <c r="B17" s="398" t="s">
        <v>461</v>
      </c>
      <c r="C17" s="399">
        <f>'ფორმა N2'!D9+'ფორმა N2'!C26+'ფორმა N3'!D9+'ფორმა N3'!C26</f>
        <v>370</v>
      </c>
    </row>
    <row r="18" spans="1:4" ht="15">
      <c r="A18" s="402">
        <v>2.1</v>
      </c>
      <c r="B18" s="398" t="s">
        <v>462</v>
      </c>
      <c r="C18" s="398">
        <f>'ფორმა N2'!D17+'ფორმა N3'!D17</f>
        <v>0</v>
      </c>
    </row>
    <row r="19" spans="1:4" ht="15">
      <c r="A19" s="402">
        <v>2.2000000000000002</v>
      </c>
      <c r="B19" s="398" t="s">
        <v>463</v>
      </c>
      <c r="C19" s="398">
        <f>'ფორმა N2'!D18+'ფორმა N3'!D18</f>
        <v>0</v>
      </c>
    </row>
    <row r="20" spans="1:4" ht="15">
      <c r="A20" s="402">
        <v>2.2999999999999998</v>
      </c>
      <c r="B20" s="398" t="s">
        <v>464</v>
      </c>
      <c r="C20" s="403">
        <f>SUM(C21:C25)</f>
        <v>370</v>
      </c>
    </row>
    <row r="21" spans="1:4" ht="15">
      <c r="A21" s="401" t="s">
        <v>465</v>
      </c>
      <c r="B21" s="404" t="s">
        <v>466</v>
      </c>
      <c r="C21" s="398">
        <f>'ფორმა N2'!D13+'ფორმა N3'!D13</f>
        <v>370</v>
      </c>
    </row>
    <row r="22" spans="1:4" ht="15">
      <c r="A22" s="401" t="s">
        <v>467</v>
      </c>
      <c r="B22" s="404" t="s">
        <v>468</v>
      </c>
      <c r="C22" s="398">
        <f>'ფორმა N2'!C27+'ფორმა N3'!C27</f>
        <v>0</v>
      </c>
    </row>
    <row r="23" spans="1:4" ht="15">
      <c r="A23" s="401" t="s">
        <v>469</v>
      </c>
      <c r="B23" s="404" t="s">
        <v>470</v>
      </c>
      <c r="C23" s="398">
        <f>'ფორმა N2'!D14+'ფორმა N3'!D14</f>
        <v>0</v>
      </c>
    </row>
    <row r="24" spans="1:4" ht="15">
      <c r="A24" s="401" t="s">
        <v>471</v>
      </c>
      <c r="B24" s="404" t="s">
        <v>472</v>
      </c>
      <c r="C24" s="398">
        <f>'ფორმა N2'!C31+'ფორმა N3'!C31</f>
        <v>0</v>
      </c>
    </row>
    <row r="25" spans="1:4" ht="15">
      <c r="A25" s="401" t="s">
        <v>473</v>
      </c>
      <c r="B25" s="404" t="s">
        <v>474</v>
      </c>
      <c r="C25" s="398">
        <f>'ფორმა N2'!D11+'ფორმა N3'!D11</f>
        <v>0</v>
      </c>
    </row>
    <row r="26" spans="1:4" ht="15">
      <c r="A26" s="405"/>
      <c r="B26" s="406"/>
      <c r="C26" s="407"/>
    </row>
    <row r="27" spans="1:4" ht="15">
      <c r="A27" s="405"/>
      <c r="B27" s="406"/>
      <c r="C27" s="407"/>
    </row>
    <row r="28" spans="1:4" ht="15">
      <c r="A28" s="21"/>
      <c r="B28" s="21"/>
      <c r="C28" s="21"/>
      <c r="D28" s="408"/>
    </row>
    <row r="29" spans="1:4" ht="15">
      <c r="A29" s="194" t="s">
        <v>96</v>
      </c>
      <c r="B29" s="21"/>
      <c r="C29" s="21"/>
      <c r="D29" s="408"/>
    </row>
    <row r="30" spans="1:4" ht="15">
      <c r="A30" s="21"/>
      <c r="B30" s="21"/>
      <c r="C30" s="21"/>
      <c r="D30" s="408"/>
    </row>
    <row r="31" spans="1:4" ht="15">
      <c r="A31" s="21"/>
      <c r="B31" s="21"/>
      <c r="C31" s="21"/>
      <c r="D31" s="409"/>
    </row>
    <row r="32" spans="1:4" ht="15">
      <c r="B32" s="194" t="s">
        <v>254</v>
      </c>
      <c r="C32" s="21"/>
      <c r="D32" s="409"/>
    </row>
    <row r="33" spans="2:4" ht="15">
      <c r="B33" s="21" t="s">
        <v>253</v>
      </c>
      <c r="C33" s="21"/>
      <c r="D33" s="409"/>
    </row>
    <row r="34" spans="2:4">
      <c r="B34" s="410" t="s">
        <v>127</v>
      </c>
      <c r="D34" s="411"/>
    </row>
  </sheetData>
  <mergeCells count="3">
    <mergeCell ref="A1:B2"/>
    <mergeCell ref="A5:B5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284</v>
      </c>
      <c r="B1" s="76"/>
      <c r="C1" s="429" t="s">
        <v>97</v>
      </c>
      <c r="D1" s="429"/>
      <c r="E1" s="108"/>
    </row>
    <row r="2" spans="1:7">
      <c r="A2" s="76" t="s">
        <v>128</v>
      </c>
      <c r="B2" s="76"/>
      <c r="C2" s="417" t="s">
        <v>497</v>
      </c>
      <c r="D2" s="389"/>
      <c r="E2" s="108"/>
    </row>
    <row r="3" spans="1:7">
      <c r="A3" s="74"/>
      <c r="B3" s="76"/>
      <c r="C3" s="75"/>
      <c r="D3" s="75"/>
      <c r="E3" s="108"/>
    </row>
    <row r="4" spans="1:7">
      <c r="A4" s="77" t="s">
        <v>257</v>
      </c>
      <c r="B4" s="102"/>
      <c r="C4" s="103"/>
      <c r="D4" s="76"/>
      <c r="E4" s="108"/>
    </row>
    <row r="5" spans="1:7">
      <c r="A5" s="354">
        <f>'ფორმა N1'!A5</f>
        <v>0</v>
      </c>
      <c r="B5" s="320" t="s">
        <v>477</v>
      </c>
      <c r="C5" s="323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>
      <c r="A9" s="217">
        <v>1</v>
      </c>
      <c r="B9" s="217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70</v>
      </c>
      <c r="B13" s="97" t="s">
        <v>293</v>
      </c>
      <c r="C13" s="8"/>
      <c r="D13" s="8"/>
      <c r="E13" s="108"/>
    </row>
    <row r="14" spans="1:7" s="3" customFormat="1" ht="16.5" customHeight="1">
      <c r="A14" s="97" t="s">
        <v>437</v>
      </c>
      <c r="B14" s="97" t="s">
        <v>436</v>
      </c>
      <c r="C14" s="8"/>
      <c r="D14" s="8"/>
      <c r="E14" s="108"/>
    </row>
    <row r="15" spans="1:7" s="3" customFormat="1" ht="16.5" customHeight="1">
      <c r="A15" s="97" t="s">
        <v>438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384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385</v>
      </c>
      <c r="C24" s="240"/>
      <c r="D24" s="8"/>
      <c r="E24" s="108"/>
    </row>
    <row r="25" spans="1:5" s="3" customFormat="1">
      <c r="A25" s="88" t="s">
        <v>234</v>
      </c>
      <c r="B25" s="88" t="s">
        <v>391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>
      <c r="A28" s="225" t="s">
        <v>87</v>
      </c>
      <c r="B28" s="225" t="s">
        <v>291</v>
      </c>
      <c r="C28" s="8"/>
      <c r="D28" s="8"/>
      <c r="E28" s="108"/>
    </row>
    <row r="29" spans="1:5">
      <c r="A29" s="225" t="s">
        <v>88</v>
      </c>
      <c r="B29" s="225" t="s">
        <v>294</v>
      </c>
      <c r="C29" s="8"/>
      <c r="D29" s="8"/>
      <c r="E29" s="108"/>
    </row>
    <row r="30" spans="1:5">
      <c r="A30" s="225" t="s">
        <v>393</v>
      </c>
      <c r="B30" s="225" t="s">
        <v>292</v>
      </c>
      <c r="C30" s="8"/>
      <c r="D30" s="8"/>
      <c r="E30" s="108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08"/>
    </row>
    <row r="32" spans="1:5">
      <c r="A32" s="225" t="s">
        <v>12</v>
      </c>
      <c r="B32" s="225" t="s">
        <v>439</v>
      </c>
      <c r="C32" s="8"/>
      <c r="D32" s="8"/>
      <c r="E32" s="108"/>
    </row>
    <row r="33" spans="1:9">
      <c r="A33" s="225" t="s">
        <v>13</v>
      </c>
      <c r="B33" s="225" t="s">
        <v>440</v>
      </c>
      <c r="C33" s="8"/>
      <c r="D33" s="8"/>
      <c r="E33" s="108"/>
    </row>
    <row r="34" spans="1:9">
      <c r="A34" s="225" t="s">
        <v>264</v>
      </c>
      <c r="B34" s="225" t="s">
        <v>441</v>
      </c>
      <c r="C34" s="8"/>
      <c r="D34" s="8"/>
      <c r="E34" s="108"/>
    </row>
    <row r="35" spans="1:9">
      <c r="A35" s="88" t="s">
        <v>34</v>
      </c>
      <c r="B35" s="237" t="s">
        <v>390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254</v>
      </c>
      <c r="D43" s="111"/>
      <c r="E43" s="110"/>
      <c r="F43" s="110"/>
      <c r="G43"/>
      <c r="H43"/>
      <c r="I43"/>
    </row>
    <row r="44" spans="1:9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>
      <c r="B45" s="66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3">
        <v>40907</v>
      </c>
      <c r="C2" t="s">
        <v>188</v>
      </c>
      <c r="E2" t="s">
        <v>219</v>
      </c>
      <c r="G2" s="65" t="s">
        <v>224</v>
      </c>
    </row>
    <row r="3" spans="1:7" ht="15">
      <c r="A3" s="63">
        <v>40908</v>
      </c>
      <c r="C3" t="s">
        <v>189</v>
      </c>
      <c r="E3" t="s">
        <v>220</v>
      </c>
      <c r="G3" s="65" t="s">
        <v>225</v>
      </c>
    </row>
    <row r="4" spans="1:7" ht="15">
      <c r="A4" s="63">
        <v>40909</v>
      </c>
      <c r="C4" t="s">
        <v>190</v>
      </c>
      <c r="E4" t="s">
        <v>221</v>
      </c>
      <c r="G4" s="65" t="s">
        <v>226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14.28515625" style="21" bestFit="1" customWidth="1"/>
    <col min="2" max="2" width="80" style="23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255</v>
      </c>
      <c r="B1" s="230"/>
      <c r="C1" s="429" t="s">
        <v>97</v>
      </c>
      <c r="D1" s="429"/>
      <c r="E1" s="113"/>
    </row>
    <row r="2" spans="1:12" s="6" customFormat="1">
      <c r="A2" s="76" t="s">
        <v>128</v>
      </c>
      <c r="B2" s="230"/>
      <c r="C2" s="320"/>
      <c r="D2" s="389"/>
      <c r="E2" s="113"/>
    </row>
    <row r="3" spans="1:12" s="6" customFormat="1">
      <c r="A3" s="76"/>
      <c r="B3" s="230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1"/>
      <c r="C4" s="76"/>
      <c r="D4" s="76"/>
      <c r="E4" s="108"/>
      <c r="L4" s="6"/>
    </row>
    <row r="5" spans="1:12" s="2" customFormat="1">
      <c r="A5" s="119">
        <f>'ფორმა N1'!A5</f>
        <v>0</v>
      </c>
      <c r="B5" s="320" t="s">
        <v>477</v>
      </c>
      <c r="C5" s="323"/>
      <c r="D5" s="417" t="s">
        <v>497</v>
      </c>
      <c r="E5" s="108"/>
    </row>
    <row r="6" spans="1:12" s="2" customFormat="1">
      <c r="A6" s="77"/>
      <c r="B6" s="231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>
      <c r="A9" s="217">
        <v>1</v>
      </c>
      <c r="B9" s="217" t="s">
        <v>65</v>
      </c>
      <c r="C9" s="85">
        <f>SUM(C10,C26)</f>
        <v>370</v>
      </c>
      <c r="D9" s="85">
        <f>SUM(D10,D26)</f>
        <v>370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370</v>
      </c>
      <c r="D10" s="85">
        <f>SUM(D11,D12,D16,D19,D24,D25)</f>
        <v>370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290</v>
      </c>
      <c r="C12" s="107">
        <f>SUM(C13:C15)</f>
        <v>370</v>
      </c>
      <c r="D12" s="107">
        <f>SUM(D13:D15)</f>
        <v>370</v>
      </c>
      <c r="E12" s="113"/>
    </row>
    <row r="13" spans="1:12" s="3" customFormat="1">
      <c r="A13" s="97" t="s">
        <v>70</v>
      </c>
      <c r="B13" s="97" t="s">
        <v>293</v>
      </c>
      <c r="C13" s="8">
        <f>255+115</f>
        <v>370</v>
      </c>
      <c r="D13" s="8">
        <f>255+115</f>
        <v>370</v>
      </c>
      <c r="E13" s="113"/>
    </row>
    <row r="14" spans="1:12" s="3" customFormat="1">
      <c r="A14" s="97" t="s">
        <v>437</v>
      </c>
      <c r="B14" s="97" t="s">
        <v>436</v>
      </c>
      <c r="C14" s="8"/>
      <c r="D14" s="8"/>
      <c r="E14" s="113"/>
    </row>
    <row r="15" spans="1:12" s="3" customFormat="1">
      <c r="A15" s="97" t="s">
        <v>438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384</v>
      </c>
      <c r="C23" s="8"/>
      <c r="D23" s="8"/>
      <c r="E23" s="113"/>
    </row>
    <row r="24" spans="1:5" s="3" customFormat="1">
      <c r="A24" s="88" t="s">
        <v>84</v>
      </c>
      <c r="B24" s="88" t="s">
        <v>385</v>
      </c>
      <c r="C24" s="240"/>
      <c r="D24" s="8"/>
      <c r="E24" s="113"/>
    </row>
    <row r="25" spans="1:5" s="3" customFormat="1">
      <c r="A25" s="88" t="s">
        <v>234</v>
      </c>
      <c r="B25" s="88" t="s">
        <v>391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13"/>
    </row>
    <row r="28" spans="1:5">
      <c r="A28" s="225" t="s">
        <v>87</v>
      </c>
      <c r="B28" s="225" t="s">
        <v>291</v>
      </c>
      <c r="C28" s="8"/>
      <c r="D28" s="8"/>
      <c r="E28" s="113"/>
    </row>
    <row r="29" spans="1:5">
      <c r="A29" s="225" t="s">
        <v>88</v>
      </c>
      <c r="B29" s="225" t="s">
        <v>294</v>
      </c>
      <c r="C29" s="8"/>
      <c r="D29" s="8"/>
      <c r="E29" s="113"/>
    </row>
    <row r="30" spans="1:5">
      <c r="A30" s="225" t="s">
        <v>393</v>
      </c>
      <c r="B30" s="225" t="s">
        <v>292</v>
      </c>
      <c r="C30" s="8"/>
      <c r="D30" s="8"/>
      <c r="E30" s="113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13"/>
    </row>
    <row r="32" spans="1:5">
      <c r="A32" s="225" t="s">
        <v>12</v>
      </c>
      <c r="B32" s="225" t="s">
        <v>439</v>
      </c>
      <c r="C32" s="8"/>
      <c r="D32" s="8"/>
      <c r="E32" s="113"/>
    </row>
    <row r="33" spans="1:9">
      <c r="A33" s="225" t="s">
        <v>13</v>
      </c>
      <c r="B33" s="225" t="s">
        <v>440</v>
      </c>
      <c r="C33" s="8"/>
      <c r="D33" s="8"/>
      <c r="E33" s="113"/>
    </row>
    <row r="34" spans="1:9">
      <c r="A34" s="225" t="s">
        <v>264</v>
      </c>
      <c r="B34" s="225" t="s">
        <v>441</v>
      </c>
      <c r="C34" s="8"/>
      <c r="D34" s="8"/>
      <c r="E34" s="113"/>
    </row>
    <row r="35" spans="1:9" s="23" customFormat="1">
      <c r="A35" s="88" t="s">
        <v>34</v>
      </c>
      <c r="B35" s="237" t="s">
        <v>390</v>
      </c>
      <c r="C35" s="8"/>
      <c r="D35" s="8"/>
    </row>
    <row r="36" spans="1:9" s="2" customFormat="1">
      <c r="A36" s="1"/>
      <c r="B36" s="232"/>
      <c r="E36" s="5"/>
    </row>
    <row r="37" spans="1:9" s="2" customFormat="1">
      <c r="B37" s="232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32"/>
      <c r="E40" s="5"/>
    </row>
    <row r="41" spans="1:9" s="2" customFormat="1">
      <c r="B41" s="232"/>
      <c r="E41"/>
      <c r="F41"/>
      <c r="G41"/>
      <c r="H41"/>
      <c r="I41"/>
    </row>
    <row r="42" spans="1:9" s="2" customFormat="1">
      <c r="B42" s="232"/>
      <c r="D42" s="12"/>
      <c r="E42"/>
      <c r="F42"/>
      <c r="G42"/>
      <c r="H42"/>
      <c r="I42"/>
    </row>
    <row r="43" spans="1:9" s="2" customFormat="1">
      <c r="A43"/>
      <c r="B43" s="234" t="s">
        <v>388</v>
      </c>
      <c r="D43" s="12"/>
      <c r="E43"/>
      <c r="F43"/>
      <c r="G43"/>
      <c r="H43"/>
      <c r="I43"/>
    </row>
    <row r="44" spans="1:9" s="2" customFormat="1">
      <c r="A44"/>
      <c r="B44" s="232" t="s">
        <v>253</v>
      </c>
      <c r="D44" s="12"/>
      <c r="E44"/>
      <c r="F44"/>
      <c r="G44"/>
      <c r="H44"/>
      <c r="I44"/>
    </row>
    <row r="45" spans="1:9" customFormat="1" ht="12.75">
      <c r="B45" s="235" t="s">
        <v>127</v>
      </c>
    </row>
    <row r="46" spans="1:9" customFormat="1" ht="12.75">
      <c r="B46" s="236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453</v>
      </c>
      <c r="B1" s="214"/>
      <c r="C1" s="429" t="s">
        <v>97</v>
      </c>
      <c r="D1" s="429"/>
      <c r="E1" s="91"/>
    </row>
    <row r="2" spans="1:5" s="6" customFormat="1">
      <c r="A2" s="390" t="s">
        <v>454</v>
      </c>
      <c r="B2" s="214"/>
      <c r="C2" s="320" t="s">
        <v>498</v>
      </c>
      <c r="D2" s="389"/>
      <c r="E2" s="91"/>
    </row>
    <row r="3" spans="1:5" s="6" customFormat="1">
      <c r="A3" s="390" t="s">
        <v>452</v>
      </c>
      <c r="B3" s="214"/>
      <c r="C3" s="215"/>
      <c r="D3" s="215"/>
      <c r="E3" s="91"/>
    </row>
    <row r="4" spans="1:5" s="6" customFormat="1">
      <c r="A4" s="76" t="s">
        <v>128</v>
      </c>
      <c r="B4" s="214"/>
      <c r="C4" s="215"/>
      <c r="D4" s="215"/>
      <c r="E4" s="91"/>
    </row>
    <row r="5" spans="1:5" s="6" customFormat="1">
      <c r="A5" s="76"/>
      <c r="B5" s="214"/>
      <c r="C5" s="215"/>
      <c r="D5" s="215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16">
        <f>'ფორმა N1'!A5</f>
        <v>0</v>
      </c>
      <c r="B7" s="320" t="s">
        <v>477</v>
      </c>
      <c r="C7" s="323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4"/>
      <c r="B9" s="214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17">
        <v>1</v>
      </c>
      <c r="B11" s="217" t="s">
        <v>57</v>
      </c>
      <c r="C11" s="82">
        <f>SUM(C12,C16,C56,C59,C60,C61,C79)</f>
        <v>0</v>
      </c>
      <c r="D11" s="82">
        <f>SUM(D12,D16,D56,D59,D60,D61,D67,D75,D76)</f>
        <v>0</v>
      </c>
      <c r="E11" s="218"/>
    </row>
    <row r="12" spans="1:5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91" t="s">
        <v>455</v>
      </c>
      <c r="B15" s="392" t="s">
        <v>456</v>
      </c>
      <c r="C15" s="4"/>
      <c r="D15" s="4"/>
      <c r="E15" s="95"/>
    </row>
    <row r="16" spans="1:5" s="7" customFormat="1">
      <c r="A16" s="87">
        <v>1.2</v>
      </c>
      <c r="B16" s="87" t="s">
        <v>60</v>
      </c>
      <c r="C16" s="84">
        <f>SUM(C17,C20,C32,C33,C34,C35,C38,C39,C46:C50,C54,C55)</f>
        <v>0</v>
      </c>
      <c r="D16" s="84">
        <f>SUM(D17,D20,D32,D33,D34,D35,D38,D39,D46:D50,D54,D55)</f>
        <v>0</v>
      </c>
      <c r="E16" s="218"/>
    </row>
    <row r="17" spans="1:6" s="3" customFormat="1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87</v>
      </c>
      <c r="B18" s="97" t="s">
        <v>61</v>
      </c>
      <c r="C18" s="4"/>
      <c r="D18" s="219"/>
      <c r="E18" s="95"/>
    </row>
    <row r="19" spans="1:6" s="3" customFormat="1">
      <c r="A19" s="97" t="s">
        <v>88</v>
      </c>
      <c r="B19" s="97" t="s">
        <v>62</v>
      </c>
      <c r="C19" s="4"/>
      <c r="D19" s="219"/>
      <c r="E19" s="95"/>
    </row>
    <row r="20" spans="1:6" s="3" customFormat="1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20"/>
      <c r="F20" s="221"/>
    </row>
    <row r="21" spans="1:6" s="224" customFormat="1" ht="30">
      <c r="A21" s="97" t="s">
        <v>12</v>
      </c>
      <c r="B21" s="97" t="s">
        <v>233</v>
      </c>
      <c r="C21" s="222"/>
      <c r="D21" s="39"/>
      <c r="E21" s="223"/>
    </row>
    <row r="22" spans="1:6" s="224" customFormat="1">
      <c r="A22" s="97" t="s">
        <v>13</v>
      </c>
      <c r="B22" s="97" t="s">
        <v>14</v>
      </c>
      <c r="C22" s="222"/>
      <c r="D22" s="40"/>
      <c r="E22" s="223"/>
    </row>
    <row r="23" spans="1:6" s="224" customFormat="1" ht="30">
      <c r="A23" s="97" t="s">
        <v>264</v>
      </c>
      <c r="B23" s="97" t="s">
        <v>22</v>
      </c>
      <c r="C23" s="222"/>
      <c r="D23" s="41"/>
      <c r="E23" s="223"/>
    </row>
    <row r="24" spans="1:6" s="224" customFormat="1" ht="16.5" customHeight="1">
      <c r="A24" s="97" t="s">
        <v>265</v>
      </c>
      <c r="B24" s="97" t="s">
        <v>15</v>
      </c>
      <c r="C24" s="222"/>
      <c r="D24" s="41"/>
      <c r="E24" s="223"/>
    </row>
    <row r="25" spans="1:6" s="224" customFormat="1" ht="16.5" customHeight="1">
      <c r="A25" s="97" t="s">
        <v>266</v>
      </c>
      <c r="B25" s="97" t="s">
        <v>16</v>
      </c>
      <c r="C25" s="222"/>
      <c r="D25" s="41"/>
      <c r="E25" s="223"/>
    </row>
    <row r="26" spans="1:6" s="224" customFormat="1" ht="16.5" customHeight="1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3"/>
    </row>
    <row r="27" spans="1:6" s="224" customFormat="1" ht="16.5" customHeight="1">
      <c r="A27" s="225" t="s">
        <v>268</v>
      </c>
      <c r="B27" s="225" t="s">
        <v>18</v>
      </c>
      <c r="C27" s="222"/>
      <c r="D27" s="41"/>
      <c r="E27" s="223"/>
    </row>
    <row r="28" spans="1:6" s="224" customFormat="1" ht="16.5" customHeight="1">
      <c r="A28" s="225" t="s">
        <v>269</v>
      </c>
      <c r="B28" s="225" t="s">
        <v>19</v>
      </c>
      <c r="C28" s="222"/>
      <c r="D28" s="41"/>
      <c r="E28" s="223"/>
    </row>
    <row r="29" spans="1:6" s="224" customFormat="1" ht="16.5" customHeight="1">
      <c r="A29" s="225" t="s">
        <v>270</v>
      </c>
      <c r="B29" s="225" t="s">
        <v>20</v>
      </c>
      <c r="C29" s="222"/>
      <c r="D29" s="41"/>
      <c r="E29" s="223"/>
    </row>
    <row r="30" spans="1:6" s="224" customFormat="1" ht="16.5" customHeight="1">
      <c r="A30" s="225" t="s">
        <v>271</v>
      </c>
      <c r="B30" s="225" t="s">
        <v>23</v>
      </c>
      <c r="C30" s="222"/>
      <c r="D30" s="42"/>
      <c r="E30" s="223"/>
    </row>
    <row r="31" spans="1:6" s="224" customFormat="1" ht="16.5" customHeight="1">
      <c r="A31" s="97" t="s">
        <v>272</v>
      </c>
      <c r="B31" s="97" t="s">
        <v>21</v>
      </c>
      <c r="C31" s="222"/>
      <c r="D31" s="42"/>
      <c r="E31" s="223"/>
    </row>
    <row r="32" spans="1:6" s="3" customFormat="1" ht="16.5" customHeight="1">
      <c r="A32" s="88" t="s">
        <v>34</v>
      </c>
      <c r="B32" s="88" t="s">
        <v>3</v>
      </c>
      <c r="C32" s="4"/>
      <c r="D32" s="219"/>
      <c r="E32" s="220"/>
    </row>
    <row r="33" spans="1:5" s="3" customFormat="1" ht="16.5" customHeight="1">
      <c r="A33" s="88" t="s">
        <v>35</v>
      </c>
      <c r="B33" s="88" t="s">
        <v>4</v>
      </c>
      <c r="C33" s="4"/>
      <c r="D33" s="219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19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273</v>
      </c>
      <c r="B36" s="97" t="s">
        <v>56</v>
      </c>
      <c r="C36" s="4"/>
      <c r="D36" s="219"/>
      <c r="E36" s="95"/>
    </row>
    <row r="37" spans="1:5" s="3" customFormat="1" ht="16.5" customHeight="1">
      <c r="A37" s="97" t="s">
        <v>274</v>
      </c>
      <c r="B37" s="97" t="s">
        <v>55</v>
      </c>
      <c r="C37" s="4"/>
      <c r="D37" s="219"/>
      <c r="E37" s="95"/>
    </row>
    <row r="38" spans="1:5" s="3" customFormat="1" ht="16.5" customHeight="1">
      <c r="A38" s="88" t="s">
        <v>38</v>
      </c>
      <c r="B38" s="88" t="s">
        <v>49</v>
      </c>
      <c r="C38" s="4"/>
      <c r="D38" s="219"/>
      <c r="E38" s="95"/>
    </row>
    <row r="39" spans="1:5" s="3" customFormat="1" ht="16.5" customHeight="1">
      <c r="A39" s="88" t="s">
        <v>39</v>
      </c>
      <c r="B39" s="88" t="s">
        <v>363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323</v>
      </c>
      <c r="B40" s="17" t="s">
        <v>327</v>
      </c>
      <c r="C40" s="4"/>
      <c r="D40" s="219"/>
      <c r="E40" s="95"/>
    </row>
    <row r="41" spans="1:5" s="3" customFormat="1" ht="16.5" customHeight="1">
      <c r="A41" s="17" t="s">
        <v>324</v>
      </c>
      <c r="B41" s="17" t="s">
        <v>328</v>
      </c>
      <c r="C41" s="4"/>
      <c r="D41" s="219"/>
      <c r="E41" s="95"/>
    </row>
    <row r="42" spans="1:5" s="3" customFormat="1" ht="16.5" customHeight="1">
      <c r="A42" s="17" t="s">
        <v>325</v>
      </c>
      <c r="B42" s="17" t="s">
        <v>331</v>
      </c>
      <c r="C42" s="4"/>
      <c r="D42" s="219"/>
      <c r="E42" s="95"/>
    </row>
    <row r="43" spans="1:5" s="3" customFormat="1" ht="16.5" customHeight="1">
      <c r="A43" s="17" t="s">
        <v>330</v>
      </c>
      <c r="B43" s="17" t="s">
        <v>332</v>
      </c>
      <c r="C43" s="4"/>
      <c r="D43" s="219"/>
      <c r="E43" s="95"/>
    </row>
    <row r="44" spans="1:5" s="3" customFormat="1" ht="16.5" customHeight="1">
      <c r="A44" s="17" t="s">
        <v>333</v>
      </c>
      <c r="B44" s="17" t="s">
        <v>429</v>
      </c>
      <c r="C44" s="4"/>
      <c r="D44" s="219"/>
      <c r="E44" s="95"/>
    </row>
    <row r="45" spans="1:5" s="3" customFormat="1" ht="16.5" customHeight="1">
      <c r="A45" s="17" t="s">
        <v>430</v>
      </c>
      <c r="B45" s="17" t="s">
        <v>329</v>
      </c>
      <c r="C45" s="4"/>
      <c r="D45" s="219"/>
      <c r="E45" s="95"/>
    </row>
    <row r="46" spans="1:5" s="3" customFormat="1" ht="30">
      <c r="A46" s="88" t="s">
        <v>40</v>
      </c>
      <c r="B46" s="88" t="s">
        <v>28</v>
      </c>
      <c r="C46" s="4"/>
      <c r="D46" s="219"/>
      <c r="E46" s="95"/>
    </row>
    <row r="47" spans="1:5" s="3" customFormat="1" ht="16.5" customHeight="1">
      <c r="A47" s="88" t="s">
        <v>41</v>
      </c>
      <c r="B47" s="88" t="s">
        <v>24</v>
      </c>
      <c r="C47" s="4"/>
      <c r="D47" s="219"/>
      <c r="E47" s="95"/>
    </row>
    <row r="48" spans="1:5" s="3" customFormat="1" ht="16.5" customHeight="1">
      <c r="A48" s="88" t="s">
        <v>42</v>
      </c>
      <c r="B48" s="88" t="s">
        <v>25</v>
      </c>
      <c r="C48" s="4"/>
      <c r="D48" s="219"/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19"/>
      <c r="E49" s="95"/>
    </row>
    <row r="50" spans="1:6" s="3" customFormat="1" ht="16.5" customHeight="1">
      <c r="A50" s="88" t="s">
        <v>44</v>
      </c>
      <c r="B50" s="88" t="s">
        <v>364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338</v>
      </c>
      <c r="B51" s="97" t="s">
        <v>341</v>
      </c>
      <c r="C51" s="4"/>
      <c r="D51" s="219"/>
      <c r="E51" s="95"/>
    </row>
    <row r="52" spans="1:6" s="3" customFormat="1" ht="16.5" customHeight="1">
      <c r="A52" s="97" t="s">
        <v>339</v>
      </c>
      <c r="B52" s="97" t="s">
        <v>340</v>
      </c>
      <c r="C52" s="4"/>
      <c r="D52" s="219"/>
      <c r="E52" s="95"/>
    </row>
    <row r="53" spans="1:6" s="3" customFormat="1" ht="16.5" customHeight="1">
      <c r="A53" s="97" t="s">
        <v>342</v>
      </c>
      <c r="B53" s="97" t="s">
        <v>343</v>
      </c>
      <c r="C53" s="4"/>
      <c r="D53" s="219"/>
      <c r="E53" s="95"/>
    </row>
    <row r="54" spans="1:6" s="3" customFormat="1">
      <c r="A54" s="88" t="s">
        <v>45</v>
      </c>
      <c r="B54" s="88" t="s">
        <v>29</v>
      </c>
      <c r="C54" s="4"/>
      <c r="D54" s="219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19"/>
      <c r="E55" s="220"/>
      <c r="F55" s="221"/>
    </row>
    <row r="56" spans="1:6" s="3" customFormat="1" ht="30">
      <c r="A56" s="87">
        <v>1.3</v>
      </c>
      <c r="B56" s="87" t="s">
        <v>368</v>
      </c>
      <c r="C56" s="84">
        <f>SUM(C57:C58)</f>
        <v>0</v>
      </c>
      <c r="D56" s="84">
        <f>SUM(D57:D58)</f>
        <v>0</v>
      </c>
      <c r="E56" s="220"/>
      <c r="F56" s="221"/>
    </row>
    <row r="57" spans="1:6" s="3" customFormat="1" ht="30">
      <c r="A57" s="88" t="s">
        <v>50</v>
      </c>
      <c r="B57" s="88" t="s">
        <v>48</v>
      </c>
      <c r="C57" s="4"/>
      <c r="D57" s="219"/>
      <c r="E57" s="220"/>
      <c r="F57" s="221"/>
    </row>
    <row r="58" spans="1:6" s="3" customFormat="1" ht="16.5" customHeight="1">
      <c r="A58" s="88" t="s">
        <v>51</v>
      </c>
      <c r="B58" s="88" t="s">
        <v>47</v>
      </c>
      <c r="C58" s="4"/>
      <c r="D58" s="219"/>
      <c r="E58" s="220"/>
      <c r="F58" s="221"/>
    </row>
    <row r="59" spans="1:6" s="3" customFormat="1">
      <c r="A59" s="87">
        <v>1.4</v>
      </c>
      <c r="B59" s="87" t="s">
        <v>370</v>
      </c>
      <c r="C59" s="4"/>
      <c r="D59" s="219"/>
      <c r="E59" s="220"/>
      <c r="F59" s="221"/>
    </row>
    <row r="60" spans="1:6" s="224" customFormat="1">
      <c r="A60" s="87">
        <v>1.5</v>
      </c>
      <c r="B60" s="87" t="s">
        <v>7</v>
      </c>
      <c r="C60" s="222"/>
      <c r="D60" s="41"/>
      <c r="E60" s="223"/>
    </row>
    <row r="61" spans="1:6" s="224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3"/>
    </row>
    <row r="62" spans="1:6" s="224" customFormat="1">
      <c r="A62" s="88" t="s">
        <v>280</v>
      </c>
      <c r="B62" s="47" t="s">
        <v>52</v>
      </c>
      <c r="C62" s="222"/>
      <c r="D62" s="41"/>
      <c r="E62" s="223"/>
    </row>
    <row r="63" spans="1:6" s="224" customFormat="1" ht="30">
      <c r="A63" s="88" t="s">
        <v>281</v>
      </c>
      <c r="B63" s="47" t="s">
        <v>54</v>
      </c>
      <c r="C63" s="222"/>
      <c r="D63" s="41"/>
      <c r="E63" s="223"/>
    </row>
    <row r="64" spans="1:6" s="224" customFormat="1">
      <c r="A64" s="88" t="s">
        <v>282</v>
      </c>
      <c r="B64" s="47" t="s">
        <v>53</v>
      </c>
      <c r="C64" s="41"/>
      <c r="D64" s="41"/>
      <c r="E64" s="223"/>
    </row>
    <row r="65" spans="1:5" s="224" customFormat="1">
      <c r="A65" s="88" t="s">
        <v>283</v>
      </c>
      <c r="B65" s="47" t="s">
        <v>27</v>
      </c>
      <c r="C65" s="222"/>
      <c r="D65" s="41"/>
      <c r="E65" s="223"/>
    </row>
    <row r="66" spans="1:5" s="224" customFormat="1">
      <c r="A66" s="88" t="s">
        <v>309</v>
      </c>
      <c r="B66" s="47" t="s">
        <v>310</v>
      </c>
      <c r="C66" s="222"/>
      <c r="D66" s="41"/>
      <c r="E66" s="223"/>
    </row>
    <row r="67" spans="1:5">
      <c r="A67" s="217">
        <v>2</v>
      </c>
      <c r="B67" s="217" t="s">
        <v>365</v>
      </c>
      <c r="C67" s="226"/>
      <c r="D67" s="85">
        <f>SUM(D68:D74)</f>
        <v>0</v>
      </c>
      <c r="E67" s="96"/>
    </row>
    <row r="68" spans="1:5">
      <c r="A68" s="98">
        <v>2.1</v>
      </c>
      <c r="B68" s="227" t="s">
        <v>89</v>
      </c>
      <c r="C68" s="228"/>
      <c r="D68" s="22"/>
      <c r="E68" s="96"/>
    </row>
    <row r="69" spans="1:5">
      <c r="A69" s="98">
        <v>2.2000000000000002</v>
      </c>
      <c r="B69" s="227" t="s">
        <v>366</v>
      </c>
      <c r="C69" s="228"/>
      <c r="D69" s="22"/>
      <c r="E69" s="96"/>
    </row>
    <row r="70" spans="1:5">
      <c r="A70" s="98">
        <v>2.2999999999999998</v>
      </c>
      <c r="B70" s="227" t="s">
        <v>93</v>
      </c>
      <c r="C70" s="228"/>
      <c r="D70" s="22"/>
      <c r="E70" s="96"/>
    </row>
    <row r="71" spans="1:5">
      <c r="A71" s="98">
        <v>2.4</v>
      </c>
      <c r="B71" s="227" t="s">
        <v>92</v>
      </c>
      <c r="C71" s="228"/>
      <c r="D71" s="22"/>
      <c r="E71" s="96"/>
    </row>
    <row r="72" spans="1:5">
      <c r="A72" s="98">
        <v>2.5</v>
      </c>
      <c r="B72" s="227" t="s">
        <v>367</v>
      </c>
      <c r="C72" s="228"/>
      <c r="D72" s="22"/>
      <c r="E72" s="96"/>
    </row>
    <row r="73" spans="1:5">
      <c r="A73" s="98">
        <v>2.6</v>
      </c>
      <c r="B73" s="227" t="s">
        <v>90</v>
      </c>
      <c r="C73" s="228"/>
      <c r="D73" s="22"/>
      <c r="E73" s="96"/>
    </row>
    <row r="74" spans="1:5">
      <c r="A74" s="98">
        <v>2.7</v>
      </c>
      <c r="B74" s="227" t="s">
        <v>91</v>
      </c>
      <c r="C74" s="229"/>
      <c r="D74" s="22"/>
      <c r="E74" s="96"/>
    </row>
    <row r="75" spans="1:5">
      <c r="A75" s="217">
        <v>3</v>
      </c>
      <c r="B75" s="217" t="s">
        <v>389</v>
      </c>
      <c r="C75" s="85"/>
      <c r="D75" s="22"/>
      <c r="E75" s="96"/>
    </row>
    <row r="76" spans="1:5">
      <c r="A76" s="217">
        <v>4</v>
      </c>
      <c r="B76" s="217" t="s">
        <v>235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236</v>
      </c>
      <c r="C77" s="228"/>
      <c r="D77" s="8"/>
      <c r="E77" s="96"/>
    </row>
    <row r="78" spans="1:5">
      <c r="A78" s="98">
        <v>4.2</v>
      </c>
      <c r="B78" s="98" t="s">
        <v>237</v>
      </c>
      <c r="C78" s="229"/>
      <c r="D78" s="8"/>
      <c r="E78" s="96"/>
    </row>
    <row r="79" spans="1:5">
      <c r="A79" s="217">
        <v>5</v>
      </c>
      <c r="B79" s="217" t="s">
        <v>262</v>
      </c>
      <c r="C79" s="242"/>
      <c r="D79" s="229"/>
      <c r="E79" s="96"/>
    </row>
    <row r="80" spans="1:5">
      <c r="B80" s="45"/>
    </row>
    <row r="81" spans="1:9">
      <c r="A81" s="430" t="s">
        <v>431</v>
      </c>
      <c r="B81" s="430"/>
      <c r="C81" s="430"/>
      <c r="D81" s="430"/>
      <c r="E81" s="5"/>
    </row>
    <row r="82" spans="1:9">
      <c r="B82" s="45"/>
    </row>
    <row r="83" spans="1:9" s="23" customFormat="1" ht="12.75"/>
    <row r="84" spans="1:9">
      <c r="A84" s="69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s="23" customFormat="1" ht="12.75"/>
  </sheetData>
  <mergeCells count="2">
    <mergeCell ref="C1:D1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285</v>
      </c>
      <c r="B1" s="114"/>
      <c r="C1" s="429" t="s">
        <v>97</v>
      </c>
      <c r="D1" s="429"/>
      <c r="E1" s="148"/>
    </row>
    <row r="2" spans="1:12">
      <c r="A2" s="76" t="s">
        <v>128</v>
      </c>
      <c r="B2" s="114"/>
      <c r="C2" s="320"/>
      <c r="D2" s="389"/>
      <c r="E2" s="148"/>
    </row>
    <row r="3" spans="1:12">
      <c r="A3" s="76"/>
      <c r="B3" s="114"/>
      <c r="C3" s="334"/>
      <c r="D3" s="334"/>
      <c r="E3" s="148"/>
    </row>
    <row r="4" spans="1:12" s="2" customFormat="1">
      <c r="A4" s="77" t="s">
        <v>257</v>
      </c>
      <c r="B4" s="77"/>
      <c r="C4" s="76"/>
      <c r="D4" s="76"/>
      <c r="E4" s="108"/>
      <c r="L4" s="21"/>
    </row>
    <row r="5" spans="1:12" s="2" customFormat="1">
      <c r="A5" s="119">
        <f>'ფორმა N1'!A5</f>
        <v>0</v>
      </c>
      <c r="B5" s="320" t="s">
        <v>477</v>
      </c>
      <c r="C5" s="323"/>
      <c r="D5" s="320" t="s">
        <v>498</v>
      </c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3"/>
      <c r="B7" s="333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SUM(C10,C14,C54,C57,C58,C59,C76)</f>
        <v>373</v>
      </c>
      <c r="D9" s="82">
        <f>SUM(D10,D14,D54,D57,D58,D59,D65,D72,D73)</f>
        <v>373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91" t="s">
        <v>455</v>
      </c>
      <c r="B13" s="392" t="s">
        <v>456</v>
      </c>
      <c r="C13" s="34"/>
      <c r="D13" s="3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373</v>
      </c>
      <c r="D14" s="84">
        <f>SUM(D15,D18,D30:D33,D36,D37,D44,D45,D46,D47,D48,D52,D53)</f>
        <v>373</v>
      </c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87</v>
      </c>
      <c r="B16" s="17" t="s">
        <v>61</v>
      </c>
      <c r="C16" s="36"/>
      <c r="D16" s="37"/>
      <c r="E16" s="148"/>
    </row>
    <row r="17" spans="1:5" ht="17.25" customHeight="1">
      <c r="A17" s="17" t="s">
        <v>88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>
      <c r="A19" s="17" t="s">
        <v>12</v>
      </c>
      <c r="B19" s="17" t="s">
        <v>233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264</v>
      </c>
      <c r="B21" s="17" t="s">
        <v>22</v>
      </c>
      <c r="C21" s="38"/>
      <c r="D21" s="41"/>
      <c r="E21" s="148"/>
    </row>
    <row r="22" spans="1:5">
      <c r="A22" s="17" t="s">
        <v>265</v>
      </c>
      <c r="B22" s="17" t="s">
        <v>15</v>
      </c>
      <c r="C22" s="38"/>
      <c r="D22" s="41"/>
      <c r="E22" s="148"/>
    </row>
    <row r="23" spans="1:5">
      <c r="A23" s="17" t="s">
        <v>266</v>
      </c>
      <c r="B23" s="17" t="s">
        <v>16</v>
      </c>
      <c r="C23" s="38"/>
      <c r="D23" s="41"/>
      <c r="E23" s="148"/>
    </row>
    <row r="24" spans="1:5">
      <c r="A24" s="17" t="s">
        <v>267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268</v>
      </c>
      <c r="B25" s="18" t="s">
        <v>18</v>
      </c>
      <c r="C25" s="38"/>
      <c r="D25" s="41"/>
      <c r="E25" s="148"/>
    </row>
    <row r="26" spans="1:5" ht="16.5" customHeight="1">
      <c r="A26" s="18" t="s">
        <v>269</v>
      </c>
      <c r="B26" s="18" t="s">
        <v>19</v>
      </c>
      <c r="C26" s="38"/>
      <c r="D26" s="41"/>
      <c r="E26" s="148"/>
    </row>
    <row r="27" spans="1:5" ht="16.5" customHeight="1">
      <c r="A27" s="18" t="s">
        <v>270</v>
      </c>
      <c r="B27" s="18" t="s">
        <v>20</v>
      </c>
      <c r="C27" s="38"/>
      <c r="D27" s="41"/>
      <c r="E27" s="148"/>
    </row>
    <row r="28" spans="1:5" ht="16.5" customHeight="1">
      <c r="A28" s="18" t="s">
        <v>271</v>
      </c>
      <c r="B28" s="18" t="s">
        <v>23</v>
      </c>
      <c r="C28" s="38"/>
      <c r="D28" s="42"/>
      <c r="E28" s="148"/>
    </row>
    <row r="29" spans="1:5">
      <c r="A29" s="17" t="s">
        <v>272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273</v>
      </c>
      <c r="B34" s="17" t="s">
        <v>56</v>
      </c>
      <c r="C34" s="34"/>
      <c r="D34" s="35"/>
      <c r="E34" s="148"/>
    </row>
    <row r="35" spans="1:5">
      <c r="A35" s="17" t="s">
        <v>274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>
        <v>3</v>
      </c>
      <c r="D36" s="35">
        <v>3</v>
      </c>
      <c r="E36" s="148"/>
    </row>
    <row r="37" spans="1:5">
      <c r="A37" s="16" t="s">
        <v>39</v>
      </c>
      <c r="B37" s="16" t="s">
        <v>326</v>
      </c>
      <c r="C37" s="83">
        <f>SUM(C38:C43)</f>
        <v>370</v>
      </c>
      <c r="D37" s="83">
        <f>SUM(D38:D43)</f>
        <v>370</v>
      </c>
      <c r="E37" s="148"/>
    </row>
    <row r="38" spans="1:5">
      <c r="A38" s="17" t="s">
        <v>323</v>
      </c>
      <c r="B38" s="17" t="s">
        <v>327</v>
      </c>
      <c r="C38" s="34"/>
      <c r="D38" s="34"/>
      <c r="E38" s="148"/>
    </row>
    <row r="39" spans="1:5">
      <c r="A39" s="17" t="s">
        <v>324</v>
      </c>
      <c r="B39" s="17" t="s">
        <v>328</v>
      </c>
      <c r="C39" s="34">
        <v>370</v>
      </c>
      <c r="D39" s="34">
        <v>370</v>
      </c>
      <c r="E39" s="148"/>
    </row>
    <row r="40" spans="1:5">
      <c r="A40" s="17" t="s">
        <v>325</v>
      </c>
      <c r="B40" s="17" t="s">
        <v>331</v>
      </c>
      <c r="C40" s="34"/>
      <c r="D40" s="35"/>
      <c r="E40" s="148"/>
    </row>
    <row r="41" spans="1:5">
      <c r="A41" s="17" t="s">
        <v>330</v>
      </c>
      <c r="B41" s="17" t="s">
        <v>332</v>
      </c>
      <c r="C41" s="34"/>
      <c r="D41" s="35"/>
      <c r="E41" s="148"/>
    </row>
    <row r="42" spans="1:5">
      <c r="A42" s="17" t="s">
        <v>333</v>
      </c>
      <c r="B42" s="17" t="s">
        <v>429</v>
      </c>
      <c r="C42" s="34"/>
      <c r="D42" s="35"/>
      <c r="E42" s="148"/>
    </row>
    <row r="43" spans="1:5">
      <c r="A43" s="17" t="s">
        <v>430</v>
      </c>
      <c r="B43" s="17" t="s">
        <v>329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279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338</v>
      </c>
      <c r="B49" s="97" t="s">
        <v>341</v>
      </c>
      <c r="C49" s="34"/>
      <c r="D49" s="35"/>
      <c r="E49" s="148"/>
    </row>
    <row r="50" spans="1:5">
      <c r="A50" s="97" t="s">
        <v>339</v>
      </c>
      <c r="B50" s="97" t="s">
        <v>340</v>
      </c>
      <c r="C50" s="34"/>
      <c r="D50" s="35"/>
      <c r="E50" s="148"/>
    </row>
    <row r="51" spans="1:5">
      <c r="A51" s="97" t="s">
        <v>342</v>
      </c>
      <c r="B51" s="97" t="s">
        <v>343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368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370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280</v>
      </c>
      <c r="B60" s="47" t="s">
        <v>52</v>
      </c>
      <c r="C60" s="38"/>
      <c r="D60" s="41"/>
      <c r="E60" s="148"/>
    </row>
    <row r="61" spans="1:5" ht="30">
      <c r="A61" s="16" t="s">
        <v>281</v>
      </c>
      <c r="B61" s="47" t="s">
        <v>54</v>
      </c>
      <c r="C61" s="38"/>
      <c r="D61" s="41"/>
      <c r="E61" s="148"/>
    </row>
    <row r="62" spans="1:5">
      <c r="A62" s="16" t="s">
        <v>282</v>
      </c>
      <c r="B62" s="47" t="s">
        <v>53</v>
      </c>
      <c r="C62" s="41"/>
      <c r="D62" s="41"/>
      <c r="E62" s="148"/>
    </row>
    <row r="63" spans="1:5">
      <c r="A63" s="16" t="s">
        <v>283</v>
      </c>
      <c r="B63" s="47" t="s">
        <v>27</v>
      </c>
      <c r="C63" s="38"/>
      <c r="D63" s="41"/>
      <c r="E63" s="148"/>
    </row>
    <row r="64" spans="1:5">
      <c r="A64" s="16" t="s">
        <v>309</v>
      </c>
      <c r="B64" s="198" t="s">
        <v>310</v>
      </c>
      <c r="C64" s="38"/>
      <c r="D64" s="199"/>
      <c r="E64" s="148"/>
    </row>
    <row r="65" spans="1:5">
      <c r="A65" s="13">
        <v>2</v>
      </c>
      <c r="B65" s="48" t="s">
        <v>95</v>
      </c>
      <c r="C65" s="245"/>
      <c r="D65" s="118">
        <f>SUM(D66:D71)</f>
        <v>0</v>
      </c>
      <c r="E65" s="148"/>
    </row>
    <row r="66" spans="1:5">
      <c r="A66" s="15">
        <v>2.1</v>
      </c>
      <c r="B66" s="49" t="s">
        <v>89</v>
      </c>
      <c r="C66" s="245"/>
      <c r="D66" s="43"/>
      <c r="E66" s="148"/>
    </row>
    <row r="67" spans="1:5">
      <c r="A67" s="15">
        <v>2.2000000000000002</v>
      </c>
      <c r="B67" s="49" t="s">
        <v>93</v>
      </c>
      <c r="C67" s="247"/>
      <c r="D67" s="44"/>
      <c r="E67" s="148"/>
    </row>
    <row r="68" spans="1:5">
      <c r="A68" s="15">
        <v>2.2999999999999998</v>
      </c>
      <c r="B68" s="49" t="s">
        <v>92</v>
      </c>
      <c r="C68" s="247"/>
      <c r="D68" s="44"/>
      <c r="E68" s="148"/>
    </row>
    <row r="69" spans="1:5">
      <c r="A69" s="15">
        <v>2.4</v>
      </c>
      <c r="B69" s="49" t="s">
        <v>94</v>
      </c>
      <c r="C69" s="247"/>
      <c r="D69" s="44"/>
      <c r="E69" s="148"/>
    </row>
    <row r="70" spans="1:5">
      <c r="A70" s="15">
        <v>2.5</v>
      </c>
      <c r="B70" s="49" t="s">
        <v>90</v>
      </c>
      <c r="C70" s="247"/>
      <c r="D70" s="44"/>
      <c r="E70" s="148"/>
    </row>
    <row r="71" spans="1:5">
      <c r="A71" s="15">
        <v>2.6</v>
      </c>
      <c r="B71" s="49" t="s">
        <v>91</v>
      </c>
      <c r="C71" s="247"/>
      <c r="D71" s="44"/>
      <c r="E71" s="148"/>
    </row>
    <row r="72" spans="1:5" s="2" customFormat="1">
      <c r="A72" s="13">
        <v>3</v>
      </c>
      <c r="B72" s="243" t="s">
        <v>389</v>
      </c>
      <c r="C72" s="246"/>
      <c r="D72" s="244"/>
      <c r="E72" s="105"/>
    </row>
    <row r="73" spans="1:5" s="2" customFormat="1">
      <c r="A73" s="13">
        <v>4</v>
      </c>
      <c r="B73" s="13" t="s">
        <v>235</v>
      </c>
      <c r="C73" s="246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236</v>
      </c>
      <c r="C74" s="8"/>
      <c r="D74" s="8"/>
      <c r="E74" s="105"/>
    </row>
    <row r="75" spans="1:5" s="2" customFormat="1">
      <c r="A75" s="15">
        <v>4.2</v>
      </c>
      <c r="B75" s="15" t="s">
        <v>237</v>
      </c>
      <c r="C75" s="8"/>
      <c r="D75" s="8"/>
      <c r="E75" s="105"/>
    </row>
    <row r="76" spans="1:5" s="2" customFormat="1">
      <c r="A76" s="13">
        <v>5</v>
      </c>
      <c r="B76" s="241" t="s">
        <v>262</v>
      </c>
      <c r="C76" s="8"/>
      <c r="D76" s="85"/>
      <c r="E76" s="105"/>
    </row>
    <row r="77" spans="1:5" s="2" customFormat="1">
      <c r="A77" s="343"/>
      <c r="B77" s="343"/>
      <c r="C77" s="12"/>
      <c r="D77" s="12"/>
      <c r="E77" s="105"/>
    </row>
    <row r="78" spans="1:5" s="2" customFormat="1">
      <c r="A78" s="430" t="s">
        <v>431</v>
      </c>
      <c r="B78" s="430"/>
      <c r="C78" s="430"/>
      <c r="D78" s="430"/>
      <c r="E78" s="105"/>
    </row>
    <row r="79" spans="1:5" s="2" customFormat="1">
      <c r="A79" s="343"/>
      <c r="B79" s="343"/>
      <c r="C79" s="12"/>
      <c r="D79" s="12"/>
      <c r="E79" s="105"/>
    </row>
    <row r="80" spans="1:5" s="23" customFormat="1" ht="12.75"/>
    <row r="81" spans="1:9" s="2" customFormat="1">
      <c r="A81" s="69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432</v>
      </c>
      <c r="D84" s="12"/>
      <c r="E84"/>
      <c r="F84"/>
      <c r="G84"/>
      <c r="H84"/>
      <c r="I84"/>
    </row>
    <row r="85" spans="1:9" s="2" customFormat="1">
      <c r="A85"/>
      <c r="B85" s="431" t="s">
        <v>433</v>
      </c>
      <c r="C85" s="431"/>
      <c r="D85" s="431"/>
      <c r="E85"/>
      <c r="F85"/>
      <c r="G85"/>
      <c r="H85"/>
      <c r="I85"/>
    </row>
    <row r="86" spans="1:9" customFormat="1" ht="12.75">
      <c r="B86" s="66" t="s">
        <v>434</v>
      </c>
    </row>
    <row r="87" spans="1:9" s="2" customFormat="1">
      <c r="A87" s="11"/>
      <c r="B87" s="431" t="s">
        <v>435</v>
      </c>
      <c r="C87" s="431"/>
      <c r="D87" s="431"/>
    </row>
    <row r="88" spans="1:9" s="23" customFormat="1" ht="12.75"/>
    <row r="89" spans="1:9" s="23" customFormat="1" ht="12.75"/>
  </sheetData>
  <mergeCells count="4">
    <mergeCell ref="C1:D1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307</v>
      </c>
      <c r="B1" s="77"/>
      <c r="C1" s="429" t="s">
        <v>97</v>
      </c>
      <c r="D1" s="429"/>
      <c r="E1" s="91"/>
    </row>
    <row r="2" spans="1:5" s="6" customFormat="1">
      <c r="A2" s="74" t="s">
        <v>301</v>
      </c>
      <c r="B2" s="77"/>
      <c r="C2" s="320"/>
      <c r="D2" s="389"/>
      <c r="E2" s="91"/>
    </row>
    <row r="3" spans="1:5" s="6" customFormat="1">
      <c r="A3" s="76" t="s">
        <v>128</v>
      </c>
      <c r="B3" s="74"/>
      <c r="C3" s="159"/>
      <c r="D3" s="159"/>
      <c r="E3" s="91"/>
    </row>
    <row r="4" spans="1:5" s="6" customFormat="1">
      <c r="A4" s="77" t="s">
        <v>257</v>
      </c>
      <c r="B4" s="76"/>
      <c r="C4" s="320" t="s">
        <v>498</v>
      </c>
      <c r="D4" s="159"/>
      <c r="E4" s="91"/>
    </row>
    <row r="5" spans="1:5">
      <c r="A5" s="77">
        <f>'ფორმა N2'!A5</f>
        <v>0</v>
      </c>
      <c r="B5" s="320" t="s">
        <v>477</v>
      </c>
      <c r="C5" s="323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64</v>
      </c>
      <c r="B9" s="89" t="s">
        <v>306</v>
      </c>
      <c r="C9" s="79" t="s">
        <v>10</v>
      </c>
      <c r="D9" s="79" t="s">
        <v>9</v>
      </c>
      <c r="E9" s="91"/>
    </row>
    <row r="10" spans="1:5" s="9" customFormat="1" ht="18">
      <c r="A10" s="98" t="s">
        <v>302</v>
      </c>
      <c r="B10" s="98"/>
      <c r="C10" s="4"/>
      <c r="D10" s="4"/>
      <c r="E10" s="93"/>
    </row>
    <row r="11" spans="1:5" s="10" customFormat="1">
      <c r="A11" s="98" t="s">
        <v>303</v>
      </c>
      <c r="B11" s="98"/>
      <c r="C11" s="4"/>
      <c r="D11" s="4"/>
      <c r="E11" s="94"/>
    </row>
    <row r="12" spans="1:5" s="10" customFormat="1">
      <c r="A12" s="87" t="s">
        <v>261</v>
      </c>
      <c r="B12" s="87"/>
      <c r="C12" s="4"/>
      <c r="D12" s="4"/>
      <c r="E12" s="94"/>
    </row>
    <row r="13" spans="1:5" s="10" customFormat="1">
      <c r="A13" s="87" t="s">
        <v>261</v>
      </c>
      <c r="B13" s="87"/>
      <c r="C13" s="4"/>
      <c r="D13" s="4"/>
      <c r="E13" s="94"/>
    </row>
    <row r="14" spans="1:5" s="10" customFormat="1">
      <c r="A14" s="87" t="s">
        <v>261</v>
      </c>
      <c r="B14" s="87"/>
      <c r="C14" s="4"/>
      <c r="D14" s="4"/>
      <c r="E14" s="94"/>
    </row>
    <row r="15" spans="1:5" s="10" customFormat="1">
      <c r="A15" s="87" t="s">
        <v>261</v>
      </c>
      <c r="B15" s="87"/>
      <c r="C15" s="4"/>
      <c r="D15" s="4"/>
      <c r="E15" s="94"/>
    </row>
    <row r="16" spans="1:5" s="10" customFormat="1">
      <c r="A16" s="87" t="s">
        <v>261</v>
      </c>
      <c r="B16" s="87"/>
      <c r="C16" s="4"/>
      <c r="D16" s="4"/>
      <c r="E16" s="94"/>
    </row>
    <row r="17" spans="1:5" s="10" customFormat="1" ht="17.25" customHeight="1">
      <c r="A17" s="98" t="s">
        <v>304</v>
      </c>
      <c r="B17" s="87"/>
      <c r="C17" s="4"/>
      <c r="D17" s="4"/>
      <c r="E17" s="94"/>
    </row>
    <row r="18" spans="1:5" s="10" customFormat="1" ht="18" customHeight="1">
      <c r="A18" s="98" t="s">
        <v>305</v>
      </c>
      <c r="B18" s="87"/>
      <c r="C18" s="4"/>
      <c r="D18" s="4"/>
      <c r="E18" s="94"/>
    </row>
    <row r="19" spans="1:5" s="10" customFormat="1">
      <c r="A19" s="87" t="s">
        <v>261</v>
      </c>
      <c r="B19" s="87"/>
      <c r="C19" s="4"/>
      <c r="D19" s="4"/>
      <c r="E19" s="94"/>
    </row>
    <row r="20" spans="1:5" s="10" customFormat="1">
      <c r="A20" s="87" t="s">
        <v>261</v>
      </c>
      <c r="B20" s="87"/>
      <c r="C20" s="4"/>
      <c r="D20" s="4"/>
      <c r="E20" s="94"/>
    </row>
    <row r="21" spans="1:5" s="10" customFormat="1">
      <c r="A21" s="87" t="s">
        <v>261</v>
      </c>
      <c r="B21" s="87"/>
      <c r="C21" s="4"/>
      <c r="D21" s="4"/>
      <c r="E21" s="94"/>
    </row>
    <row r="22" spans="1:5" s="10" customFormat="1">
      <c r="A22" s="87" t="s">
        <v>261</v>
      </c>
      <c r="B22" s="87"/>
      <c r="C22" s="4"/>
      <c r="D22" s="4"/>
      <c r="E22" s="94"/>
    </row>
    <row r="23" spans="1:5" s="10" customFormat="1">
      <c r="A23" s="87" t="s">
        <v>261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308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7" t="s">
        <v>373</v>
      </c>
    </row>
    <row r="30" spans="1:5">
      <c r="A30" s="197"/>
    </row>
    <row r="31" spans="1:5">
      <c r="A31" s="197" t="s">
        <v>321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>
      <c r="A1" s="74" t="s">
        <v>406</v>
      </c>
      <c r="B1" s="74"/>
      <c r="C1" s="77"/>
      <c r="D1" s="77"/>
      <c r="E1" s="77"/>
      <c r="F1" s="77"/>
      <c r="G1" s="252"/>
      <c r="H1" s="252"/>
      <c r="I1" s="429" t="s">
        <v>97</v>
      </c>
      <c r="J1" s="429"/>
    </row>
    <row r="2" spans="1:10" ht="15">
      <c r="A2" s="76" t="s">
        <v>128</v>
      </c>
      <c r="B2" s="74"/>
      <c r="C2" s="77"/>
      <c r="D2" s="77"/>
      <c r="E2" s="77"/>
      <c r="F2" s="77"/>
      <c r="G2" s="252"/>
      <c r="H2" s="252"/>
      <c r="I2" s="320"/>
      <c r="J2" s="389"/>
    </row>
    <row r="3" spans="1:10" ht="15">
      <c r="A3" s="76"/>
      <c r="B3" s="76"/>
      <c r="C3" s="74"/>
      <c r="D3" s="74"/>
      <c r="E3" s="74"/>
      <c r="F3" s="74"/>
      <c r="G3" s="252"/>
      <c r="H3" s="252"/>
      <c r="I3" s="252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>
        <f>'ფორმა N1'!A5</f>
        <v>0</v>
      </c>
      <c r="B5" s="80"/>
      <c r="C5" s="320" t="s">
        <v>477</v>
      </c>
      <c r="D5" s="323"/>
      <c r="E5" s="80"/>
      <c r="F5" s="80"/>
      <c r="G5" s="81"/>
      <c r="H5" s="81"/>
      <c r="I5" s="320" t="s">
        <v>498</v>
      </c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1"/>
      <c r="B7" s="251"/>
      <c r="C7" s="251"/>
      <c r="D7" s="251"/>
      <c r="E7" s="251"/>
      <c r="F7" s="251"/>
      <c r="G7" s="78"/>
      <c r="H7" s="78"/>
      <c r="I7" s="78"/>
    </row>
    <row r="8" spans="1:10" ht="45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317</v>
      </c>
      <c r="F8" s="90" t="s">
        <v>320</v>
      </c>
      <c r="G8" s="79" t="s">
        <v>10</v>
      </c>
      <c r="H8" s="79" t="s">
        <v>9</v>
      </c>
      <c r="I8" s="79" t="s">
        <v>357</v>
      </c>
      <c r="J8" s="208" t="s">
        <v>319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08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259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394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06"/>
      <c r="B26" s="206"/>
      <c r="C26" s="206"/>
      <c r="D26" s="206"/>
      <c r="E26" s="206"/>
      <c r="F26" s="206"/>
      <c r="G26" s="206"/>
      <c r="H26" s="180"/>
      <c r="I26" s="180"/>
    </row>
    <row r="27" spans="1:9" ht="15">
      <c r="A27" s="207" t="s">
        <v>407</v>
      </c>
      <c r="B27" s="207"/>
      <c r="C27" s="206"/>
      <c r="D27" s="206"/>
      <c r="E27" s="206"/>
      <c r="F27" s="206"/>
      <c r="G27" s="206"/>
      <c r="H27" s="180"/>
      <c r="I27" s="180"/>
    </row>
    <row r="28" spans="1:9" ht="15">
      <c r="A28" s="207"/>
      <c r="B28" s="207"/>
      <c r="C28" s="206"/>
      <c r="D28" s="206"/>
      <c r="E28" s="206"/>
      <c r="F28" s="206"/>
      <c r="G28" s="206"/>
      <c r="H28" s="180"/>
      <c r="I28" s="180"/>
    </row>
    <row r="29" spans="1:9" ht="15">
      <c r="A29" s="207"/>
      <c r="B29" s="207"/>
      <c r="C29" s="180"/>
      <c r="D29" s="180"/>
      <c r="E29" s="180"/>
      <c r="F29" s="180"/>
      <c r="G29" s="180"/>
      <c r="H29" s="180"/>
      <c r="I29" s="180"/>
    </row>
    <row r="30" spans="1:9" ht="15">
      <c r="A30" s="207"/>
      <c r="B30" s="207"/>
      <c r="C30" s="180"/>
      <c r="D30" s="180"/>
      <c r="E30" s="180"/>
      <c r="F30" s="180"/>
      <c r="G30" s="180"/>
      <c r="H30" s="180"/>
      <c r="I30" s="180"/>
    </row>
    <row r="31" spans="1:9">
      <c r="A31" s="204"/>
      <c r="B31" s="204"/>
      <c r="C31" s="204"/>
      <c r="D31" s="204"/>
      <c r="E31" s="204"/>
      <c r="F31" s="204"/>
      <c r="G31" s="204"/>
      <c r="H31" s="204"/>
      <c r="I31" s="204"/>
    </row>
    <row r="32" spans="1:9" ht="15">
      <c r="A32" s="186" t="s">
        <v>96</v>
      </c>
      <c r="B32" s="186"/>
      <c r="C32" s="180"/>
      <c r="D32" s="180"/>
      <c r="E32" s="180"/>
      <c r="F32" s="180"/>
      <c r="G32" s="180"/>
      <c r="H32" s="180"/>
      <c r="I32" s="180"/>
    </row>
    <row r="33" spans="1:9" ht="15">
      <c r="A33" s="180"/>
      <c r="B33" s="180"/>
      <c r="C33" s="180"/>
      <c r="D33" s="180"/>
      <c r="E33" s="180"/>
      <c r="F33" s="180"/>
      <c r="G33" s="180"/>
      <c r="H33" s="180"/>
      <c r="I33" s="180"/>
    </row>
    <row r="34" spans="1:9" ht="15">
      <c r="A34" s="180"/>
      <c r="B34" s="180"/>
      <c r="C34" s="180"/>
      <c r="D34" s="180"/>
      <c r="E34" s="184"/>
      <c r="F34" s="184"/>
      <c r="G34" s="184"/>
      <c r="H34" s="180"/>
      <c r="I34" s="180"/>
    </row>
    <row r="35" spans="1:9" ht="15">
      <c r="A35" s="186"/>
      <c r="B35" s="186"/>
      <c r="C35" s="186" t="s">
        <v>356</v>
      </c>
      <c r="D35" s="186"/>
      <c r="E35" s="186"/>
      <c r="F35" s="186"/>
      <c r="G35" s="186"/>
      <c r="H35" s="180"/>
      <c r="I35" s="180"/>
    </row>
    <row r="36" spans="1:9" ht="15">
      <c r="A36" s="180"/>
      <c r="B36" s="180"/>
      <c r="C36" s="180" t="s">
        <v>355</v>
      </c>
      <c r="D36" s="180"/>
      <c r="E36" s="180"/>
      <c r="F36" s="180"/>
      <c r="G36" s="180"/>
      <c r="H36" s="180"/>
      <c r="I36" s="180"/>
    </row>
    <row r="37" spans="1:9">
      <c r="A37" s="188"/>
      <c r="B37" s="188"/>
      <c r="C37" s="188" t="s">
        <v>127</v>
      </c>
      <c r="D37" s="188"/>
      <c r="E37" s="188"/>
      <c r="F37" s="188"/>
      <c r="G37" s="188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408</v>
      </c>
      <c r="B1" s="77"/>
      <c r="C1" s="77"/>
      <c r="D1" s="77"/>
      <c r="E1" s="77"/>
      <c r="F1" s="77"/>
      <c r="G1" s="429" t="s">
        <v>97</v>
      </c>
      <c r="H1" s="429"/>
      <c r="I1" s="348"/>
    </row>
    <row r="2" spans="1:9" ht="15">
      <c r="A2" s="76" t="s">
        <v>128</v>
      </c>
      <c r="B2" s="77"/>
      <c r="C2" s="77"/>
      <c r="D2" s="77"/>
      <c r="E2" s="77"/>
      <c r="F2" s="77"/>
      <c r="G2" s="320"/>
      <c r="H2" s="389"/>
      <c r="I2" s="76"/>
    </row>
    <row r="3" spans="1:9" ht="15">
      <c r="A3" s="76"/>
      <c r="B3" s="76"/>
      <c r="C3" s="76"/>
      <c r="D3" s="76"/>
      <c r="E3" s="76"/>
      <c r="F3" s="76"/>
      <c r="G3" s="252"/>
      <c r="H3" s="252"/>
      <c r="I3" s="348"/>
    </row>
    <row r="4" spans="1:9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>
        <f>'ფორმა N1'!A5</f>
        <v>0</v>
      </c>
      <c r="B5" s="80"/>
      <c r="C5" s="320" t="s">
        <v>477</v>
      </c>
      <c r="D5" s="323"/>
      <c r="E5" s="80"/>
      <c r="F5" s="80"/>
      <c r="G5" s="81"/>
      <c r="H5" s="320" t="s">
        <v>498</v>
      </c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1"/>
      <c r="B7" s="251"/>
      <c r="C7" s="251"/>
      <c r="D7" s="251"/>
      <c r="E7" s="251"/>
      <c r="F7" s="251"/>
      <c r="G7" s="78"/>
      <c r="H7" s="78"/>
      <c r="I7" s="348"/>
    </row>
    <row r="8" spans="1:9" ht="45">
      <c r="A8" s="344" t="s">
        <v>64</v>
      </c>
      <c r="B8" s="79" t="s">
        <v>312</v>
      </c>
      <c r="C8" s="90" t="s">
        <v>313</v>
      </c>
      <c r="D8" s="90" t="s">
        <v>215</v>
      </c>
      <c r="E8" s="90" t="s">
        <v>316</v>
      </c>
      <c r="F8" s="90" t="s">
        <v>315</v>
      </c>
      <c r="G8" s="90" t="s">
        <v>352</v>
      </c>
      <c r="H8" s="79" t="s">
        <v>10</v>
      </c>
      <c r="I8" s="79" t="s">
        <v>9</v>
      </c>
    </row>
    <row r="9" spans="1:9" ht="15">
      <c r="A9" s="345"/>
      <c r="B9" s="346"/>
      <c r="C9" s="98"/>
      <c r="D9" s="98"/>
      <c r="E9" s="98"/>
      <c r="F9" s="98"/>
      <c r="G9" s="98"/>
      <c r="H9" s="4"/>
      <c r="I9" s="4"/>
    </row>
    <row r="10" spans="1:9" ht="15">
      <c r="A10" s="345"/>
      <c r="B10" s="346"/>
      <c r="C10" s="98"/>
      <c r="D10" s="98"/>
      <c r="E10" s="98"/>
      <c r="F10" s="98"/>
      <c r="G10" s="98"/>
      <c r="H10" s="4"/>
      <c r="I10" s="4"/>
    </row>
    <row r="11" spans="1:9" ht="15">
      <c r="A11" s="345"/>
      <c r="B11" s="346"/>
      <c r="C11" s="87"/>
      <c r="D11" s="87"/>
      <c r="E11" s="87"/>
      <c r="F11" s="87"/>
      <c r="G11" s="87"/>
      <c r="H11" s="4"/>
      <c r="I11" s="4"/>
    </row>
    <row r="12" spans="1:9" ht="15">
      <c r="A12" s="345"/>
      <c r="B12" s="346"/>
      <c r="C12" s="87"/>
      <c r="D12" s="87"/>
      <c r="E12" s="87"/>
      <c r="F12" s="87"/>
      <c r="G12" s="87"/>
      <c r="H12" s="4"/>
      <c r="I12" s="4"/>
    </row>
    <row r="13" spans="1:9" ht="15">
      <c r="A13" s="345"/>
      <c r="B13" s="346"/>
      <c r="C13" s="87"/>
      <c r="D13" s="87"/>
      <c r="E13" s="87"/>
      <c r="F13" s="87"/>
      <c r="G13" s="87"/>
      <c r="H13" s="4"/>
      <c r="I13" s="4"/>
    </row>
    <row r="14" spans="1:9" ht="15">
      <c r="A14" s="345"/>
      <c r="B14" s="346"/>
      <c r="C14" s="87"/>
      <c r="D14" s="87"/>
      <c r="E14" s="87"/>
      <c r="F14" s="87"/>
      <c r="G14" s="87"/>
      <c r="H14" s="4"/>
      <c r="I14" s="4"/>
    </row>
    <row r="15" spans="1:9" ht="15">
      <c r="A15" s="345"/>
      <c r="B15" s="346"/>
      <c r="C15" s="87"/>
      <c r="D15" s="87"/>
      <c r="E15" s="87"/>
      <c r="F15" s="87"/>
      <c r="G15" s="87"/>
      <c r="H15" s="4"/>
      <c r="I15" s="4"/>
    </row>
    <row r="16" spans="1:9" ht="15">
      <c r="A16" s="345"/>
      <c r="B16" s="346"/>
      <c r="C16" s="87"/>
      <c r="D16" s="87"/>
      <c r="E16" s="87"/>
      <c r="F16" s="87"/>
      <c r="G16" s="87"/>
      <c r="H16" s="4"/>
      <c r="I16" s="4"/>
    </row>
    <row r="17" spans="1:9" ht="15">
      <c r="A17" s="345"/>
      <c r="B17" s="346"/>
      <c r="C17" s="87"/>
      <c r="D17" s="87"/>
      <c r="E17" s="87"/>
      <c r="F17" s="87"/>
      <c r="G17" s="87"/>
      <c r="H17" s="4"/>
      <c r="I17" s="4"/>
    </row>
    <row r="18" spans="1:9" ht="15">
      <c r="A18" s="345"/>
      <c r="B18" s="346"/>
      <c r="C18" s="87"/>
      <c r="D18" s="87"/>
      <c r="E18" s="87"/>
      <c r="F18" s="87"/>
      <c r="G18" s="87"/>
      <c r="H18" s="4"/>
      <c r="I18" s="4"/>
    </row>
    <row r="19" spans="1:9" ht="15">
      <c r="A19" s="345"/>
      <c r="B19" s="346"/>
      <c r="C19" s="87"/>
      <c r="D19" s="87"/>
      <c r="E19" s="87"/>
      <c r="F19" s="87"/>
      <c r="G19" s="87"/>
      <c r="H19" s="4"/>
      <c r="I19" s="4"/>
    </row>
    <row r="20" spans="1:9" ht="15">
      <c r="A20" s="345"/>
      <c r="B20" s="346"/>
      <c r="C20" s="87"/>
      <c r="D20" s="87"/>
      <c r="E20" s="87"/>
      <c r="F20" s="87"/>
      <c r="G20" s="87"/>
      <c r="H20" s="4"/>
      <c r="I20" s="4"/>
    </row>
    <row r="21" spans="1:9" ht="15">
      <c r="A21" s="345"/>
      <c r="B21" s="346"/>
      <c r="C21" s="87"/>
      <c r="D21" s="87"/>
      <c r="E21" s="87"/>
      <c r="F21" s="87"/>
      <c r="G21" s="87"/>
      <c r="H21" s="4"/>
      <c r="I21" s="4"/>
    </row>
    <row r="22" spans="1:9" ht="15">
      <c r="A22" s="345"/>
      <c r="B22" s="346"/>
      <c r="C22" s="87"/>
      <c r="D22" s="87"/>
      <c r="E22" s="87"/>
      <c r="F22" s="87"/>
      <c r="G22" s="87"/>
      <c r="H22" s="4"/>
      <c r="I22" s="4"/>
    </row>
    <row r="23" spans="1:9" ht="15">
      <c r="A23" s="345"/>
      <c r="B23" s="346"/>
      <c r="C23" s="87"/>
      <c r="D23" s="87"/>
      <c r="E23" s="87"/>
      <c r="F23" s="87"/>
      <c r="G23" s="87"/>
      <c r="H23" s="4"/>
      <c r="I23" s="4"/>
    </row>
    <row r="24" spans="1:9" ht="15">
      <c r="A24" s="345"/>
      <c r="B24" s="346"/>
      <c r="C24" s="87"/>
      <c r="D24" s="87"/>
      <c r="E24" s="87"/>
      <c r="F24" s="87"/>
      <c r="G24" s="87"/>
      <c r="H24" s="4"/>
      <c r="I24" s="4"/>
    </row>
    <row r="25" spans="1:9" ht="15">
      <c r="A25" s="345"/>
      <c r="B25" s="346"/>
      <c r="C25" s="87"/>
      <c r="D25" s="87"/>
      <c r="E25" s="87"/>
      <c r="F25" s="87"/>
      <c r="G25" s="87"/>
      <c r="H25" s="4"/>
      <c r="I25" s="4"/>
    </row>
    <row r="26" spans="1:9" ht="15">
      <c r="A26" s="345"/>
      <c r="B26" s="346"/>
      <c r="C26" s="87"/>
      <c r="D26" s="87"/>
      <c r="E26" s="87"/>
      <c r="F26" s="87"/>
      <c r="G26" s="87"/>
      <c r="H26" s="4"/>
      <c r="I26" s="4"/>
    </row>
    <row r="27" spans="1:9" ht="15">
      <c r="A27" s="345"/>
      <c r="B27" s="346"/>
      <c r="C27" s="87"/>
      <c r="D27" s="87"/>
      <c r="E27" s="87"/>
      <c r="F27" s="87"/>
      <c r="G27" s="87"/>
      <c r="H27" s="4"/>
      <c r="I27" s="4"/>
    </row>
    <row r="28" spans="1:9" ht="15">
      <c r="A28" s="345"/>
      <c r="B28" s="346"/>
      <c r="C28" s="87"/>
      <c r="D28" s="87"/>
      <c r="E28" s="87"/>
      <c r="F28" s="87"/>
      <c r="G28" s="87"/>
      <c r="H28" s="4"/>
      <c r="I28" s="4"/>
    </row>
    <row r="29" spans="1:9" ht="15">
      <c r="A29" s="345"/>
      <c r="B29" s="346"/>
      <c r="C29" s="87"/>
      <c r="D29" s="87"/>
      <c r="E29" s="87"/>
      <c r="F29" s="87"/>
      <c r="G29" s="87"/>
      <c r="H29" s="4"/>
      <c r="I29" s="4"/>
    </row>
    <row r="30" spans="1:9" ht="15">
      <c r="A30" s="345"/>
      <c r="B30" s="346"/>
      <c r="C30" s="87"/>
      <c r="D30" s="87"/>
      <c r="E30" s="87"/>
      <c r="F30" s="87"/>
      <c r="G30" s="87"/>
      <c r="H30" s="4"/>
      <c r="I30" s="4"/>
    </row>
    <row r="31" spans="1:9" ht="15">
      <c r="A31" s="345"/>
      <c r="B31" s="346"/>
      <c r="C31" s="87"/>
      <c r="D31" s="87"/>
      <c r="E31" s="87"/>
      <c r="F31" s="87"/>
      <c r="G31" s="87"/>
      <c r="H31" s="4"/>
      <c r="I31" s="4"/>
    </row>
    <row r="32" spans="1:9" ht="15">
      <c r="A32" s="345"/>
      <c r="B32" s="346"/>
      <c r="C32" s="87"/>
      <c r="D32" s="87"/>
      <c r="E32" s="87"/>
      <c r="F32" s="87"/>
      <c r="G32" s="87"/>
      <c r="H32" s="4"/>
      <c r="I32" s="4"/>
    </row>
    <row r="33" spans="1:9" ht="15">
      <c r="A33" s="345"/>
      <c r="B33" s="346"/>
      <c r="C33" s="87"/>
      <c r="D33" s="87"/>
      <c r="E33" s="87"/>
      <c r="F33" s="87"/>
      <c r="G33" s="87"/>
      <c r="H33" s="4"/>
      <c r="I33" s="4"/>
    </row>
    <row r="34" spans="1:9" ht="15">
      <c r="A34" s="345"/>
      <c r="B34" s="347"/>
      <c r="C34" s="99"/>
      <c r="D34" s="99"/>
      <c r="E34" s="99"/>
      <c r="F34" s="99"/>
      <c r="G34" s="99" t="s">
        <v>311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7" t="s">
        <v>409</v>
      </c>
      <c r="B36" s="45"/>
      <c r="C36" s="45"/>
      <c r="D36" s="45"/>
      <c r="E36" s="45"/>
      <c r="F36" s="45"/>
      <c r="G36" s="2"/>
      <c r="H36" s="2"/>
    </row>
    <row r="37" spans="1:9" ht="15">
      <c r="A37" s="197"/>
      <c r="B37" s="45"/>
      <c r="C37" s="45"/>
      <c r="D37" s="45"/>
      <c r="E37" s="45"/>
      <c r="F37" s="45"/>
      <c r="G37" s="2"/>
      <c r="H37" s="2"/>
    </row>
    <row r="38" spans="1:9" ht="15">
      <c r="A38" s="197"/>
      <c r="B38" s="2"/>
      <c r="C38" s="2"/>
      <c r="D38" s="2"/>
      <c r="E38" s="2"/>
      <c r="F38" s="2"/>
      <c r="G38" s="2"/>
      <c r="H38" s="2"/>
    </row>
    <row r="39" spans="1:9" ht="15">
      <c r="A39" s="19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254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"/>
    </sheetView>
  </sheetViews>
  <sheetFormatPr defaultRowHeight="12.75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>
      <c r="A1" s="74" t="s">
        <v>410</v>
      </c>
      <c r="B1" s="74"/>
      <c r="C1" s="77"/>
      <c r="D1" s="77"/>
      <c r="E1" s="77"/>
      <c r="F1" s="77"/>
      <c r="G1" s="429" t="s">
        <v>97</v>
      </c>
      <c r="H1" s="429"/>
    </row>
    <row r="2" spans="1:10" ht="15">
      <c r="A2" s="76" t="s">
        <v>128</v>
      </c>
      <c r="B2" s="74"/>
      <c r="C2" s="77"/>
      <c r="D2" s="77"/>
      <c r="E2" s="77"/>
      <c r="F2" s="77"/>
      <c r="G2" s="320"/>
      <c r="H2" s="389"/>
    </row>
    <row r="3" spans="1:10" ht="15">
      <c r="A3" s="76"/>
      <c r="B3" s="76"/>
      <c r="C3" s="76"/>
      <c r="D3" s="76"/>
      <c r="E3" s="76"/>
      <c r="F3" s="76"/>
      <c r="G3" s="252"/>
      <c r="H3" s="252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>
      <c r="A5" s="80">
        <f>'ფორმა N1'!A5</f>
        <v>0</v>
      </c>
      <c r="B5" s="80"/>
      <c r="C5" s="80"/>
      <c r="D5" s="320" t="s">
        <v>477</v>
      </c>
      <c r="E5" s="323"/>
      <c r="F5" s="80"/>
      <c r="G5" s="320" t="s">
        <v>498</v>
      </c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1"/>
      <c r="B7" s="251"/>
      <c r="C7" s="251"/>
      <c r="D7" s="251"/>
      <c r="E7" s="251"/>
      <c r="F7" s="251"/>
      <c r="G7" s="78"/>
      <c r="H7" s="78"/>
    </row>
    <row r="8" spans="1:10" ht="30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320</v>
      </c>
      <c r="F8" s="90" t="s">
        <v>314</v>
      </c>
      <c r="G8" s="79" t="s">
        <v>10</v>
      </c>
      <c r="H8" s="79" t="s">
        <v>9</v>
      </c>
      <c r="J8" s="208" t="s">
        <v>319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08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318</v>
      </c>
      <c r="G34" s="86">
        <f>SUM(G9:G33)</f>
        <v>0</v>
      </c>
      <c r="H34" s="86">
        <f>SUM(H9:H33)</f>
        <v>0</v>
      </c>
    </row>
    <row r="35" spans="1:9" ht="15">
      <c r="A35" s="206"/>
      <c r="B35" s="206"/>
      <c r="C35" s="206"/>
      <c r="D35" s="206"/>
      <c r="E35" s="206"/>
      <c r="F35" s="206"/>
      <c r="G35" s="206"/>
      <c r="H35" s="180"/>
      <c r="I35" s="180"/>
    </row>
    <row r="36" spans="1:9" ht="15">
      <c r="A36" s="207" t="s">
        <v>411</v>
      </c>
      <c r="B36" s="207"/>
      <c r="C36" s="206"/>
      <c r="D36" s="206"/>
      <c r="E36" s="206"/>
      <c r="F36" s="206"/>
      <c r="G36" s="206"/>
      <c r="H36" s="180"/>
      <c r="I36" s="180"/>
    </row>
    <row r="37" spans="1:9" ht="15">
      <c r="A37" s="207"/>
      <c r="B37" s="207"/>
      <c r="C37" s="206"/>
      <c r="D37" s="206"/>
      <c r="E37" s="206"/>
      <c r="F37" s="206"/>
      <c r="G37" s="206"/>
      <c r="H37" s="180"/>
      <c r="I37" s="180"/>
    </row>
    <row r="38" spans="1:9" ht="15">
      <c r="A38" s="207"/>
      <c r="B38" s="207"/>
      <c r="C38" s="180"/>
      <c r="D38" s="180"/>
      <c r="E38" s="180"/>
      <c r="F38" s="180"/>
      <c r="G38" s="180"/>
      <c r="H38" s="180"/>
      <c r="I38" s="180"/>
    </row>
    <row r="39" spans="1:9" ht="15">
      <c r="A39" s="207"/>
      <c r="B39" s="207"/>
      <c r="C39" s="180"/>
      <c r="D39" s="180"/>
      <c r="E39" s="180"/>
      <c r="F39" s="180"/>
      <c r="G39" s="180"/>
      <c r="H39" s="180"/>
      <c r="I39" s="180"/>
    </row>
    <row r="40" spans="1:9">
      <c r="A40" s="204"/>
      <c r="B40" s="204"/>
      <c r="C40" s="204"/>
      <c r="D40" s="204"/>
      <c r="E40" s="204"/>
      <c r="F40" s="204"/>
      <c r="G40" s="204"/>
      <c r="H40" s="204"/>
      <c r="I40" s="204"/>
    </row>
    <row r="41" spans="1:9" ht="15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>
      <c r="A43" s="180"/>
      <c r="B43" s="180"/>
      <c r="C43" s="180"/>
      <c r="D43" s="180"/>
      <c r="E43" s="180"/>
      <c r="F43" s="180"/>
      <c r="G43" s="180"/>
      <c r="H43" s="180"/>
      <c r="I43" s="187"/>
    </row>
    <row r="44" spans="1:9" ht="15">
      <c r="A44" s="186"/>
      <c r="B44" s="186"/>
      <c r="C44" s="186" t="s">
        <v>376</v>
      </c>
      <c r="D44" s="186"/>
      <c r="E44" s="206"/>
      <c r="F44" s="186"/>
      <c r="G44" s="186"/>
      <c r="H44" s="180"/>
      <c r="I44" s="187"/>
    </row>
    <row r="45" spans="1:9" ht="15">
      <c r="A45" s="180"/>
      <c r="B45" s="180"/>
      <c r="C45" s="180" t="s">
        <v>253</v>
      </c>
      <c r="D45" s="180"/>
      <c r="E45" s="180"/>
      <c r="F45" s="180"/>
      <c r="G45" s="180"/>
      <c r="H45" s="180"/>
      <c r="I45" s="187"/>
    </row>
    <row r="46" spans="1:9">
      <c r="A46" s="188"/>
      <c r="B46" s="188"/>
      <c r="C46" s="188" t="s">
        <v>127</v>
      </c>
      <c r="D46" s="188"/>
      <c r="E46" s="188"/>
      <c r="F46" s="188"/>
      <c r="G46" s="188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2017-09-11T06:29:54Z</cp:lastPrinted>
  <dcterms:created xsi:type="dcterms:W3CDTF">2011-12-27T13:20:18Z</dcterms:created>
  <dcterms:modified xsi:type="dcterms:W3CDTF">2017-10-23T10:15:02Z</dcterms:modified>
</cp:coreProperties>
</file>