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5"/>
  </bookViews>
  <sheets>
    <sheet name="ფორმა N1" sheetId="1" r:id="rId1"/>
    <sheet name="ფორმა N2" sheetId="2" r:id="rId2"/>
    <sheet name="ფორმა N3" sheetId="3" r:id="rId3"/>
    <sheet name="ფორმა N4" sheetId="4" r:id="rId4"/>
    <sheet name="ფორმა N5" sheetId="5" r:id="rId5"/>
    <sheet name="ფორმა N5.1" sheetId="6" r:id="rId6"/>
    <sheet name="ფორმა 5.2" sheetId="7" r:id="rId7"/>
    <sheet name="ფორმა N5.3" sheetId="8" r:id="rId8"/>
    <sheet name="ფორმა 5.4" sheetId="9" r:id="rId9"/>
    <sheet name="ფორმა 5.5" sheetId="10" r:id="rId10"/>
    <sheet name="ფორმა N7" sheetId="11" r:id="rId11"/>
    <sheet name="ფორმა N8" sheetId="12" r:id="rId12"/>
    <sheet name="ფორმა N 8.1" sheetId="13" r:id="rId13"/>
    <sheet name="ფორმა N9" sheetId="14" r:id="rId14"/>
    <sheet name="ფორმა 9.1" sheetId="15" r:id="rId15"/>
    <sheet name="ფორმა 9.2" sheetId="16" r:id="rId16"/>
    <sheet name="ფორმა 9.6" sheetId="17" r:id="rId17"/>
    <sheet name="ფორმა N 9.7" sheetId="18" r:id="rId18"/>
    <sheet name="შემაჯამებელი ფორმა" sheetId="19" r:id="rId19"/>
    <sheet name="Validation" sheetId="20" state="hidden" r:id="rId20"/>
  </sheets>
  <definedNames>
    <definedName name="Date" localSheetId="8">#REF!</definedName>
    <definedName name="Date" localSheetId="9">#REF!</definedName>
    <definedName name="Date" localSheetId="14">#REF!</definedName>
    <definedName name="Date" localSheetId="15">#REF!</definedName>
    <definedName name="Date" localSheetId="16">#REF!</definedName>
    <definedName name="Date" localSheetId="17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18">#REF!</definedName>
    <definedName name="Date">#REF!</definedName>
    <definedName name="Excel_BuiltIn__FilterDatabase" localSheetId="0">'ფორმა N1'!$A$8:$L$8</definedName>
    <definedName name="Excel_BuiltIn__FilterDatabase" localSheetId="1">'ფორმა N2'!$A$8:$I$8</definedName>
    <definedName name="Excel_BuiltIn__FilterDatabase" localSheetId="2">'ფორმა N3'!$A$8:$E$14</definedName>
    <definedName name="Excel_BuiltIn__FilterDatabase" localSheetId="3">'ფორმა N4'!$A$10:$D$65</definedName>
    <definedName name="Excel_BuiltIn__FilterDatabase" localSheetId="4">'ფორმა N5'!$A$8:$D$11</definedName>
    <definedName name="Excel_BuiltIn__FilterDatabase" localSheetId="5">'ფორმა N5.1'!$B$9:$D$24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5.5'!$A$1:$M$49</definedName>
    <definedName name="_xlnm.Print_Area" localSheetId="14">'ფორმა 9.1'!$A$1:$I$35</definedName>
    <definedName name="_xlnm.Print_Area" localSheetId="15">'ფორმა 9.2'!$A$1:$K$35</definedName>
    <definedName name="_xlnm.Print_Area" localSheetId="16">'ფორმა 9.6'!$A$1:$I$35</definedName>
    <definedName name="_xlnm.Print_Area" localSheetId="12">'ფორმა N 8.1'!$A$1:$H$51</definedName>
    <definedName name="_xlnm.Print_Area" localSheetId="17">'ფორმა N 9.7'!$A$1:$I$48</definedName>
    <definedName name="_xlnm.Print_Area" localSheetId="0">'ფორმა N1'!$A$1:$M$44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N5'!$A$1:$D$87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N8'!$A$1:$J$22</definedName>
    <definedName name="_xlnm.Print_Area" localSheetId="13">'ფორმა N9'!$A$1:$K$52</definedName>
    <definedName name="_xlnm.Print_Area" localSheetId="18">'შემაჯამებელი ფორმა'!$A$1:$C$35</definedName>
  </definedNames>
  <calcPr calcId="145621"/>
  <fileRecoveryPr repairLoad="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25" i="19" l="1"/>
  <c r="C23" i="19"/>
  <c r="C19" i="19"/>
  <c r="C18" i="19"/>
  <c r="A6" i="19"/>
  <c r="C2" i="19"/>
  <c r="I38" i="18"/>
  <c r="A5" i="18"/>
  <c r="I2" i="18"/>
  <c r="A5" i="17"/>
  <c r="A4" i="17"/>
  <c r="I2" i="17"/>
  <c r="A5" i="16"/>
  <c r="K2" i="16"/>
  <c r="A5" i="15"/>
  <c r="I2" i="15"/>
  <c r="J39" i="14"/>
  <c r="I39" i="14"/>
  <c r="H39" i="14"/>
  <c r="G39" i="14"/>
  <c r="F39" i="14"/>
  <c r="E39" i="14"/>
  <c r="D39" i="14"/>
  <c r="C39" i="14"/>
  <c r="B39" i="14"/>
  <c r="J36" i="14"/>
  <c r="I36" i="14"/>
  <c r="H36" i="14"/>
  <c r="G36" i="14"/>
  <c r="F36" i="14"/>
  <c r="E36" i="14"/>
  <c r="D36" i="14"/>
  <c r="C36" i="14"/>
  <c r="B36" i="14"/>
  <c r="J32" i="14"/>
  <c r="I32" i="14"/>
  <c r="H32" i="14"/>
  <c r="G32" i="14"/>
  <c r="F32" i="14"/>
  <c r="E32" i="14"/>
  <c r="D32" i="14"/>
  <c r="C32" i="14"/>
  <c r="B32" i="14"/>
  <c r="J24" i="14"/>
  <c r="I24" i="14"/>
  <c r="H24" i="14"/>
  <c r="G24" i="14"/>
  <c r="F24" i="14"/>
  <c r="E24" i="14"/>
  <c r="D24" i="14"/>
  <c r="C24" i="14"/>
  <c r="B24" i="14"/>
  <c r="J19" i="14"/>
  <c r="I19" i="14"/>
  <c r="H19" i="14"/>
  <c r="G19" i="14"/>
  <c r="F19" i="14"/>
  <c r="E19" i="14"/>
  <c r="D19" i="14"/>
  <c r="C19" i="14"/>
  <c r="B19" i="14"/>
  <c r="J17" i="14"/>
  <c r="I17" i="14"/>
  <c r="H17" i="14"/>
  <c r="G17" i="14"/>
  <c r="F17" i="14"/>
  <c r="E17" i="14"/>
  <c r="D17" i="14"/>
  <c r="C17" i="14"/>
  <c r="B17" i="14"/>
  <c r="J14" i="14"/>
  <c r="I14" i="14"/>
  <c r="H14" i="14"/>
  <c r="G14" i="14"/>
  <c r="F14" i="14"/>
  <c r="E14" i="14"/>
  <c r="D14" i="14"/>
  <c r="C14" i="14"/>
  <c r="B14" i="14"/>
  <c r="J10" i="14"/>
  <c r="I10" i="14"/>
  <c r="H10" i="14"/>
  <c r="G10" i="14"/>
  <c r="F10" i="14"/>
  <c r="E10" i="14"/>
  <c r="D10" i="14"/>
  <c r="C10" i="14"/>
  <c r="B10" i="14"/>
  <c r="J9" i="14"/>
  <c r="I9" i="14"/>
  <c r="H9" i="14"/>
  <c r="G9" i="14"/>
  <c r="F9" i="14"/>
  <c r="E9" i="14"/>
  <c r="D9" i="14"/>
  <c r="C9" i="14"/>
  <c r="B9" i="14"/>
  <c r="A5" i="14"/>
  <c r="A4" i="14"/>
  <c r="I2" i="14"/>
  <c r="G39" i="13"/>
  <c r="G40" i="13" s="1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A5" i="13"/>
  <c r="G2" i="13"/>
  <c r="I11" i="12"/>
  <c r="I10" i="12"/>
  <c r="A5" i="12"/>
  <c r="A4" i="12"/>
  <c r="I2" i="12"/>
  <c r="D64" i="11"/>
  <c r="C64" i="11"/>
  <c r="D45" i="11"/>
  <c r="D44" i="11" s="1"/>
  <c r="C45" i="11"/>
  <c r="C44" i="11" s="1"/>
  <c r="D34" i="11"/>
  <c r="C34" i="11"/>
  <c r="D11" i="11"/>
  <c r="C11" i="11"/>
  <c r="D10" i="11"/>
  <c r="C10" i="11"/>
  <c r="A5" i="11"/>
  <c r="A4" i="11"/>
  <c r="D2" i="11"/>
  <c r="L35" i="10"/>
  <c r="A6" i="10"/>
  <c r="L3" i="10"/>
  <c r="H34" i="9"/>
  <c r="G34" i="9"/>
  <c r="A5" i="9"/>
  <c r="G2" i="9"/>
  <c r="I34" i="8"/>
  <c r="H34" i="8"/>
  <c r="A5" i="8"/>
  <c r="G2" i="8"/>
  <c r="I25" i="7"/>
  <c r="H25" i="7"/>
  <c r="G25" i="7"/>
  <c r="A5" i="7"/>
  <c r="I2" i="7"/>
  <c r="D25" i="6"/>
  <c r="C25" i="6"/>
  <c r="C2" i="6"/>
  <c r="D73" i="5"/>
  <c r="C73" i="5"/>
  <c r="D65" i="5"/>
  <c r="D59" i="5"/>
  <c r="C59" i="5"/>
  <c r="D54" i="5"/>
  <c r="C54" i="5"/>
  <c r="D48" i="5"/>
  <c r="C48" i="5"/>
  <c r="D44" i="5"/>
  <c r="D39" i="5"/>
  <c r="D38" i="5"/>
  <c r="C12" i="19" s="1"/>
  <c r="C37" i="5"/>
  <c r="D33" i="5"/>
  <c r="C33" i="5"/>
  <c r="C24" i="5"/>
  <c r="C18" i="5" s="1"/>
  <c r="C14" i="5" s="1"/>
  <c r="C9" i="5" s="1"/>
  <c r="D15" i="5"/>
  <c r="C15" i="5"/>
  <c r="D11" i="5"/>
  <c r="D10" i="5"/>
  <c r="C2" i="5"/>
  <c r="D76" i="4"/>
  <c r="D67" i="4"/>
  <c r="D61" i="4"/>
  <c r="C61" i="4"/>
  <c r="D56" i="4"/>
  <c r="C56" i="4"/>
  <c r="D50" i="4"/>
  <c r="C50" i="4"/>
  <c r="D39" i="4"/>
  <c r="C39" i="4"/>
  <c r="D35" i="4"/>
  <c r="C35" i="4"/>
  <c r="D26" i="4"/>
  <c r="C26" i="4"/>
  <c r="C20" i="4" s="1"/>
  <c r="D20" i="4"/>
  <c r="D17" i="4"/>
  <c r="C14" i="19" s="1"/>
  <c r="C17" i="4"/>
  <c r="D16" i="4"/>
  <c r="D12" i="4"/>
  <c r="C13" i="19" s="1"/>
  <c r="C12" i="4"/>
  <c r="D11" i="4"/>
  <c r="A7" i="4"/>
  <c r="C2" i="4"/>
  <c r="D31" i="3"/>
  <c r="C31" i="3"/>
  <c r="D27" i="3"/>
  <c r="D26" i="3"/>
  <c r="C26" i="3"/>
  <c r="D19" i="3"/>
  <c r="C19" i="3"/>
  <c r="D16" i="3"/>
  <c r="D10" i="3" s="1"/>
  <c r="D9" i="3" s="1"/>
  <c r="C16" i="3"/>
  <c r="C12" i="3"/>
  <c r="C9" i="3"/>
  <c r="A5" i="3"/>
  <c r="A4" i="3"/>
  <c r="C2" i="3"/>
  <c r="D31" i="2"/>
  <c r="C31" i="2"/>
  <c r="C24" i="19" s="1"/>
  <c r="D27" i="2"/>
  <c r="C27" i="2"/>
  <c r="C26" i="2" s="1"/>
  <c r="C10" i="2" s="1"/>
  <c r="C9" i="2" s="1"/>
  <c r="D26" i="2"/>
  <c r="D19" i="2"/>
  <c r="C19" i="2"/>
  <c r="D16" i="2"/>
  <c r="D10" i="2" s="1"/>
  <c r="D9" i="2" s="1"/>
  <c r="C17" i="19" s="1"/>
  <c r="C16" i="2"/>
  <c r="C12" i="2"/>
  <c r="A5" i="2"/>
  <c r="A5" i="6" s="1"/>
  <c r="C2" i="2"/>
  <c r="C16" i="4" l="1"/>
  <c r="C11" i="4" s="1"/>
  <c r="C22" i="19"/>
  <c r="C20" i="19" s="1"/>
  <c r="D37" i="5"/>
  <c r="D14" i="5" s="1"/>
  <c r="D9" i="5" s="1"/>
  <c r="C10" i="19" s="1"/>
  <c r="C11" i="19" l="1"/>
</calcChain>
</file>

<file path=xl/comments1.xml><?xml version="1.0" encoding="utf-8"?>
<comments xmlns="http://schemas.openxmlformats.org/spreadsheetml/2006/main">
  <authors>
    <author/>
  </authors>
  <commentList>
    <comment ref="D11" authorId="0">
      <text>
        <r>
          <rPr>
            <sz val="9"/>
            <color rgb="FF000000"/>
            <rFont val="Tahoma"/>
            <family val="2"/>
          </rPr>
          <t>ხელფას+საშემოსავლო
მ.შ.550 ხელფასი საშემოსავლო -137.5</t>
        </r>
      </text>
    </comment>
    <comment ref="D19" authorId="0">
      <text>
        <r>
          <rPr>
            <sz val="9"/>
            <color rgb="FF000000"/>
            <rFont val="Tahoma"/>
            <family val="2"/>
          </rPr>
          <t>ლგბ-360
ი/მ მარინა ფერაძე -180
შპს დათო-126
შპს კოლორი - 162</t>
        </r>
      </text>
    </comment>
    <comment ref="D2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თელასი
</t>
        </r>
      </text>
    </comment>
    <comment ref="D38" authorId="0">
      <text>
        <r>
          <rPr>
            <sz val="9"/>
            <color rgb="FF000000"/>
            <rFont val="Tahoma"/>
            <family val="2"/>
            <charset val="1"/>
          </rPr>
          <t xml:space="preserve">რუსთავი -2=27493.67
იმედი-25594
</t>
        </r>
      </text>
    </comment>
    <comment ref="D61" authorId="0">
      <text>
        <r>
          <rPr>
            <b/>
            <sz val="9"/>
            <color rgb="FF000000"/>
            <rFont val="Tahoma"/>
            <family val="2"/>
          </rPr>
          <t xml:space="preserve">სხვა არაკლასიფიც.
</t>
        </r>
        <r>
          <rPr>
            <sz val="9"/>
            <color rgb="FF000000"/>
            <rFont val="Tahoma"/>
            <family val="2"/>
          </rPr>
          <t>(თანხის უკან დაბრუნება)</t>
        </r>
      </text>
    </comment>
  </commentList>
</comments>
</file>

<file path=xl/sharedStrings.xml><?xml version="1.0" encoding="utf-8"?>
<sst xmlns="http://schemas.openxmlformats.org/spreadsheetml/2006/main" count="1478" uniqueCount="723">
  <si>
    <t>ფორმა N1 – საწევრო შენატანები და შემოწირულებები</t>
  </si>
  <si>
    <t>საანგარიშგებო პერიოდი</t>
  </si>
  <si>
    <t>ფორმა ივსება ქართული შრიფტით (sylfaen), ფონტის ზომა 10</t>
  </si>
  <si>
    <t>03.10.-21.10.2017</t>
  </si>
  <si>
    <t>ანგარიშვალდებული პირის დასახელება:</t>
  </si>
  <si>
    <t>ალექსანდრე ელისაშვილი</t>
  </si>
  <si>
    <t>არაფულადი ფორმით ***</t>
  </si>
  <si>
    <t>N</t>
  </si>
  <si>
    <t>ოპერაციის თარიღი</t>
  </si>
  <si>
    <t>შემოსავლის ტიპი *</t>
  </si>
  <si>
    <t>თანხა / ღირებულება (ლარებში)</t>
  </si>
  <si>
    <t>ფიზიკური პირის სახელი და გვარი / იურიდიული პირის დასახელება</t>
  </si>
  <si>
    <t>პირადი ნომერი / საიდ. კოდი</t>
  </si>
  <si>
    <t>შემომწირავის საბანკო ანგარიშის ნომერი</t>
  </si>
  <si>
    <t>შემომწირავის ბანკი</t>
  </si>
  <si>
    <t>ქონების აღწერილობა ****</t>
  </si>
  <si>
    <t>მომსახურების მოკლე აღწერილობა</t>
  </si>
  <si>
    <t>რაოდენობა/ მოცულობა</t>
  </si>
  <si>
    <t>დამატებითი ინფორმაცია</t>
  </si>
  <si>
    <t>ფულადი შემოწირულობა</t>
  </si>
  <si>
    <t xml:space="preserve">ირმა ჯანაშია </t>
  </si>
  <si>
    <t>01022000347</t>
  </si>
  <si>
    <t>GE72TB7919236010100027</t>
  </si>
  <si>
    <t>სს  თიბისი  ბანკი</t>
  </si>
  <si>
    <t>ივანე ნორაკიძე</t>
  </si>
  <si>
    <t>01008024353</t>
  </si>
  <si>
    <t>GE90TB7616445061600003</t>
  </si>
  <si>
    <t>სანდრო სამადბეგიშვილი</t>
  </si>
  <si>
    <t>01019053378</t>
  </si>
  <si>
    <t>GE51TB7877645066300002</t>
  </si>
  <si>
    <t xml:space="preserve">აბდუშელიშვილი </t>
  </si>
  <si>
    <t>01001004236</t>
  </si>
  <si>
    <t>GE30BG0000000942936300</t>
  </si>
  <si>
    <t>სს "საქართველოს ბანკი"</t>
  </si>
  <si>
    <t>ჯანგირაშვილი</t>
  </si>
  <si>
    <t>01004006441</t>
  </si>
  <si>
    <t>GE54KS0000000360176462</t>
  </si>
  <si>
    <t>სს „ტერაბანკი“</t>
  </si>
  <si>
    <t>ედიშერ მაღალაშვილი</t>
  </si>
  <si>
    <t>01024014917</t>
  </si>
  <si>
    <t xml:space="preserve"> გიორგი ყურაშვილი</t>
  </si>
  <si>
    <t>56001000253</t>
  </si>
  <si>
    <t>GE03BG0000000528141700</t>
  </si>
  <si>
    <t>დაჩი კობახიძე</t>
  </si>
  <si>
    <t>35001108385</t>
  </si>
  <si>
    <t>GE48TB7603145061100031</t>
  </si>
  <si>
    <t>გიორგი აროშვილი</t>
  </si>
  <si>
    <t>01003009535</t>
  </si>
  <si>
    <t>GE72TB7355145064300001</t>
  </si>
  <si>
    <t>თორნიკე მანძულაშვილი</t>
  </si>
  <si>
    <t>01019080139</t>
  </si>
  <si>
    <t>GE66BG0000000395786200</t>
  </si>
  <si>
    <t>ლაშა კვანტალიანი</t>
  </si>
  <si>
    <t>37001007818</t>
  </si>
  <si>
    <t>GE28TB7947245061600002</t>
  </si>
  <si>
    <t>ლაშა წიკლაური</t>
  </si>
  <si>
    <t>01025015915</t>
  </si>
  <si>
    <t>GE38TB7669845061600015</t>
  </si>
  <si>
    <t>ბაკურ ლაშქარავა</t>
  </si>
  <si>
    <t>01024015525</t>
  </si>
  <si>
    <t>GE11TB7632845069600001</t>
  </si>
  <si>
    <t>21,10,2017</t>
  </si>
  <si>
    <t>არაფულადი შემოწირულობა</t>
  </si>
  <si>
    <t>ნუკრი ხაჟალია</t>
  </si>
  <si>
    <t>37001013215</t>
  </si>
  <si>
    <t>არჩევნებზე წარმომადგენლობა</t>
  </si>
  <si>
    <t>გიორგი გაბაძე</t>
  </si>
  <si>
    <t>01011003341</t>
  </si>
  <si>
    <t>ვახტანგ ქარელი</t>
  </si>
  <si>
    <t>59001097385</t>
  </si>
  <si>
    <t>ალექსანდრე თარგამაძე</t>
  </si>
  <si>
    <t>01017036758</t>
  </si>
  <si>
    <t>დავით ტაბატაძე</t>
  </si>
  <si>
    <t>01011022698</t>
  </si>
  <si>
    <t>რატი ბურდული</t>
  </si>
  <si>
    <t>01008047828</t>
  </si>
  <si>
    <t>გიორგი ცხომელიძე</t>
  </si>
  <si>
    <t>01017002103</t>
  </si>
  <si>
    <t>მალხაზ წულაია</t>
  </si>
  <si>
    <t>01008009866</t>
  </si>
  <si>
    <t>21,10,20177</t>
  </si>
  <si>
    <t>მიხეილ გაგუა</t>
  </si>
  <si>
    <t>01008021111</t>
  </si>
  <si>
    <t>თემურ ბურჯანაძე</t>
  </si>
  <si>
    <t>54001019336</t>
  </si>
  <si>
    <t>სალომე აბდუშელიშვილი</t>
  </si>
  <si>
    <t>01005031864</t>
  </si>
  <si>
    <t>ფატმანი ბარჯაძე</t>
  </si>
  <si>
    <t>01012024300</t>
  </si>
  <si>
    <t>გიორგი ყრუაშვილი</t>
  </si>
  <si>
    <t>შოთა ტოგონიძე</t>
  </si>
  <si>
    <t>01020010295</t>
  </si>
  <si>
    <t>გიორგი ბაბაშვილი</t>
  </si>
  <si>
    <t>01020004399</t>
  </si>
  <si>
    <t>ნინო კოდალაშვილი</t>
  </si>
  <si>
    <t>01024074832</t>
  </si>
  <si>
    <t>გიორგი ჯალაღონია</t>
  </si>
  <si>
    <t>39001007300</t>
  </si>
  <si>
    <t>ამირან შურღია</t>
  </si>
  <si>
    <t>01027088581</t>
  </si>
  <si>
    <t>ვახტანგ შურღაია</t>
  </si>
  <si>
    <t>01019006740</t>
  </si>
  <si>
    <t>ოლესია დიმიტრიჩენკო</t>
  </si>
  <si>
    <t>01013016627</t>
  </si>
  <si>
    <t>რომან ხატოევი</t>
  </si>
  <si>
    <t>01024073705</t>
  </si>
  <si>
    <t>ლაშა მუმლაძე</t>
  </si>
  <si>
    <t>54001006780</t>
  </si>
  <si>
    <t>გურამი ელისაშვილიი</t>
  </si>
  <si>
    <t>35001115826</t>
  </si>
  <si>
    <t>მიხეილ შალვაშვილი</t>
  </si>
  <si>
    <t>01011005629</t>
  </si>
  <si>
    <t>ვასილ მაისურაძე</t>
  </si>
  <si>
    <t>62007000392</t>
  </si>
  <si>
    <t>მურადი ბარდაველიძე</t>
  </si>
  <si>
    <t>01001020461</t>
  </si>
  <si>
    <t>ზურაბ ქვარიანი</t>
  </si>
  <si>
    <t>01008053794</t>
  </si>
  <si>
    <t>სპარტაკ ბითაძე</t>
  </si>
  <si>
    <t>01001064842</t>
  </si>
  <si>
    <t>ვლადიმერ ჯაფარიძე</t>
  </si>
  <si>
    <t>01005008160</t>
  </si>
  <si>
    <t>ნაირა კოშაძე</t>
  </si>
  <si>
    <t>01004006148</t>
  </si>
  <si>
    <t>ელენა ცაგარეიშვილი</t>
  </si>
  <si>
    <t>01011044440</t>
  </si>
  <si>
    <t>ირაკლი მიქაძე</t>
  </si>
  <si>
    <t>01024006835</t>
  </si>
  <si>
    <t>ოთარ ნადარეიშვილი</t>
  </si>
  <si>
    <t>01024050589</t>
  </si>
  <si>
    <t>ჯურღაი ბენდელიანი</t>
  </si>
  <si>
    <t>01026008409</t>
  </si>
  <si>
    <t>თამარ ლომიძ</t>
  </si>
  <si>
    <t>01036002265</t>
  </si>
  <si>
    <t>ნინო გელაშვილი</t>
  </si>
  <si>
    <t>35001121606</t>
  </si>
  <si>
    <t>ეთერი გულდედავა</t>
  </si>
  <si>
    <t>45001015097</t>
  </si>
  <si>
    <t>ია ზვიადაძე</t>
  </si>
  <si>
    <t>01009023159</t>
  </si>
  <si>
    <t>თამარ ელისაშვილი</t>
  </si>
  <si>
    <t>37001007150</t>
  </si>
  <si>
    <t>ლეილა გაბაძე</t>
  </si>
  <si>
    <t>01011066968</t>
  </si>
  <si>
    <t>599001097385</t>
  </si>
  <si>
    <t>სოფიო ქაჯაია</t>
  </si>
  <si>
    <t>37001007363</t>
  </si>
  <si>
    <t>ლალი ნემსიწვერიძე</t>
  </si>
  <si>
    <t>010240361147</t>
  </si>
  <si>
    <t>ია შენგელია</t>
  </si>
  <si>
    <t>01026003625</t>
  </si>
  <si>
    <t>გულო ხუტაშვილი</t>
  </si>
  <si>
    <t>31001014334</t>
  </si>
  <si>
    <t>თინათინ ელისაშვილი</t>
  </si>
  <si>
    <t>01013031092</t>
  </si>
  <si>
    <t>ნანული ჩხარჩხალია</t>
  </si>
  <si>
    <t>01012025635</t>
  </si>
  <si>
    <t>ანა სურგულაძე</t>
  </si>
  <si>
    <t>01008040742</t>
  </si>
  <si>
    <t>ნანა კაკაბაზე</t>
  </si>
  <si>
    <t>01006012264</t>
  </si>
  <si>
    <t>თამარ კიკვაძე</t>
  </si>
  <si>
    <t>01001044727</t>
  </si>
  <si>
    <t>სალომე კალანდაძე</t>
  </si>
  <si>
    <t>12001099381</t>
  </si>
  <si>
    <t>ქეთევან ყაზაიშვილი</t>
  </si>
  <si>
    <t>01017008061</t>
  </si>
  <si>
    <t>ალექსანდრე თურაზაშვილი</t>
  </si>
  <si>
    <t>59001016869</t>
  </si>
  <si>
    <t>ირაკლი რატიშვილი</t>
  </si>
  <si>
    <t>01001002250</t>
  </si>
  <si>
    <t>ირინე კასრაშვილი</t>
  </si>
  <si>
    <t>01017006321</t>
  </si>
  <si>
    <t>მაია ბიბილაშვილი</t>
  </si>
  <si>
    <t>01025021989</t>
  </si>
  <si>
    <t>ნინო ჯოხარიძე</t>
  </si>
  <si>
    <t>01013016787</t>
  </si>
  <si>
    <t>გურამ ბერია</t>
  </si>
  <si>
    <t>62010137260</t>
  </si>
  <si>
    <t>ზურაბ წეროძე</t>
  </si>
  <si>
    <t>01024034397</t>
  </si>
  <si>
    <t>ნატალია ალხაზიშვილი</t>
  </si>
  <si>
    <t>01009006181</t>
  </si>
  <si>
    <t>მარინა გურაბანიძე</t>
  </si>
  <si>
    <t>01015016814</t>
  </si>
  <si>
    <t>მანანა ღავთაძე</t>
  </si>
  <si>
    <t>01017028573</t>
  </si>
  <si>
    <t>ალექსი ქოროღლიშვილი</t>
  </si>
  <si>
    <t>01017040119</t>
  </si>
  <si>
    <t>შოთა ნათენაძე</t>
  </si>
  <si>
    <t>01027075229</t>
  </si>
  <si>
    <t>თეა რუაძე</t>
  </si>
  <si>
    <t>01017022037</t>
  </si>
  <si>
    <t>ნატალია იანჩუკი</t>
  </si>
  <si>
    <t>01015007774</t>
  </si>
  <si>
    <t>ზაალ ჯუღელი</t>
  </si>
  <si>
    <t>18001009598</t>
  </si>
  <si>
    <t>ტარიელი ციცქიშვილი</t>
  </si>
  <si>
    <t>01036000248</t>
  </si>
  <si>
    <t>ლელა მაღრაძე</t>
  </si>
  <si>
    <t>01027003341</t>
  </si>
  <si>
    <t>ინგა სპანდერაშვილი</t>
  </si>
  <si>
    <t>01015002152</t>
  </si>
  <si>
    <t>კონსტანტინე ჩომახაშვილი</t>
  </si>
  <si>
    <t>01009001205</t>
  </si>
  <si>
    <t>დიმიტრი მაისურაძე</t>
  </si>
  <si>
    <t>01024083424</t>
  </si>
  <si>
    <t>გიორგი ხარატიშვილი</t>
  </si>
  <si>
    <t>01027057333</t>
  </si>
  <si>
    <t>გიოგრი გიგოშვილი</t>
  </si>
  <si>
    <t>01025008177</t>
  </si>
  <si>
    <t>თამაზი ქართველიშვილი</t>
  </si>
  <si>
    <t>01013015668</t>
  </si>
  <si>
    <t>ავთნდილი კუტალაძ</t>
  </si>
  <si>
    <t>01019067919</t>
  </si>
  <si>
    <t>მამუკა ადუაშვილი</t>
  </si>
  <si>
    <t>01011041818</t>
  </si>
  <si>
    <t>ზურაბ ლომინაძე</t>
  </si>
  <si>
    <t>01008003340</t>
  </si>
  <si>
    <t>ზაზა სარაჯიშვილი</t>
  </si>
  <si>
    <t>01030019058</t>
  </si>
  <si>
    <t>გიორგი კოდუა</t>
  </si>
  <si>
    <t>01003010033</t>
  </si>
  <si>
    <t>გიორგი ქაჩლიშვილი</t>
  </si>
  <si>
    <t>01001069798</t>
  </si>
  <si>
    <t>ომარ გვარლიანი</t>
  </si>
  <si>
    <t>26001004285</t>
  </si>
  <si>
    <t>დიმიტრი ნაჭყებია</t>
  </si>
  <si>
    <t>39001044279</t>
  </si>
  <si>
    <t>ნანა შიოლაშვილი</t>
  </si>
  <si>
    <t>01030080438</t>
  </si>
  <si>
    <t>მარიკა გურგენიძე</t>
  </si>
  <si>
    <t>60001157887</t>
  </si>
  <si>
    <t>არჩილ ნარიმანიძე</t>
  </si>
  <si>
    <t>24001040823</t>
  </si>
  <si>
    <t>დავით მელქაძე</t>
  </si>
  <si>
    <t>01008036604</t>
  </si>
  <si>
    <t>გოჩა ლობჟანიძე</t>
  </si>
  <si>
    <t>01008050956</t>
  </si>
  <si>
    <t>მარიამ ფერაძე</t>
  </si>
  <si>
    <t>35001121839</t>
  </si>
  <si>
    <t>ფორმა N2 - შემოსავლები საარჩევნო კამპანიის ფონდის სახსრების გარდა</t>
  </si>
  <si>
    <t>შემოსავლების ჩამონათვალი</t>
  </si>
  <si>
    <t>ფაქტობრივი შემოსავალი</t>
  </si>
  <si>
    <t>საკასო შემოსავალი</t>
  </si>
  <si>
    <t>შემოსავლები</t>
  </si>
  <si>
    <t>შემოსავლები ფულადი სახით</t>
  </si>
  <si>
    <t>1.1.1</t>
  </si>
  <si>
    <t>საწევრო შენატანები</t>
  </si>
  <si>
    <t>1.1.2</t>
  </si>
  <si>
    <t>შემოწირულებები</t>
  </si>
  <si>
    <t>1.1.2.1</t>
  </si>
  <si>
    <t>შემოწირულებები ფიზიკური პირებისაგან</t>
  </si>
  <si>
    <t>1.1.2.2</t>
  </si>
  <si>
    <t>შემოწირულებები იურიდიული პირებისაგან</t>
  </si>
  <si>
    <t>1.1.2.3</t>
  </si>
  <si>
    <t>საჯარო ღონისძიებების მეშვეობით მიღებული შემოწირულებები</t>
  </si>
  <si>
    <t>1.1.3</t>
  </si>
  <si>
    <t>სახელმწიფოს მიერ გამოყოფილი თანხები</t>
  </si>
  <si>
    <t>1.1.3.1</t>
  </si>
  <si>
    <t>საბიუჯეტო დაფინანსება</t>
  </si>
  <si>
    <t>1.1.3.2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</si>
  <si>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</si>
  <si>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1.1.4</t>
  </si>
  <si>
    <t>დამხმარე ხასიათის საქმიანობიდან მიღებული სახსრები</t>
  </si>
  <si>
    <t>1.1.4.1</t>
  </si>
  <si>
    <t>სიმბოლიკის გავრცელებით მიღებული შემოსავლები</t>
  </si>
  <si>
    <t>1.1.4.2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</si>
  <si>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</si>
  <si>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1.1.4.3</t>
  </si>
  <si>
    <t>საგამომცემლო და სხვა საქმიანობით მიღებული თანხები</t>
  </si>
  <si>
    <t>1.1.4.4</t>
  </si>
  <si>
    <t>დამხმარე ხასიათის საქმიანობიდან მიღებული სხვა სახსრები</t>
  </si>
  <si>
    <t>1.1.5</t>
  </si>
  <si>
    <t>კომერციული ბანკებიდან მიღებული სესხები/კრედიტები</t>
  </si>
  <si>
    <t>1.1.6</t>
  </si>
  <si>
    <t xml:space="preserve">სხვა ფულადი შემოსავლები </t>
  </si>
  <si>
    <t>შემოსავლები არაფულადი სახით</t>
  </si>
  <si>
    <t>1.2.1</t>
  </si>
  <si>
    <t>1.2.1.1</t>
  </si>
  <si>
    <t>შემოწირულებები ფიზიკური პირებისაგან (უძრავი ქონება)</t>
  </si>
  <si>
    <t>1.2.1.2</t>
  </si>
  <si>
    <t>შემოწირულებები ფიზიკური პირებისაგან (მოძრავი ქონება)</t>
  </si>
  <si>
    <t>1.2.1.3</t>
  </si>
  <si>
    <t>შემოწირულებები ფიზიკური პირებისაგან (სხვა)</t>
  </si>
  <si>
    <t>1.2.2</t>
  </si>
  <si>
    <t>1.2.2.1</t>
  </si>
  <si>
    <t>შემოწირულებები იურიდიული  პირებისაგან (უძრავი ქონება)</t>
  </si>
  <si>
    <t>1.2.2.2</t>
  </si>
  <si>
    <t>შემოწირულებები იურიდიული  პირებისაგან (მოძრავი ქონება)</t>
  </si>
  <si>
    <t>1.2.2.3</t>
  </si>
  <si>
    <t>შემოწირულებები იურიდიული  პირებისაგან (სხვა)</t>
  </si>
  <si>
    <t>1.2.3</t>
  </si>
  <si>
    <t>სხვა არაფულადი შემოსავლები (მათ შორის  მოგება კურსთაშორისი სხვაობებიდან)</t>
  </si>
  <si>
    <t>ხელმოწერები:</t>
  </si>
  <si>
    <r>
      <rPr>
        <b/>
        <sz val="10"/>
        <rFont val="Sylfaen"/>
        <family val="1"/>
      </rP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</si>
  <si>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პასუხისმგებელი პირი)</t>
  </si>
  <si>
    <t>ბ.ა.</t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</si>
  <si>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</si>
  <si>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</si>
  <si>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ფორმა N4 - ხარჯები </t>
  </si>
  <si>
    <t xml:space="preserve">(საარჩევნო კამპანიის ფონდის და სსიპ საარჩევნო სისტემების განვითარების, რეფორმებისა და </t>
  </si>
  <si>
    <t>სწავლების ცენტრიდან მიღებული სახსრების  ხარჯების გარდა)</t>
  </si>
  <si>
    <t>ხარჯების ჩამონათვალი</t>
  </si>
  <si>
    <t>ფაქტობრივი ხარჯი</t>
  </si>
  <si>
    <t>საკასო ხარჯი</t>
  </si>
  <si>
    <t>ხარჯები</t>
  </si>
  <si>
    <t>შრომის ანაზღაურება</t>
  </si>
  <si>
    <t>ხელფასები</t>
  </si>
  <si>
    <t>პრემია</t>
  </si>
  <si>
    <t xml:space="preserve">      1.1.3</t>
  </si>
  <si>
    <t xml:space="preserve">       შტატგარეშე თანამშრომელთა ანაზღაურება</t>
  </si>
  <si>
    <t>საქონელი და მომსახურება</t>
  </si>
  <si>
    <t>მივლინებები</t>
  </si>
  <si>
    <t>მივლინებები ქვეყნის შიგნით</t>
  </si>
  <si>
    <t>მივლინებები ქვეყნის გარეთ</t>
  </si>
  <si>
    <t>ოფისის ხარჯები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</si>
  <si>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</si>
  <si>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საოფისე ავეჯი</t>
  </si>
  <si>
    <t>შენობა-ნაგებობების და მათი მიმდებარე ტერიტორიების მიმდინარე რემონტის ხარჯები</t>
  </si>
  <si>
    <t>1.2.2.4</t>
  </si>
  <si>
    <t>კავშირგაბმულობის ხარჯი</t>
  </si>
  <si>
    <t>1.2.2.5</t>
  </si>
  <si>
    <t>საფოსტო მომსახურების ხარჯი</t>
  </si>
  <si>
    <t>1.2.2.6</t>
  </si>
  <si>
    <t>კომუნალური ხარჯი</t>
  </si>
  <si>
    <t>1.2.2.6.1</t>
  </si>
  <si>
    <t>ელექტროენერგიის ხარჯი</t>
  </si>
  <si>
    <t>1.2.2.6.2</t>
  </si>
  <si>
    <t>წყლის ხარჯი</t>
  </si>
  <si>
    <t>1.2.2.6.3</t>
  </si>
  <si>
    <t>ბუნებრივი და თხევადი აირის ხარჯი</t>
  </si>
  <si>
    <t>1.2.2.6.4</t>
  </si>
  <si>
    <t>სხვა კომუნალური ხარჯი</t>
  </si>
  <si>
    <t>1.2.2.7</t>
  </si>
  <si>
    <t>ოფისის ხარჯი რომელიც არ არის კლასიფიცირებული</t>
  </si>
  <si>
    <t>წარმომადგენლობითი ხარჯები</t>
  </si>
  <si>
    <t>1.2.4</t>
  </si>
  <si>
    <t>კვების ხარჯები</t>
  </si>
  <si>
    <t>1.2.5</t>
  </si>
  <si>
    <t>სამედიცინო ხარჯები</t>
  </si>
  <si>
    <t>1.2.6</t>
  </si>
  <si>
    <t>ტრანსპორტისა და ტექნიკის ექსპლოატაციისა და მოვლა-შენახვის ხარჯები</t>
  </si>
  <si>
    <t>1.2.6.1</t>
  </si>
  <si>
    <t>საწვავ/საპოხი მასალების შეძენის ხარჯი</t>
  </si>
  <si>
    <t>1.2.6.2</t>
  </si>
  <si>
    <t>მიმდინარე რემონტის ხარჯი</t>
  </si>
  <si>
    <t>1.2.7</t>
  </si>
  <si>
    <t>ბანკის მომსახურების ხარჯი</t>
  </si>
  <si>
    <t>1.2.8</t>
  </si>
  <si>
    <t>რეკლამის ხარჯი</t>
  </si>
  <si>
    <t>1.2.8.1</t>
  </si>
  <si>
    <t>სატელევიზიო რეკლამის ხარჯები</t>
  </si>
  <si>
    <t>1.2.8.2</t>
  </si>
  <si>
    <t>ბეჭდური რეკლამის ხარჯები</t>
  </si>
  <si>
    <t>1.2.8.3</t>
  </si>
  <si>
    <t>ინტერნეტ-რეკლამის ხარჯი</t>
  </si>
  <si>
    <t>1.2.8.4</t>
  </si>
  <si>
    <t>ბრენდირებული აქსესუარებით რეკლამის ხარჯი</t>
  </si>
  <si>
    <t>1.2.8.5</t>
  </si>
  <si>
    <t>გარე რეკლამის ხარჯი *</t>
  </si>
  <si>
    <t>1.2.8.6</t>
  </si>
  <si>
    <t>სხვა სარეკლამო ხარჯები</t>
  </si>
  <si>
    <t>1.2.9</t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</si>
  <si>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</si>
  <si>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1.2.10</t>
  </si>
  <si>
    <t>საკონსულტაციო, სანოტარო, თარჯიმნის და თარგმნის მომსახურების</t>
  </si>
  <si>
    <t>1.2.11</t>
  </si>
  <si>
    <t>აუდიტორიული მომსახურების ხარჯი</t>
  </si>
  <si>
    <t>1.2.12</t>
  </si>
  <si>
    <t>შენობა-ნაგებობების დაცვის ხარჯი</t>
  </si>
  <si>
    <t>1.2.13</t>
  </si>
  <si>
    <t>იჯარის ხარჯი</t>
  </si>
  <si>
    <t>1.2.13.1</t>
  </si>
  <si>
    <t>უძრავი ქონების იჯარის ხარჯი</t>
  </si>
  <si>
    <t>1.2.13.2</t>
  </si>
  <si>
    <t>ავტოსატრანსპორტო საშუალებების იჯარის ხარჯი</t>
  </si>
  <si>
    <t>1.2.13.3</t>
  </si>
  <si>
    <t>სხვა მოძრავი ქონების იჯარის ხარჯი</t>
  </si>
  <si>
    <t>1.2.14</t>
  </si>
  <si>
    <t>კულტურული, სპორტული, საგანმანათლებლო და საგამოფენო ღონისძიებები</t>
  </si>
  <si>
    <t>1.2.15</t>
  </si>
  <si>
    <t>სხვა დანარჩენი საქონელი და მომსახურება</t>
  </si>
  <si>
    <t>პირებისათვის მატერიალური და არამატერიალური ფასეულობების გადაცემა</t>
  </si>
  <si>
    <t>1.3.1</t>
  </si>
  <si>
    <t>მცირე ღირებულების აქსესუარები (მაისურები, კეპები, ქუდები, დროშები და ა.შ.)</t>
  </si>
  <si>
    <t>1.3.2</t>
  </si>
  <si>
    <t>სხვა ფასეულობები</t>
  </si>
  <si>
    <t>დამხმარე ხასიათის საქმიანობისათვის გაწეული ხარჯები</t>
  </si>
  <si>
    <t>სოციალური უზრუნველყოფა</t>
  </si>
  <si>
    <t>სხვა ხარჯები</t>
  </si>
  <si>
    <t>1.6.1</t>
  </si>
  <si>
    <t>დაზღვევის ხარჯი</t>
  </si>
  <si>
    <t>1.6.2</t>
  </si>
  <si>
    <t>გადასახადები (გარდა საშემოსავლო და საქონლის ღირებულებაში აღრიცხული დღგ-ის)</t>
  </si>
  <si>
    <t>1.6.3</t>
  </si>
  <si>
    <t>მოსაკრებლები</t>
  </si>
  <si>
    <t>1.6.4</t>
  </si>
  <si>
    <t>სხვადასხვა ხარჯები</t>
  </si>
  <si>
    <t>1.6.5</t>
  </si>
  <si>
    <t>ზარალი კურსთაშორისი სხვაობებიდან</t>
  </si>
  <si>
    <t>არაფინანსური აქტივების ზრდა</t>
  </si>
  <si>
    <t>შენობა-ნაგებობები</t>
  </si>
  <si>
    <t>დაუმთავრებელი მშენებლობა</t>
  </si>
  <si>
    <t>მიწა</t>
  </si>
  <si>
    <t>სატრანსპორტო საშუალებები</t>
  </si>
  <si>
    <t>სხვა მანქანა დანადგარები და ინვენტარი</t>
  </si>
  <si>
    <t>სხვა ძირითადი აქტივები</t>
  </si>
  <si>
    <t>სხვა მატერიალური მარაგები</t>
  </si>
  <si>
    <t>სხვა ფინანსური აქტივების ზრდა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</si>
  <si>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</si>
  <si>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</si>
  <si>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</si>
  <si>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ძირითადი კაპიტალის მოხმარება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</si>
  <si>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</si>
  <si>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r>
      <rPr>
        <b/>
        <sz val="10"/>
        <rFont val="Sylfaen"/>
        <family val="1"/>
      </rP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</si>
  <si>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</si>
  <si>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t>ფორმა N5 - საარჩევნო კამპანიის ფონდის ხარჯები</t>
  </si>
  <si>
    <t>რეკლამის ხარჯები</t>
  </si>
  <si>
    <t>საიჯარო ქირის ხარჯი</t>
  </si>
  <si>
    <t>არაფინანსური აქტივების შეძენისათვის გადახდილი თანხები</t>
  </si>
  <si>
    <t>სხვა მანქანა დანადგარები და მოწყობილობები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</si>
  <si>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</si>
  <si>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</si>
  <si>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</si>
  <si>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</si>
  <si>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 xml:space="preserve">ფორმა N5.1 -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</si>
  <si>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</si>
  <si>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ხარჯის კლასიფიკაცია ბუნებისა და შინაარსის მიხედვით</t>
  </si>
  <si>
    <t>1.6.4.1</t>
  </si>
  <si>
    <t>1.6.4.2</t>
  </si>
  <si>
    <t>...</t>
  </si>
  <si>
    <t>1.2.15.1</t>
  </si>
  <si>
    <t>1.2.15.2</t>
  </si>
  <si>
    <t>სულ **</t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</si>
  <si>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</si>
  <si>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</si>
  <si>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</si>
  <si>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</si>
  <si>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N5.2 - ხელფასები, პრემიები</t>
  </si>
  <si>
    <t>სახელი</t>
  </si>
  <si>
    <t>გვარი</t>
  </si>
  <si>
    <t>პირადი ნომერი</t>
  </si>
  <si>
    <t>პოზიცია</t>
  </si>
  <si>
    <t>განაცემის ტიპი</t>
  </si>
  <si>
    <t>გადახდის წყაროსთან დაკავებული საშემოსავლო გადასახადი</t>
  </si>
  <si>
    <t>ხელფასი</t>
  </si>
  <si>
    <t>რუსუდან</t>
  </si>
  <si>
    <t>მაჭარაშვილი</t>
  </si>
  <si>
    <t>ნოდარ</t>
  </si>
  <si>
    <t>კაპანაძე</t>
  </si>
  <si>
    <t>ბადურ</t>
  </si>
  <si>
    <t>გვეტაძე</t>
  </si>
  <si>
    <t>გიული</t>
  </si>
  <si>
    <t>ტალიკაშვილი</t>
  </si>
  <si>
    <t>…</t>
  </si>
  <si>
    <t>სულ:*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</si>
  <si>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</si>
  <si>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r>
      <rPr>
        <b/>
        <sz val="10"/>
        <rFont val="Sylfaen"/>
        <family val="1"/>
      </rP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</si>
  <si>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პასუხისმგებელი პირი)</t>
  </si>
  <si>
    <t>ფორმა N5.3 - მივლინებები</t>
  </si>
  <si>
    <t>მივლინების დანიშნულება</t>
  </si>
  <si>
    <t>მივლინების ადგილი</t>
  </si>
  <si>
    <t>მივლინების პერიოდი (დღეებში)</t>
  </si>
  <si>
    <t>სულ*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</si>
  <si>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</si>
  <si>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</si>
  <si>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თვე</t>
  </si>
  <si>
    <t>სულ *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</si>
  <si>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</si>
  <si>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r>
      <rPr>
        <b/>
        <sz val="10"/>
        <rFont val="Sylfaen"/>
        <family val="1"/>
      </rP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</si>
  <si>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N5.5 - რეკლამის ხარჯი</t>
  </si>
  <si>
    <t>ხელშეკრულების თარიღი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</si>
  <si>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</si>
  <si>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</si>
  <si>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</si>
  <si>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</si>
  <si>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</si>
  <si>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</si>
  <si>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</si>
  <si>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</si>
  <si>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</si>
  <si>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</si>
  <si>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შენიშვნა</t>
  </si>
  <si>
    <t>ინტერნეტ-რეკლამს ხრჯი</t>
  </si>
  <si>
    <t>ფეისბუკი</t>
  </si>
  <si>
    <t>საარჩევნოფონდი ალეკო ელიაშვილი</t>
  </si>
  <si>
    <t>სატელევიზიო რეკლამის ხარჯი</t>
  </si>
  <si>
    <t>შპს"სამაუწყებლო კომპანია "რუსთავი -2"</t>
  </si>
  <si>
    <t>შპს"ტელეიმედი"</t>
  </si>
  <si>
    <t>ბეჭდური რეკლამი ხარჯი</t>
  </si>
  <si>
    <t>შპს"ფაუნტეინ ჯორჯია"</t>
  </si>
  <si>
    <t>შპს"ოპტიმალ სერვისი"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</si>
  <si>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</si>
  <si>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</si>
  <si>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</si>
  <si>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</si>
  <si>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</si>
  <si>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</si>
  <si>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ხელმძღვანელი</t>
  </si>
  <si>
    <r>
      <rPr>
        <b/>
        <sz val="10"/>
        <color rgb="FF000000"/>
        <rFont val="Sylfaen"/>
        <family val="1"/>
      </rP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</si>
  <si>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ფორმა N7 - საბალანსო ანგარიშგება</t>
  </si>
  <si>
    <t>საანგარიშგებო თარიღი</t>
  </si>
  <si>
    <t>ანგარიშის ნომერი</t>
  </si>
  <si>
    <t>ანგარიშის დასახელება</t>
  </si>
  <si>
    <t>ნაშთი პერიოდის სადაწყისში</t>
  </si>
  <si>
    <t>ნაშთი პერიოდის ბოლოს</t>
  </si>
  <si>
    <t>სულ აქტივები</t>
  </si>
  <si>
    <t>სულ ფინანსური აქტივები და სხვა დებიტორული დავალიანებები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</si>
  <si>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</si>
  <si>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</si>
  <si>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</si>
  <si>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</si>
  <si>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</si>
  <si>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</si>
  <si>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</si>
  <si>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</si>
  <si>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</si>
  <si>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</si>
  <si>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</si>
  <si>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</si>
  <si>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</si>
  <si>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</si>
  <si>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</si>
  <si>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</si>
  <si>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</si>
  <si>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</si>
  <si>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</si>
  <si>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</si>
  <si>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</si>
  <si>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სულ არაფინანსური აქტივები</t>
  </si>
  <si>
    <t>მანქანა-დანადგარები და ინვენტარი</t>
  </si>
  <si>
    <t>სხვა დანარჩენი ძირითადი აქტივები</t>
  </si>
  <si>
    <t>ფასეულობები</t>
  </si>
  <si>
    <t>არაწარმოებული აქტივები</t>
  </si>
  <si>
    <t>სულ ვალდებულებები და კაპიტალი</t>
  </si>
  <si>
    <t>სულ ფინანსური ვალდებულებები და სხვა კრედიტორული დავალიანებები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</si>
  <si>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</si>
  <si>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</si>
  <si>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</si>
  <si>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</si>
  <si>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</si>
  <si>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</si>
  <si>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</si>
  <si>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</si>
  <si>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</si>
  <si>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</si>
  <si>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</si>
  <si>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</si>
  <si>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</si>
  <si>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</si>
  <si>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</si>
  <si>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</si>
  <si>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სულ კაპიტალი</t>
  </si>
  <si>
    <t>საწესდებო კაპიტალი</t>
  </si>
  <si>
    <t>ფონდები</t>
  </si>
  <si>
    <t>დაუფარავი დეფიციტი</t>
  </si>
  <si>
    <t>საცნობარო მუხლები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</si>
  <si>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</si>
  <si>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</si>
  <si>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</si>
  <si>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 xml:space="preserve">ხარჯებში ჩამოწერილი მარაგები 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</si>
  <si>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</si>
  <si>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</si>
  <si>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</si>
  <si>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</si>
  <si>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</si>
  <si>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ფორმა N8 - საბანკო ანგარიშები</t>
  </si>
  <si>
    <t>ბანკის დასახელება</t>
  </si>
  <si>
    <t>ვალუტა</t>
  </si>
  <si>
    <t>ანგარიშის გახსნის თარიღი</t>
  </si>
  <si>
    <t>ნაშთი პერიოდის დასაწყისში</t>
  </si>
  <si>
    <t>შემოსავალი პერიოდის განმავლობაში</t>
  </si>
  <si>
    <t>გასავალი პერიოდის განმავლობაში</t>
  </si>
  <si>
    <t>ანგარიშის დახურვის თარიღი</t>
  </si>
  <si>
    <t>თიბისი ბანკი</t>
  </si>
  <si>
    <t>GE61TB7497836080100005</t>
  </si>
  <si>
    <t>დოლარი</t>
  </si>
  <si>
    <t>24.07.2017</t>
  </si>
  <si>
    <t>ლარი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</si>
  <si>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</si>
  <si>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პასუხისმგებელი პირი)</t>
  </si>
  <si>
    <t>ფორმა N8.1 - ნაღდი ფულით განხორციელებულ სალაროს ოპერაციათა რეესტრი</t>
  </si>
  <si>
    <t>ტრანზ -აქციის N</t>
  </si>
  <si>
    <t>სალაროს შემოსავალი, ლარში</t>
  </si>
  <si>
    <t>სალაროს გასავალი, ლარში</t>
  </si>
  <si>
    <t>ოპერაციის დანიშნულება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</si>
  <si>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</si>
  <si>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</si>
  <si>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</si>
  <si>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N9 - არაფინანსური აქტივები</t>
  </si>
  <si>
    <t>ნაშთი (პერიოდის დასაწყისში)</t>
  </si>
  <si>
    <t>ზრდა პერიოდის განმავლობაში</t>
  </si>
  <si>
    <t>კლება პერიოდის განმავლობაში</t>
  </si>
  <si>
    <t>ნაშთი (პერიოდის ბოლოს)</t>
  </si>
  <si>
    <t xml:space="preserve">არაფინანსური აქტივების დასახელება </t>
  </si>
  <si>
    <t>რაოდენ.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</si>
  <si>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</si>
  <si>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</si>
  <si>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</si>
  <si>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</si>
  <si>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</si>
  <si>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</si>
  <si>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</si>
  <si>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</si>
  <si>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</si>
  <si>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</si>
  <si>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</si>
  <si>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</si>
  <si>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</si>
  <si>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</si>
  <si>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</si>
  <si>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</si>
  <si>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</si>
  <si>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</si>
  <si>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</si>
  <si>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</si>
  <si>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</si>
  <si>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</si>
  <si>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</si>
  <si>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>3. ფასეულობები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</si>
  <si>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</si>
  <si>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</si>
  <si>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</si>
  <si>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</si>
  <si>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</si>
  <si>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</si>
  <si>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</si>
  <si>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4.3.1 ტელე/რადიოსიხშირული სპექტრით სარგებლობის ლიცენზია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</si>
  <si>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</si>
  <si>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</si>
  <si>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ფორმა N9.1 - უძრავი ქონების რეესტრი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</si>
  <si>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</si>
  <si>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</si>
  <si>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</si>
  <si>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</si>
  <si>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ფართი (ხელშეკრულების მიხედვით)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</si>
  <si>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</si>
  <si>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</si>
  <si>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</si>
  <si>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t>იჯარა</t>
  </si>
  <si>
    <t>ქ.თბილისი, ს.ცინცაძის ქ. N45</t>
  </si>
  <si>
    <t>01.10.14.028.030.01.547</t>
  </si>
  <si>
    <t>26.07.2017 - 31.12.2017</t>
  </si>
  <si>
    <t>146 კვმ.</t>
  </si>
  <si>
    <t>იუსუპ ახვერდოვი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</si>
  <si>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</si>
  <si>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ფორმა N9.2 - სატრანსპორტო საშუალებების რეესტრი</t>
  </si>
  <si>
    <t>სატრანსპორტო საშუალების ტიპი</t>
  </si>
  <si>
    <t>მარკა</t>
  </si>
  <si>
    <t>მოდელი</t>
  </si>
  <si>
    <t xml:space="preserve">წარმოების წელი </t>
  </si>
  <si>
    <t>სახელმწიფო ნომერი</t>
  </si>
  <si>
    <t>საბალანსო ღირებულება/ყოველთვური საიჯარო გადასახადი (ლარში)</t>
  </si>
  <si>
    <t>ბალანსზე აყვანის თარიღი</t>
  </si>
  <si>
    <t>ფორმა N9.6 - იჯარით/ქირით აღებული სხვა მოძრავი ქონების რეესტრი</t>
  </si>
  <si>
    <t>იჯარის ობიექტის სახეობა</t>
  </si>
  <si>
    <t>ტექნიკური მახასიათებლები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</si>
  <si>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</si>
  <si>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</si>
  <si>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>მეიჯარის სახელი</t>
  </si>
  <si>
    <t>მეიჯარის გვარი</t>
  </si>
  <si>
    <t>მეიჯარე ორგანიზაციის საიდენტიფიკაციო ნომერი</t>
  </si>
  <si>
    <t>მეიჯარე ორგანიზაციის დასახელება</t>
  </si>
  <si>
    <t>ფორმა N9.7 - ვალდებულებების რეესტრი</t>
  </si>
  <si>
    <t>ხელშეკრულების დადების თარიღი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</si>
  <si>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</si>
  <si>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</si>
  <si>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ხელშეკრულების საგანი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</si>
  <si>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</si>
  <si>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</si>
  <si>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კონტრაგენტისათვის გადახდილი თანხა (ლარში)</t>
  </si>
  <si>
    <t>ვალდებულების ნაშთი (ლარში) საანგარიშგებო პერიოდის ბოლოს</t>
  </si>
  <si>
    <t>სულ: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</si>
  <si>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</si>
  <si>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</si>
  <si>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</si>
  <si>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</si>
  <si>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</si>
  <si>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</si>
  <si>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</si>
  <si>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</si>
  <si>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</si>
  <si>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</si>
  <si>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</si>
  <si>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</si>
  <si>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</si>
  <si>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</si>
  <si>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</si>
  <si>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</si>
  <si>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</si>
  <si>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</si>
  <si>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</si>
  <si>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თარიღი</t>
  </si>
  <si>
    <t>ბანკი</t>
  </si>
  <si>
    <t>შემოსავლის ტიპი</t>
  </si>
  <si>
    <t>შენობა-ნაგებობის ტიპები</t>
  </si>
  <si>
    <t>სს ვითიბი ბანკი ჯორჯია</t>
  </si>
  <si>
    <t>საწევრო</t>
  </si>
  <si>
    <t>საცხოვრებელი შენობები</t>
  </si>
  <si>
    <t>სს ინვესტბანკი </t>
  </si>
  <si>
    <t>ფულადი შემოწირულობები</t>
  </si>
  <si>
    <t>არასაცხოვრებელი შენობები</t>
  </si>
  <si>
    <t>სს კორ სტანდარტ ბანკი</t>
  </si>
  <si>
    <t>არაფულადი შემოწირულობები</t>
  </si>
  <si>
    <t>სხვა ნაგებობები</t>
  </si>
  <si>
    <t>სს ზირაათ ბანკის თბილისის ფილიალი </t>
  </si>
  <si>
    <t>სხვა შემოსავლები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</si>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</sst>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/mm/yy;@"/>
    <numFmt numFmtId="165" formatCode="0,000.00"/>
    <numFmt numFmtId="166" formatCode="0,000,000.00"/>
    <numFmt numFmtId="167" formatCode="00,000.00"/>
    <numFmt numFmtId="168" formatCode="&quot;სატელევიზიო რეკლამა&quot;"/>
  </numFmts>
  <fonts count="25" x14ac:knownFonts="1">
    <font>
      <sz val="10"/>
      <name val="Arial"/>
      <family val="2"/>
      <charset val="1"/>
    </font>
    <font>
      <sz val="10"/>
      <name val="Arial"/>
      <family val="2"/>
    </font>
    <font>
      <sz val="11"/>
      <color rgb="FF000000"/>
      <name val="Sylfaen"/>
      <family val="1"/>
    </font>
    <font>
      <b/>
      <sz val="10"/>
      <name val="Sylfaen"/>
      <family val="1"/>
    </font>
    <font>
      <sz val="10"/>
      <color rgb="FF000000"/>
      <name val="Sylfaen"/>
      <family val="1"/>
    </font>
    <font>
      <sz val="10"/>
      <name val="Sylfaen"/>
      <family val="1"/>
    </font>
    <font>
      <b/>
      <sz val="10"/>
      <color rgb="FF000000"/>
      <name val="Sylfaen"/>
      <family val="1"/>
    </font>
    <font>
      <sz val="9"/>
      <name val="Sylfaen"/>
      <family val="1"/>
    </font>
    <font>
      <b/>
      <sz val="11"/>
      <color rgb="FF000000"/>
      <name val="Sylfaen"/>
      <family val="1"/>
    </font>
    <font>
      <b/>
      <sz val="9"/>
      <color rgb="FF000000"/>
      <name val="Sylfaen"/>
      <family val="1"/>
    </font>
    <font>
      <sz val="9"/>
      <name val="Arial"/>
      <family val="2"/>
    </font>
    <font>
      <sz val="9"/>
      <color rgb="FF000000"/>
      <name val="Sylfaen"/>
      <family val="1"/>
    </font>
    <font>
      <sz val="9"/>
      <name val="Sylfaen"/>
    </font>
    <font>
      <b/>
      <sz val="12"/>
      <name val="Sylfaen"/>
      <family val="1"/>
    </font>
    <font>
      <b/>
      <sz val="10"/>
      <name val="Arial"/>
      <family val="2"/>
    </font>
    <font>
      <sz val="12"/>
      <color rgb="FFFF0000"/>
      <name val="Sylfaen"/>
      <family val="1"/>
    </font>
    <font>
      <sz val="9"/>
      <color rgb="FF000000"/>
      <name val="Tahoma"/>
      <family val="2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</font>
    <font>
      <sz val="10"/>
      <color rgb="FFFFFFFF"/>
      <name val="Sylfaen"/>
      <family val="1"/>
    </font>
    <font>
      <sz val="10"/>
      <color rgb="FF000080"/>
      <name val="Sylfaen"/>
      <family val="1"/>
    </font>
    <font>
      <sz val="10"/>
      <color rgb="FF000000"/>
      <name val="Calibri"/>
      <family val="2"/>
    </font>
    <font>
      <b/>
      <sz val="10"/>
      <name val="AcadNusx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</fills>
  <borders count="39">
    <border>
      <left/>
      <right/>
      <top/>
      <bottom/>
      <diagonal/>
    </border>
    <border>
      <left style="medium">
        <color rgb="FF3C3C3C"/>
      </left>
      <right/>
      <top/>
      <bottom/>
      <diagonal/>
    </border>
    <border>
      <left/>
      <right style="medium">
        <color rgb="FF3C3C3C"/>
      </right>
      <top/>
      <bottom/>
      <diagonal/>
    </border>
    <border>
      <left style="medium">
        <color rgb="FF3C3C3C"/>
      </left>
      <right style="medium">
        <color rgb="FF3C3C3C"/>
      </right>
      <top style="medium">
        <color rgb="FF3C3C3C"/>
      </top>
      <bottom style="medium">
        <color rgb="FF3C3C3C"/>
      </bottom>
      <diagonal/>
    </border>
    <border>
      <left style="medium">
        <color rgb="FF3C3C3C"/>
      </left>
      <right style="thin">
        <color rgb="FF3C3C3C"/>
      </right>
      <top style="medium">
        <color rgb="FF3C3C3C"/>
      </top>
      <bottom style="medium">
        <color rgb="FF3C3C3C"/>
      </bottom>
      <diagonal/>
    </border>
    <border>
      <left style="thin">
        <color rgb="FF3C3C3C"/>
      </left>
      <right style="thin">
        <color rgb="FF3C3C3C"/>
      </right>
      <top style="medium">
        <color rgb="FF3C3C3C"/>
      </top>
      <bottom style="medium">
        <color rgb="FF3C3C3C"/>
      </bottom>
      <diagonal/>
    </border>
    <border>
      <left style="thin">
        <color rgb="FF3C3C3C"/>
      </left>
      <right/>
      <top style="medium">
        <color rgb="FF3C3C3C"/>
      </top>
      <bottom style="medium">
        <color rgb="FF3C3C3C"/>
      </bottom>
      <diagonal/>
    </border>
    <border>
      <left style="medium">
        <color rgb="FF3C3C3C"/>
      </left>
      <right/>
      <top style="medium">
        <color rgb="FF3C3C3C"/>
      </top>
      <bottom style="medium">
        <color rgb="FF3C3C3C"/>
      </bottom>
      <diagonal/>
    </border>
    <border>
      <left style="thin">
        <color rgb="FF3C3C3C"/>
      </left>
      <right style="thin">
        <color rgb="FF3C3C3C"/>
      </right>
      <top style="medium">
        <color rgb="FF3C3C3C"/>
      </top>
      <bottom/>
      <diagonal/>
    </border>
    <border>
      <left/>
      <right style="thin">
        <color rgb="FF3C3C3C"/>
      </right>
      <top style="medium">
        <color rgb="FF3C3C3C"/>
      </top>
      <bottom style="medium">
        <color rgb="FF3C3C3C"/>
      </bottom>
      <diagonal/>
    </border>
    <border>
      <left style="thin">
        <color rgb="FF3C3C3C"/>
      </left>
      <right style="medium">
        <color rgb="FF3C3C3C"/>
      </right>
      <top style="medium">
        <color rgb="FF3C3C3C"/>
      </top>
      <bottom style="medium">
        <color rgb="FF3C3C3C"/>
      </bottom>
      <diagonal/>
    </border>
    <border>
      <left/>
      <right style="medium">
        <color rgb="FF3C3C3C"/>
      </right>
      <top style="medium">
        <color rgb="FF3C3C3C"/>
      </top>
      <bottom style="medium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medium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/>
      <right/>
      <top style="medium">
        <color rgb="FF3C3C3C"/>
      </top>
      <bottom/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/>
      <top style="thin">
        <color rgb="FF3C3C3C"/>
      </top>
      <bottom style="thin">
        <color rgb="FF3C3C3C"/>
      </bottom>
      <diagonal/>
    </border>
    <border>
      <left style="medium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/>
      <diagonal/>
    </border>
    <border>
      <left/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medium">
        <color rgb="FF3C3C3C"/>
      </right>
      <top style="thin">
        <color rgb="FF3C3C3C"/>
      </top>
      <bottom style="thin">
        <color rgb="FF3C3C3C"/>
      </bottom>
      <diagonal/>
    </border>
    <border>
      <left/>
      <right style="medium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3C3C3C"/>
      </left>
      <right/>
      <top style="thin">
        <color rgb="FF3C3C3C"/>
      </top>
      <bottom/>
      <diagonal/>
    </border>
    <border>
      <left style="medium">
        <color rgb="FF3C3C3C"/>
      </left>
      <right style="thin">
        <color rgb="FF3C3C3C"/>
      </right>
      <top style="thin">
        <color rgb="FF3C3C3C"/>
      </top>
      <bottom/>
      <diagonal/>
    </border>
    <border>
      <left/>
      <right/>
      <top/>
      <bottom style="thin">
        <color rgb="FF3C3C3C"/>
      </bottom>
      <diagonal/>
    </border>
    <border>
      <left/>
      <right/>
      <top style="thin">
        <color rgb="FF3C3C3C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3C3C3C"/>
      </bottom>
      <diagonal/>
    </border>
    <border>
      <left style="thin">
        <color auto="1"/>
      </left>
      <right style="thin">
        <color auto="1"/>
      </right>
      <top style="thin">
        <color rgb="FF3C3C3C"/>
      </top>
      <bottom style="thin">
        <color rgb="FF3C3C3C"/>
      </bottom>
      <diagonal/>
    </border>
    <border>
      <left/>
      <right/>
      <top style="thin">
        <color rgb="FF3C3C3C"/>
      </top>
      <bottom style="thin">
        <color rgb="FF3C3C3C"/>
      </bottom>
      <diagonal/>
    </border>
    <border>
      <left/>
      <right style="thin">
        <color auto="1"/>
      </right>
      <top style="thin">
        <color rgb="FF3C3C3C"/>
      </top>
      <bottom style="thin">
        <color rgb="FF3C3C3C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rgb="FF3C3C3C"/>
      </bottom>
      <diagonal/>
    </border>
  </borders>
  <cellStyleXfs count="2">
    <xf numFmtId="0" fontId="0" fillId="0" borderId="0"/>
    <xf numFmtId="0" fontId="1" fillId="0" borderId="0"/>
  </cellStyleXfs>
  <cellXfs count="427">
    <xf numFmtId="0" fontId="0" fillId="0" borderId="0" xfId="0"/>
    <xf numFmtId="0" fontId="4" fillId="2" borderId="12" xfId="1" applyFont="1" applyFill="1" applyBorder="1" applyAlignment="1" applyProtection="1">
      <alignment horizontal="center" vertical="center" wrapText="1"/>
    </xf>
    <xf numFmtId="0" fontId="5" fillId="2" borderId="0" xfId="1" applyFont="1" applyFill="1" applyBorder="1" applyAlignment="1" applyProtection="1">
      <alignment horizontal="right" vertical="center"/>
    </xf>
    <xf numFmtId="14" fontId="6" fillId="4" borderId="0" xfId="1" applyNumberFormat="1" applyFont="1" applyFill="1" applyBorder="1" applyAlignment="1" applyProtection="1">
      <alignment horizontal="center" vertical="center"/>
    </xf>
    <xf numFmtId="14" fontId="6" fillId="4" borderId="26" xfId="1" applyNumberFormat="1" applyFont="1" applyFill="1" applyBorder="1" applyAlignment="1" applyProtection="1">
      <alignment horizontal="center" vertical="center" wrapText="1"/>
    </xf>
    <xf numFmtId="14" fontId="6" fillId="4" borderId="26" xfId="1" applyNumberFormat="1" applyFont="1" applyFill="1" applyBorder="1" applyAlignment="1" applyProtection="1">
      <alignment horizontal="center" vertical="center"/>
    </xf>
    <xf numFmtId="14" fontId="6" fillId="4" borderId="0" xfId="1" applyNumberFormat="1" applyFont="1" applyFill="1" applyBorder="1" applyAlignment="1" applyProtection="1">
      <alignment horizontal="left" vertical="center" wrapText="1"/>
    </xf>
    <xf numFmtId="0" fontId="5" fillId="0" borderId="0" xfId="0" applyFont="1" applyBorder="1" applyAlignment="1" applyProtection="1">
      <alignment horizontal="left" vertical="top" wrapText="1"/>
      <protection locked="0"/>
    </xf>
    <xf numFmtId="0" fontId="3" fillId="2" borderId="0" xfId="0" applyFont="1" applyFill="1" applyBorder="1" applyAlignment="1" applyProtection="1">
      <alignment horizontal="left" vertical="center"/>
    </xf>
    <xf numFmtId="14" fontId="5" fillId="0" borderId="0" xfId="1" applyNumberFormat="1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4" borderId="0" xfId="1" applyFont="1" applyFill="1" applyBorder="1" applyAlignment="1" applyProtection="1">
      <alignment horizontal="left" vertical="center" wrapText="1"/>
    </xf>
    <xf numFmtId="0" fontId="5" fillId="0" borderId="0" xfId="1" applyFont="1" applyBorder="1" applyAlignment="1" applyProtection="1">
      <alignment horizontal="center" vertical="center"/>
    </xf>
    <xf numFmtId="0" fontId="5" fillId="2" borderId="0" xfId="1" applyFont="1" applyFill="1" applyBorder="1" applyAlignment="1" applyProtection="1">
      <alignment horizontal="center" vertical="center"/>
    </xf>
    <xf numFmtId="0" fontId="9" fillId="2" borderId="3" xfId="1" applyFont="1" applyFill="1" applyBorder="1" applyAlignment="1" applyProtection="1">
      <alignment horizontal="center" vertical="center"/>
    </xf>
    <xf numFmtId="0" fontId="3" fillId="0" borderId="26" xfId="1" applyFont="1" applyBorder="1" applyAlignment="1" applyProtection="1">
      <alignment horizontal="center" vertical="center" wrapText="1"/>
      <protection locked="0"/>
    </xf>
    <xf numFmtId="0" fontId="4" fillId="0" borderId="35" xfId="1" applyFont="1" applyBorder="1" applyAlignment="1">
      <alignment horizontal="center" vertical="center"/>
    </xf>
    <xf numFmtId="0" fontId="3" fillId="0" borderId="0" xfId="1" applyFont="1" applyBorder="1" applyAlignment="1" applyProtection="1">
      <alignment horizontal="left" vertical="center"/>
    </xf>
    <xf numFmtId="0" fontId="5" fillId="2" borderId="0" xfId="1" applyFont="1" applyFill="1" applyBorder="1" applyAlignment="1" applyProtection="1">
      <alignment horizontal="left" vertical="center"/>
    </xf>
    <xf numFmtId="0" fontId="24" fillId="2" borderId="0" xfId="1" applyFont="1" applyFill="1" applyBorder="1" applyAlignment="1">
      <alignment horizontal="left" vertical="center" wrapText="1"/>
    </xf>
    <xf numFmtId="0" fontId="14" fillId="0" borderId="0" xfId="1" applyFont="1" applyBorder="1" applyAlignment="1">
      <alignment horizontal="center" vertical="center"/>
    </xf>
    <xf numFmtId="0" fontId="3" fillId="0" borderId="26" xfId="1" applyFont="1" applyBorder="1" applyAlignment="1" applyProtection="1">
      <alignment horizontal="center" vertical="center"/>
      <protection locked="0"/>
    </xf>
    <xf numFmtId="0" fontId="5" fillId="0" borderId="25" xfId="1" applyFont="1" applyBorder="1" applyAlignment="1" applyProtection="1">
      <alignment horizontal="center"/>
      <protection locked="0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alignment horizontal="center" vertical="center"/>
      <protection locked="0"/>
    </xf>
    <xf numFmtId="49" fontId="2" fillId="0" borderId="0" xfId="1" applyNumberFormat="1" applyFont="1" applyAlignment="1" applyProtection="1">
      <alignment vertical="center"/>
      <protection locked="0"/>
    </xf>
    <xf numFmtId="0" fontId="3" fillId="2" borderId="1" xfId="0" applyFont="1" applyFill="1" applyBorder="1" applyAlignment="1" applyProtection="1">
      <alignment vertical="center"/>
    </xf>
    <xf numFmtId="0" fontId="4" fillId="2" borderId="0" xfId="1" applyFont="1" applyFill="1" applyBorder="1" applyAlignment="1" applyProtection="1">
      <alignment vertical="center"/>
    </xf>
    <xf numFmtId="0" fontId="4" fillId="2" borderId="0" xfId="1" applyFont="1" applyFill="1" applyBorder="1" applyAlignment="1" applyProtection="1">
      <alignment horizontal="center" vertical="center"/>
    </xf>
    <xf numFmtId="0" fontId="4" fillId="2" borderId="0" xfId="1" applyFont="1" applyFill="1" applyBorder="1" applyAlignment="1" applyProtection="1">
      <alignment vertical="center"/>
      <protection locked="0"/>
    </xf>
    <xf numFmtId="0" fontId="5" fillId="2" borderId="0" xfId="0" applyFont="1" applyFill="1" applyBorder="1" applyAlignment="1">
      <alignment vertical="center"/>
    </xf>
    <xf numFmtId="0" fontId="3" fillId="2" borderId="0" xfId="0" applyFont="1" applyFill="1" applyBorder="1" applyAlignment="1" applyProtection="1">
      <alignment vertical="center"/>
    </xf>
    <xf numFmtId="0" fontId="4" fillId="2" borderId="2" xfId="1" applyFont="1" applyFill="1" applyBorder="1" applyAlignment="1" applyProtection="1">
      <alignment horizontal="right" vertical="center"/>
    </xf>
    <xf numFmtId="0" fontId="4" fillId="0" borderId="0" xfId="1" applyFont="1" applyAlignment="1" applyProtection="1">
      <alignment vertical="center"/>
      <protection locked="0"/>
    </xf>
    <xf numFmtId="0" fontId="5" fillId="2" borderId="1" xfId="0" applyFont="1" applyFill="1" applyBorder="1" applyAlignment="1" applyProtection="1">
      <alignment vertical="center"/>
    </xf>
    <xf numFmtId="0" fontId="5" fillId="2" borderId="0" xfId="0" applyFont="1" applyFill="1" applyBorder="1" applyAlignment="1" applyProtection="1">
      <alignment vertical="center"/>
    </xf>
    <xf numFmtId="0" fontId="4" fillId="0" borderId="2" xfId="1" applyFont="1" applyBorder="1" applyAlignment="1" applyProtection="1">
      <alignment vertical="center"/>
      <protection locked="0"/>
    </xf>
    <xf numFmtId="0" fontId="4" fillId="2" borderId="1" xfId="1" applyFont="1" applyFill="1" applyBorder="1" applyAlignment="1" applyProtection="1">
      <alignment vertical="center"/>
    </xf>
    <xf numFmtId="0" fontId="6" fillId="2" borderId="0" xfId="1" applyFont="1" applyFill="1" applyBorder="1" applyAlignment="1" applyProtection="1">
      <alignment horizontal="right" vertical="center"/>
    </xf>
    <xf numFmtId="164" fontId="4" fillId="2" borderId="0" xfId="1" applyNumberFormat="1" applyFont="1" applyFill="1" applyBorder="1" applyAlignment="1" applyProtection="1">
      <alignment horizontal="center" vertical="center"/>
    </xf>
    <xf numFmtId="14" fontId="4" fillId="2" borderId="0" xfId="1" applyNumberFormat="1" applyFont="1" applyFill="1" applyBorder="1" applyAlignment="1" applyProtection="1">
      <alignment vertical="center"/>
    </xf>
    <xf numFmtId="0" fontId="4" fillId="2" borderId="2" xfId="1" applyFont="1" applyFill="1" applyBorder="1" applyAlignment="1" applyProtection="1">
      <alignment vertical="center"/>
      <protection locked="0"/>
    </xf>
    <xf numFmtId="0" fontId="7" fillId="2" borderId="1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4" fontId="6" fillId="2" borderId="0" xfId="1" applyNumberFormat="1" applyFont="1" applyFill="1" applyBorder="1" applyAlignment="1" applyProtection="1">
      <alignment vertical="center"/>
    </xf>
    <xf numFmtId="49" fontId="4" fillId="2" borderId="0" xfId="1" applyNumberFormat="1" applyFont="1" applyFill="1" applyBorder="1" applyAlignment="1" applyProtection="1">
      <alignment vertical="center"/>
      <protection locked="0"/>
    </xf>
    <xf numFmtId="0" fontId="4" fillId="2" borderId="0" xfId="1" applyFont="1" applyFill="1" applyBorder="1" applyAlignment="1" applyProtection="1">
      <alignment horizontal="left" vertical="center"/>
    </xf>
    <xf numFmtId="0" fontId="5" fillId="0" borderId="1" xfId="1" applyFont="1" applyBorder="1" applyAlignment="1" applyProtection="1">
      <alignment horizontal="left" vertical="center"/>
    </xf>
    <xf numFmtId="0" fontId="6" fillId="2" borderId="0" xfId="1" applyFont="1" applyFill="1" applyBorder="1" applyAlignment="1" applyProtection="1">
      <alignment horizontal="right" vertical="center"/>
      <protection locked="0"/>
    </xf>
    <xf numFmtId="164" fontId="4" fillId="2" borderId="0" xfId="1" applyNumberFormat="1" applyFont="1" applyFill="1" applyBorder="1" applyAlignment="1" applyProtection="1">
      <alignment horizontal="center" vertical="center"/>
      <protection locked="0"/>
    </xf>
    <xf numFmtId="0" fontId="2" fillId="2" borderId="1" xfId="1" applyFont="1" applyFill="1" applyBorder="1" applyAlignment="1" applyProtection="1">
      <alignment vertical="center"/>
    </xf>
    <xf numFmtId="0" fontId="8" fillId="2" borderId="0" xfId="1" applyFont="1" applyFill="1" applyBorder="1" applyAlignment="1" applyProtection="1">
      <alignment vertical="center"/>
    </xf>
    <xf numFmtId="0" fontId="2" fillId="2" borderId="0" xfId="1" applyFont="1" applyFill="1" applyBorder="1" applyAlignment="1" applyProtection="1">
      <alignment vertical="center"/>
    </xf>
    <xf numFmtId="0" fontId="2" fillId="2" borderId="0" xfId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 applyProtection="1">
      <alignment vertical="center"/>
    </xf>
    <xf numFmtId="0" fontId="9" fillId="2" borderId="4" xfId="1" applyFont="1" applyFill="1" applyBorder="1" applyAlignment="1" applyProtection="1">
      <alignment horizontal="center" vertical="center" wrapText="1"/>
    </xf>
    <xf numFmtId="0" fontId="9" fillId="2" borderId="5" xfId="1" applyFont="1" applyFill="1" applyBorder="1" applyAlignment="1" applyProtection="1">
      <alignment horizontal="center" vertical="center" wrapText="1"/>
    </xf>
    <xf numFmtId="0" fontId="9" fillId="2" borderId="6" xfId="1" applyFont="1" applyFill="1" applyBorder="1" applyAlignment="1" applyProtection="1">
      <alignment horizontal="center" vertical="center" wrapText="1"/>
    </xf>
    <xf numFmtId="0" fontId="9" fillId="3" borderId="7" xfId="1" applyFont="1" applyFill="1" applyBorder="1" applyAlignment="1" applyProtection="1">
      <alignment horizontal="center" vertical="center" wrapText="1"/>
    </xf>
    <xf numFmtId="49" fontId="9" fillId="3" borderId="8" xfId="1" applyNumberFormat="1" applyFont="1" applyFill="1" applyBorder="1" applyAlignment="1" applyProtection="1">
      <alignment horizontal="center" vertical="center" wrapText="1"/>
    </xf>
    <xf numFmtId="0" fontId="9" fillId="3" borderId="9" xfId="1" applyFont="1" applyFill="1" applyBorder="1" applyAlignment="1" applyProtection="1">
      <alignment horizontal="center" vertical="center" wrapText="1"/>
    </xf>
    <xf numFmtId="0" fontId="9" fillId="3" borderId="10" xfId="1" applyFont="1" applyFill="1" applyBorder="1" applyAlignment="1" applyProtection="1">
      <alignment horizontal="center" vertical="center" wrapText="1"/>
    </xf>
    <xf numFmtId="0" fontId="9" fillId="2" borderId="10" xfId="1" applyFont="1" applyFill="1" applyBorder="1" applyAlignment="1" applyProtection="1">
      <alignment horizontal="center" vertical="center" wrapText="1"/>
    </xf>
    <xf numFmtId="0" fontId="9" fillId="2" borderId="11" xfId="1" applyFont="1" applyFill="1" applyBorder="1" applyAlignment="1" applyProtection="1">
      <alignment horizontal="center" vertical="center" wrapText="1"/>
    </xf>
    <xf numFmtId="0" fontId="9" fillId="0" borderId="0" xfId="1" applyFont="1" applyAlignment="1" applyProtection="1">
      <alignment horizontal="center" vertical="center" wrapText="1"/>
      <protection locked="0"/>
    </xf>
    <xf numFmtId="0" fontId="9" fillId="2" borderId="4" xfId="1" applyFont="1" applyFill="1" applyBorder="1" applyAlignment="1" applyProtection="1">
      <alignment horizontal="center" vertical="center"/>
    </xf>
    <xf numFmtId="0" fontId="10" fillId="0" borderId="12" xfId="0" applyFont="1" applyBorder="1" applyAlignment="1">
      <alignment horizontal="center"/>
    </xf>
    <xf numFmtId="0" fontId="11" fillId="2" borderId="13" xfId="1" applyFont="1" applyFill="1" applyBorder="1" applyAlignment="1" applyProtection="1">
      <alignment horizontal="center" vertical="center" wrapText="1"/>
      <protection locked="0"/>
    </xf>
    <xf numFmtId="0" fontId="9" fillId="2" borderId="14" xfId="1" applyFont="1" applyFill="1" applyBorder="1" applyAlignment="1" applyProtection="1">
      <alignment horizontal="center" vertical="center"/>
    </xf>
    <xf numFmtId="0" fontId="11" fillId="0" borderId="13" xfId="1" applyFont="1" applyBorder="1" applyAlignment="1" applyProtection="1">
      <alignment horizontal="center" vertical="center"/>
      <protection locked="0"/>
    </xf>
    <xf numFmtId="14" fontId="11" fillId="0" borderId="15" xfId="1" applyNumberFormat="1" applyFont="1" applyBorder="1" applyAlignment="1" applyProtection="1">
      <alignment vertical="center" wrapText="1"/>
      <protection locked="0"/>
    </xf>
    <xf numFmtId="0" fontId="11" fillId="0" borderId="15" xfId="1" applyFont="1" applyBorder="1" applyAlignment="1" applyProtection="1">
      <alignment vertical="center" wrapText="1"/>
      <protection locked="0"/>
    </xf>
    <xf numFmtId="0" fontId="11" fillId="0" borderId="16" xfId="1" applyFont="1" applyBorder="1" applyAlignment="1" applyProtection="1">
      <alignment horizontal="center" vertical="center"/>
      <protection locked="0"/>
    </xf>
    <xf numFmtId="0" fontId="11" fillId="0" borderId="17" xfId="1" applyFont="1" applyBorder="1" applyAlignment="1" applyProtection="1">
      <alignment vertical="center" wrapText="1"/>
      <protection locked="0"/>
    </xf>
    <xf numFmtId="49" fontId="11" fillId="0" borderId="18" xfId="1" applyNumberFormat="1" applyFont="1" applyBorder="1" applyAlignment="1" applyProtection="1">
      <alignment vertical="center"/>
      <protection locked="0"/>
    </xf>
    <xf numFmtId="49" fontId="11" fillId="0" borderId="12" xfId="1" applyNumberFormat="1" applyFont="1" applyBorder="1" applyAlignment="1" applyProtection="1">
      <alignment vertical="center"/>
      <protection locked="0"/>
    </xf>
    <xf numFmtId="0" fontId="12" fillId="0" borderId="12" xfId="0" applyFont="1" applyBorder="1" applyAlignment="1">
      <alignment horizontal="left"/>
    </xf>
    <xf numFmtId="0" fontId="11" fillId="2" borderId="19" xfId="1" applyFont="1" applyFill="1" applyBorder="1" applyAlignment="1" applyProtection="1">
      <alignment vertical="center" wrapText="1"/>
      <protection locked="0"/>
    </xf>
    <xf numFmtId="0" fontId="11" fillId="2" borderId="13" xfId="1" applyFont="1" applyFill="1" applyBorder="1" applyAlignment="1" applyProtection="1">
      <alignment vertical="center" wrapText="1"/>
      <protection locked="0"/>
    </xf>
    <xf numFmtId="0" fontId="9" fillId="2" borderId="12" xfId="1" applyFont="1" applyFill="1" applyBorder="1" applyAlignment="1" applyProtection="1">
      <alignment horizontal="center" vertical="center"/>
    </xf>
    <xf numFmtId="49" fontId="11" fillId="0" borderId="15" xfId="1" applyNumberFormat="1" applyFont="1" applyBorder="1" applyAlignment="1" applyProtection="1">
      <alignment vertical="center"/>
      <protection locked="0"/>
    </xf>
    <xf numFmtId="14" fontId="11" fillId="0" borderId="12" xfId="1" applyNumberFormat="1" applyFont="1" applyBorder="1" applyAlignment="1" applyProtection="1">
      <alignment horizontal="center" vertical="center" wrapText="1"/>
      <protection locked="0"/>
    </xf>
    <xf numFmtId="0" fontId="5" fillId="0" borderId="12" xfId="1" applyFont="1" applyBorder="1" applyAlignment="1" applyProtection="1">
      <alignment horizontal="center"/>
      <protection locked="0"/>
    </xf>
    <xf numFmtId="0" fontId="11" fillId="0" borderId="13" xfId="1" applyFont="1" applyBorder="1" applyAlignment="1" applyProtection="1">
      <alignment vertical="center" wrapText="1"/>
      <protection locked="0"/>
    </xf>
    <xf numFmtId="0" fontId="11" fillId="2" borderId="12" xfId="1" applyFont="1" applyFill="1" applyBorder="1" applyAlignment="1" applyProtection="1">
      <alignment vertical="center" wrapText="1"/>
      <protection locked="0"/>
    </xf>
    <xf numFmtId="0" fontId="11" fillId="2" borderId="20" xfId="1" applyFont="1" applyFill="1" applyBorder="1" applyAlignment="1" applyProtection="1">
      <alignment vertical="center"/>
      <protection locked="0"/>
    </xf>
    <xf numFmtId="0" fontId="11" fillId="0" borderId="21" xfId="1" applyFont="1" applyBorder="1" applyAlignment="1" applyProtection="1">
      <alignment vertical="center" wrapText="1"/>
      <protection locked="0"/>
    </xf>
    <xf numFmtId="0" fontId="11" fillId="0" borderId="16" xfId="1" applyFont="1" applyBorder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14" fontId="11" fillId="0" borderId="22" xfId="1" applyNumberFormat="1" applyFont="1" applyBorder="1" applyAlignment="1" applyProtection="1">
      <alignment vertical="center" wrapText="1"/>
      <protection locked="0"/>
    </xf>
    <xf numFmtId="0" fontId="11" fillId="0" borderId="22" xfId="1" applyFont="1" applyBorder="1" applyAlignment="1" applyProtection="1">
      <alignment vertical="center" wrapText="1"/>
      <protection locked="0"/>
    </xf>
    <xf numFmtId="0" fontId="11" fillId="0" borderId="23" xfId="1" applyFont="1" applyBorder="1" applyAlignment="1" applyProtection="1">
      <alignment vertical="center"/>
      <protection locked="0"/>
    </xf>
    <xf numFmtId="0" fontId="11" fillId="2" borderId="24" xfId="1" applyFont="1" applyFill="1" applyBorder="1" applyAlignment="1" applyProtection="1">
      <alignment vertical="center" wrapText="1"/>
      <protection locked="0"/>
    </xf>
    <xf numFmtId="0" fontId="11" fillId="2" borderId="18" xfId="1" applyFont="1" applyFill="1" applyBorder="1" applyAlignment="1" applyProtection="1">
      <alignment vertical="center" wrapText="1"/>
      <protection locked="0"/>
    </xf>
    <xf numFmtId="0" fontId="5" fillId="0" borderId="0" xfId="0" applyFont="1" applyAlignment="1">
      <alignment vertical="center"/>
    </xf>
    <xf numFmtId="14" fontId="11" fillId="0" borderId="12" xfId="1" applyNumberFormat="1" applyFont="1" applyBorder="1" applyAlignment="1" applyProtection="1">
      <alignment vertical="center" wrapText="1"/>
      <protection locked="0"/>
    </xf>
    <xf numFmtId="0" fontId="11" fillId="0" borderId="12" xfId="1" applyFont="1" applyBorder="1" applyAlignment="1" applyProtection="1">
      <alignment vertical="center" wrapText="1"/>
      <protection locked="0"/>
    </xf>
    <xf numFmtId="0" fontId="11" fillId="0" borderId="12" xfId="1" applyFont="1" applyBorder="1" applyAlignment="1" applyProtection="1">
      <alignment horizontal="center" vertical="center"/>
      <protection locked="0"/>
    </xf>
    <xf numFmtId="14" fontId="11" fillId="0" borderId="18" xfId="1" applyNumberFormat="1" applyFont="1" applyBorder="1" applyAlignment="1" applyProtection="1">
      <alignment vertical="center" wrapText="1"/>
      <protection locked="0"/>
    </xf>
    <xf numFmtId="0" fontId="11" fillId="0" borderId="18" xfId="1" applyFont="1" applyBorder="1" applyAlignment="1" applyProtection="1">
      <alignment vertical="center" wrapText="1"/>
      <protection locked="0"/>
    </xf>
    <xf numFmtId="0" fontId="11" fillId="0" borderId="24" xfId="1" applyFont="1" applyBorder="1" applyAlignment="1" applyProtection="1">
      <alignment vertical="center" wrapText="1"/>
      <protection locked="0"/>
    </xf>
    <xf numFmtId="0" fontId="11" fillId="0" borderId="12" xfId="1" applyFont="1" applyBorder="1" applyAlignment="1" applyProtection="1">
      <alignment vertical="center"/>
      <protection locked="0"/>
    </xf>
    <xf numFmtId="0" fontId="11" fillId="0" borderId="16" xfId="1" applyFont="1" applyBorder="1" applyAlignment="1" applyProtection="1">
      <alignment vertical="center" wrapText="1"/>
      <protection locked="0"/>
    </xf>
    <xf numFmtId="49" fontId="2" fillId="0" borderId="12" xfId="1" applyNumberFormat="1" applyFont="1" applyBorder="1" applyAlignment="1" applyProtection="1">
      <alignment vertical="center"/>
      <protection locked="0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3" fillId="2" borderId="0" xfId="0" applyFont="1" applyFill="1" applyProtection="1"/>
    <xf numFmtId="0" fontId="5" fillId="2" borderId="0" xfId="0" applyFont="1" applyFill="1" applyProtection="1"/>
    <xf numFmtId="0" fontId="5" fillId="2" borderId="0" xfId="1" applyFont="1" applyFill="1" applyBorder="1" applyAlignment="1" applyProtection="1">
      <alignment horizontal="center" vertical="center"/>
    </xf>
    <xf numFmtId="0" fontId="5" fillId="2" borderId="0" xfId="0" applyFont="1" applyFill="1" applyAlignment="1" applyProtection="1">
      <alignment horizontal="center" vertical="center"/>
      <protection locked="0"/>
    </xf>
    <xf numFmtId="0" fontId="5" fillId="2" borderId="0" xfId="0" applyFont="1" applyFill="1" applyBorder="1" applyProtection="1"/>
    <xf numFmtId="0" fontId="5" fillId="2" borderId="0" xfId="1" applyFont="1" applyFill="1" applyBorder="1" applyAlignment="1" applyProtection="1">
      <alignment horizontal="right" vertical="center"/>
    </xf>
    <xf numFmtId="0" fontId="5" fillId="2" borderId="0" xfId="1" applyFont="1" applyFill="1" applyBorder="1" applyAlignment="1" applyProtection="1">
      <alignment horizontal="left" vertical="center"/>
    </xf>
    <xf numFmtId="0" fontId="3" fillId="0" borderId="0" xfId="0" applyFont="1" applyBorder="1" applyProtection="1"/>
    <xf numFmtId="0" fontId="5" fillId="0" borderId="0" xfId="0" applyFont="1" applyBorder="1" applyProtection="1">
      <protection locked="0"/>
    </xf>
    <xf numFmtId="0" fontId="5" fillId="2" borderId="0" xfId="0" applyFont="1" applyFill="1" applyBorder="1" applyProtection="1">
      <protection locked="0"/>
    </xf>
    <xf numFmtId="0" fontId="5" fillId="2" borderId="0" xfId="0" applyFont="1" applyFill="1" applyProtection="1">
      <protection locked="0"/>
    </xf>
    <xf numFmtId="3" fontId="3" fillId="2" borderId="12" xfId="1" applyNumberFormat="1" applyFont="1" applyFill="1" applyBorder="1" applyAlignment="1" applyProtection="1">
      <alignment horizontal="left" vertical="center" wrapText="1"/>
    </xf>
    <xf numFmtId="3" fontId="3" fillId="2" borderId="12" xfId="1" applyNumberFormat="1" applyFont="1" applyFill="1" applyBorder="1" applyAlignment="1" applyProtection="1">
      <alignment horizontal="center" vertical="center" wrapText="1"/>
    </xf>
    <xf numFmtId="0" fontId="5" fillId="0" borderId="0" xfId="1" applyFont="1" applyProtection="1">
      <protection locked="0"/>
    </xf>
    <xf numFmtId="0" fontId="3" fillId="0" borderId="12" xfId="1" applyFont="1" applyBorder="1" applyAlignment="1" applyProtection="1">
      <alignment horizontal="left" vertical="center" wrapText="1"/>
    </xf>
    <xf numFmtId="0" fontId="3" fillId="2" borderId="12" xfId="0" applyFont="1" applyFill="1" applyBorder="1" applyProtection="1"/>
    <xf numFmtId="0" fontId="3" fillId="0" borderId="0" xfId="1" applyFont="1" applyAlignment="1" applyProtection="1">
      <alignment horizontal="center" vertical="center"/>
      <protection locked="0"/>
    </xf>
    <xf numFmtId="0" fontId="3" fillId="0" borderId="12" xfId="1" applyFont="1" applyBorder="1" applyAlignment="1" applyProtection="1">
      <alignment horizontal="left" vertical="center" wrapText="1" indent="1"/>
    </xf>
    <xf numFmtId="0" fontId="5" fillId="0" borderId="12" xfId="1" applyFont="1" applyBorder="1" applyAlignment="1" applyProtection="1">
      <alignment horizontal="left" vertical="center" wrapText="1" indent="2"/>
    </xf>
    <xf numFmtId="0" fontId="5" fillId="0" borderId="12" xfId="0" applyFont="1" applyBorder="1" applyProtection="1">
      <protection locked="0"/>
    </xf>
    <xf numFmtId="0" fontId="13" fillId="0" borderId="0" xfId="1" applyFont="1" applyAlignment="1" applyProtection="1">
      <alignment horizontal="center" vertical="center" wrapText="1"/>
      <protection locked="0"/>
    </xf>
    <xf numFmtId="0" fontId="5" fillId="2" borderId="12" xfId="0" applyFont="1" applyFill="1" applyBorder="1" applyProtection="1"/>
    <xf numFmtId="0" fontId="5" fillId="0" borderId="0" xfId="1" applyFont="1" applyAlignment="1" applyProtection="1">
      <alignment horizontal="center" vertical="center" wrapText="1"/>
      <protection locked="0"/>
    </xf>
    <xf numFmtId="3" fontId="5" fillId="0" borderId="0" xfId="1" applyNumberFormat="1" applyFont="1" applyAlignment="1" applyProtection="1">
      <alignment horizontal="center" vertical="center" wrapText="1"/>
      <protection locked="0"/>
    </xf>
    <xf numFmtId="0" fontId="5" fillId="0" borderId="12" xfId="1" applyFont="1" applyBorder="1" applyAlignment="1" applyProtection="1">
      <alignment horizontal="left" vertical="center" wrapText="1" indent="3"/>
    </xf>
    <xf numFmtId="0" fontId="5" fillId="0" borderId="0" xfId="1" applyFont="1" applyAlignment="1" applyProtection="1">
      <alignment horizontal="center" vertical="center"/>
      <protection locked="0"/>
    </xf>
    <xf numFmtId="0" fontId="5" fillId="2" borderId="12" xfId="0" applyFont="1" applyFill="1" applyBorder="1" applyProtection="1">
      <protection locked="0"/>
    </xf>
    <xf numFmtId="0" fontId="5" fillId="0" borderId="12" xfId="1" applyFont="1" applyBorder="1" applyAlignment="1" applyProtection="1">
      <alignment horizontal="left" vertical="center" wrapText="1" indent="4"/>
    </xf>
    <xf numFmtId="0" fontId="5" fillId="0" borderId="12" xfId="0" applyFont="1" applyBorder="1" applyAlignment="1" applyProtection="1">
      <alignment horizontal="left" vertical="center" wrapText="1" indent="2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Protection="1"/>
    <xf numFmtId="0" fontId="3" fillId="0" borderId="0" xfId="0" applyFont="1" applyProtection="1">
      <protection locked="0"/>
    </xf>
    <xf numFmtId="0" fontId="0" fillId="0" borderId="0" xfId="0"/>
    <xf numFmtId="0" fontId="5" fillId="0" borderId="0" xfId="0" applyFont="1" applyBorder="1" applyProtection="1">
      <protection locked="0"/>
    </xf>
    <xf numFmtId="0" fontId="14" fillId="0" borderId="0" xfId="0" applyFont="1"/>
    <xf numFmtId="0" fontId="5" fillId="0" borderId="0" xfId="1" applyFont="1" applyProtection="1">
      <protection locked="0"/>
    </xf>
    <xf numFmtId="0" fontId="5" fillId="0" borderId="0" xfId="1" applyFont="1" applyAlignment="1" applyProtection="1">
      <alignment wrapText="1"/>
      <protection locked="0"/>
    </xf>
    <xf numFmtId="0" fontId="5" fillId="0" borderId="0" xfId="1" applyFont="1" applyAlignment="1" applyProtection="1">
      <alignment horizontal="center" vertical="center"/>
      <protection locked="0"/>
    </xf>
    <xf numFmtId="0" fontId="5" fillId="2" borderId="0" xfId="1" applyFont="1" applyFill="1" applyAlignment="1" applyProtection="1">
      <alignment wrapText="1"/>
    </xf>
    <xf numFmtId="0" fontId="5" fillId="2" borderId="0" xfId="1" applyFont="1" applyFill="1" applyAlignment="1" applyProtection="1">
      <alignment horizontal="center" vertical="center"/>
      <protection locked="0"/>
    </xf>
    <xf numFmtId="0" fontId="5" fillId="2" borderId="0" xfId="0" applyFont="1" applyFill="1" applyBorder="1" applyAlignment="1" applyProtection="1">
      <alignment wrapText="1"/>
    </xf>
    <xf numFmtId="0" fontId="3" fillId="0" borderId="0" xfId="0" applyFont="1" applyBorder="1" applyAlignment="1" applyProtection="1">
      <alignment horizontal="left"/>
    </xf>
    <xf numFmtId="0" fontId="5" fillId="0" borderId="0" xfId="0" applyFont="1" applyBorder="1" applyAlignment="1" applyProtection="1">
      <alignment wrapText="1"/>
      <protection locked="0"/>
    </xf>
    <xf numFmtId="0" fontId="5" fillId="0" borderId="0" xfId="0" applyFont="1" applyProtection="1"/>
    <xf numFmtId="0" fontId="5" fillId="2" borderId="0" xfId="1" applyFont="1" applyFill="1" applyAlignment="1" applyProtection="1">
      <alignment horizontal="center" vertical="center"/>
    </xf>
    <xf numFmtId="0" fontId="15" fillId="2" borderId="0" xfId="1" applyFont="1" applyFill="1" applyAlignment="1" applyProtection="1">
      <alignment horizontal="center" vertical="center" wrapText="1"/>
    </xf>
    <xf numFmtId="0" fontId="5" fillId="2" borderId="0" xfId="1" applyFont="1" applyFill="1" applyAlignment="1" applyProtection="1">
      <alignment vertical="center"/>
    </xf>
    <xf numFmtId="0" fontId="15" fillId="0" borderId="0" xfId="1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5" fillId="0" borderId="0" xfId="0" applyFont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14" fillId="0" borderId="0" xfId="0" applyFont="1" applyAlignment="1">
      <alignment wrapText="1"/>
    </xf>
    <xf numFmtId="0" fontId="5" fillId="4" borderId="0" xfId="1" applyFont="1" applyFill="1" applyProtection="1">
      <protection locked="0"/>
    </xf>
    <xf numFmtId="0" fontId="7" fillId="2" borderId="0" xfId="0" applyFont="1" applyFill="1" applyProtection="1"/>
    <xf numFmtId="0" fontId="5" fillId="4" borderId="0" xfId="0" applyFont="1" applyFill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left"/>
    </xf>
    <xf numFmtId="0" fontId="5" fillId="4" borderId="0" xfId="0" applyFont="1" applyFill="1" applyBorder="1" applyProtection="1"/>
    <xf numFmtId="0" fontId="5" fillId="4" borderId="0" xfId="0" applyFont="1" applyFill="1" applyProtection="1"/>
    <xf numFmtId="3" fontId="3" fillId="4" borderId="12" xfId="1" applyNumberFormat="1" applyFont="1" applyFill="1" applyBorder="1" applyAlignment="1" applyProtection="1">
      <alignment horizontal="left" vertical="center" wrapText="1"/>
    </xf>
    <xf numFmtId="3" fontId="3" fillId="4" borderId="12" xfId="1" applyNumberFormat="1" applyFont="1" applyFill="1" applyBorder="1" applyAlignment="1" applyProtection="1">
      <alignment horizontal="center" vertical="center" wrapText="1"/>
    </xf>
    <xf numFmtId="3" fontId="3" fillId="2" borderId="12" xfId="1" applyNumberFormat="1" applyFont="1" applyFill="1" applyBorder="1" applyAlignment="1" applyProtection="1">
      <alignment horizontal="right" vertical="center"/>
    </xf>
    <xf numFmtId="0" fontId="3" fillId="4" borderId="0" xfId="1" applyFont="1" applyFill="1" applyAlignment="1" applyProtection="1">
      <alignment horizontal="center" vertical="center"/>
      <protection locked="0"/>
    </xf>
    <xf numFmtId="3" fontId="5" fillId="2" borderId="12" xfId="1" applyNumberFormat="1" applyFont="1" applyFill="1" applyBorder="1" applyAlignment="1" applyProtection="1">
      <alignment horizontal="right" vertical="center" wrapText="1"/>
    </xf>
    <xf numFmtId="0" fontId="13" fillId="4" borderId="0" xfId="1" applyFont="1" applyFill="1" applyAlignment="1" applyProtection="1">
      <alignment horizontal="center" vertical="center" wrapText="1"/>
      <protection locked="0"/>
    </xf>
    <xf numFmtId="3" fontId="3" fillId="4" borderId="12" xfId="1" applyNumberFormat="1" applyFont="1" applyFill="1" applyBorder="1" applyAlignment="1" applyProtection="1">
      <alignment horizontal="center" vertical="center" wrapText="1"/>
      <protection locked="0"/>
    </xf>
    <xf numFmtId="0" fontId="5" fillId="4" borderId="0" xfId="1" applyFont="1" applyFill="1" applyAlignment="1" applyProtection="1">
      <alignment horizontal="center" vertical="center" wrapText="1"/>
      <protection locked="0"/>
    </xf>
    <xf numFmtId="0" fontId="5" fillId="4" borderId="0" xfId="1" applyFont="1" applyFill="1" applyAlignment="1" applyProtection="1">
      <alignment horizontal="center" vertical="center"/>
      <protection locked="0"/>
    </xf>
    <xf numFmtId="0" fontId="5" fillId="0" borderId="12" xfId="1" applyFont="1" applyBorder="1" applyAlignment="1">
      <alignment horizontal="left" vertical="center" wrapText="1"/>
    </xf>
    <xf numFmtId="0" fontId="5" fillId="0" borderId="12" xfId="1" applyFont="1" applyBorder="1" applyProtection="1">
      <protection locked="0"/>
    </xf>
    <xf numFmtId="3" fontId="3" fillId="2" borderId="12" xfId="1" applyNumberFormat="1" applyFont="1" applyFill="1" applyBorder="1" applyAlignment="1" applyProtection="1">
      <alignment horizontal="right" vertical="center" wrapText="1"/>
    </xf>
    <xf numFmtId="3" fontId="3" fillId="4" borderId="12" xfId="1" applyNumberFormat="1" applyFont="1" applyFill="1" applyBorder="1" applyAlignment="1" applyProtection="1">
      <alignment horizontal="center" vertical="center"/>
      <protection locked="0"/>
    </xf>
    <xf numFmtId="3" fontId="5" fillId="4" borderId="0" xfId="1" applyNumberFormat="1" applyFont="1" applyFill="1" applyAlignment="1" applyProtection="1">
      <alignment horizontal="center" vertical="center"/>
      <protection locked="0"/>
    </xf>
    <xf numFmtId="3" fontId="5" fillId="0" borderId="0" xfId="1" applyNumberFormat="1" applyFont="1" applyAlignment="1" applyProtection="1">
      <alignment horizontal="center" vertical="center"/>
      <protection locked="0"/>
    </xf>
    <xf numFmtId="0" fontId="5" fillId="0" borderId="12" xfId="1" applyFont="1" applyBorder="1" applyAlignment="1" applyProtection="1">
      <alignment horizontal="left" vertical="top"/>
      <protection locked="0"/>
    </xf>
    <xf numFmtId="165" fontId="5" fillId="0" borderId="12" xfId="1" applyNumberFormat="1" applyFont="1" applyBorder="1" applyAlignment="1" applyProtection="1">
      <alignment horizontal="right" vertical="center"/>
      <protection locked="0"/>
    </xf>
    <xf numFmtId="0" fontId="7" fillId="4" borderId="0" xfId="0" applyFont="1" applyFill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166" fontId="5" fillId="0" borderId="12" xfId="1" applyNumberFormat="1" applyFont="1" applyBorder="1" applyAlignment="1" applyProtection="1">
      <alignment horizontal="right" vertical="center"/>
      <protection locked="0"/>
    </xf>
    <xf numFmtId="4" fontId="5" fillId="0" borderId="12" xfId="1" applyNumberFormat="1" applyFont="1" applyBorder="1" applyAlignment="1" applyProtection="1">
      <alignment horizontal="right" vertical="center"/>
      <protection locked="0"/>
    </xf>
    <xf numFmtId="167" fontId="5" fillId="0" borderId="12" xfId="1" applyNumberFormat="1" applyFont="1" applyBorder="1" applyAlignment="1" applyProtection="1">
      <alignment horizontal="right" vertical="center"/>
      <protection locked="0"/>
    </xf>
    <xf numFmtId="0" fontId="5" fillId="4" borderId="12" xfId="1" applyFont="1" applyFill="1" applyBorder="1" applyAlignment="1" applyProtection="1">
      <alignment horizontal="left" vertical="center" wrapText="1" indent="3"/>
    </xf>
    <xf numFmtId="0" fontId="3" fillId="0" borderId="12" xfId="1" applyFont="1" applyBorder="1" applyAlignment="1" applyProtection="1">
      <alignment horizontal="left" vertical="top" indent="1"/>
    </xf>
    <xf numFmtId="3" fontId="3" fillId="2" borderId="12" xfId="0" applyNumberFormat="1" applyFont="1" applyFill="1" applyBorder="1" applyProtection="1"/>
    <xf numFmtId="0" fontId="5" fillId="0" borderId="12" xfId="1" applyFont="1" applyBorder="1" applyAlignment="1" applyProtection="1">
      <alignment horizontal="left" vertical="center" wrapText="1" indent="2"/>
    </xf>
    <xf numFmtId="0" fontId="5" fillId="2" borderId="12" xfId="0" applyFont="1" applyFill="1" applyBorder="1" applyAlignment="1" applyProtection="1">
      <alignment horizontal="center"/>
    </xf>
    <xf numFmtId="0" fontId="5" fillId="4" borderId="0" xfId="0" applyFont="1" applyFill="1" applyProtection="1">
      <protection locked="0"/>
    </xf>
    <xf numFmtId="0" fontId="5" fillId="0" borderId="12" xfId="1" applyFont="1" applyBorder="1" applyAlignment="1" applyProtection="1">
      <alignment horizontal="left" vertical="center" wrapText="1" indent="1"/>
    </xf>
    <xf numFmtId="0" fontId="5" fillId="0" borderId="16" xfId="0" applyFont="1" applyBorder="1" applyAlignment="1" applyProtection="1">
      <alignment horizontal="left" vertical="center" indent="1"/>
    </xf>
    <xf numFmtId="0" fontId="5" fillId="2" borderId="22" xfId="0" applyFont="1" applyFill="1" applyBorder="1" applyAlignment="1" applyProtection="1">
      <alignment horizontal="center"/>
    </xf>
    <xf numFmtId="0" fontId="5" fillId="0" borderId="19" xfId="0" applyFont="1" applyBorder="1" applyProtection="1">
      <protection locked="0"/>
    </xf>
    <xf numFmtId="0" fontId="5" fillId="2" borderId="15" xfId="0" applyFont="1" applyFill="1" applyBorder="1" applyAlignment="1" applyProtection="1">
      <alignment horizontal="center"/>
    </xf>
    <xf numFmtId="0" fontId="5" fillId="0" borderId="12" xfId="0" applyFont="1" applyBorder="1" applyAlignment="1" applyProtection="1">
      <alignment horizontal="center"/>
    </xf>
    <xf numFmtId="0" fontId="3" fillId="0" borderId="0" xfId="0" applyFont="1" applyAlignment="1" applyProtection="1">
      <alignment horizontal="left"/>
      <protection locked="0"/>
    </xf>
    <xf numFmtId="0" fontId="5" fillId="2" borderId="0" xfId="1" applyFont="1" applyFill="1" applyProtection="1"/>
    <xf numFmtId="0" fontId="5" fillId="2" borderId="0" xfId="1" applyFont="1" applyFill="1" applyProtection="1">
      <protection locked="0"/>
    </xf>
    <xf numFmtId="0" fontId="5" fillId="2" borderId="0" xfId="1" applyFont="1" applyFill="1" applyProtection="1">
      <protection locked="0"/>
    </xf>
    <xf numFmtId="0" fontId="3" fillId="4" borderId="12" xfId="1" applyFont="1" applyFill="1" applyBorder="1" applyAlignment="1" applyProtection="1">
      <alignment horizontal="left" vertical="center" wrapText="1"/>
    </xf>
    <xf numFmtId="0" fontId="13" fillId="2" borderId="0" xfId="1" applyFont="1" applyFill="1" applyAlignment="1" applyProtection="1">
      <alignment horizontal="center" vertical="center" wrapText="1"/>
      <protection locked="0"/>
    </xf>
    <xf numFmtId="0" fontId="3" fillId="4" borderId="12" xfId="1" applyFont="1" applyFill="1" applyBorder="1" applyAlignment="1" applyProtection="1">
      <alignment horizontal="left" vertical="center" wrapText="1" indent="1"/>
    </xf>
    <xf numFmtId="0" fontId="5" fillId="4" borderId="12" xfId="1" applyFont="1" applyFill="1" applyBorder="1" applyAlignment="1" applyProtection="1">
      <alignment horizontal="left" vertical="center" wrapText="1" indent="2"/>
    </xf>
    <xf numFmtId="3" fontId="3" fillId="4" borderId="12" xfId="1" applyNumberFormat="1" applyFont="1" applyFill="1" applyBorder="1" applyAlignment="1" applyProtection="1">
      <alignment horizontal="right" vertical="center" wrapText="1"/>
      <protection locked="0"/>
    </xf>
    <xf numFmtId="3" fontId="3" fillId="4" borderId="12" xfId="1" applyNumberFormat="1" applyFont="1" applyFill="1" applyBorder="1" applyAlignment="1" applyProtection="1">
      <alignment horizontal="right" vertical="center"/>
      <protection locked="0"/>
    </xf>
    <xf numFmtId="3" fontId="5" fillId="4" borderId="12" xfId="1" applyNumberFormat="1" applyFont="1" applyFill="1" applyBorder="1" applyAlignment="1" applyProtection="1">
      <alignment horizontal="right" vertical="center" wrapText="1"/>
      <protection locked="0"/>
    </xf>
    <xf numFmtId="3" fontId="5" fillId="4" borderId="12" xfId="1" applyNumberFormat="1" applyFont="1" applyFill="1" applyBorder="1" applyAlignment="1" applyProtection="1">
      <alignment horizontal="right" vertical="center"/>
      <protection locked="0"/>
    </xf>
    <xf numFmtId="0" fontId="5" fillId="0" borderId="12" xfId="1" applyFont="1" applyBorder="1" applyAlignment="1" applyProtection="1">
      <alignment horizontal="right" vertical="top"/>
      <protection locked="0"/>
    </xf>
    <xf numFmtId="0" fontId="5" fillId="2" borderId="12" xfId="1" applyFont="1" applyFill="1" applyBorder="1" applyAlignment="1" applyProtection="1">
      <alignment horizontal="right" vertical="top"/>
    </xf>
    <xf numFmtId="0" fontId="5" fillId="4" borderId="12" xfId="1" applyFont="1" applyFill="1" applyBorder="1" applyAlignment="1" applyProtection="1">
      <alignment horizontal="left" vertical="center" wrapText="1" indent="4"/>
    </xf>
    <xf numFmtId="0" fontId="5" fillId="0" borderId="16" xfId="1" applyFont="1" applyBorder="1" applyAlignment="1" applyProtection="1">
      <alignment horizontal="left" vertical="center" wrapText="1" indent="2"/>
    </xf>
    <xf numFmtId="4" fontId="5" fillId="0" borderId="19" xfId="1" applyNumberFormat="1" applyFont="1" applyBorder="1" applyAlignment="1" applyProtection="1">
      <alignment horizontal="right" vertical="center"/>
      <protection locked="0"/>
    </xf>
    <xf numFmtId="0" fontId="3" fillId="4" borderId="16" xfId="1" applyFont="1" applyFill="1" applyBorder="1" applyAlignment="1" applyProtection="1">
      <alignment horizontal="left" vertical="center" wrapText="1"/>
    </xf>
    <xf numFmtId="3" fontId="5" fillId="2" borderId="18" xfId="1" applyNumberFormat="1" applyFont="1" applyFill="1" applyBorder="1" applyAlignment="1" applyProtection="1">
      <alignment horizontal="right" vertical="center" wrapText="1"/>
    </xf>
    <xf numFmtId="0" fontId="3" fillId="2" borderId="19" xfId="1" applyFont="1" applyFill="1" applyBorder="1" applyAlignment="1" applyProtection="1">
      <alignment horizontal="right"/>
    </xf>
    <xf numFmtId="0" fontId="5" fillId="4" borderId="12" xfId="1" applyFont="1" applyFill="1" applyBorder="1" applyAlignment="1" applyProtection="1">
      <alignment horizontal="left" vertical="center" wrapText="1" indent="1"/>
    </xf>
    <xf numFmtId="0" fontId="5" fillId="0" borderId="16" xfId="1" applyFont="1" applyBorder="1" applyAlignment="1" applyProtection="1">
      <alignment horizontal="left" vertical="center" indent="1"/>
    </xf>
    <xf numFmtId="0" fontId="5" fillId="0" borderId="19" xfId="1" applyFont="1" applyBorder="1" applyAlignment="1" applyProtection="1">
      <alignment horizontal="right"/>
      <protection locked="0"/>
    </xf>
    <xf numFmtId="0" fontId="5" fillId="0" borderId="19" xfId="1" applyFont="1" applyBorder="1" applyAlignment="1" applyProtection="1">
      <alignment horizontal="right"/>
      <protection locked="0"/>
    </xf>
    <xf numFmtId="0" fontId="3" fillId="0" borderId="16" xfId="1" applyFont="1" applyBorder="1" applyAlignment="1" applyProtection="1">
      <alignment horizontal="left" vertical="center" wrapText="1"/>
    </xf>
    <xf numFmtId="0" fontId="3" fillId="4" borderId="19" xfId="0" applyFont="1" applyFill="1" applyBorder="1" applyProtection="1"/>
    <xf numFmtId="0" fontId="3" fillId="2" borderId="15" xfId="0" applyFont="1" applyFill="1" applyBorder="1" applyProtection="1"/>
    <xf numFmtId="0" fontId="3" fillId="4" borderId="12" xfId="1" applyFont="1" applyFill="1" applyBorder="1" applyAlignment="1" applyProtection="1">
      <alignment vertical="center" wrapText="1"/>
    </xf>
    <xf numFmtId="0" fontId="5" fillId="4" borderId="0" xfId="1" applyFont="1" applyFill="1" applyBorder="1" applyAlignment="1" applyProtection="1">
      <alignment horizontal="left" vertical="center" wrapText="1" indent="1"/>
    </xf>
    <xf numFmtId="0" fontId="5" fillId="0" borderId="0" xfId="0" applyFont="1" applyAlignment="1" applyProtection="1">
      <alignment horizontal="right"/>
      <protection locked="0"/>
    </xf>
    <xf numFmtId="14" fontId="5" fillId="0" borderId="0" xfId="1" applyNumberFormat="1" applyFont="1" applyBorder="1" applyAlignment="1" applyProtection="1">
      <alignment horizontal="center" vertical="center"/>
    </xf>
    <xf numFmtId="0" fontId="3" fillId="0" borderId="12" xfId="0" applyFont="1" applyBorder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0" fillId="4" borderId="0" xfId="0" applyFill="1"/>
    <xf numFmtId="0" fontId="1" fillId="4" borderId="0" xfId="0" applyFont="1" applyFill="1"/>
    <xf numFmtId="0" fontId="3" fillId="4" borderId="0" xfId="0" applyFont="1" applyFill="1" applyAlignment="1" applyProtection="1">
      <alignment horizontal="left"/>
      <protection locked="0"/>
    </xf>
    <xf numFmtId="0" fontId="5" fillId="4" borderId="0" xfId="0" applyFont="1" applyFill="1" applyAlignment="1" applyProtection="1">
      <alignment horizontal="left"/>
      <protection locked="0"/>
    </xf>
    <xf numFmtId="0" fontId="0" fillId="4" borderId="0" xfId="0" applyFill="1" applyProtection="1">
      <protection locked="0"/>
    </xf>
    <xf numFmtId="0" fontId="3" fillId="4" borderId="0" xfId="0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14" fillId="4" borderId="0" xfId="0" applyFont="1" applyFill="1"/>
    <xf numFmtId="0" fontId="14" fillId="2" borderId="12" xfId="0" applyFont="1" applyFill="1" applyBorder="1" applyAlignment="1">
      <alignment horizontal="center" vertical="center"/>
    </xf>
    <xf numFmtId="0" fontId="14" fillId="2" borderId="12" xfId="0" applyFont="1" applyFill="1" applyBorder="1"/>
    <xf numFmtId="0" fontId="3" fillId="2" borderId="12" xfId="1" applyFont="1" applyFill="1" applyBorder="1" applyAlignment="1" applyProtection="1">
      <alignment horizontal="left" vertical="center" wrapText="1" indent="1"/>
    </xf>
    <xf numFmtId="0" fontId="3" fillId="2" borderId="12" xfId="0" applyFont="1" applyFill="1" applyBorder="1" applyProtection="1">
      <protection locked="0"/>
    </xf>
    <xf numFmtId="0" fontId="5" fillId="4" borderId="0" xfId="0" applyFont="1" applyFill="1" applyBorder="1" applyProtection="1">
      <protection locked="0"/>
    </xf>
    <xf numFmtId="0" fontId="3" fillId="2" borderId="0" xfId="0" applyFont="1" applyFill="1" applyAlignment="1" applyProtection="1">
      <alignment horizontal="left" vertical="center"/>
    </xf>
    <xf numFmtId="0" fontId="5" fillId="2" borderId="0" xfId="1" applyFont="1" applyFill="1" applyAlignment="1" applyProtection="1">
      <alignment horizontal="right" vertical="center"/>
    </xf>
    <xf numFmtId="0" fontId="5" fillId="0" borderId="15" xfId="1" applyFont="1" applyBorder="1" applyAlignment="1" applyProtection="1">
      <alignment horizontal="left" vertical="center" wrapText="1" indent="1"/>
    </xf>
    <xf numFmtId="168" fontId="11" fillId="4" borderId="15" xfId="1" applyNumberFormat="1" applyFont="1" applyFill="1" applyBorder="1" applyAlignment="1" applyProtection="1">
      <alignment horizontal="left" vertical="center" wrapText="1"/>
      <protection locked="0"/>
    </xf>
    <xf numFmtId="3" fontId="5" fillId="4" borderId="12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15" xfId="1" applyFont="1" applyBorder="1" applyAlignment="1" applyProtection="1">
      <alignment horizontal="left" vertical="center" wrapText="1" indent="1"/>
    </xf>
    <xf numFmtId="0" fontId="5" fillId="0" borderId="0" xfId="0" applyFont="1" applyAlignment="1" applyProtection="1">
      <alignment vertical="top" wrapText="1"/>
      <protection locked="0"/>
    </xf>
    <xf numFmtId="14" fontId="4" fillId="4" borderId="0" xfId="1" applyNumberFormat="1" applyFont="1" applyFill="1" applyBorder="1" applyAlignment="1" applyProtection="1">
      <alignment vertical="center"/>
    </xf>
    <xf numFmtId="0" fontId="4" fillId="4" borderId="0" xfId="1" applyFont="1" applyFill="1" applyBorder="1" applyAlignment="1" applyProtection="1">
      <alignment vertical="center"/>
      <protection locked="0"/>
    </xf>
    <xf numFmtId="14" fontId="4" fillId="4" borderId="0" xfId="1" applyNumberFormat="1" applyFont="1" applyFill="1" applyBorder="1" applyAlignment="1" applyProtection="1">
      <alignment horizontal="center" vertical="center"/>
    </xf>
    <xf numFmtId="14" fontId="6" fillId="4" borderId="0" xfId="1" applyNumberFormat="1" applyFont="1" applyFill="1" applyBorder="1" applyAlignment="1" applyProtection="1">
      <alignment horizontal="center" vertical="center"/>
    </xf>
    <xf numFmtId="14" fontId="6" fillId="4" borderId="0" xfId="1" applyNumberFormat="1" applyFont="1" applyFill="1" applyBorder="1" applyAlignment="1" applyProtection="1">
      <alignment vertical="center"/>
    </xf>
    <xf numFmtId="14" fontId="6" fillId="4" borderId="0" xfId="1" applyNumberFormat="1" applyFont="1" applyFill="1" applyBorder="1" applyAlignment="1" applyProtection="1">
      <alignment vertical="center" wrapText="1"/>
    </xf>
    <xf numFmtId="0" fontId="5" fillId="0" borderId="0" xfId="0" applyFont="1" applyBorder="1" applyAlignment="1" applyProtection="1">
      <alignment horizontal="left"/>
      <protection locked="0"/>
    </xf>
    <xf numFmtId="0" fontId="5" fillId="0" borderId="0" xfId="0" applyFont="1" applyBorder="1" applyAlignment="1" applyProtection="1">
      <alignment horizontal="left" wrapText="1"/>
      <protection locked="0"/>
    </xf>
    <xf numFmtId="0" fontId="5" fillId="2" borderId="0" xfId="0" applyFont="1" applyFill="1" applyBorder="1" applyAlignment="1" applyProtection="1">
      <alignment horizontal="left" wrapText="1"/>
    </xf>
    <xf numFmtId="14" fontId="5" fillId="0" borderId="0" xfId="1" applyNumberFormat="1" applyFont="1" applyBorder="1" applyAlignment="1" applyProtection="1">
      <alignment vertical="center"/>
    </xf>
    <xf numFmtId="0" fontId="5" fillId="2" borderId="0" xfId="0" applyFont="1" applyFill="1" applyBorder="1" applyAlignment="1" applyProtection="1">
      <alignment horizontal="left"/>
    </xf>
    <xf numFmtId="0" fontId="5" fillId="0" borderId="0" xfId="0" applyFont="1" applyBorder="1" applyProtection="1"/>
    <xf numFmtId="0" fontId="5" fillId="2" borderId="25" xfId="0" applyFont="1" applyFill="1" applyBorder="1" applyAlignment="1" applyProtection="1">
      <alignment horizontal="left"/>
    </xf>
    <xf numFmtId="0" fontId="5" fillId="2" borderId="25" xfId="0" applyFont="1" applyFill="1" applyBorder="1" applyAlignment="1" applyProtection="1">
      <alignment horizontal="left" wrapText="1"/>
    </xf>
    <xf numFmtId="0" fontId="5" fillId="2" borderId="25" xfId="0" applyFont="1" applyFill="1" applyBorder="1" applyProtection="1"/>
    <xf numFmtId="0" fontId="3" fillId="2" borderId="25" xfId="0" applyFont="1" applyFill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wrapText="1"/>
    </xf>
    <xf numFmtId="0" fontId="3" fillId="0" borderId="0" xfId="0" applyFont="1" applyAlignment="1" applyProtection="1">
      <alignment horizontal="center" vertical="center" wrapText="1"/>
    </xf>
    <xf numFmtId="14" fontId="3" fillId="0" borderId="0" xfId="0" applyNumberFormat="1" applyFont="1" applyBorder="1" applyAlignment="1" applyProtection="1">
      <alignment horizontal="center" vertical="center" wrapText="1"/>
    </xf>
    <xf numFmtId="0" fontId="3" fillId="0" borderId="12" xfId="0" applyFont="1" applyBorder="1" applyAlignment="1" applyProtection="1">
      <alignment horizontal="left"/>
    </xf>
    <xf numFmtId="0" fontId="3" fillId="0" borderId="12" xfId="0" applyFont="1" applyBorder="1" applyAlignment="1" applyProtection="1">
      <alignment horizontal="center" vertical="center" wrapText="1"/>
    </xf>
    <xf numFmtId="0" fontId="3" fillId="2" borderId="12" xfId="0" applyFont="1" applyFill="1" applyBorder="1" applyAlignment="1" applyProtection="1">
      <alignment horizontal="right" vertical="center" wrapText="1"/>
    </xf>
    <xf numFmtId="0" fontId="3" fillId="0" borderId="12" xfId="0" applyFont="1" applyBorder="1" applyAlignment="1" applyProtection="1">
      <alignment horizontal="left" indent="1"/>
    </xf>
    <xf numFmtId="0" fontId="5" fillId="0" borderId="12" xfId="0" applyFont="1" applyBorder="1" applyAlignment="1" applyProtection="1">
      <alignment wrapText="1"/>
    </xf>
    <xf numFmtId="0" fontId="5" fillId="0" borderId="12" xfId="0" applyFont="1" applyBorder="1" applyAlignment="1" applyProtection="1">
      <alignment horizontal="left" vertical="center"/>
    </xf>
    <xf numFmtId="0" fontId="5" fillId="0" borderId="12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indent="1"/>
      <protection locked="0"/>
    </xf>
    <xf numFmtId="0" fontId="3" fillId="0" borderId="12" xfId="0" applyFont="1" applyBorder="1" applyAlignment="1" applyProtection="1">
      <alignment horizontal="left" vertical="center" indent="1"/>
    </xf>
    <xf numFmtId="0" fontId="3" fillId="0" borderId="0" xfId="0" applyFont="1" applyBorder="1" applyAlignment="1" applyProtection="1">
      <alignment horizontal="left" vertical="center" indent="1"/>
      <protection locked="0"/>
    </xf>
    <xf numFmtId="0" fontId="3" fillId="0" borderId="12" xfId="0" applyFont="1" applyBorder="1" applyAlignment="1" applyProtection="1">
      <alignment horizontal="left" vertical="center"/>
    </xf>
    <xf numFmtId="0" fontId="5" fillId="0" borderId="0" xfId="0" applyFont="1" applyBorder="1" applyAlignment="1" applyProtection="1">
      <alignment horizontal="left" vertical="center"/>
      <protection locked="0"/>
    </xf>
    <xf numFmtId="0" fontId="5" fillId="2" borderId="0" xfId="0" applyFont="1" applyFill="1" applyAlignment="1" applyProtection="1">
      <alignment horizontal="center" vertical="center"/>
    </xf>
    <xf numFmtId="0" fontId="3" fillId="4" borderId="0" xfId="0" applyFont="1" applyFill="1" applyBorder="1" applyAlignment="1" applyProtection="1">
      <alignment horizontal="left"/>
    </xf>
    <xf numFmtId="0" fontId="20" fillId="4" borderId="0" xfId="0" applyFont="1" applyFill="1" applyBorder="1" applyProtection="1"/>
    <xf numFmtId="0" fontId="20" fillId="4" borderId="0" xfId="0" applyFont="1" applyFill="1" applyBorder="1" applyAlignment="1" applyProtection="1">
      <alignment horizontal="center" vertical="center"/>
    </xf>
    <xf numFmtId="0" fontId="5" fillId="2" borderId="25" xfId="1" applyFont="1" applyFill="1" applyBorder="1" applyAlignment="1" applyProtection="1">
      <alignment horizontal="left" vertical="center"/>
    </xf>
    <xf numFmtId="0" fontId="4" fillId="2" borderId="27" xfId="1" applyFont="1" applyFill="1" applyBorder="1" applyAlignment="1" applyProtection="1">
      <alignment horizontal="center" vertical="top" wrapText="1"/>
    </xf>
    <xf numFmtId="1" fontId="4" fillId="2" borderId="27" xfId="1" applyNumberFormat="1" applyFont="1" applyFill="1" applyBorder="1" applyAlignment="1" applyProtection="1">
      <alignment horizontal="center" vertical="top" wrapText="1"/>
    </xf>
    <xf numFmtId="0" fontId="4" fillId="2" borderId="28" xfId="1" applyFont="1" applyFill="1" applyBorder="1" applyAlignment="1" applyProtection="1">
      <alignment horizontal="center" vertical="top" wrapText="1"/>
    </xf>
    <xf numFmtId="1" fontId="4" fillId="2" borderId="28" xfId="1" applyNumberFormat="1" applyFont="1" applyFill="1" applyBorder="1" applyAlignment="1" applyProtection="1">
      <alignment horizontal="center" vertical="top" wrapText="1"/>
    </xf>
    <xf numFmtId="0" fontId="6" fillId="2" borderId="12" xfId="1" applyFont="1" applyFill="1" applyBorder="1" applyAlignment="1" applyProtection="1">
      <alignment horizontal="center" vertical="top" wrapText="1"/>
    </xf>
    <xf numFmtId="1" fontId="6" fillId="2" borderId="12" xfId="1" applyNumberFormat="1" applyFont="1" applyFill="1" applyBorder="1" applyAlignment="1" applyProtection="1">
      <alignment horizontal="center" vertical="top" wrapText="1"/>
    </xf>
    <xf numFmtId="0" fontId="6" fillId="2" borderId="0" xfId="1" applyFont="1" applyFill="1" applyBorder="1" applyAlignment="1" applyProtection="1">
      <alignment horizontal="center" vertical="top" wrapText="1"/>
    </xf>
    <xf numFmtId="0" fontId="4" fillId="2" borderId="15" xfId="1" applyFont="1" applyFill="1" applyBorder="1" applyAlignment="1" applyProtection="1">
      <alignment horizontal="center" vertical="top" wrapText="1"/>
    </xf>
    <xf numFmtId="1" fontId="4" fillId="0" borderId="15" xfId="1" applyNumberFormat="1" applyFont="1" applyBorder="1" applyAlignment="1" applyProtection="1">
      <alignment horizontal="left" vertical="top" wrapText="1"/>
      <protection locked="0"/>
    </xf>
    <xf numFmtId="1" fontId="4" fillId="2" borderId="12" xfId="1" applyNumberFormat="1" applyFont="1" applyFill="1" applyBorder="1" applyAlignment="1" applyProtection="1">
      <alignment horizontal="center" vertical="top" wrapText="1"/>
    </xf>
    <xf numFmtId="0" fontId="21" fillId="0" borderId="29" xfId="1" applyFont="1" applyBorder="1" applyAlignment="1" applyProtection="1">
      <alignment horizontal="right" vertical="top" wrapText="1"/>
      <protection locked="0"/>
    </xf>
    <xf numFmtId="0" fontId="21" fillId="0" borderId="30" xfId="1" applyFont="1" applyBorder="1" applyAlignment="1" applyProtection="1">
      <alignment horizontal="right" vertical="top" wrapText="1"/>
      <protection locked="0"/>
    </xf>
    <xf numFmtId="0" fontId="4" fillId="0" borderId="31" xfId="1" applyFont="1" applyBorder="1" applyAlignment="1" applyProtection="1">
      <alignment horizontal="center" vertical="top" wrapText="1"/>
      <protection locked="0"/>
    </xf>
    <xf numFmtId="1" fontId="4" fillId="0" borderId="32" xfId="1" applyNumberFormat="1" applyFont="1" applyBorder="1" applyAlignment="1" applyProtection="1">
      <alignment horizontal="left" vertical="top" wrapText="1"/>
      <protection locked="0"/>
    </xf>
    <xf numFmtId="14" fontId="2" fillId="0" borderId="15" xfId="1" applyNumberFormat="1" applyFont="1" applyBorder="1" applyAlignment="1" applyProtection="1">
      <alignment wrapText="1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center" vertical="center"/>
      <protection locked="0"/>
    </xf>
    <xf numFmtId="0" fontId="0" fillId="2" borderId="0" xfId="0" applyFill="1" applyBorder="1"/>
    <xf numFmtId="0" fontId="5" fillId="2" borderId="25" xfId="0" applyFont="1" applyFill="1" applyBorder="1" applyProtection="1">
      <protection locked="0"/>
    </xf>
    <xf numFmtId="0" fontId="0" fillId="2" borderId="25" xfId="0" applyFill="1" applyBorder="1"/>
    <xf numFmtId="0" fontId="3" fillId="2" borderId="0" xfId="0" applyFont="1" applyFill="1" applyBorder="1" applyProtection="1">
      <protection locked="0"/>
    </xf>
    <xf numFmtId="0" fontId="14" fillId="2" borderId="0" xfId="0" applyFont="1" applyFill="1" applyBorder="1"/>
    <xf numFmtId="0" fontId="5" fillId="2" borderId="0" xfId="1" applyFont="1" applyFill="1" applyBorder="1" applyAlignment="1" applyProtection="1">
      <alignment horizontal="center" vertical="center"/>
      <protection locked="0"/>
    </xf>
    <xf numFmtId="14" fontId="5" fillId="0" borderId="0" xfId="1" applyNumberFormat="1" applyFont="1" applyBorder="1" applyAlignment="1" applyProtection="1">
      <alignment horizontal="right" vertical="center"/>
    </xf>
    <xf numFmtId="0" fontId="6" fillId="2" borderId="30" xfId="1" applyFont="1" applyFill="1" applyBorder="1" applyAlignment="1" applyProtection="1">
      <alignment horizontal="center" vertical="top" wrapText="1"/>
    </xf>
    <xf numFmtId="1" fontId="6" fillId="2" borderId="30" xfId="1" applyNumberFormat="1" applyFont="1" applyFill="1" applyBorder="1" applyAlignment="1" applyProtection="1">
      <alignment horizontal="center" vertical="top" wrapText="1"/>
    </xf>
    <xf numFmtId="0" fontId="6" fillId="0" borderId="30" xfId="1" applyFont="1" applyBorder="1" applyAlignment="1" applyProtection="1">
      <alignment horizontal="left" vertical="top"/>
    </xf>
    <xf numFmtId="0" fontId="4" fillId="0" borderId="30" xfId="1" applyFont="1" applyBorder="1" applyAlignment="1" applyProtection="1">
      <alignment horizontal="center" vertical="top" wrapText="1"/>
      <protection locked="0"/>
    </xf>
    <xf numFmtId="0" fontId="4" fillId="0" borderId="0" xfId="1" applyFont="1" applyBorder="1" applyAlignment="1" applyProtection="1">
      <alignment horizontal="center" vertical="top" wrapText="1"/>
      <protection locked="0"/>
    </xf>
    <xf numFmtId="1" fontId="4" fillId="0" borderId="0" xfId="1" applyNumberFormat="1" applyFont="1" applyBorder="1" applyAlignment="1" applyProtection="1">
      <alignment horizontal="center" vertical="top" wrapText="1"/>
      <protection locked="0"/>
    </xf>
    <xf numFmtId="1" fontId="4" fillId="2" borderId="30" xfId="1" applyNumberFormat="1" applyFont="1" applyFill="1" applyBorder="1" applyAlignment="1" applyProtection="1">
      <alignment horizontal="center" vertical="top" wrapText="1"/>
      <protection locked="0"/>
    </xf>
    <xf numFmtId="0" fontId="4" fillId="0" borderId="30" xfId="1" applyFont="1" applyBorder="1" applyAlignment="1" applyProtection="1">
      <alignment horizontal="left" vertical="top" wrapText="1"/>
      <protection locked="0"/>
    </xf>
    <xf numFmtId="1" fontId="4" fillId="0" borderId="30" xfId="1" applyNumberFormat="1" applyFont="1" applyBorder="1" applyAlignment="1" applyProtection="1">
      <alignment horizontal="left" vertical="top" wrapText="1"/>
      <protection locked="0"/>
    </xf>
    <xf numFmtId="0" fontId="21" fillId="2" borderId="30" xfId="1" applyFont="1" applyFill="1" applyBorder="1" applyAlignment="1" applyProtection="1">
      <alignment horizontal="right" vertical="top" wrapText="1"/>
      <protection locked="0"/>
    </xf>
    <xf numFmtId="0" fontId="4" fillId="0" borderId="33" xfId="1" applyFont="1" applyBorder="1" applyAlignment="1" applyProtection="1">
      <alignment horizontal="left" vertical="top" wrapText="1"/>
      <protection locked="0"/>
    </xf>
    <xf numFmtId="1" fontId="4" fillId="0" borderId="33" xfId="1" applyNumberFormat="1" applyFont="1" applyBorder="1" applyAlignment="1" applyProtection="1">
      <alignment horizontal="left" vertical="top" wrapText="1"/>
      <protection locked="0"/>
    </xf>
    <xf numFmtId="0" fontId="6" fillId="2" borderId="34" xfId="1" applyFont="1" applyFill="1" applyBorder="1" applyAlignment="1" applyProtection="1">
      <alignment horizontal="left" vertical="top"/>
      <protection locked="0"/>
    </xf>
    <xf numFmtId="0" fontId="4" fillId="2" borderId="34" xfId="1" applyFont="1" applyFill="1" applyBorder="1" applyAlignment="1" applyProtection="1">
      <alignment horizontal="left" vertical="top" wrapText="1"/>
      <protection locked="0"/>
    </xf>
    <xf numFmtId="0" fontId="4" fillId="2" borderId="35" xfId="1" applyFont="1" applyFill="1" applyBorder="1" applyAlignment="1" applyProtection="1">
      <alignment horizontal="left" vertical="top" wrapText="1"/>
      <protection locked="0"/>
    </xf>
    <xf numFmtId="1" fontId="4" fillId="2" borderId="35" xfId="1" applyNumberFormat="1" applyFont="1" applyFill="1" applyBorder="1" applyAlignment="1" applyProtection="1">
      <alignment horizontal="left" vertical="top" wrapText="1"/>
      <protection locked="0"/>
    </xf>
    <xf numFmtId="1" fontId="4" fillId="2" borderId="36" xfId="1" applyNumberFormat="1" applyFont="1" applyFill="1" applyBorder="1" applyAlignment="1" applyProtection="1">
      <alignment horizontal="left" vertical="top" wrapText="1"/>
      <protection locked="0"/>
    </xf>
    <xf numFmtId="0" fontId="21" fillId="2" borderId="33" xfId="1" applyFont="1" applyFill="1" applyBorder="1" applyAlignment="1" applyProtection="1">
      <alignment horizontal="right" vertical="top" wrapText="1"/>
      <protection locked="0"/>
    </xf>
    <xf numFmtId="0" fontId="3" fillId="4" borderId="0" xfId="0" applyFont="1" applyFill="1" applyAlignment="1" applyProtection="1">
      <alignment horizontal="center"/>
      <protection locked="0"/>
    </xf>
    <xf numFmtId="0" fontId="0" fillId="4" borderId="0" xfId="0" applyFill="1" applyBorder="1"/>
    <xf numFmtId="0" fontId="3" fillId="4" borderId="0" xfId="0" applyFont="1" applyFill="1" applyBorder="1" applyProtection="1">
      <protection locked="0"/>
    </xf>
    <xf numFmtId="0" fontId="22" fillId="0" borderId="0" xfId="1" applyFont="1" applyProtection="1">
      <protection locked="0"/>
    </xf>
    <xf numFmtId="0" fontId="14" fillId="2" borderId="0" xfId="0" applyFont="1" applyFill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14" fontId="5" fillId="2" borderId="0" xfId="1" applyNumberFormat="1" applyFont="1" applyFill="1" applyBorder="1" applyAlignment="1" applyProtection="1">
      <alignment vertical="center"/>
    </xf>
    <xf numFmtId="0" fontId="5" fillId="2" borderId="0" xfId="1" applyFont="1" applyFill="1" applyBorder="1" applyAlignment="1" applyProtection="1">
      <alignment vertical="center"/>
    </xf>
    <xf numFmtId="14" fontId="5" fillId="2" borderId="0" xfId="1" applyNumberFormat="1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23" fillId="2" borderId="0" xfId="1" applyFont="1" applyFill="1" applyAlignment="1" applyProtection="1">
      <alignment horizontal="left" vertical="center"/>
    </xf>
    <xf numFmtId="0" fontId="1" fillId="2" borderId="0" xfId="0" applyFont="1" applyFill="1" applyProtection="1"/>
    <xf numFmtId="0" fontId="4" fillId="2" borderId="12" xfId="1" applyFont="1" applyFill="1" applyBorder="1" applyAlignment="1" applyProtection="1">
      <alignment vertical="center" wrapText="1"/>
    </xf>
    <xf numFmtId="0" fontId="4" fillId="2" borderId="12" xfId="1" applyFont="1" applyFill="1" applyBorder="1" applyAlignment="1" applyProtection="1">
      <alignment horizontal="center" vertical="center" wrapText="1"/>
    </xf>
    <xf numFmtId="0" fontId="22" fillId="2" borderId="0" xfId="1" applyFont="1" applyFill="1" applyProtection="1">
      <protection locked="0"/>
    </xf>
    <xf numFmtId="0" fontId="6" fillId="2" borderId="16" xfId="1" applyFont="1" applyFill="1" applyBorder="1" applyAlignment="1" applyProtection="1">
      <alignment horizontal="center" vertical="center" wrapText="1"/>
    </xf>
    <xf numFmtId="0" fontId="6" fillId="2" borderId="19" xfId="1" applyFont="1" applyFill="1" applyBorder="1" applyAlignment="1" applyProtection="1">
      <alignment horizontal="center" vertical="center" wrapText="1"/>
    </xf>
    <xf numFmtId="0" fontId="6" fillId="2" borderId="12" xfId="1" applyFont="1" applyFill="1" applyBorder="1" applyAlignment="1" applyProtection="1">
      <alignment horizontal="center" vertical="center" wrapText="1"/>
    </xf>
    <xf numFmtId="0" fontId="6" fillId="0" borderId="12" xfId="1" applyFont="1" applyBorder="1" applyAlignment="1" applyProtection="1">
      <alignment vertical="center" wrapText="1"/>
    </xf>
    <xf numFmtId="0" fontId="4" fillId="0" borderId="12" xfId="1" applyFont="1" applyBorder="1" applyAlignment="1" applyProtection="1">
      <alignment vertical="center" wrapText="1"/>
    </xf>
    <xf numFmtId="0" fontId="4" fillId="0" borderId="12" xfId="1" applyFont="1" applyBorder="1" applyAlignment="1" applyProtection="1">
      <alignment vertical="center" wrapText="1"/>
      <protection locked="0"/>
    </xf>
    <xf numFmtId="0" fontId="4" fillId="0" borderId="0" xfId="1" applyFont="1" applyAlignment="1" applyProtection="1">
      <alignment vertical="center" wrapText="1"/>
      <protection locked="0"/>
    </xf>
    <xf numFmtId="0" fontId="3" fillId="0" borderId="0" xfId="0" applyFont="1" applyAlignment="1" applyProtection="1">
      <alignment horizontal="center"/>
      <protection locked="0"/>
    </xf>
    <xf numFmtId="0" fontId="5" fillId="0" borderId="25" xfId="0" applyFont="1" applyBorder="1" applyProtection="1">
      <protection locked="0"/>
    </xf>
    <xf numFmtId="0" fontId="0" fillId="0" borderId="25" xfId="0" applyBorder="1"/>
    <xf numFmtId="0" fontId="3" fillId="0" borderId="0" xfId="0" applyFont="1" applyBorder="1" applyProtection="1">
      <protection locked="0"/>
    </xf>
    <xf numFmtId="0" fontId="0" fillId="0" borderId="0" xfId="0" applyBorder="1"/>
    <xf numFmtId="0" fontId="1" fillId="0" borderId="0" xfId="1" applyFont="1"/>
    <xf numFmtId="0" fontId="14" fillId="2" borderId="0" xfId="1" applyFont="1" applyFill="1" applyProtection="1"/>
    <xf numFmtId="0" fontId="1" fillId="2" borderId="0" xfId="1" applyFont="1" applyFill="1" applyProtection="1"/>
    <xf numFmtId="0" fontId="5" fillId="2" borderId="0" xfId="1" applyFont="1" applyFill="1" applyBorder="1" applyProtection="1"/>
    <xf numFmtId="0" fontId="1" fillId="2" borderId="0" xfId="1" applyFont="1" applyFill="1" applyBorder="1" applyProtection="1"/>
    <xf numFmtId="0" fontId="3" fillId="4" borderId="0" xfId="1" applyFont="1" applyFill="1" applyBorder="1" applyAlignment="1" applyProtection="1">
      <alignment horizontal="left"/>
    </xf>
    <xf numFmtId="0" fontId="5" fillId="4" borderId="0" xfId="1" applyFont="1" applyFill="1" applyBorder="1" applyProtection="1"/>
    <xf numFmtId="0" fontId="1" fillId="4" borderId="0" xfId="1" applyFont="1" applyFill="1" applyBorder="1" applyProtection="1"/>
    <xf numFmtId="0" fontId="1" fillId="4" borderId="0" xfId="1" applyFont="1" applyFill="1" applyProtection="1"/>
    <xf numFmtId="0" fontId="1" fillId="4" borderId="0" xfId="1" applyFont="1" applyFill="1"/>
    <xf numFmtId="0" fontId="1" fillId="2" borderId="0" xfId="1" applyFont="1" applyFill="1" applyProtection="1"/>
    <xf numFmtId="0" fontId="6" fillId="2" borderId="16" xfId="1" applyFont="1" applyFill="1" applyBorder="1" applyAlignment="1" applyProtection="1">
      <alignment horizontal="center" vertical="center" wrapText="1"/>
    </xf>
    <xf numFmtId="0" fontId="6" fillId="2" borderId="12" xfId="1" applyFont="1" applyFill="1" applyBorder="1" applyAlignment="1" applyProtection="1">
      <alignment horizontal="center" vertical="center" wrapText="1"/>
    </xf>
    <xf numFmtId="0" fontId="4" fillId="0" borderId="12" xfId="1" applyFont="1" applyBorder="1" applyAlignment="1" applyProtection="1">
      <alignment horizontal="center" vertical="center" wrapText="1"/>
      <protection locked="0"/>
    </xf>
    <xf numFmtId="0" fontId="4" fillId="0" borderId="12" xfId="1" applyFont="1" applyBorder="1" applyAlignment="1" applyProtection="1">
      <alignment vertical="center" wrapText="1"/>
      <protection locked="0"/>
    </xf>
    <xf numFmtId="0" fontId="1" fillId="0" borderId="0" xfId="1" applyFont="1" applyProtection="1">
      <protection locked="0"/>
    </xf>
    <xf numFmtId="0" fontId="22" fillId="0" borderId="0" xfId="1" applyFont="1" applyProtection="1">
      <protection locked="0"/>
    </xf>
    <xf numFmtId="0" fontId="3" fillId="0" borderId="0" xfId="1" applyFont="1" applyAlignment="1" applyProtection="1">
      <alignment horizontal="center"/>
      <protection locked="0"/>
    </xf>
    <xf numFmtId="0" fontId="5" fillId="0" borderId="25" xfId="1" applyFont="1" applyBorder="1" applyProtection="1">
      <protection locked="0"/>
    </xf>
    <xf numFmtId="0" fontId="1" fillId="0" borderId="25" xfId="1" applyFont="1" applyBorder="1"/>
    <xf numFmtId="0" fontId="1" fillId="4" borderId="0" xfId="1" applyFont="1" applyFill="1" applyProtection="1">
      <protection locked="0"/>
    </xf>
    <xf numFmtId="0" fontId="22" fillId="4" borderId="0" xfId="1" applyFont="1" applyFill="1" applyProtection="1">
      <protection locked="0"/>
    </xf>
    <xf numFmtId="0" fontId="5" fillId="4" borderId="0" xfId="1" applyFont="1" applyFill="1" applyProtection="1">
      <protection locked="0"/>
    </xf>
    <xf numFmtId="0" fontId="3" fillId="4" borderId="0" xfId="1" applyFont="1" applyFill="1" applyAlignment="1" applyProtection="1">
      <alignment horizontal="center"/>
      <protection locked="0"/>
    </xf>
    <xf numFmtId="0" fontId="5" fillId="4" borderId="0" xfId="1" applyFont="1" applyFill="1" applyAlignment="1" applyProtection="1">
      <alignment horizontal="center" vertical="center"/>
      <protection locked="0"/>
    </xf>
    <xf numFmtId="0" fontId="5" fillId="4" borderId="25" xfId="1" applyFont="1" applyFill="1" applyBorder="1" applyProtection="1">
      <protection locked="0"/>
    </xf>
    <xf numFmtId="0" fontId="1" fillId="4" borderId="25" xfId="1" applyFont="1" applyFill="1" applyBorder="1"/>
    <xf numFmtId="0" fontId="3" fillId="4" borderId="0" xfId="1" applyFont="1" applyFill="1" applyProtection="1">
      <protection locked="0"/>
    </xf>
    <xf numFmtId="0" fontId="3" fillId="4" borderId="0" xfId="1" applyFont="1" applyFill="1" applyBorder="1" applyProtection="1">
      <protection locked="0"/>
    </xf>
    <xf numFmtId="0" fontId="14" fillId="4" borderId="0" xfId="1" applyFont="1" applyFill="1"/>
    <xf numFmtId="0" fontId="0" fillId="2" borderId="0" xfId="0" applyFill="1" applyBorder="1" applyProtection="1"/>
    <xf numFmtId="0" fontId="0" fillId="4" borderId="0" xfId="0" applyFill="1" applyProtection="1"/>
    <xf numFmtId="0" fontId="0" fillId="4" borderId="0" xfId="0" applyFill="1" applyBorder="1" applyProtection="1"/>
    <xf numFmtId="0" fontId="6" fillId="2" borderId="16" xfId="1" applyFont="1" applyFill="1" applyBorder="1" applyAlignment="1" applyProtection="1">
      <alignment horizontal="left" vertical="center" wrapText="1"/>
    </xf>
    <xf numFmtId="0" fontId="4" fillId="0" borderId="12" xfId="1" applyFont="1" applyBorder="1" applyAlignment="1" applyProtection="1">
      <alignment horizontal="center" vertical="center" wrapText="1"/>
      <protection locked="0"/>
    </xf>
    <xf numFmtId="0" fontId="4" fillId="0" borderId="15" xfId="1" applyFont="1" applyBorder="1" applyAlignment="1" applyProtection="1">
      <alignment vertical="center" wrapText="1"/>
      <protection locked="0"/>
    </xf>
    <xf numFmtId="0" fontId="22" fillId="4" borderId="0" xfId="1" applyFont="1" applyFill="1" applyProtection="1">
      <protection locked="0"/>
    </xf>
    <xf numFmtId="0" fontId="0" fillId="4" borderId="25" xfId="0" applyFill="1" applyBorder="1"/>
    <xf numFmtId="0" fontId="6" fillId="2" borderId="30" xfId="1" applyFont="1" applyFill="1" applyBorder="1" applyAlignment="1" applyProtection="1">
      <alignment horizontal="center" vertical="center" wrapText="1"/>
    </xf>
    <xf numFmtId="1" fontId="6" fillId="2" borderId="30" xfId="1" applyNumberFormat="1" applyFont="1" applyFill="1" applyBorder="1" applyAlignment="1" applyProtection="1">
      <alignment horizontal="center" vertical="center" wrapText="1"/>
    </xf>
    <xf numFmtId="14" fontId="1" fillId="0" borderId="12" xfId="1" applyNumberFormat="1" applyFont="1" applyBorder="1" applyProtection="1">
      <protection locked="0"/>
    </xf>
    <xf numFmtId="0" fontId="4" fillId="0" borderId="37" xfId="1" applyFont="1" applyBorder="1" applyAlignment="1" applyProtection="1">
      <alignment horizontal="left" vertical="top" wrapText="1"/>
      <protection locked="0"/>
    </xf>
    <xf numFmtId="0" fontId="4" fillId="0" borderId="38" xfId="1" applyFont="1" applyBorder="1" applyAlignment="1" applyProtection="1">
      <alignment horizontal="left" vertical="top" wrapText="1"/>
      <protection locked="0"/>
    </xf>
    <xf numFmtId="0" fontId="6" fillId="0" borderId="12" xfId="1" applyFont="1" applyBorder="1" applyAlignment="1" applyProtection="1">
      <alignment horizontal="left" vertical="top" wrapText="1"/>
      <protection locked="0"/>
    </xf>
    <xf numFmtId="2" fontId="4" fillId="0" borderId="29" xfId="1" applyNumberFormat="1" applyFont="1" applyBorder="1" applyAlignment="1" applyProtection="1">
      <alignment horizontal="left" vertical="top" wrapText="1"/>
    </xf>
    <xf numFmtId="0" fontId="5" fillId="2" borderId="0" xfId="1" applyFont="1" applyFill="1" applyAlignment="1" applyProtection="1">
      <alignment horizontal="left" vertical="center"/>
    </xf>
    <xf numFmtId="0" fontId="1" fillId="2" borderId="0" xfId="1" applyFont="1" applyFill="1" applyBorder="1"/>
    <xf numFmtId="0" fontId="6" fillId="2" borderId="12" xfId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center" vertical="center" wrapText="1"/>
    </xf>
    <xf numFmtId="0" fontId="6" fillId="0" borderId="12" xfId="1" applyFont="1" applyBorder="1" applyAlignment="1">
      <alignment horizontal="left" vertical="center"/>
    </xf>
    <xf numFmtId="0" fontId="4" fillId="0" borderId="12" xfId="1" applyFont="1" applyBorder="1"/>
    <xf numFmtId="3" fontId="4" fillId="4" borderId="12" xfId="1" applyNumberFormat="1" applyFont="1" applyFill="1" applyBorder="1"/>
    <xf numFmtId="0" fontId="6" fillId="0" borderId="12" xfId="1" applyFont="1" applyBorder="1" applyAlignment="1">
      <alignment horizontal="center"/>
    </xf>
    <xf numFmtId="3" fontId="4" fillId="0" borderId="12" xfId="1" applyNumberFormat="1" applyFont="1" applyBorder="1"/>
    <xf numFmtId="0" fontId="4" fillId="0" borderId="12" xfId="1" applyFont="1" applyBorder="1" applyAlignment="1">
      <alignment horizontal="right"/>
    </xf>
    <xf numFmtId="0" fontId="4" fillId="4" borderId="12" xfId="1" applyFont="1" applyFill="1" applyBorder="1"/>
    <xf numFmtId="0" fontId="6" fillId="0" borderId="12" xfId="1" applyFont="1" applyBorder="1" applyAlignment="1">
      <alignment horizontal="center" vertical="center"/>
    </xf>
    <xf numFmtId="0" fontId="4" fillId="2" borderId="12" xfId="1" applyFont="1" applyFill="1" applyBorder="1"/>
    <xf numFmtId="0" fontId="4" fillId="0" borderId="12" xfId="1" applyFont="1" applyBorder="1" applyAlignment="1">
      <alignment horizontal="left" vertical="center"/>
    </xf>
    <xf numFmtId="0" fontId="4" fillId="0" borderId="0" xfId="1" applyFont="1" applyBorder="1" applyAlignment="1">
      <alignment horizontal="right"/>
    </xf>
    <xf numFmtId="0" fontId="4" fillId="0" borderId="0" xfId="1" applyFont="1" applyBorder="1" applyAlignment="1">
      <alignment horizontal="left" vertical="center"/>
    </xf>
    <xf numFmtId="0" fontId="4" fillId="0" borderId="0" xfId="1" applyFont="1" applyBorder="1"/>
    <xf numFmtId="0" fontId="5" fillId="0" borderId="0" xfId="1" applyFont="1" applyProtection="1">
      <protection locked="0"/>
    </xf>
    <xf numFmtId="0" fontId="3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0" fontId="14" fillId="0" borderId="0" xfId="1" applyFont="1"/>
    <xf numFmtId="0" fontId="1" fillId="0" borderId="0" xfId="1" applyFont="1"/>
    <xf numFmtId="15" fontId="0" fillId="0" borderId="0" xfId="0" applyNumberFormat="1"/>
    <xf numFmtId="0" fontId="4" fillId="0" borderId="0" xfId="1" applyFont="1" applyBorder="1" applyAlignment="1" applyProtection="1">
      <alignment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</xdr:row>
      <xdr:rowOff>171360</xdr:rowOff>
    </xdr:from>
    <xdr:to>
      <xdr:col>1</xdr:col>
      <xdr:colOff>1585800</xdr:colOff>
      <xdr:row>41</xdr:row>
      <xdr:rowOff>171360</xdr:rowOff>
    </xdr:to>
    <xdr:sp macro="" textlink="">
      <xdr:nvSpPr>
        <xdr:cNvPr id="2" name="Line 1"/>
        <xdr:cNvSpPr/>
      </xdr:nvSpPr>
      <xdr:spPr>
        <a:xfrm>
          <a:off x="1148040" y="8972280"/>
          <a:ext cx="1585800" cy="0"/>
        </a:xfrm>
        <a:prstGeom prst="line">
          <a:avLst/>
        </a:prstGeom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2901960</xdr:colOff>
      <xdr:row>41</xdr:row>
      <xdr:rowOff>181080</xdr:rowOff>
    </xdr:from>
    <xdr:to>
      <xdr:col>2</xdr:col>
      <xdr:colOff>575640</xdr:colOff>
      <xdr:row>41</xdr:row>
      <xdr:rowOff>181080</xdr:rowOff>
    </xdr:to>
    <xdr:sp macro="" textlink="">
      <xdr:nvSpPr>
        <xdr:cNvPr id="3" name="Line 1"/>
        <xdr:cNvSpPr/>
      </xdr:nvSpPr>
      <xdr:spPr>
        <a:xfrm>
          <a:off x="4050000" y="8982000"/>
          <a:ext cx="3312360" cy="0"/>
        </a:xfrm>
        <a:prstGeom prst="line">
          <a:avLst/>
        </a:prstGeom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</xdr:colOff>
      <xdr:row>30</xdr:row>
      <xdr:rowOff>171360</xdr:rowOff>
    </xdr:from>
    <xdr:to>
      <xdr:col>1</xdr:col>
      <xdr:colOff>1585440</xdr:colOff>
      <xdr:row>30</xdr:row>
      <xdr:rowOff>171360</xdr:rowOff>
    </xdr:to>
    <xdr:sp macro="" textlink="">
      <xdr:nvSpPr>
        <xdr:cNvPr id="17" name="Line 1"/>
        <xdr:cNvSpPr/>
      </xdr:nvSpPr>
      <xdr:spPr>
        <a:xfrm>
          <a:off x="513720" y="6257520"/>
          <a:ext cx="1585080" cy="0"/>
        </a:xfrm>
        <a:prstGeom prst="line">
          <a:avLst/>
        </a:prstGeom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2898720</xdr:colOff>
      <xdr:row>30</xdr:row>
      <xdr:rowOff>181080</xdr:rowOff>
    </xdr:from>
    <xdr:to>
      <xdr:col>2</xdr:col>
      <xdr:colOff>575280</xdr:colOff>
      <xdr:row>30</xdr:row>
      <xdr:rowOff>181080</xdr:rowOff>
    </xdr:to>
    <xdr:sp macro="" textlink="">
      <xdr:nvSpPr>
        <xdr:cNvPr id="18" name="Line 1"/>
        <xdr:cNvSpPr/>
      </xdr:nvSpPr>
      <xdr:spPr>
        <a:xfrm>
          <a:off x="3412080" y="6267240"/>
          <a:ext cx="1714680" cy="0"/>
        </a:xfrm>
        <a:prstGeom prst="line">
          <a:avLst/>
        </a:prstGeom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</xdr:colOff>
      <xdr:row>41</xdr:row>
      <xdr:rowOff>171000</xdr:rowOff>
    </xdr:from>
    <xdr:to>
      <xdr:col>1</xdr:col>
      <xdr:colOff>1586160</xdr:colOff>
      <xdr:row>41</xdr:row>
      <xdr:rowOff>171000</xdr:rowOff>
    </xdr:to>
    <xdr:sp macro="" textlink="">
      <xdr:nvSpPr>
        <xdr:cNvPr id="2" name="Line 1"/>
        <xdr:cNvSpPr/>
      </xdr:nvSpPr>
      <xdr:spPr>
        <a:xfrm>
          <a:off x="1007280" y="8629200"/>
          <a:ext cx="1585800" cy="0"/>
        </a:xfrm>
        <a:prstGeom prst="line">
          <a:avLst/>
        </a:prstGeom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2907720</xdr:colOff>
      <xdr:row>41</xdr:row>
      <xdr:rowOff>180720</xdr:rowOff>
    </xdr:from>
    <xdr:to>
      <xdr:col>2</xdr:col>
      <xdr:colOff>585360</xdr:colOff>
      <xdr:row>41</xdr:row>
      <xdr:rowOff>180720</xdr:rowOff>
    </xdr:to>
    <xdr:sp macro="" textlink="">
      <xdr:nvSpPr>
        <xdr:cNvPr id="3" name="Line 1"/>
        <xdr:cNvSpPr/>
      </xdr:nvSpPr>
      <xdr:spPr>
        <a:xfrm>
          <a:off x="3914640" y="8638920"/>
          <a:ext cx="3316320" cy="0"/>
        </a:xfrm>
        <a:prstGeom prst="line">
          <a:avLst/>
        </a:prstGeom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85</xdr:row>
      <xdr:rowOff>171360</xdr:rowOff>
    </xdr:from>
    <xdr:to>
      <xdr:col>1</xdr:col>
      <xdr:colOff>1584360</xdr:colOff>
      <xdr:row>85</xdr:row>
      <xdr:rowOff>171360</xdr:rowOff>
    </xdr:to>
    <xdr:sp macro="" textlink="">
      <xdr:nvSpPr>
        <xdr:cNvPr id="4" name="Line 1"/>
        <xdr:cNvSpPr/>
      </xdr:nvSpPr>
      <xdr:spPr>
        <a:xfrm>
          <a:off x="1117440" y="18278280"/>
          <a:ext cx="1584360" cy="0"/>
        </a:xfrm>
        <a:prstGeom prst="line">
          <a:avLst/>
        </a:prstGeom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2909520</xdr:colOff>
      <xdr:row>85</xdr:row>
      <xdr:rowOff>181080</xdr:rowOff>
    </xdr:from>
    <xdr:to>
      <xdr:col>2</xdr:col>
      <xdr:colOff>585000</xdr:colOff>
      <xdr:row>85</xdr:row>
      <xdr:rowOff>181080</xdr:rowOff>
    </xdr:to>
    <xdr:sp macro="" textlink="">
      <xdr:nvSpPr>
        <xdr:cNvPr id="5" name="Line 1"/>
        <xdr:cNvSpPr/>
      </xdr:nvSpPr>
      <xdr:spPr>
        <a:xfrm>
          <a:off x="4026960" y="18288000"/>
          <a:ext cx="3082320" cy="0"/>
        </a:xfrm>
        <a:prstGeom prst="line">
          <a:avLst/>
        </a:prstGeom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815400</xdr:colOff>
      <xdr:row>82</xdr:row>
      <xdr:rowOff>171360</xdr:rowOff>
    </xdr:from>
    <xdr:to>
      <xdr:col>1</xdr:col>
      <xdr:colOff>1393200</xdr:colOff>
      <xdr:row>82</xdr:row>
      <xdr:rowOff>171360</xdr:rowOff>
    </xdr:to>
    <xdr:sp macro="" textlink="">
      <xdr:nvSpPr>
        <xdr:cNvPr id="6" name="Line 1"/>
        <xdr:cNvSpPr/>
      </xdr:nvSpPr>
      <xdr:spPr>
        <a:xfrm>
          <a:off x="815400" y="17506800"/>
          <a:ext cx="1685160" cy="0"/>
        </a:xfrm>
        <a:prstGeom prst="line">
          <a:avLst/>
        </a:prstGeom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2204640</xdr:colOff>
      <xdr:row>82</xdr:row>
      <xdr:rowOff>180720</xdr:rowOff>
    </xdr:from>
    <xdr:to>
      <xdr:col>1</xdr:col>
      <xdr:colOff>5108760</xdr:colOff>
      <xdr:row>82</xdr:row>
      <xdr:rowOff>180720</xdr:rowOff>
    </xdr:to>
    <xdr:sp macro="" textlink="">
      <xdr:nvSpPr>
        <xdr:cNvPr id="7" name="Line 1"/>
        <xdr:cNvSpPr/>
      </xdr:nvSpPr>
      <xdr:spPr>
        <a:xfrm>
          <a:off x="3312000" y="17516160"/>
          <a:ext cx="2904120" cy="0"/>
        </a:xfrm>
        <a:prstGeom prst="line">
          <a:avLst/>
        </a:prstGeom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400050</xdr:colOff>
      <xdr:row>44</xdr:row>
      <xdr:rowOff>114300</xdr:rowOff>
    </xdr:to>
    <xdr:sp macro="" textlink="">
      <xdr:nvSpPr>
        <xdr:cNvPr id="41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400050</xdr:colOff>
      <xdr:row>44</xdr:row>
      <xdr:rowOff>114300</xdr:rowOff>
    </xdr:to>
    <xdr:sp macro="" textlink="">
      <xdr:nvSpPr>
        <xdr:cNvPr id="41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400050</xdr:colOff>
      <xdr:row>44</xdr:row>
      <xdr:rowOff>114300</xdr:rowOff>
    </xdr:to>
    <xdr:sp macro="" textlink="">
      <xdr:nvSpPr>
        <xdr:cNvPr id="41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400050</xdr:colOff>
      <xdr:row>44</xdr:row>
      <xdr:rowOff>114300</xdr:rowOff>
    </xdr:to>
    <xdr:sp macro="" textlink="">
      <xdr:nvSpPr>
        <xdr:cNvPr id="41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400050</xdr:colOff>
      <xdr:row>44</xdr:row>
      <xdr:rowOff>114300</xdr:rowOff>
    </xdr:to>
    <xdr:sp macro="" textlink="">
      <xdr:nvSpPr>
        <xdr:cNvPr id="4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</xdr:colOff>
      <xdr:row>34</xdr:row>
      <xdr:rowOff>171360</xdr:rowOff>
    </xdr:from>
    <xdr:to>
      <xdr:col>1</xdr:col>
      <xdr:colOff>1589040</xdr:colOff>
      <xdr:row>34</xdr:row>
      <xdr:rowOff>171360</xdr:rowOff>
    </xdr:to>
    <xdr:sp macro="" textlink="">
      <xdr:nvSpPr>
        <xdr:cNvPr id="8" name="Line 1"/>
        <xdr:cNvSpPr/>
      </xdr:nvSpPr>
      <xdr:spPr>
        <a:xfrm>
          <a:off x="624240" y="6914880"/>
          <a:ext cx="1588680" cy="0"/>
        </a:xfrm>
        <a:prstGeom prst="line">
          <a:avLst/>
        </a:prstGeom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2909160</xdr:colOff>
      <xdr:row>34</xdr:row>
      <xdr:rowOff>181080</xdr:rowOff>
    </xdr:from>
    <xdr:to>
      <xdr:col>2</xdr:col>
      <xdr:colOff>585360</xdr:colOff>
      <xdr:row>34</xdr:row>
      <xdr:rowOff>181080</xdr:rowOff>
    </xdr:to>
    <xdr:sp macro="" textlink="">
      <xdr:nvSpPr>
        <xdr:cNvPr id="9" name="Line 1"/>
        <xdr:cNvSpPr/>
      </xdr:nvSpPr>
      <xdr:spPr>
        <a:xfrm>
          <a:off x="3533040" y="6924600"/>
          <a:ext cx="3657240" cy="0"/>
        </a:xfrm>
        <a:prstGeom prst="line">
          <a:avLst/>
        </a:prstGeom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33</xdr:row>
      <xdr:rowOff>171360</xdr:rowOff>
    </xdr:from>
    <xdr:to>
      <xdr:col>2</xdr:col>
      <xdr:colOff>1582200</xdr:colOff>
      <xdr:row>33</xdr:row>
      <xdr:rowOff>171360</xdr:rowOff>
    </xdr:to>
    <xdr:sp macro="" textlink="">
      <xdr:nvSpPr>
        <xdr:cNvPr id="10" name="Line 1"/>
        <xdr:cNvSpPr/>
      </xdr:nvSpPr>
      <xdr:spPr>
        <a:xfrm>
          <a:off x="1852200" y="6810120"/>
          <a:ext cx="1582200" cy="0"/>
        </a:xfrm>
        <a:prstGeom prst="line">
          <a:avLst/>
        </a:prstGeom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42</xdr:row>
      <xdr:rowOff>171360</xdr:rowOff>
    </xdr:from>
    <xdr:to>
      <xdr:col>1</xdr:col>
      <xdr:colOff>1279080</xdr:colOff>
      <xdr:row>42</xdr:row>
      <xdr:rowOff>171360</xdr:rowOff>
    </xdr:to>
    <xdr:sp macro="" textlink="">
      <xdr:nvSpPr>
        <xdr:cNvPr id="11" name="Line 1"/>
        <xdr:cNvSpPr/>
      </xdr:nvSpPr>
      <xdr:spPr>
        <a:xfrm>
          <a:off x="311760" y="8524440"/>
          <a:ext cx="1279080" cy="0"/>
        </a:xfrm>
        <a:prstGeom prst="line">
          <a:avLst/>
        </a:prstGeom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</xdr:col>
      <xdr:colOff>885960</xdr:colOff>
      <xdr:row>42</xdr:row>
      <xdr:rowOff>181080</xdr:rowOff>
    </xdr:from>
    <xdr:to>
      <xdr:col>6</xdr:col>
      <xdr:colOff>232560</xdr:colOff>
      <xdr:row>42</xdr:row>
      <xdr:rowOff>181080</xdr:rowOff>
    </xdr:to>
    <xdr:sp macro="" textlink="">
      <xdr:nvSpPr>
        <xdr:cNvPr id="12" name="Line 1"/>
        <xdr:cNvSpPr/>
      </xdr:nvSpPr>
      <xdr:spPr>
        <a:xfrm>
          <a:off x="3906360" y="8534160"/>
          <a:ext cx="2759760" cy="0"/>
        </a:xfrm>
        <a:prstGeom prst="line">
          <a:avLst/>
        </a:prstGeom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42</xdr:row>
      <xdr:rowOff>171360</xdr:rowOff>
    </xdr:from>
    <xdr:to>
      <xdr:col>2</xdr:col>
      <xdr:colOff>1067400</xdr:colOff>
      <xdr:row>42</xdr:row>
      <xdr:rowOff>171360</xdr:rowOff>
    </xdr:to>
    <xdr:sp macro="" textlink="">
      <xdr:nvSpPr>
        <xdr:cNvPr id="13" name="Line 1"/>
        <xdr:cNvSpPr/>
      </xdr:nvSpPr>
      <xdr:spPr>
        <a:xfrm>
          <a:off x="1308600" y="8334000"/>
          <a:ext cx="1067400" cy="0"/>
        </a:xfrm>
        <a:prstGeom prst="line">
          <a:avLst/>
        </a:prstGeom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</xdr:col>
      <xdr:colOff>524160</xdr:colOff>
      <xdr:row>42</xdr:row>
      <xdr:rowOff>153000</xdr:rowOff>
    </xdr:from>
    <xdr:to>
      <xdr:col>7</xdr:col>
      <xdr:colOff>11160</xdr:colOff>
      <xdr:row>42</xdr:row>
      <xdr:rowOff>153000</xdr:rowOff>
    </xdr:to>
    <xdr:sp macro="" textlink="">
      <xdr:nvSpPr>
        <xdr:cNvPr id="14" name="Line 1"/>
        <xdr:cNvSpPr/>
      </xdr:nvSpPr>
      <xdr:spPr>
        <a:xfrm>
          <a:off x="4168800" y="8315640"/>
          <a:ext cx="3504600" cy="0"/>
        </a:xfrm>
        <a:prstGeom prst="line">
          <a:avLst/>
        </a:prstGeom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85</xdr:row>
      <xdr:rowOff>171360</xdr:rowOff>
    </xdr:from>
    <xdr:to>
      <xdr:col>1</xdr:col>
      <xdr:colOff>1584000</xdr:colOff>
      <xdr:row>85</xdr:row>
      <xdr:rowOff>171360</xdr:rowOff>
    </xdr:to>
    <xdr:sp macro="" textlink="">
      <xdr:nvSpPr>
        <xdr:cNvPr id="15" name="Line 1"/>
        <xdr:cNvSpPr/>
      </xdr:nvSpPr>
      <xdr:spPr>
        <a:xfrm>
          <a:off x="906120" y="17506800"/>
          <a:ext cx="1584000" cy="0"/>
        </a:xfrm>
        <a:prstGeom prst="line">
          <a:avLst/>
        </a:prstGeom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2910960</xdr:colOff>
      <xdr:row>85</xdr:row>
      <xdr:rowOff>180720</xdr:rowOff>
    </xdr:from>
    <xdr:to>
      <xdr:col>2</xdr:col>
      <xdr:colOff>585000</xdr:colOff>
      <xdr:row>85</xdr:row>
      <xdr:rowOff>180720</xdr:rowOff>
    </xdr:to>
    <xdr:sp macro="" textlink="">
      <xdr:nvSpPr>
        <xdr:cNvPr id="16" name="Line 1"/>
        <xdr:cNvSpPr/>
      </xdr:nvSpPr>
      <xdr:spPr>
        <a:xfrm>
          <a:off x="3817080" y="17516160"/>
          <a:ext cx="2295360" cy="0"/>
        </a:xfrm>
        <a:prstGeom prst="line">
          <a:avLst/>
        </a:prstGeom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26"/>
  <sheetViews>
    <sheetView showGridLines="0" tabSelected="1" zoomScaleNormal="100" workbookViewId="0">
      <selection activeCell="D27" sqref="D27"/>
    </sheetView>
  </sheetViews>
  <sheetFormatPr defaultRowHeight="15" x14ac:dyDescent="0.2"/>
  <cols>
    <col min="1" max="1" width="9.85546875" style="23"/>
    <col min="2" max="2" width="11.7109375" style="23"/>
    <col min="3" max="3" width="31.28515625" style="23"/>
    <col min="4" max="4" width="15.140625" style="24"/>
    <col min="5" max="5" width="26.140625" style="23"/>
    <col min="6" max="6" width="19.140625" style="25"/>
    <col min="7" max="7" width="23.85546875" style="25"/>
    <col min="8" max="8" width="19.140625" style="25"/>
    <col min="9" max="9" width="16.42578125" style="23"/>
    <col min="10" max="10" width="14.28515625" style="23"/>
    <col min="11" max="11" width="13.140625" style="23"/>
    <col min="12" max="12" width="22.7109375" style="23"/>
    <col min="13" max="257" width="9.140625" style="23"/>
  </cols>
  <sheetData>
    <row r="1" spans="1:12" s="33" customFormat="1" x14ac:dyDescent="0.2">
      <c r="A1" s="26" t="s">
        <v>0</v>
      </c>
      <c r="B1" s="27"/>
      <c r="C1" s="27"/>
      <c r="D1" s="28"/>
      <c r="E1" s="29"/>
      <c r="F1" s="30"/>
      <c r="G1" s="29"/>
      <c r="H1" s="31"/>
      <c r="I1" s="27"/>
      <c r="J1" s="29"/>
      <c r="K1" s="29"/>
      <c r="L1" s="32" t="s">
        <v>1</v>
      </c>
    </row>
    <row r="2" spans="1:12" s="33" customFormat="1" x14ac:dyDescent="0.2">
      <c r="A2" s="34" t="s">
        <v>2</v>
      </c>
      <c r="B2" s="27"/>
      <c r="C2" s="27"/>
      <c r="D2" s="28"/>
      <c r="E2" s="29"/>
      <c r="F2" s="30"/>
      <c r="G2" s="29"/>
      <c r="H2" s="35"/>
      <c r="I2" s="27"/>
      <c r="J2" s="29"/>
      <c r="K2" s="29"/>
      <c r="L2" s="36" t="s">
        <v>3</v>
      </c>
    </row>
    <row r="3" spans="1:12" s="33" customFormat="1" x14ac:dyDescent="0.2">
      <c r="A3" s="37"/>
      <c r="B3" s="27"/>
      <c r="C3" s="38"/>
      <c r="D3" s="39"/>
      <c r="E3" s="29"/>
      <c r="F3" s="40"/>
      <c r="G3" s="29"/>
      <c r="H3" s="29"/>
      <c r="I3" s="30"/>
      <c r="J3" s="27"/>
      <c r="K3" s="27"/>
      <c r="L3" s="41"/>
    </row>
    <row r="4" spans="1:12" s="33" customFormat="1" x14ac:dyDescent="0.2">
      <c r="A4" s="42" t="s">
        <v>4</v>
      </c>
      <c r="B4" s="30"/>
      <c r="C4" s="30"/>
      <c r="D4" s="43"/>
      <c r="E4" s="44"/>
      <c r="F4" s="45"/>
      <c r="G4" s="29"/>
      <c r="H4" s="46"/>
      <c r="I4" s="44"/>
      <c r="J4" s="27"/>
      <c r="K4" s="29"/>
      <c r="L4" s="41"/>
    </row>
    <row r="5" spans="1:12" s="33" customFormat="1" x14ac:dyDescent="0.2">
      <c r="A5" s="47" t="s">
        <v>5</v>
      </c>
      <c r="B5" s="29"/>
      <c r="C5" s="48"/>
      <c r="D5" s="49"/>
      <c r="E5" s="29"/>
      <c r="F5" s="45"/>
      <c r="G5" s="45"/>
      <c r="H5" s="45"/>
      <c r="I5" s="29"/>
      <c r="J5" s="27"/>
      <c r="K5" s="27"/>
      <c r="L5" s="41"/>
    </row>
    <row r="6" spans="1:12" x14ac:dyDescent="0.2">
      <c r="A6" s="50"/>
      <c r="B6" s="51"/>
      <c r="C6" s="52"/>
      <c r="D6" s="53"/>
      <c r="E6" s="52"/>
      <c r="F6" s="30"/>
      <c r="G6" s="30"/>
      <c r="H6" s="30"/>
      <c r="I6" s="14" t="s">
        <v>6</v>
      </c>
      <c r="J6" s="14"/>
      <c r="K6" s="14"/>
      <c r="L6" s="54"/>
    </row>
    <row r="7" spans="1:12" s="64" customFormat="1" ht="38.25" x14ac:dyDescent="0.2">
      <c r="A7" s="55" t="s">
        <v>7</v>
      </c>
      <c r="B7" s="56" t="s">
        <v>8</v>
      </c>
      <c r="C7" s="56" t="s">
        <v>9</v>
      </c>
      <c r="D7" s="57" t="s">
        <v>10</v>
      </c>
      <c r="E7" s="58" t="s">
        <v>11</v>
      </c>
      <c r="F7" s="59" t="s">
        <v>12</v>
      </c>
      <c r="G7" s="60" t="s">
        <v>13</v>
      </c>
      <c r="H7" s="61" t="s">
        <v>14</v>
      </c>
      <c r="I7" s="55" t="s">
        <v>15</v>
      </c>
      <c r="J7" s="56" t="s">
        <v>16</v>
      </c>
      <c r="K7" s="62" t="s">
        <v>17</v>
      </c>
      <c r="L7" s="63" t="s">
        <v>18</v>
      </c>
    </row>
    <row r="8" spans="1:12" s="24" customFormat="1" x14ac:dyDescent="0.2">
      <c r="A8" s="65">
        <v>1</v>
      </c>
      <c r="B8" s="66">
        <v>2</v>
      </c>
      <c r="C8" s="66">
        <v>3</v>
      </c>
      <c r="D8" s="66">
        <v>4</v>
      </c>
      <c r="E8" s="66">
        <v>5</v>
      </c>
      <c r="F8" s="66">
        <v>6</v>
      </c>
      <c r="G8" s="66">
        <v>7</v>
      </c>
      <c r="H8" s="66">
        <v>8</v>
      </c>
      <c r="I8" s="67">
        <v>9</v>
      </c>
      <c r="J8" s="67">
        <v>10</v>
      </c>
      <c r="K8" s="67">
        <v>11</v>
      </c>
      <c r="L8" s="68">
        <v>12</v>
      </c>
    </row>
    <row r="9" spans="1:12" s="24" customFormat="1" x14ac:dyDescent="0.25">
      <c r="A9" s="69">
        <v>1</v>
      </c>
      <c r="B9" s="70">
        <v>43011</v>
      </c>
      <c r="C9" s="71" t="s">
        <v>19</v>
      </c>
      <c r="D9" s="72">
        <v>24680</v>
      </c>
      <c r="E9" s="73" t="s">
        <v>20</v>
      </c>
      <c r="F9" s="74" t="s">
        <v>21</v>
      </c>
      <c r="G9" s="75" t="s">
        <v>22</v>
      </c>
      <c r="H9" s="76" t="s">
        <v>23</v>
      </c>
      <c r="I9" s="77"/>
      <c r="J9" s="78"/>
      <c r="K9" s="78"/>
      <c r="L9" s="79"/>
    </row>
    <row r="10" spans="1:12" s="24" customFormat="1" x14ac:dyDescent="0.25">
      <c r="A10" s="69">
        <v>2</v>
      </c>
      <c r="B10" s="70">
        <v>43014</v>
      </c>
      <c r="C10" s="71" t="s">
        <v>19</v>
      </c>
      <c r="D10" s="72">
        <v>9000</v>
      </c>
      <c r="E10" s="73" t="s">
        <v>24</v>
      </c>
      <c r="F10" s="74" t="s">
        <v>25</v>
      </c>
      <c r="G10" s="75" t="s">
        <v>26</v>
      </c>
      <c r="H10" s="76" t="s">
        <v>23</v>
      </c>
      <c r="I10" s="77"/>
      <c r="J10" s="78"/>
      <c r="K10" s="78"/>
      <c r="L10" s="79"/>
    </row>
    <row r="11" spans="1:12" s="24" customFormat="1" x14ac:dyDescent="0.25">
      <c r="A11" s="24">
        <v>3</v>
      </c>
      <c r="B11" s="70">
        <v>43014</v>
      </c>
      <c r="C11" s="71" t="s">
        <v>19</v>
      </c>
      <c r="D11" s="72">
        <v>5450</v>
      </c>
      <c r="E11" s="73" t="s">
        <v>24</v>
      </c>
      <c r="F11" s="74" t="s">
        <v>25</v>
      </c>
      <c r="G11" s="75" t="s">
        <v>26</v>
      </c>
      <c r="H11" s="76" t="s">
        <v>23</v>
      </c>
      <c r="I11" s="77"/>
      <c r="J11" s="78"/>
      <c r="K11" s="78"/>
      <c r="L11" s="79"/>
    </row>
    <row r="12" spans="1:12" s="24" customFormat="1" x14ac:dyDescent="0.25">
      <c r="A12" s="69">
        <v>4</v>
      </c>
      <c r="B12" s="70">
        <v>43015</v>
      </c>
      <c r="C12" s="71" t="s">
        <v>19</v>
      </c>
      <c r="D12" s="72">
        <v>100</v>
      </c>
      <c r="E12" s="73" t="s">
        <v>27</v>
      </c>
      <c r="F12" s="75" t="s">
        <v>28</v>
      </c>
      <c r="G12" s="80" t="s">
        <v>29</v>
      </c>
      <c r="H12" s="76" t="s">
        <v>23</v>
      </c>
      <c r="I12" s="77"/>
      <c r="J12" s="78"/>
      <c r="K12" s="78"/>
      <c r="L12" s="79"/>
    </row>
    <row r="13" spans="1:12" s="24" customFormat="1" x14ac:dyDescent="0.25">
      <c r="A13" s="69">
        <v>5</v>
      </c>
      <c r="B13" s="70">
        <v>43017</v>
      </c>
      <c r="C13" s="71" t="s">
        <v>19</v>
      </c>
      <c r="D13" s="72">
        <v>1995</v>
      </c>
      <c r="E13" s="73" t="s">
        <v>24</v>
      </c>
      <c r="F13" s="74" t="s">
        <v>25</v>
      </c>
      <c r="G13" s="75" t="s">
        <v>26</v>
      </c>
      <c r="H13" s="76" t="s">
        <v>23</v>
      </c>
      <c r="I13" s="77"/>
      <c r="J13" s="78"/>
      <c r="K13" s="78"/>
      <c r="L13" s="79"/>
    </row>
    <row r="14" spans="1:12" s="24" customFormat="1" x14ac:dyDescent="0.25">
      <c r="A14" s="69">
        <v>6</v>
      </c>
      <c r="B14" s="70">
        <v>43018</v>
      </c>
      <c r="C14" s="71" t="s">
        <v>19</v>
      </c>
      <c r="D14" s="72">
        <v>4000</v>
      </c>
      <c r="E14" s="73" t="s">
        <v>24</v>
      </c>
      <c r="F14" s="74" t="s">
        <v>25</v>
      </c>
      <c r="G14" s="75" t="s">
        <v>26</v>
      </c>
      <c r="H14" s="76" t="s">
        <v>23</v>
      </c>
      <c r="I14" s="77"/>
      <c r="J14" s="78"/>
      <c r="K14" s="78"/>
      <c r="L14" s="79"/>
    </row>
    <row r="15" spans="1:12" x14ac:dyDescent="0.3">
      <c r="A15" s="69">
        <v>7</v>
      </c>
      <c r="B15" s="81">
        <v>43019</v>
      </c>
      <c r="C15" s="71" t="s">
        <v>19</v>
      </c>
      <c r="D15" s="82">
        <v>1000</v>
      </c>
      <c r="E15" s="83" t="s">
        <v>30</v>
      </c>
      <c r="F15" s="74" t="s">
        <v>31</v>
      </c>
      <c r="G15" s="75" t="s">
        <v>32</v>
      </c>
      <c r="H15" s="80" t="s">
        <v>33</v>
      </c>
      <c r="I15" s="77"/>
      <c r="J15" s="84"/>
      <c r="K15" s="85"/>
      <c r="L15" s="86"/>
    </row>
    <row r="16" spans="1:12" ht="20.25" customHeight="1" x14ac:dyDescent="0.3">
      <c r="A16" s="69">
        <v>8</v>
      </c>
      <c r="B16" s="81">
        <v>43019</v>
      </c>
      <c r="C16" s="71" t="s">
        <v>19</v>
      </c>
      <c r="D16" s="82">
        <v>1200</v>
      </c>
      <c r="E16" s="83" t="s">
        <v>34</v>
      </c>
      <c r="F16" s="74" t="s">
        <v>35</v>
      </c>
      <c r="G16" s="75" t="s">
        <v>36</v>
      </c>
      <c r="H16" s="80" t="s">
        <v>37</v>
      </c>
      <c r="I16" s="77"/>
      <c r="J16" s="84"/>
      <c r="K16" s="85"/>
      <c r="L16" s="86"/>
    </row>
    <row r="17" spans="1:12" ht="23.25" customHeight="1" x14ac:dyDescent="0.3">
      <c r="A17" s="69">
        <v>9</v>
      </c>
      <c r="B17" s="81">
        <v>43019</v>
      </c>
      <c r="C17" s="71" t="s">
        <v>19</v>
      </c>
      <c r="D17" s="82">
        <v>250</v>
      </c>
      <c r="E17" s="83" t="s">
        <v>38</v>
      </c>
      <c r="F17" s="74" t="s">
        <v>39</v>
      </c>
      <c r="G17" s="75" t="s">
        <v>32</v>
      </c>
      <c r="H17" s="80" t="s">
        <v>33</v>
      </c>
      <c r="I17" s="77"/>
      <c r="J17" s="84"/>
      <c r="K17" s="85"/>
      <c r="L17" s="86"/>
    </row>
    <row r="18" spans="1:12" ht="20.25" customHeight="1" x14ac:dyDescent="0.3">
      <c r="A18" s="69">
        <v>10</v>
      </c>
      <c r="B18" s="81">
        <v>43019</v>
      </c>
      <c r="C18" s="71" t="s">
        <v>19</v>
      </c>
      <c r="D18" s="82">
        <v>2998</v>
      </c>
      <c r="E18" s="83" t="s">
        <v>24</v>
      </c>
      <c r="F18" s="74" t="s">
        <v>25</v>
      </c>
      <c r="G18" s="75" t="s">
        <v>26</v>
      </c>
      <c r="H18" s="80" t="s">
        <v>23</v>
      </c>
      <c r="I18" s="77"/>
      <c r="J18" s="84"/>
      <c r="K18" s="85"/>
      <c r="L18" s="86"/>
    </row>
    <row r="19" spans="1:12" ht="27.75" customHeight="1" x14ac:dyDescent="0.2">
      <c r="A19" s="69">
        <v>11</v>
      </c>
      <c r="B19" s="81">
        <v>43019</v>
      </c>
      <c r="C19" s="71" t="s">
        <v>19</v>
      </c>
      <c r="D19" s="72">
        <v>1000</v>
      </c>
      <c r="E19" s="83" t="s">
        <v>40</v>
      </c>
      <c r="F19" s="75" t="s">
        <v>41</v>
      </c>
      <c r="G19" s="80" t="s">
        <v>42</v>
      </c>
      <c r="H19" s="80" t="s">
        <v>33</v>
      </c>
      <c r="I19" s="77"/>
      <c r="J19" s="84"/>
      <c r="K19" s="85"/>
      <c r="L19" s="86"/>
    </row>
    <row r="20" spans="1:12" ht="27.75" customHeight="1" x14ac:dyDescent="0.2">
      <c r="A20" s="69">
        <v>12</v>
      </c>
      <c r="B20" s="81">
        <v>43020</v>
      </c>
      <c r="C20" s="71" t="s">
        <v>19</v>
      </c>
      <c r="D20" s="72">
        <v>250</v>
      </c>
      <c r="E20" s="83" t="s">
        <v>43</v>
      </c>
      <c r="F20" s="75" t="s">
        <v>44</v>
      </c>
      <c r="G20" s="75" t="s">
        <v>45</v>
      </c>
      <c r="H20" s="80" t="s">
        <v>23</v>
      </c>
      <c r="I20" s="77"/>
      <c r="J20" s="84"/>
      <c r="K20" s="85"/>
      <c r="L20" s="86"/>
    </row>
    <row r="21" spans="1:12" ht="27.75" customHeight="1" x14ac:dyDescent="0.2">
      <c r="A21" s="69">
        <v>13</v>
      </c>
      <c r="B21" s="81">
        <v>43020</v>
      </c>
      <c r="C21" s="71" t="s">
        <v>19</v>
      </c>
      <c r="D21" s="72">
        <v>300</v>
      </c>
      <c r="E21" s="83" t="s">
        <v>46</v>
      </c>
      <c r="F21" s="75" t="s">
        <v>47</v>
      </c>
      <c r="G21" s="80" t="s">
        <v>48</v>
      </c>
      <c r="H21" s="80" t="s">
        <v>23</v>
      </c>
      <c r="I21" s="77"/>
      <c r="J21" s="84"/>
      <c r="K21" s="85"/>
      <c r="L21" s="86"/>
    </row>
    <row r="22" spans="1:12" ht="27.75" customHeight="1" x14ac:dyDescent="0.2">
      <c r="A22" s="69">
        <v>14</v>
      </c>
      <c r="B22" s="81">
        <v>43021</v>
      </c>
      <c r="C22" s="71" t="s">
        <v>19</v>
      </c>
      <c r="D22" s="72">
        <v>100</v>
      </c>
      <c r="E22" s="83" t="s">
        <v>49</v>
      </c>
      <c r="F22" s="75" t="s">
        <v>50</v>
      </c>
      <c r="G22" s="80" t="s">
        <v>51</v>
      </c>
      <c r="H22" s="80" t="s">
        <v>33</v>
      </c>
      <c r="I22" s="77"/>
      <c r="J22" s="84"/>
      <c r="K22" s="85"/>
      <c r="L22" s="86"/>
    </row>
    <row r="23" spans="1:12" ht="27.75" customHeight="1" x14ac:dyDescent="0.3">
      <c r="A23" s="69">
        <v>15</v>
      </c>
      <c r="B23" s="81">
        <v>43021</v>
      </c>
      <c r="C23" s="71" t="s">
        <v>19</v>
      </c>
      <c r="D23" s="82">
        <v>1000</v>
      </c>
      <c r="E23" s="83" t="s">
        <v>24</v>
      </c>
      <c r="F23" s="74" t="s">
        <v>25</v>
      </c>
      <c r="G23" s="75" t="s">
        <v>26</v>
      </c>
      <c r="H23" s="80" t="s">
        <v>23</v>
      </c>
      <c r="I23" s="77"/>
      <c r="J23" s="84"/>
      <c r="K23" s="85"/>
      <c r="L23" s="86"/>
    </row>
    <row r="24" spans="1:12" ht="27.75" customHeight="1" x14ac:dyDescent="0.2">
      <c r="A24" s="69">
        <v>16</v>
      </c>
      <c r="B24" s="81">
        <v>43024</v>
      </c>
      <c r="C24" s="71" t="s">
        <v>19</v>
      </c>
      <c r="D24" s="72">
        <v>4800</v>
      </c>
      <c r="E24" s="83" t="s">
        <v>52</v>
      </c>
      <c r="F24" s="75" t="s">
        <v>53</v>
      </c>
      <c r="G24" s="75" t="s">
        <v>54</v>
      </c>
      <c r="H24" s="80" t="s">
        <v>23</v>
      </c>
      <c r="I24" s="77"/>
      <c r="J24" s="84"/>
      <c r="K24" s="85"/>
      <c r="L24" s="86"/>
    </row>
    <row r="25" spans="1:12" ht="27.75" customHeight="1" x14ac:dyDescent="0.3">
      <c r="A25" s="69">
        <v>17</v>
      </c>
      <c r="B25" s="81">
        <v>43026</v>
      </c>
      <c r="C25" s="71" t="s">
        <v>19</v>
      </c>
      <c r="D25" s="82">
        <v>30</v>
      </c>
      <c r="E25" s="83" t="s">
        <v>55</v>
      </c>
      <c r="F25" s="74" t="s">
        <v>56</v>
      </c>
      <c r="G25" s="75" t="s">
        <v>57</v>
      </c>
      <c r="H25" s="80" t="s">
        <v>23</v>
      </c>
      <c r="I25" s="77"/>
      <c r="J25" s="84"/>
      <c r="K25" s="85"/>
      <c r="L25" s="86"/>
    </row>
    <row r="26" spans="1:12" ht="27.75" customHeight="1" x14ac:dyDescent="0.3">
      <c r="A26" s="69">
        <v>18</v>
      </c>
      <c r="B26" s="81">
        <v>43028</v>
      </c>
      <c r="C26" s="71" t="s">
        <v>19</v>
      </c>
      <c r="D26" s="82">
        <v>1000</v>
      </c>
      <c r="E26" s="83" t="s">
        <v>58</v>
      </c>
      <c r="F26" s="74" t="s">
        <v>59</v>
      </c>
      <c r="G26" s="75" t="s">
        <v>60</v>
      </c>
      <c r="H26" s="80" t="s">
        <v>23</v>
      </c>
      <c r="I26" s="77"/>
      <c r="J26" s="84"/>
      <c r="K26" s="85"/>
      <c r="L26" s="86"/>
    </row>
    <row r="27" spans="1:12" ht="27.75" customHeight="1" x14ac:dyDescent="0.2">
      <c r="A27" s="69">
        <v>19</v>
      </c>
      <c r="B27" s="70" t="s">
        <v>61</v>
      </c>
      <c r="C27" s="71" t="s">
        <v>62</v>
      </c>
      <c r="D27" s="87">
        <v>100</v>
      </c>
      <c r="E27" s="73" t="s">
        <v>63</v>
      </c>
      <c r="F27" s="75" t="s">
        <v>64</v>
      </c>
      <c r="G27" s="75"/>
      <c r="H27" s="75"/>
      <c r="I27" s="78"/>
      <c r="J27" s="84" t="s">
        <v>65</v>
      </c>
      <c r="K27" s="85"/>
      <c r="L27" s="86"/>
    </row>
    <row r="28" spans="1:12" ht="22.5" customHeight="1" x14ac:dyDescent="0.2">
      <c r="A28" s="69">
        <v>20</v>
      </c>
      <c r="B28" s="70" t="s">
        <v>61</v>
      </c>
      <c r="C28" s="71" t="s">
        <v>62</v>
      </c>
      <c r="D28" s="87">
        <v>100</v>
      </c>
      <c r="E28" s="83" t="s">
        <v>66</v>
      </c>
      <c r="F28" s="75" t="s">
        <v>67</v>
      </c>
      <c r="G28" s="75"/>
      <c r="H28" s="75"/>
      <c r="I28" s="78"/>
      <c r="J28" s="84" t="s">
        <v>65</v>
      </c>
      <c r="K28" s="85"/>
      <c r="L28" s="86"/>
    </row>
    <row r="29" spans="1:12" s="33" customFormat="1" ht="38.25" x14ac:dyDescent="0.2">
      <c r="A29" s="69">
        <v>21</v>
      </c>
      <c r="B29" s="70" t="s">
        <v>61</v>
      </c>
      <c r="C29" s="71" t="s">
        <v>62</v>
      </c>
      <c r="D29" s="87">
        <v>100</v>
      </c>
      <c r="E29" s="83" t="s">
        <v>68</v>
      </c>
      <c r="F29" s="45" t="s">
        <v>69</v>
      </c>
      <c r="G29" s="75"/>
      <c r="H29" s="75"/>
      <c r="I29" s="78"/>
      <c r="J29" s="84" t="s">
        <v>65</v>
      </c>
      <c r="K29" s="85"/>
      <c r="L29" s="86"/>
    </row>
    <row r="30" spans="1:12" s="33" customFormat="1" ht="38.25" x14ac:dyDescent="0.2">
      <c r="A30" s="69">
        <v>22</v>
      </c>
      <c r="B30" s="70" t="s">
        <v>61</v>
      </c>
      <c r="C30" s="71" t="s">
        <v>62</v>
      </c>
      <c r="D30" s="87">
        <v>100</v>
      </c>
      <c r="E30" s="83" t="s">
        <v>70</v>
      </c>
      <c r="F30" s="75" t="s">
        <v>71</v>
      </c>
      <c r="G30" s="75"/>
      <c r="H30" s="75"/>
      <c r="I30" s="78"/>
      <c r="J30" s="84" t="s">
        <v>65</v>
      </c>
      <c r="K30" s="85"/>
      <c r="L30" s="86"/>
    </row>
    <row r="31" spans="1:12" s="33" customFormat="1" ht="38.25" x14ac:dyDescent="0.2">
      <c r="A31" s="69">
        <v>23</v>
      </c>
      <c r="B31" s="70" t="s">
        <v>61</v>
      </c>
      <c r="C31" s="71" t="s">
        <v>62</v>
      </c>
      <c r="D31" s="87">
        <v>100</v>
      </c>
      <c r="E31" s="83" t="s">
        <v>72</v>
      </c>
      <c r="F31" s="75" t="s">
        <v>73</v>
      </c>
      <c r="G31" s="75"/>
      <c r="H31" s="75"/>
      <c r="I31" s="78"/>
      <c r="J31" s="84" t="s">
        <v>65</v>
      </c>
      <c r="K31" s="85"/>
      <c r="L31" s="86"/>
    </row>
    <row r="32" spans="1:12" ht="38.25" x14ac:dyDescent="0.2">
      <c r="A32" s="69">
        <v>24</v>
      </c>
      <c r="B32" s="70" t="s">
        <v>61</v>
      </c>
      <c r="C32" s="71" t="s">
        <v>62</v>
      </c>
      <c r="D32" s="87">
        <v>100</v>
      </c>
      <c r="E32" s="83" t="s">
        <v>74</v>
      </c>
      <c r="F32" s="75" t="s">
        <v>75</v>
      </c>
      <c r="G32" s="75"/>
      <c r="H32" s="75"/>
      <c r="I32" s="78"/>
      <c r="J32" s="84" t="s">
        <v>65</v>
      </c>
      <c r="K32" s="85"/>
      <c r="L32" s="86"/>
    </row>
    <row r="33" spans="1:12" s="88" customFormat="1" ht="34.5" customHeight="1" x14ac:dyDescent="0.2">
      <c r="A33" s="69">
        <v>25</v>
      </c>
      <c r="B33" s="70" t="s">
        <v>61</v>
      </c>
      <c r="C33" s="71" t="s">
        <v>62</v>
      </c>
      <c r="D33" s="87">
        <v>100</v>
      </c>
      <c r="E33" s="83" t="s">
        <v>76</v>
      </c>
      <c r="F33" s="75" t="s">
        <v>77</v>
      </c>
      <c r="G33" s="75"/>
      <c r="H33" s="75"/>
      <c r="I33" s="78"/>
      <c r="J33" s="84" t="s">
        <v>65</v>
      </c>
      <c r="K33" s="85"/>
      <c r="L33" s="86"/>
    </row>
    <row r="34" spans="1:12" s="88" customFormat="1" ht="38.25" x14ac:dyDescent="0.2">
      <c r="A34" s="69">
        <v>26</v>
      </c>
      <c r="B34" s="70" t="s">
        <v>61</v>
      </c>
      <c r="C34" s="71" t="s">
        <v>62</v>
      </c>
      <c r="D34" s="87">
        <v>100</v>
      </c>
      <c r="E34" s="83" t="s">
        <v>78</v>
      </c>
      <c r="F34" s="75" t="s">
        <v>79</v>
      </c>
      <c r="G34" s="75"/>
      <c r="H34" s="75"/>
      <c r="I34" s="78"/>
      <c r="J34" s="84" t="s">
        <v>65</v>
      </c>
      <c r="K34" s="85"/>
      <c r="L34" s="86"/>
    </row>
    <row r="35" spans="1:12" s="88" customFormat="1" ht="29.25" customHeight="1" x14ac:dyDescent="0.2">
      <c r="A35" s="69">
        <v>27</v>
      </c>
      <c r="B35" s="70" t="s">
        <v>80</v>
      </c>
      <c r="C35" s="71" t="s">
        <v>62</v>
      </c>
      <c r="D35" s="87">
        <v>100</v>
      </c>
      <c r="E35" s="83" t="s">
        <v>81</v>
      </c>
      <c r="F35" s="75" t="s">
        <v>82</v>
      </c>
      <c r="G35" s="75"/>
      <c r="H35" s="75"/>
      <c r="I35" s="78"/>
      <c r="J35" s="84" t="s">
        <v>65</v>
      </c>
      <c r="K35" s="85"/>
      <c r="L35" s="86"/>
    </row>
    <row r="36" spans="1:12" s="88" customFormat="1" ht="38.25" x14ac:dyDescent="0.2">
      <c r="A36" s="69">
        <v>28</v>
      </c>
      <c r="B36" s="70" t="s">
        <v>61</v>
      </c>
      <c r="C36" s="71" t="s">
        <v>62</v>
      </c>
      <c r="D36" s="87">
        <v>100</v>
      </c>
      <c r="E36" s="83" t="s">
        <v>83</v>
      </c>
      <c r="F36" s="75" t="s">
        <v>84</v>
      </c>
      <c r="G36" s="75"/>
      <c r="H36" s="75"/>
      <c r="I36" s="78"/>
      <c r="J36" s="84" t="s">
        <v>65</v>
      </c>
      <c r="K36" s="85"/>
      <c r="L36" s="86"/>
    </row>
    <row r="37" spans="1:12" s="94" customFormat="1" ht="38.25" x14ac:dyDescent="0.2">
      <c r="A37" s="69">
        <v>29</v>
      </c>
      <c r="B37" s="89" t="s">
        <v>61</v>
      </c>
      <c r="C37" s="90" t="s">
        <v>62</v>
      </c>
      <c r="D37" s="91">
        <v>100</v>
      </c>
      <c r="E37" s="83" t="s">
        <v>85</v>
      </c>
      <c r="F37" s="75" t="s">
        <v>86</v>
      </c>
      <c r="G37" s="74"/>
      <c r="H37" s="74"/>
      <c r="I37" s="92"/>
      <c r="J37" s="93" t="s">
        <v>65</v>
      </c>
      <c r="K37" s="85"/>
      <c r="L37" s="86"/>
    </row>
    <row r="38" spans="1:12" s="94" customFormat="1" ht="38.25" x14ac:dyDescent="0.2">
      <c r="A38" s="69">
        <v>30</v>
      </c>
      <c r="B38" s="95" t="s">
        <v>61</v>
      </c>
      <c r="C38" s="96" t="s">
        <v>62</v>
      </c>
      <c r="D38" s="91">
        <v>100</v>
      </c>
      <c r="E38" s="83" t="s">
        <v>58</v>
      </c>
      <c r="F38" s="75" t="s">
        <v>59</v>
      </c>
      <c r="G38" s="74"/>
      <c r="H38" s="74"/>
      <c r="I38" s="92"/>
      <c r="J38" s="93" t="s">
        <v>65</v>
      </c>
      <c r="K38" s="85"/>
      <c r="L38" s="86"/>
    </row>
    <row r="39" spans="1:12" s="94" customFormat="1" ht="38.25" x14ac:dyDescent="0.2">
      <c r="A39" s="69">
        <v>31</v>
      </c>
      <c r="B39" s="95" t="s">
        <v>61</v>
      </c>
      <c r="C39" s="96" t="s">
        <v>62</v>
      </c>
      <c r="D39" s="91">
        <v>100</v>
      </c>
      <c r="E39" s="83" t="s">
        <v>87</v>
      </c>
      <c r="F39" s="75" t="s">
        <v>88</v>
      </c>
      <c r="G39" s="74"/>
      <c r="H39" s="74"/>
      <c r="I39" s="92"/>
      <c r="J39" s="93" t="s">
        <v>65</v>
      </c>
      <c r="K39" s="85"/>
      <c r="L39" s="86"/>
    </row>
    <row r="40" spans="1:12" s="94" customFormat="1" ht="38.25" x14ac:dyDescent="0.2">
      <c r="A40" s="69">
        <v>32</v>
      </c>
      <c r="B40" s="95" t="s">
        <v>61</v>
      </c>
      <c r="C40" s="96" t="s">
        <v>62</v>
      </c>
      <c r="D40" s="91">
        <v>100</v>
      </c>
      <c r="E40" s="83" t="s">
        <v>89</v>
      </c>
      <c r="F40" s="75" t="s">
        <v>41</v>
      </c>
      <c r="G40" s="74"/>
      <c r="H40" s="74"/>
      <c r="I40" s="92"/>
      <c r="J40" s="93" t="s">
        <v>65</v>
      </c>
      <c r="K40" s="85"/>
      <c r="L40" s="86"/>
    </row>
    <row r="41" spans="1:12" s="94" customFormat="1" ht="38.25" x14ac:dyDescent="0.2">
      <c r="A41" s="69">
        <v>33</v>
      </c>
      <c r="B41" s="95" t="s">
        <v>61</v>
      </c>
      <c r="C41" s="96" t="s">
        <v>62</v>
      </c>
      <c r="D41" s="91">
        <v>100</v>
      </c>
      <c r="E41" s="83" t="s">
        <v>90</v>
      </c>
      <c r="F41" s="75" t="s">
        <v>91</v>
      </c>
      <c r="G41" s="74"/>
      <c r="H41" s="74"/>
      <c r="I41" s="92"/>
      <c r="J41" s="93" t="s">
        <v>65</v>
      </c>
      <c r="K41" s="85"/>
      <c r="L41" s="86"/>
    </row>
    <row r="42" spans="1:12" s="94" customFormat="1" ht="38.25" x14ac:dyDescent="0.2">
      <c r="A42" s="69">
        <v>34</v>
      </c>
      <c r="B42" s="95" t="s">
        <v>61</v>
      </c>
      <c r="C42" s="96" t="s">
        <v>62</v>
      </c>
      <c r="D42" s="91">
        <v>100</v>
      </c>
      <c r="E42" s="83" t="s">
        <v>92</v>
      </c>
      <c r="F42" s="75" t="s">
        <v>93</v>
      </c>
      <c r="G42" s="74"/>
      <c r="H42" s="74"/>
      <c r="I42" s="92"/>
      <c r="J42" s="93" t="s">
        <v>65</v>
      </c>
      <c r="K42" s="85"/>
      <c r="L42" s="86"/>
    </row>
    <row r="43" spans="1:12" ht="38.25" x14ac:dyDescent="0.2">
      <c r="A43" s="97">
        <v>35</v>
      </c>
      <c r="B43" s="95" t="s">
        <v>61</v>
      </c>
      <c r="C43" s="96" t="s">
        <v>62</v>
      </c>
      <c r="D43" s="91">
        <v>100</v>
      </c>
      <c r="E43" s="83" t="s">
        <v>94</v>
      </c>
      <c r="F43" s="75" t="s">
        <v>95</v>
      </c>
      <c r="G43" s="74"/>
      <c r="H43" s="74"/>
      <c r="I43" s="92"/>
      <c r="J43" s="93" t="s">
        <v>65</v>
      </c>
      <c r="K43" s="85"/>
      <c r="L43" s="86"/>
    </row>
    <row r="44" spans="1:12" ht="38.25" x14ac:dyDescent="0.2">
      <c r="A44" s="97">
        <v>36</v>
      </c>
      <c r="B44" s="98" t="s">
        <v>61</v>
      </c>
      <c r="C44" s="99" t="s">
        <v>62</v>
      </c>
      <c r="D44" s="91">
        <v>100</v>
      </c>
      <c r="E44" s="83" t="s">
        <v>96</v>
      </c>
      <c r="F44" s="75" t="s">
        <v>97</v>
      </c>
      <c r="G44" s="74"/>
      <c r="H44" s="74"/>
      <c r="I44" s="92"/>
      <c r="J44" s="93" t="s">
        <v>65</v>
      </c>
      <c r="K44" s="85"/>
      <c r="L44" s="86"/>
    </row>
    <row r="45" spans="1:12" ht="38.25" x14ac:dyDescent="0.2">
      <c r="A45" s="97">
        <v>37</v>
      </c>
      <c r="B45" s="99" t="s">
        <v>61</v>
      </c>
      <c r="C45" s="91" t="s">
        <v>62</v>
      </c>
      <c r="D45" s="100">
        <v>100</v>
      </c>
      <c r="E45" s="83" t="s">
        <v>98</v>
      </c>
      <c r="F45" s="75" t="s">
        <v>99</v>
      </c>
      <c r="G45" s="74"/>
      <c r="H45" s="74"/>
      <c r="I45" s="93"/>
      <c r="J45" s="93" t="s">
        <v>65</v>
      </c>
      <c r="K45" s="85"/>
      <c r="L45" s="86"/>
    </row>
    <row r="46" spans="1:12" ht="38.25" x14ac:dyDescent="0.2">
      <c r="A46" s="97">
        <v>38</v>
      </c>
      <c r="B46" s="99" t="s">
        <v>61</v>
      </c>
      <c r="C46" s="91" t="s">
        <v>62</v>
      </c>
      <c r="D46" s="100">
        <v>100</v>
      </c>
      <c r="E46" s="83" t="s">
        <v>100</v>
      </c>
      <c r="F46" s="75" t="s">
        <v>101</v>
      </c>
      <c r="G46" s="74"/>
      <c r="H46" s="74"/>
      <c r="I46" s="93"/>
      <c r="J46" s="93" t="s">
        <v>65</v>
      </c>
      <c r="K46" s="85"/>
      <c r="L46" s="86"/>
    </row>
    <row r="47" spans="1:12" ht="38.25" x14ac:dyDescent="0.2">
      <c r="A47" s="97">
        <v>39</v>
      </c>
      <c r="B47" s="99" t="s">
        <v>61</v>
      </c>
      <c r="C47" s="91" t="s">
        <v>62</v>
      </c>
      <c r="D47" s="100">
        <v>100</v>
      </c>
      <c r="E47" s="100" t="s">
        <v>102</v>
      </c>
      <c r="F47" s="74" t="s">
        <v>103</v>
      </c>
      <c r="G47" s="74"/>
      <c r="H47" s="74"/>
      <c r="I47" s="93"/>
      <c r="J47" s="93" t="s">
        <v>65</v>
      </c>
      <c r="K47" s="85"/>
      <c r="L47" s="86"/>
    </row>
    <row r="48" spans="1:12" ht="38.25" x14ac:dyDescent="0.2">
      <c r="A48" s="97">
        <v>40</v>
      </c>
      <c r="B48" s="99" t="s">
        <v>61</v>
      </c>
      <c r="C48" s="91" t="s">
        <v>62</v>
      </c>
      <c r="D48" s="100">
        <v>100</v>
      </c>
      <c r="E48" s="100" t="s">
        <v>104</v>
      </c>
      <c r="F48" s="74" t="s">
        <v>105</v>
      </c>
      <c r="G48" s="74"/>
      <c r="H48" s="74"/>
      <c r="I48" s="93"/>
      <c r="J48" s="93" t="s">
        <v>65</v>
      </c>
      <c r="K48" s="85"/>
      <c r="L48" s="86"/>
    </row>
    <row r="49" spans="1:12" ht="38.25" x14ac:dyDescent="0.2">
      <c r="A49" s="97">
        <v>41</v>
      </c>
      <c r="B49" s="99" t="s">
        <v>61</v>
      </c>
      <c r="C49" s="91" t="s">
        <v>62</v>
      </c>
      <c r="D49" s="100">
        <v>100</v>
      </c>
      <c r="E49" s="100" t="s">
        <v>106</v>
      </c>
      <c r="F49" s="74" t="s">
        <v>107</v>
      </c>
      <c r="G49" s="74"/>
      <c r="H49" s="74"/>
      <c r="I49" s="93"/>
      <c r="J49" s="93" t="s">
        <v>65</v>
      </c>
      <c r="K49" s="85"/>
      <c r="L49" s="86"/>
    </row>
    <row r="50" spans="1:12" ht="38.25" x14ac:dyDescent="0.2">
      <c r="A50" s="97">
        <v>42</v>
      </c>
      <c r="B50" s="99" t="s">
        <v>61</v>
      </c>
      <c r="C50" s="91" t="s">
        <v>62</v>
      </c>
      <c r="D50" s="100">
        <v>100</v>
      </c>
      <c r="E50" s="100" t="s">
        <v>108</v>
      </c>
      <c r="F50" s="74" t="s">
        <v>109</v>
      </c>
      <c r="G50" s="74"/>
      <c r="H50" s="74"/>
      <c r="I50" s="93"/>
      <c r="J50" s="93" t="s">
        <v>65</v>
      </c>
      <c r="K50" s="85"/>
      <c r="L50" s="86"/>
    </row>
    <row r="51" spans="1:12" ht="38.25" x14ac:dyDescent="0.2">
      <c r="A51" s="97">
        <v>43</v>
      </c>
      <c r="B51" s="99" t="s">
        <v>61</v>
      </c>
      <c r="C51" s="91" t="s">
        <v>62</v>
      </c>
      <c r="D51" s="100">
        <v>100</v>
      </c>
      <c r="E51" s="100" t="s">
        <v>110</v>
      </c>
      <c r="F51" s="74" t="s">
        <v>111</v>
      </c>
      <c r="G51" s="74"/>
      <c r="H51" s="74"/>
      <c r="I51" s="93"/>
      <c r="J51" s="93" t="s">
        <v>65</v>
      </c>
      <c r="K51" s="85"/>
      <c r="L51" s="86"/>
    </row>
    <row r="52" spans="1:12" ht="38.25" x14ac:dyDescent="0.2">
      <c r="A52" s="97">
        <v>44</v>
      </c>
      <c r="B52" s="99" t="s">
        <v>61</v>
      </c>
      <c r="C52" s="91" t="s">
        <v>62</v>
      </c>
      <c r="D52" s="100">
        <v>100</v>
      </c>
      <c r="E52" s="73" t="s">
        <v>112</v>
      </c>
      <c r="F52" s="75" t="s">
        <v>113</v>
      </c>
      <c r="G52" s="74"/>
      <c r="H52" s="74"/>
      <c r="I52" s="93"/>
      <c r="J52" s="93" t="s">
        <v>65</v>
      </c>
      <c r="K52" s="85"/>
      <c r="L52" s="86"/>
    </row>
    <row r="53" spans="1:12" ht="38.25" x14ac:dyDescent="0.2">
      <c r="A53" s="97">
        <v>45</v>
      </c>
      <c r="B53" s="99" t="s">
        <v>61</v>
      </c>
      <c r="C53" s="91" t="s">
        <v>62</v>
      </c>
      <c r="D53" s="100">
        <v>100</v>
      </c>
      <c r="E53" s="83" t="s">
        <v>114</v>
      </c>
      <c r="F53" s="75" t="s">
        <v>115</v>
      </c>
      <c r="G53" s="74"/>
      <c r="H53" s="74"/>
      <c r="I53" s="93"/>
      <c r="J53" s="93" t="s">
        <v>65</v>
      </c>
      <c r="K53" s="85"/>
      <c r="L53" s="86"/>
    </row>
    <row r="54" spans="1:12" ht="38.25" x14ac:dyDescent="0.2">
      <c r="A54" s="97">
        <v>46</v>
      </c>
      <c r="B54" s="99" t="s">
        <v>61</v>
      </c>
      <c r="C54" s="91" t="s">
        <v>62</v>
      </c>
      <c r="D54" s="100">
        <v>100</v>
      </c>
      <c r="E54" s="83" t="s">
        <v>116</v>
      </c>
      <c r="F54" s="45" t="s">
        <v>117</v>
      </c>
      <c r="G54" s="74"/>
      <c r="H54" s="74"/>
      <c r="I54" s="93"/>
      <c r="J54" s="93" t="s">
        <v>65</v>
      </c>
      <c r="K54" s="85"/>
      <c r="L54" s="86"/>
    </row>
    <row r="55" spans="1:12" ht="38.25" x14ac:dyDescent="0.2">
      <c r="A55" s="97">
        <v>47</v>
      </c>
      <c r="B55" s="99" t="s">
        <v>61</v>
      </c>
      <c r="C55" s="91" t="s">
        <v>62</v>
      </c>
      <c r="D55" s="100">
        <v>100</v>
      </c>
      <c r="E55" s="83" t="s">
        <v>118</v>
      </c>
      <c r="F55" s="75" t="s">
        <v>119</v>
      </c>
      <c r="G55" s="74"/>
      <c r="H55" s="74"/>
      <c r="I55" s="93"/>
      <c r="J55" s="93" t="s">
        <v>65</v>
      </c>
      <c r="K55" s="85"/>
      <c r="L55" s="86"/>
    </row>
    <row r="56" spans="1:12" ht="38.25" x14ac:dyDescent="0.2">
      <c r="A56" s="97">
        <v>48</v>
      </c>
      <c r="B56" s="99" t="s">
        <v>61</v>
      </c>
      <c r="C56" s="91" t="s">
        <v>62</v>
      </c>
      <c r="D56" s="100">
        <v>100</v>
      </c>
      <c r="E56" s="83" t="s">
        <v>120</v>
      </c>
      <c r="F56" s="75" t="s">
        <v>121</v>
      </c>
      <c r="G56" s="74"/>
      <c r="H56" s="74"/>
      <c r="I56" s="93"/>
      <c r="J56" s="93" t="s">
        <v>65</v>
      </c>
      <c r="K56" s="85"/>
      <c r="L56" s="86"/>
    </row>
    <row r="57" spans="1:12" ht="38.25" x14ac:dyDescent="0.2">
      <c r="A57" s="97">
        <v>49</v>
      </c>
      <c r="B57" s="99" t="s">
        <v>61</v>
      </c>
      <c r="C57" s="91" t="s">
        <v>62</v>
      </c>
      <c r="D57" s="100">
        <v>100</v>
      </c>
      <c r="E57" s="83" t="s">
        <v>122</v>
      </c>
      <c r="F57" s="75" t="s">
        <v>123</v>
      </c>
      <c r="G57" s="74"/>
      <c r="H57" s="74"/>
      <c r="I57" s="93"/>
      <c r="J57" s="93" t="s">
        <v>65</v>
      </c>
      <c r="K57" s="85"/>
      <c r="L57" s="86"/>
    </row>
    <row r="58" spans="1:12" ht="38.25" x14ac:dyDescent="0.2">
      <c r="A58" s="97">
        <v>50</v>
      </c>
      <c r="B58" s="99" t="s">
        <v>61</v>
      </c>
      <c r="C58" s="91" t="s">
        <v>62</v>
      </c>
      <c r="D58" s="100">
        <v>100</v>
      </c>
      <c r="E58" s="83" t="s">
        <v>124</v>
      </c>
      <c r="F58" s="75" t="s">
        <v>125</v>
      </c>
      <c r="G58" s="74"/>
      <c r="H58" s="74"/>
      <c r="I58" s="93"/>
      <c r="J58" s="93" t="s">
        <v>65</v>
      </c>
      <c r="K58" s="85"/>
      <c r="L58" s="86"/>
    </row>
    <row r="59" spans="1:12" ht="38.25" x14ac:dyDescent="0.2">
      <c r="A59" s="97">
        <v>51</v>
      </c>
      <c r="B59" s="99" t="s">
        <v>61</v>
      </c>
      <c r="C59" s="91" t="s">
        <v>62</v>
      </c>
      <c r="D59" s="100">
        <v>100</v>
      </c>
      <c r="E59" s="83" t="s">
        <v>126</v>
      </c>
      <c r="F59" s="75" t="s">
        <v>127</v>
      </c>
      <c r="G59" s="74"/>
      <c r="H59" s="74"/>
      <c r="I59" s="93"/>
      <c r="J59" s="93" t="s">
        <v>65</v>
      </c>
      <c r="K59" s="85"/>
      <c r="L59" s="86"/>
    </row>
    <row r="60" spans="1:12" ht="38.25" x14ac:dyDescent="0.2">
      <c r="A60" s="97">
        <v>52</v>
      </c>
      <c r="B60" s="99" t="s">
        <v>61</v>
      </c>
      <c r="C60" s="91" t="s">
        <v>62</v>
      </c>
      <c r="D60" s="100">
        <v>100</v>
      </c>
      <c r="E60" s="83" t="s">
        <v>128</v>
      </c>
      <c r="F60" s="75" t="s">
        <v>129</v>
      </c>
      <c r="G60" s="74"/>
      <c r="H60" s="74"/>
      <c r="I60" s="93"/>
      <c r="J60" s="93" t="s">
        <v>65</v>
      </c>
      <c r="K60" s="85"/>
      <c r="L60" s="86"/>
    </row>
    <row r="61" spans="1:12" ht="38.25" x14ac:dyDescent="0.2">
      <c r="A61" s="97">
        <v>53</v>
      </c>
      <c r="B61" s="99" t="s">
        <v>61</v>
      </c>
      <c r="C61" s="91" t="s">
        <v>62</v>
      </c>
      <c r="D61" s="100">
        <v>100</v>
      </c>
      <c r="E61" s="83" t="s">
        <v>130</v>
      </c>
      <c r="F61" s="75" t="s">
        <v>131</v>
      </c>
      <c r="G61" s="74"/>
      <c r="H61" s="74"/>
      <c r="I61" s="93"/>
      <c r="J61" s="93" t="s">
        <v>65</v>
      </c>
      <c r="K61" s="85"/>
      <c r="L61" s="86"/>
    </row>
    <row r="62" spans="1:12" ht="38.25" x14ac:dyDescent="0.2">
      <c r="A62" s="97">
        <v>54</v>
      </c>
      <c r="B62" s="99" t="s">
        <v>61</v>
      </c>
      <c r="C62" s="91" t="s">
        <v>62</v>
      </c>
      <c r="D62" s="100">
        <v>100</v>
      </c>
      <c r="E62" s="83" t="s">
        <v>132</v>
      </c>
      <c r="F62" s="75" t="s">
        <v>133</v>
      </c>
      <c r="G62" s="74"/>
      <c r="H62" s="74"/>
      <c r="I62" s="93"/>
      <c r="J62" s="93" t="s">
        <v>65</v>
      </c>
      <c r="K62" s="85"/>
      <c r="L62" s="86"/>
    </row>
    <row r="63" spans="1:12" ht="38.25" x14ac:dyDescent="0.2">
      <c r="A63" s="97">
        <v>55</v>
      </c>
      <c r="B63" s="99" t="s">
        <v>61</v>
      </c>
      <c r="C63" s="91" t="s">
        <v>62</v>
      </c>
      <c r="D63" s="100">
        <v>100</v>
      </c>
      <c r="E63" s="83" t="s">
        <v>134</v>
      </c>
      <c r="F63" s="75" t="s">
        <v>135</v>
      </c>
      <c r="G63" s="74"/>
      <c r="H63" s="74"/>
      <c r="I63" s="93"/>
      <c r="J63" s="93" t="s">
        <v>65</v>
      </c>
      <c r="K63" s="85"/>
      <c r="L63" s="86"/>
    </row>
    <row r="64" spans="1:12" ht="38.25" x14ac:dyDescent="0.2">
      <c r="A64" s="97">
        <v>56</v>
      </c>
      <c r="B64" s="99" t="s">
        <v>61</v>
      </c>
      <c r="C64" s="91" t="s">
        <v>62</v>
      </c>
      <c r="D64" s="100">
        <v>100</v>
      </c>
      <c r="E64" s="83" t="s">
        <v>136</v>
      </c>
      <c r="F64" s="75" t="s">
        <v>137</v>
      </c>
      <c r="G64" s="74"/>
      <c r="H64" s="74"/>
      <c r="I64" s="93"/>
      <c r="J64" s="93" t="s">
        <v>65</v>
      </c>
      <c r="K64" s="85"/>
      <c r="L64" s="86"/>
    </row>
    <row r="65" spans="1:12" ht="38.25" x14ac:dyDescent="0.2">
      <c r="A65" s="97">
        <v>57</v>
      </c>
      <c r="B65" s="99" t="s">
        <v>61</v>
      </c>
      <c r="C65" s="91" t="s">
        <v>62</v>
      </c>
      <c r="D65" s="100">
        <v>100</v>
      </c>
      <c r="E65" s="83" t="s">
        <v>138</v>
      </c>
      <c r="F65" s="75" t="s">
        <v>139</v>
      </c>
      <c r="G65" s="74"/>
      <c r="H65" s="74"/>
      <c r="I65" s="93"/>
      <c r="J65" s="93" t="s">
        <v>65</v>
      </c>
      <c r="K65" s="85"/>
      <c r="L65" s="86"/>
    </row>
    <row r="66" spans="1:12" ht="38.25" x14ac:dyDescent="0.2">
      <c r="A66" s="97">
        <v>58</v>
      </c>
      <c r="B66" s="96" t="s">
        <v>61</v>
      </c>
      <c r="C66" s="101" t="s">
        <v>62</v>
      </c>
      <c r="D66" s="96">
        <v>100</v>
      </c>
      <c r="E66" s="83" t="s">
        <v>140</v>
      </c>
      <c r="F66" s="75" t="s">
        <v>141</v>
      </c>
      <c r="G66" s="75"/>
      <c r="H66" s="75"/>
      <c r="I66" s="84"/>
      <c r="J66" s="84" t="s">
        <v>65</v>
      </c>
      <c r="K66" s="85"/>
      <c r="L66" s="86"/>
    </row>
    <row r="67" spans="1:12" ht="38.25" x14ac:dyDescent="0.2">
      <c r="A67" s="97">
        <v>59</v>
      </c>
      <c r="B67" s="96" t="s">
        <v>61</v>
      </c>
      <c r="C67" s="101" t="s">
        <v>62</v>
      </c>
      <c r="D67" s="96">
        <v>100</v>
      </c>
      <c r="E67" s="83" t="s">
        <v>63</v>
      </c>
      <c r="F67" s="75" t="s">
        <v>64</v>
      </c>
      <c r="G67" s="75"/>
      <c r="H67" s="75"/>
      <c r="I67" s="84"/>
      <c r="J67" s="84" t="s">
        <v>65</v>
      </c>
      <c r="K67" s="85"/>
      <c r="L67" s="86"/>
    </row>
    <row r="68" spans="1:12" ht="38.25" x14ac:dyDescent="0.2">
      <c r="A68" s="97">
        <v>60</v>
      </c>
      <c r="B68" s="96" t="s">
        <v>61</v>
      </c>
      <c r="C68" s="101" t="s">
        <v>62</v>
      </c>
      <c r="D68" s="96">
        <v>100</v>
      </c>
      <c r="E68" s="83" t="s">
        <v>142</v>
      </c>
      <c r="F68" s="75" t="s">
        <v>143</v>
      </c>
      <c r="G68" s="75"/>
      <c r="H68" s="75"/>
      <c r="I68" s="84"/>
      <c r="J68" s="84" t="s">
        <v>65</v>
      </c>
      <c r="K68" s="85"/>
      <c r="L68" s="86"/>
    </row>
    <row r="69" spans="1:12" ht="38.25" x14ac:dyDescent="0.2">
      <c r="A69" s="97">
        <v>61</v>
      </c>
      <c r="B69" s="96" t="s">
        <v>61</v>
      </c>
      <c r="C69" s="101" t="s">
        <v>62</v>
      </c>
      <c r="D69" s="96">
        <v>100</v>
      </c>
      <c r="E69" s="83" t="s">
        <v>66</v>
      </c>
      <c r="F69" s="75" t="s">
        <v>67</v>
      </c>
      <c r="G69" s="75"/>
      <c r="H69" s="75"/>
      <c r="I69" s="84"/>
      <c r="J69" s="84" t="s">
        <v>65</v>
      </c>
      <c r="K69" s="85"/>
      <c r="L69" s="86"/>
    </row>
    <row r="70" spans="1:12" ht="38.25" x14ac:dyDescent="0.2">
      <c r="A70" s="97">
        <v>62</v>
      </c>
      <c r="B70" s="96" t="s">
        <v>61</v>
      </c>
      <c r="C70" s="101" t="s">
        <v>62</v>
      </c>
      <c r="D70" s="96">
        <v>100</v>
      </c>
      <c r="E70" s="83" t="s">
        <v>68</v>
      </c>
      <c r="F70" s="75" t="s">
        <v>144</v>
      </c>
      <c r="G70" s="75"/>
      <c r="H70" s="75"/>
      <c r="I70" s="84"/>
      <c r="J70" s="84" t="s">
        <v>65</v>
      </c>
      <c r="K70" s="85"/>
      <c r="L70" s="86"/>
    </row>
    <row r="71" spans="1:12" ht="38.25" x14ac:dyDescent="0.2">
      <c r="A71" s="97">
        <v>62</v>
      </c>
      <c r="B71" s="96" t="s">
        <v>61</v>
      </c>
      <c r="C71" s="101" t="s">
        <v>62</v>
      </c>
      <c r="D71" s="96">
        <v>100</v>
      </c>
      <c r="E71" s="83" t="s">
        <v>145</v>
      </c>
      <c r="F71" s="75" t="s">
        <v>146</v>
      </c>
      <c r="G71" s="75"/>
      <c r="H71" s="75"/>
      <c r="I71" s="84"/>
      <c r="J71" s="84" t="s">
        <v>65</v>
      </c>
      <c r="K71" s="85"/>
      <c r="L71" s="86"/>
    </row>
    <row r="72" spans="1:12" ht="38.25" x14ac:dyDescent="0.2">
      <c r="A72" s="97">
        <v>64</v>
      </c>
      <c r="B72" s="96" t="s">
        <v>61</v>
      </c>
      <c r="C72" s="101" t="s">
        <v>62</v>
      </c>
      <c r="D72" s="96">
        <v>100</v>
      </c>
      <c r="E72" s="100" t="s">
        <v>147</v>
      </c>
      <c r="F72" s="74" t="s">
        <v>148</v>
      </c>
      <c r="G72" s="75"/>
      <c r="H72" s="75"/>
      <c r="I72" s="84"/>
      <c r="J72" s="84" t="s">
        <v>65</v>
      </c>
      <c r="K72" s="85"/>
      <c r="L72" s="86"/>
    </row>
    <row r="73" spans="1:12" ht="38.25" x14ac:dyDescent="0.2">
      <c r="A73" s="97">
        <v>65</v>
      </c>
      <c r="B73" s="96" t="s">
        <v>61</v>
      </c>
      <c r="C73" s="101" t="s">
        <v>62</v>
      </c>
      <c r="D73" s="96">
        <v>100</v>
      </c>
      <c r="E73" s="100" t="s">
        <v>149</v>
      </c>
      <c r="F73" s="74" t="s">
        <v>150</v>
      </c>
      <c r="G73" s="75"/>
      <c r="H73" s="75"/>
      <c r="I73" s="84"/>
      <c r="J73" s="84" t="s">
        <v>65</v>
      </c>
      <c r="K73" s="85"/>
      <c r="L73" s="86"/>
    </row>
    <row r="74" spans="1:12" ht="38.25" x14ac:dyDescent="0.2">
      <c r="A74" s="97">
        <v>66</v>
      </c>
      <c r="B74" s="96" t="s">
        <v>61</v>
      </c>
      <c r="C74" s="101" t="s">
        <v>62</v>
      </c>
      <c r="D74" s="96">
        <v>100</v>
      </c>
      <c r="E74" s="100" t="s">
        <v>151</v>
      </c>
      <c r="F74" s="74" t="s">
        <v>152</v>
      </c>
      <c r="G74" s="75"/>
      <c r="H74" s="75"/>
      <c r="I74" s="84"/>
      <c r="J74" s="84" t="s">
        <v>65</v>
      </c>
      <c r="K74" s="85"/>
      <c r="L74" s="86"/>
    </row>
    <row r="75" spans="1:12" ht="38.25" x14ac:dyDescent="0.2">
      <c r="A75" s="97">
        <v>67</v>
      </c>
      <c r="B75" s="96" t="s">
        <v>61</v>
      </c>
      <c r="C75" s="101" t="s">
        <v>62</v>
      </c>
      <c r="D75" s="96">
        <v>100</v>
      </c>
      <c r="E75" s="100" t="s">
        <v>153</v>
      </c>
      <c r="F75" s="74" t="s">
        <v>154</v>
      </c>
      <c r="G75" s="75"/>
      <c r="H75" s="75"/>
      <c r="I75" s="84"/>
      <c r="J75" s="84" t="s">
        <v>65</v>
      </c>
      <c r="K75" s="85"/>
      <c r="L75" s="86"/>
    </row>
    <row r="76" spans="1:12" ht="38.25" x14ac:dyDescent="0.2">
      <c r="A76" s="97">
        <v>68</v>
      </c>
      <c r="B76" s="96" t="s">
        <v>61</v>
      </c>
      <c r="C76" s="101" t="s">
        <v>62</v>
      </c>
      <c r="D76" s="96">
        <v>100</v>
      </c>
      <c r="E76" s="100" t="s">
        <v>155</v>
      </c>
      <c r="F76" s="74" t="s">
        <v>156</v>
      </c>
      <c r="G76" s="75"/>
      <c r="H76" s="75"/>
      <c r="I76" s="84"/>
      <c r="J76" s="84" t="s">
        <v>65</v>
      </c>
      <c r="K76" s="85"/>
      <c r="L76" s="86"/>
    </row>
    <row r="77" spans="1:12" ht="38.25" x14ac:dyDescent="0.2">
      <c r="A77" s="97">
        <v>69</v>
      </c>
      <c r="B77" s="96" t="s">
        <v>61</v>
      </c>
      <c r="C77" s="101" t="s">
        <v>62</v>
      </c>
      <c r="D77" s="96">
        <v>100</v>
      </c>
      <c r="E77" s="73" t="s">
        <v>70</v>
      </c>
      <c r="F77" s="75" t="s">
        <v>71</v>
      </c>
      <c r="G77" s="75"/>
      <c r="H77" s="75"/>
      <c r="I77" s="84"/>
      <c r="J77" s="84" t="s">
        <v>65</v>
      </c>
      <c r="K77" s="85"/>
      <c r="L77" s="86"/>
    </row>
    <row r="78" spans="1:12" ht="38.25" x14ac:dyDescent="0.2">
      <c r="A78" s="97">
        <v>70</v>
      </c>
      <c r="B78" s="96" t="s">
        <v>61</v>
      </c>
      <c r="C78" s="101" t="s">
        <v>62</v>
      </c>
      <c r="D78" s="96">
        <v>100</v>
      </c>
      <c r="E78" s="83" t="s">
        <v>157</v>
      </c>
      <c r="F78" s="75" t="s">
        <v>158</v>
      </c>
      <c r="G78" s="75"/>
      <c r="H78" s="75"/>
      <c r="I78" s="84"/>
      <c r="J78" s="84" t="s">
        <v>65</v>
      </c>
      <c r="K78" s="85"/>
      <c r="L78" s="86"/>
    </row>
    <row r="79" spans="1:12" ht="38.25" x14ac:dyDescent="0.2">
      <c r="A79" s="97">
        <v>71</v>
      </c>
      <c r="B79" s="96" t="s">
        <v>61</v>
      </c>
      <c r="C79" s="101" t="s">
        <v>62</v>
      </c>
      <c r="D79" s="96">
        <v>100</v>
      </c>
      <c r="E79" s="83" t="s">
        <v>159</v>
      </c>
      <c r="F79" s="45" t="s">
        <v>160</v>
      </c>
      <c r="G79" s="75"/>
      <c r="H79" s="75"/>
      <c r="I79" s="84"/>
      <c r="J79" s="84" t="s">
        <v>65</v>
      </c>
      <c r="K79" s="85"/>
      <c r="L79" s="86"/>
    </row>
    <row r="80" spans="1:12" ht="38.25" x14ac:dyDescent="0.2">
      <c r="A80" s="97">
        <v>72</v>
      </c>
      <c r="B80" s="96" t="s">
        <v>61</v>
      </c>
      <c r="C80" s="101" t="s">
        <v>62</v>
      </c>
      <c r="D80" s="96">
        <v>100</v>
      </c>
      <c r="E80" s="83" t="s">
        <v>161</v>
      </c>
      <c r="F80" s="75" t="s">
        <v>162</v>
      </c>
      <c r="G80" s="75"/>
      <c r="H80" s="75"/>
      <c r="I80" s="84"/>
      <c r="J80" s="84" t="s">
        <v>65</v>
      </c>
      <c r="K80" s="85"/>
      <c r="L80" s="86"/>
    </row>
    <row r="81" spans="1:12" ht="38.25" x14ac:dyDescent="0.2">
      <c r="A81" s="97">
        <v>73</v>
      </c>
      <c r="B81" s="96" t="s">
        <v>61</v>
      </c>
      <c r="C81" s="101" t="s">
        <v>62</v>
      </c>
      <c r="D81" s="96">
        <v>100</v>
      </c>
      <c r="E81" s="83" t="s">
        <v>72</v>
      </c>
      <c r="F81" s="75" t="s">
        <v>73</v>
      </c>
      <c r="G81" s="75"/>
      <c r="H81" s="75"/>
      <c r="I81" s="84"/>
      <c r="J81" s="84" t="s">
        <v>65</v>
      </c>
      <c r="K81" s="85"/>
      <c r="L81" s="86"/>
    </row>
    <row r="82" spans="1:12" ht="38.25" x14ac:dyDescent="0.2">
      <c r="A82" s="97">
        <v>74</v>
      </c>
      <c r="B82" s="96" t="s">
        <v>61</v>
      </c>
      <c r="C82" s="101" t="s">
        <v>62</v>
      </c>
      <c r="D82" s="96">
        <v>100</v>
      </c>
      <c r="E82" s="83" t="s">
        <v>74</v>
      </c>
      <c r="F82" s="75" t="s">
        <v>75</v>
      </c>
      <c r="G82" s="75"/>
      <c r="H82" s="75"/>
      <c r="I82" s="84"/>
      <c r="J82" s="84" t="s">
        <v>65</v>
      </c>
      <c r="K82" s="85"/>
      <c r="L82" s="86"/>
    </row>
    <row r="83" spans="1:12" ht="38.25" x14ac:dyDescent="0.2">
      <c r="A83" s="97">
        <v>75</v>
      </c>
      <c r="B83" s="96" t="s">
        <v>61</v>
      </c>
      <c r="C83" s="101" t="s">
        <v>62</v>
      </c>
      <c r="D83" s="96">
        <v>100</v>
      </c>
      <c r="E83" s="83" t="s">
        <v>76</v>
      </c>
      <c r="F83" s="75" t="s">
        <v>77</v>
      </c>
      <c r="G83" s="75"/>
      <c r="H83" s="75"/>
      <c r="I83" s="84"/>
      <c r="J83" s="84" t="s">
        <v>65</v>
      </c>
      <c r="K83" s="85"/>
      <c r="L83" s="86"/>
    </row>
    <row r="84" spans="1:12" ht="38.25" x14ac:dyDescent="0.2">
      <c r="A84" s="97">
        <v>76</v>
      </c>
      <c r="B84" s="96" t="s">
        <v>61</v>
      </c>
      <c r="C84" s="101" t="s">
        <v>62</v>
      </c>
      <c r="D84" s="96">
        <v>100</v>
      </c>
      <c r="E84" s="83" t="s">
        <v>163</v>
      </c>
      <c r="F84" s="75" t="s">
        <v>164</v>
      </c>
      <c r="G84" s="75"/>
      <c r="H84" s="75"/>
      <c r="I84" s="84"/>
      <c r="J84" s="84" t="s">
        <v>65</v>
      </c>
      <c r="K84" s="85"/>
      <c r="L84" s="86"/>
    </row>
    <row r="85" spans="1:12" ht="38.25" x14ac:dyDescent="0.2">
      <c r="A85" s="97">
        <v>77</v>
      </c>
      <c r="B85" s="96" t="s">
        <v>61</v>
      </c>
      <c r="C85" s="101" t="s">
        <v>62</v>
      </c>
      <c r="D85" s="96">
        <v>100</v>
      </c>
      <c r="E85" s="83" t="s">
        <v>165</v>
      </c>
      <c r="F85" s="75" t="s">
        <v>166</v>
      </c>
      <c r="G85" s="75"/>
      <c r="H85" s="75"/>
      <c r="I85" s="84"/>
      <c r="J85" s="84" t="s">
        <v>65</v>
      </c>
      <c r="K85" s="85"/>
      <c r="L85" s="86"/>
    </row>
    <row r="86" spans="1:12" ht="38.25" x14ac:dyDescent="0.2">
      <c r="A86" s="97">
        <v>78</v>
      </c>
      <c r="B86" s="96" t="s">
        <v>61</v>
      </c>
      <c r="C86" s="101" t="s">
        <v>62</v>
      </c>
      <c r="D86" s="96">
        <v>100</v>
      </c>
      <c r="E86" s="83" t="s">
        <v>167</v>
      </c>
      <c r="F86" s="75" t="s">
        <v>168</v>
      </c>
      <c r="G86" s="75"/>
      <c r="H86" s="75"/>
      <c r="I86" s="84"/>
      <c r="J86" s="84" t="s">
        <v>65</v>
      </c>
      <c r="K86" s="85"/>
      <c r="L86" s="86"/>
    </row>
    <row r="87" spans="1:12" ht="38.25" x14ac:dyDescent="0.2">
      <c r="A87" s="97">
        <v>79</v>
      </c>
      <c r="B87" s="96" t="s">
        <v>61</v>
      </c>
      <c r="C87" s="101" t="s">
        <v>62</v>
      </c>
      <c r="D87" s="96">
        <v>100</v>
      </c>
      <c r="E87" s="83" t="s">
        <v>169</v>
      </c>
      <c r="F87" s="75" t="s">
        <v>170</v>
      </c>
      <c r="G87" s="75"/>
      <c r="H87" s="75"/>
      <c r="I87" s="84"/>
      <c r="J87" s="84" t="s">
        <v>65</v>
      </c>
      <c r="K87" s="85"/>
      <c r="L87" s="86"/>
    </row>
    <row r="88" spans="1:12" ht="38.25" x14ac:dyDescent="0.2">
      <c r="A88" s="97">
        <v>80</v>
      </c>
      <c r="B88" s="96" t="s">
        <v>61</v>
      </c>
      <c r="C88" s="101" t="s">
        <v>62</v>
      </c>
      <c r="D88" s="96">
        <v>100</v>
      </c>
      <c r="E88" s="83" t="s">
        <v>171</v>
      </c>
      <c r="F88" s="75" t="s">
        <v>172</v>
      </c>
      <c r="G88" s="75"/>
      <c r="H88" s="75"/>
      <c r="I88" s="84"/>
      <c r="J88" s="84" t="s">
        <v>65</v>
      </c>
      <c r="K88" s="85"/>
      <c r="L88" s="86"/>
    </row>
    <row r="89" spans="1:12" ht="38.25" x14ac:dyDescent="0.2">
      <c r="A89" s="97">
        <v>81</v>
      </c>
      <c r="B89" s="96" t="s">
        <v>61</v>
      </c>
      <c r="C89" s="101" t="s">
        <v>62</v>
      </c>
      <c r="D89" s="96">
        <v>100</v>
      </c>
      <c r="E89" s="83" t="s">
        <v>173</v>
      </c>
      <c r="F89" s="75" t="s">
        <v>174</v>
      </c>
      <c r="G89" s="75"/>
      <c r="H89" s="75"/>
      <c r="I89" s="84"/>
      <c r="J89" s="84" t="s">
        <v>65</v>
      </c>
      <c r="K89" s="85"/>
      <c r="L89" s="86"/>
    </row>
    <row r="90" spans="1:12" ht="38.25" x14ac:dyDescent="0.2">
      <c r="A90" s="97">
        <v>82</v>
      </c>
      <c r="B90" s="96" t="s">
        <v>61</v>
      </c>
      <c r="C90" s="101" t="s">
        <v>62</v>
      </c>
      <c r="D90" s="96">
        <v>100</v>
      </c>
      <c r="E90" s="83" t="s">
        <v>78</v>
      </c>
      <c r="F90" s="75" t="s">
        <v>79</v>
      </c>
      <c r="G90" s="75"/>
      <c r="H90" s="75"/>
      <c r="I90" s="84"/>
      <c r="J90" s="84" t="s">
        <v>65</v>
      </c>
      <c r="K90" s="85"/>
      <c r="L90" s="86"/>
    </row>
    <row r="91" spans="1:12" ht="38.25" x14ac:dyDescent="0.2">
      <c r="A91" s="97">
        <v>83</v>
      </c>
      <c r="B91" s="96" t="s">
        <v>61</v>
      </c>
      <c r="C91" s="101" t="s">
        <v>62</v>
      </c>
      <c r="D91" s="102">
        <v>100</v>
      </c>
      <c r="E91" s="83" t="s">
        <v>175</v>
      </c>
      <c r="F91" s="75" t="s">
        <v>176</v>
      </c>
      <c r="G91" s="103"/>
      <c r="H91" s="103"/>
      <c r="I91" s="84"/>
      <c r="J91" s="84" t="s">
        <v>65</v>
      </c>
      <c r="K91" s="85"/>
      <c r="L91" s="86"/>
    </row>
    <row r="92" spans="1:12" ht="38.25" x14ac:dyDescent="0.2">
      <c r="A92" s="97">
        <v>84</v>
      </c>
      <c r="B92" s="96" t="s">
        <v>61</v>
      </c>
      <c r="C92" s="101" t="s">
        <v>62</v>
      </c>
      <c r="D92" s="102">
        <v>100</v>
      </c>
      <c r="E92" s="83" t="s">
        <v>81</v>
      </c>
      <c r="F92" s="75" t="s">
        <v>82</v>
      </c>
      <c r="G92" s="103"/>
      <c r="H92" s="103"/>
      <c r="I92" s="84"/>
      <c r="J92" s="84" t="s">
        <v>65</v>
      </c>
      <c r="K92" s="85"/>
      <c r="L92" s="86"/>
    </row>
    <row r="93" spans="1:12" ht="38.25" x14ac:dyDescent="0.2">
      <c r="A93" s="97">
        <v>85</v>
      </c>
      <c r="B93" s="96" t="s">
        <v>61</v>
      </c>
      <c r="C93" s="101" t="s">
        <v>62</v>
      </c>
      <c r="D93" s="102">
        <v>100</v>
      </c>
      <c r="E93" s="83" t="s">
        <v>177</v>
      </c>
      <c r="F93" s="75" t="s">
        <v>178</v>
      </c>
      <c r="G93" s="103"/>
      <c r="H93" s="103"/>
      <c r="I93" s="84"/>
      <c r="J93" s="84" t="s">
        <v>65</v>
      </c>
      <c r="K93" s="85"/>
      <c r="L93" s="86"/>
    </row>
    <row r="94" spans="1:12" ht="38.25" x14ac:dyDescent="0.2">
      <c r="A94" s="97">
        <v>86</v>
      </c>
      <c r="B94" s="96" t="s">
        <v>61</v>
      </c>
      <c r="C94" s="101" t="s">
        <v>62</v>
      </c>
      <c r="D94" s="102">
        <v>100</v>
      </c>
      <c r="E94" s="83" t="s">
        <v>179</v>
      </c>
      <c r="F94" s="75" t="s">
        <v>180</v>
      </c>
      <c r="G94" s="103"/>
      <c r="H94" s="103"/>
      <c r="I94" s="84"/>
      <c r="J94" s="84" t="s">
        <v>65</v>
      </c>
      <c r="K94" s="85"/>
      <c r="L94" s="86"/>
    </row>
    <row r="95" spans="1:12" ht="38.25" x14ac:dyDescent="0.2">
      <c r="A95" s="97">
        <v>87</v>
      </c>
      <c r="B95" s="96" t="s">
        <v>61</v>
      </c>
      <c r="C95" s="101" t="s">
        <v>62</v>
      </c>
      <c r="D95" s="102">
        <v>100</v>
      </c>
      <c r="E95" s="83" t="s">
        <v>181</v>
      </c>
      <c r="F95" s="75" t="s">
        <v>182</v>
      </c>
      <c r="G95" s="103"/>
      <c r="H95" s="103"/>
      <c r="I95" s="84"/>
      <c r="J95" s="84" t="s">
        <v>65</v>
      </c>
      <c r="K95" s="85"/>
      <c r="L95" s="86"/>
    </row>
    <row r="96" spans="1:12" ht="38.25" x14ac:dyDescent="0.2">
      <c r="A96" s="97">
        <v>88</v>
      </c>
      <c r="B96" s="96" t="s">
        <v>61</v>
      </c>
      <c r="C96" s="101" t="s">
        <v>62</v>
      </c>
      <c r="D96" s="102">
        <v>100</v>
      </c>
      <c r="E96" s="83" t="s">
        <v>183</v>
      </c>
      <c r="F96" s="75" t="s">
        <v>184</v>
      </c>
      <c r="G96" s="103"/>
      <c r="H96" s="103"/>
      <c r="I96" s="84"/>
      <c r="J96" s="84" t="s">
        <v>65</v>
      </c>
      <c r="K96" s="85"/>
      <c r="L96" s="86"/>
    </row>
    <row r="97" spans="1:12" ht="38.25" x14ac:dyDescent="0.2">
      <c r="A97" s="97">
        <v>89</v>
      </c>
      <c r="B97" s="96" t="s">
        <v>61</v>
      </c>
      <c r="C97" s="101" t="s">
        <v>62</v>
      </c>
      <c r="D97" s="102">
        <v>100</v>
      </c>
      <c r="E97" s="100" t="s">
        <v>185</v>
      </c>
      <c r="F97" s="74" t="s">
        <v>186</v>
      </c>
      <c r="G97" s="103"/>
      <c r="H97" s="103"/>
      <c r="I97" s="84"/>
      <c r="J97" s="84" t="s">
        <v>65</v>
      </c>
      <c r="K97" s="85"/>
      <c r="L97" s="86"/>
    </row>
    <row r="98" spans="1:12" ht="38.25" x14ac:dyDescent="0.2">
      <c r="A98" s="97">
        <v>90</v>
      </c>
      <c r="B98" s="96" t="s">
        <v>61</v>
      </c>
      <c r="C98" s="101" t="s">
        <v>62</v>
      </c>
      <c r="D98" s="102">
        <v>100</v>
      </c>
      <c r="E98" s="100" t="s">
        <v>187</v>
      </c>
      <c r="F98" s="74" t="s">
        <v>188</v>
      </c>
      <c r="G98" s="103"/>
      <c r="H98" s="103"/>
      <c r="I98" s="84"/>
      <c r="J98" s="84" t="s">
        <v>65</v>
      </c>
      <c r="K98" s="85"/>
      <c r="L98" s="86"/>
    </row>
    <row r="99" spans="1:12" ht="38.25" x14ac:dyDescent="0.2">
      <c r="A99" s="97">
        <v>91</v>
      </c>
      <c r="B99" s="96" t="s">
        <v>61</v>
      </c>
      <c r="C99" s="101" t="s">
        <v>62</v>
      </c>
      <c r="D99" s="102">
        <v>100</v>
      </c>
      <c r="E99" s="100" t="s">
        <v>189</v>
      </c>
      <c r="F99" s="74" t="s">
        <v>190</v>
      </c>
      <c r="G99" s="103"/>
      <c r="H99" s="103"/>
      <c r="I99" s="84"/>
      <c r="J99" s="84" t="s">
        <v>65</v>
      </c>
      <c r="K99" s="85"/>
      <c r="L99" s="86"/>
    </row>
    <row r="100" spans="1:12" ht="38.25" x14ac:dyDescent="0.2">
      <c r="A100" s="97">
        <v>92</v>
      </c>
      <c r="B100" s="96" t="s">
        <v>61</v>
      </c>
      <c r="C100" s="101" t="s">
        <v>62</v>
      </c>
      <c r="D100" s="102">
        <v>100</v>
      </c>
      <c r="E100" s="100" t="s">
        <v>83</v>
      </c>
      <c r="F100" s="74" t="s">
        <v>84</v>
      </c>
      <c r="G100" s="103"/>
      <c r="H100" s="103"/>
      <c r="I100" s="84"/>
      <c r="J100" s="84" t="s">
        <v>65</v>
      </c>
      <c r="K100" s="85"/>
      <c r="L100" s="86"/>
    </row>
    <row r="101" spans="1:12" ht="38.25" x14ac:dyDescent="0.2">
      <c r="A101" s="97">
        <v>93</v>
      </c>
      <c r="B101" s="96" t="s">
        <v>61</v>
      </c>
      <c r="C101" s="101" t="s">
        <v>62</v>
      </c>
      <c r="D101" s="102">
        <v>100</v>
      </c>
      <c r="E101" s="100" t="s">
        <v>191</v>
      </c>
      <c r="F101" s="74" t="s">
        <v>192</v>
      </c>
      <c r="G101" s="103"/>
      <c r="H101" s="103"/>
      <c r="I101" s="84"/>
      <c r="J101" s="84" t="s">
        <v>65</v>
      </c>
      <c r="K101" s="85"/>
      <c r="L101" s="86"/>
    </row>
    <row r="102" spans="1:12" ht="38.25" x14ac:dyDescent="0.2">
      <c r="A102" s="97">
        <v>94</v>
      </c>
      <c r="B102" s="96" t="s">
        <v>61</v>
      </c>
      <c r="C102" s="101" t="s">
        <v>62</v>
      </c>
      <c r="D102" s="102">
        <v>100</v>
      </c>
      <c r="E102" s="73" t="s">
        <v>193</v>
      </c>
      <c r="F102" s="75" t="s">
        <v>194</v>
      </c>
      <c r="G102" s="103"/>
      <c r="H102" s="103"/>
      <c r="I102" s="84"/>
      <c r="J102" s="84" t="s">
        <v>65</v>
      </c>
      <c r="K102" s="85"/>
      <c r="L102" s="86"/>
    </row>
    <row r="103" spans="1:12" ht="38.25" x14ac:dyDescent="0.2">
      <c r="A103" s="97">
        <v>95</v>
      </c>
      <c r="B103" s="96" t="s">
        <v>61</v>
      </c>
      <c r="C103" s="101" t="s">
        <v>62</v>
      </c>
      <c r="D103" s="102">
        <v>100</v>
      </c>
      <c r="E103" s="83" t="s">
        <v>195</v>
      </c>
      <c r="F103" s="75" t="s">
        <v>196</v>
      </c>
      <c r="G103" s="103"/>
      <c r="H103" s="103"/>
      <c r="I103" s="84"/>
      <c r="J103" s="84" t="s">
        <v>65</v>
      </c>
      <c r="K103" s="85"/>
      <c r="L103" s="86"/>
    </row>
    <row r="104" spans="1:12" ht="38.25" x14ac:dyDescent="0.2">
      <c r="A104" s="97">
        <v>96</v>
      </c>
      <c r="B104" s="96" t="s">
        <v>61</v>
      </c>
      <c r="C104" s="101" t="s">
        <v>62</v>
      </c>
      <c r="D104" s="102">
        <v>100</v>
      </c>
      <c r="E104" s="83" t="s">
        <v>197</v>
      </c>
      <c r="F104" s="45" t="s">
        <v>198</v>
      </c>
      <c r="G104" s="103"/>
      <c r="H104" s="103"/>
      <c r="I104" s="84"/>
      <c r="J104" s="84" t="s">
        <v>65</v>
      </c>
      <c r="K104" s="85"/>
      <c r="L104" s="86"/>
    </row>
    <row r="105" spans="1:12" ht="38.25" x14ac:dyDescent="0.2">
      <c r="A105" s="97">
        <v>97</v>
      </c>
      <c r="B105" s="96" t="s">
        <v>61</v>
      </c>
      <c r="C105" s="101" t="s">
        <v>62</v>
      </c>
      <c r="D105" s="102">
        <v>100</v>
      </c>
      <c r="E105" s="83" t="s">
        <v>199</v>
      </c>
      <c r="F105" s="75" t="s">
        <v>200</v>
      </c>
      <c r="G105" s="103"/>
      <c r="H105" s="103"/>
      <c r="I105" s="84"/>
      <c r="J105" s="84" t="s">
        <v>65</v>
      </c>
      <c r="K105" s="85"/>
      <c r="L105" s="86"/>
    </row>
    <row r="106" spans="1:12" ht="38.25" x14ac:dyDescent="0.2">
      <c r="A106" s="97">
        <v>98</v>
      </c>
      <c r="B106" s="96" t="s">
        <v>61</v>
      </c>
      <c r="C106" s="101" t="s">
        <v>62</v>
      </c>
      <c r="D106" s="102">
        <v>100</v>
      </c>
      <c r="E106" s="83" t="s">
        <v>201</v>
      </c>
      <c r="F106" s="75" t="s">
        <v>202</v>
      </c>
      <c r="G106" s="103"/>
      <c r="H106" s="103"/>
      <c r="I106" s="84"/>
      <c r="J106" s="84" t="s">
        <v>65</v>
      </c>
      <c r="K106" s="85"/>
      <c r="L106" s="86"/>
    </row>
    <row r="107" spans="1:12" ht="38.25" x14ac:dyDescent="0.2">
      <c r="A107" s="97">
        <v>99</v>
      </c>
      <c r="B107" s="96" t="s">
        <v>61</v>
      </c>
      <c r="C107" s="101" t="s">
        <v>62</v>
      </c>
      <c r="D107" s="102">
        <v>100</v>
      </c>
      <c r="E107" s="83" t="s">
        <v>203</v>
      </c>
      <c r="F107" s="75" t="s">
        <v>204</v>
      </c>
      <c r="G107" s="103"/>
      <c r="H107" s="103"/>
      <c r="I107" s="84"/>
      <c r="J107" s="84" t="s">
        <v>65</v>
      </c>
      <c r="K107" s="85"/>
      <c r="L107" s="86"/>
    </row>
    <row r="108" spans="1:12" ht="38.25" x14ac:dyDescent="0.2">
      <c r="A108" s="97">
        <v>100</v>
      </c>
      <c r="B108" s="96" t="s">
        <v>61</v>
      </c>
      <c r="C108" s="101" t="s">
        <v>62</v>
      </c>
      <c r="D108" s="102">
        <v>100</v>
      </c>
      <c r="E108" s="83" t="s">
        <v>205</v>
      </c>
      <c r="F108" s="75" t="s">
        <v>206</v>
      </c>
      <c r="G108" s="103"/>
      <c r="H108" s="103"/>
      <c r="I108" s="84"/>
      <c r="J108" s="84" t="s">
        <v>65</v>
      </c>
      <c r="K108" s="85"/>
      <c r="L108" s="86"/>
    </row>
    <row r="109" spans="1:12" ht="38.25" x14ac:dyDescent="0.2">
      <c r="A109" s="97">
        <v>101</v>
      </c>
      <c r="B109" s="96" t="s">
        <v>61</v>
      </c>
      <c r="C109" s="101" t="s">
        <v>62</v>
      </c>
      <c r="D109" s="102">
        <v>100</v>
      </c>
      <c r="E109" s="83" t="s">
        <v>207</v>
      </c>
      <c r="F109" s="75" t="s">
        <v>208</v>
      </c>
      <c r="G109" s="103"/>
      <c r="H109" s="103"/>
      <c r="I109" s="84"/>
      <c r="J109" s="84" t="s">
        <v>65</v>
      </c>
      <c r="K109" s="85"/>
      <c r="L109" s="86"/>
    </row>
    <row r="110" spans="1:12" ht="38.25" x14ac:dyDescent="0.2">
      <c r="A110" s="97">
        <v>102</v>
      </c>
      <c r="B110" s="96" t="s">
        <v>61</v>
      </c>
      <c r="C110" s="101" t="s">
        <v>62</v>
      </c>
      <c r="D110" s="102">
        <v>100</v>
      </c>
      <c r="E110" s="83" t="s">
        <v>209</v>
      </c>
      <c r="F110" s="75" t="s">
        <v>210</v>
      </c>
      <c r="G110" s="103"/>
      <c r="H110" s="103"/>
      <c r="I110" s="84"/>
      <c r="J110" s="84" t="s">
        <v>65</v>
      </c>
      <c r="K110" s="85"/>
      <c r="L110" s="86"/>
    </row>
    <row r="111" spans="1:12" ht="38.25" x14ac:dyDescent="0.2">
      <c r="A111" s="97">
        <v>103</v>
      </c>
      <c r="B111" s="96" t="s">
        <v>61</v>
      </c>
      <c r="C111" s="101" t="s">
        <v>62</v>
      </c>
      <c r="D111" s="102">
        <v>100</v>
      </c>
      <c r="E111" s="83" t="s">
        <v>211</v>
      </c>
      <c r="F111" s="75" t="s">
        <v>212</v>
      </c>
      <c r="G111" s="103"/>
      <c r="H111" s="103"/>
      <c r="I111" s="84"/>
      <c r="J111" s="84" t="s">
        <v>65</v>
      </c>
      <c r="K111" s="85"/>
      <c r="L111" s="86"/>
    </row>
    <row r="112" spans="1:12" ht="38.25" x14ac:dyDescent="0.2">
      <c r="A112" s="97">
        <v>104</v>
      </c>
      <c r="B112" s="96" t="s">
        <v>61</v>
      </c>
      <c r="C112" s="101" t="s">
        <v>62</v>
      </c>
      <c r="D112" s="102">
        <v>100</v>
      </c>
      <c r="E112" s="83" t="s">
        <v>213</v>
      </c>
      <c r="F112" s="75" t="s">
        <v>214</v>
      </c>
      <c r="G112" s="103"/>
      <c r="H112" s="103"/>
      <c r="I112" s="84"/>
      <c r="J112" s="84" t="s">
        <v>65</v>
      </c>
      <c r="K112" s="85"/>
      <c r="L112" s="86"/>
    </row>
    <row r="113" spans="1:12" ht="38.25" x14ac:dyDescent="0.2">
      <c r="A113" s="97">
        <v>105</v>
      </c>
      <c r="B113" s="96" t="s">
        <v>61</v>
      </c>
      <c r="C113" s="101" t="s">
        <v>62</v>
      </c>
      <c r="D113" s="102">
        <v>100</v>
      </c>
      <c r="E113" s="83" t="s">
        <v>215</v>
      </c>
      <c r="F113" s="75" t="s">
        <v>216</v>
      </c>
      <c r="G113" s="103"/>
      <c r="H113" s="103"/>
      <c r="I113" s="84"/>
      <c r="J113" s="84" t="s">
        <v>65</v>
      </c>
      <c r="K113" s="85"/>
      <c r="L113" s="86"/>
    </row>
    <row r="114" spans="1:12" ht="38.25" x14ac:dyDescent="0.2">
      <c r="A114" s="97">
        <v>106</v>
      </c>
      <c r="B114" s="96" t="s">
        <v>61</v>
      </c>
      <c r="C114" s="101" t="s">
        <v>62</v>
      </c>
      <c r="D114" s="102">
        <v>100</v>
      </c>
      <c r="E114" s="83" t="s">
        <v>217</v>
      </c>
      <c r="F114" s="75" t="s">
        <v>218</v>
      </c>
      <c r="G114" s="103"/>
      <c r="H114" s="103"/>
      <c r="I114" s="84"/>
      <c r="J114" s="84" t="s">
        <v>65</v>
      </c>
      <c r="K114" s="85"/>
      <c r="L114" s="86"/>
    </row>
    <row r="115" spans="1:12" ht="38.25" x14ac:dyDescent="0.2">
      <c r="A115" s="97">
        <v>107</v>
      </c>
      <c r="B115" s="96" t="s">
        <v>61</v>
      </c>
      <c r="C115" s="101" t="s">
        <v>62</v>
      </c>
      <c r="D115" s="102">
        <v>100</v>
      </c>
      <c r="E115" s="83" t="s">
        <v>219</v>
      </c>
      <c r="F115" s="75" t="s">
        <v>220</v>
      </c>
      <c r="G115" s="103"/>
      <c r="H115" s="103"/>
      <c r="I115" s="84"/>
      <c r="J115" s="84" t="s">
        <v>65</v>
      </c>
      <c r="K115" s="85"/>
      <c r="L115" s="86"/>
    </row>
    <row r="116" spans="1:12" ht="38.25" x14ac:dyDescent="0.2">
      <c r="A116" s="97">
        <v>108</v>
      </c>
      <c r="B116" s="96" t="s">
        <v>61</v>
      </c>
      <c r="C116" s="101" t="s">
        <v>62</v>
      </c>
      <c r="D116" s="102">
        <v>100</v>
      </c>
      <c r="E116" s="83" t="s">
        <v>221</v>
      </c>
      <c r="F116" s="75" t="s">
        <v>222</v>
      </c>
      <c r="G116" s="103"/>
      <c r="H116" s="103"/>
      <c r="I116" s="84"/>
      <c r="J116" s="84" t="s">
        <v>65</v>
      </c>
      <c r="K116" s="85"/>
      <c r="L116" s="86"/>
    </row>
    <row r="117" spans="1:12" ht="38.25" x14ac:dyDescent="0.2">
      <c r="A117" s="97">
        <v>109</v>
      </c>
      <c r="B117" s="96" t="s">
        <v>61</v>
      </c>
      <c r="C117" s="101" t="s">
        <v>62</v>
      </c>
      <c r="D117" s="102">
        <v>100</v>
      </c>
      <c r="E117" s="83" t="s">
        <v>223</v>
      </c>
      <c r="F117" s="75" t="s">
        <v>224</v>
      </c>
      <c r="G117" s="103"/>
      <c r="H117" s="103"/>
      <c r="I117" s="84"/>
      <c r="J117" s="84" t="s">
        <v>65</v>
      </c>
      <c r="K117" s="85"/>
      <c r="L117" s="86"/>
    </row>
    <row r="118" spans="1:12" ht="38.25" x14ac:dyDescent="0.2">
      <c r="A118" s="97">
        <v>110</v>
      </c>
      <c r="B118" s="96" t="s">
        <v>61</v>
      </c>
      <c r="C118" s="101" t="s">
        <v>62</v>
      </c>
      <c r="D118" s="102">
        <v>100</v>
      </c>
      <c r="E118" s="83" t="s">
        <v>225</v>
      </c>
      <c r="F118" s="75" t="s">
        <v>226</v>
      </c>
      <c r="G118" s="103"/>
      <c r="H118" s="103"/>
      <c r="I118" s="84"/>
      <c r="J118" s="84" t="s">
        <v>65</v>
      </c>
      <c r="K118" s="85"/>
      <c r="L118" s="86"/>
    </row>
    <row r="119" spans="1:12" ht="38.25" x14ac:dyDescent="0.2">
      <c r="A119" s="97">
        <v>111</v>
      </c>
      <c r="B119" s="96" t="s">
        <v>61</v>
      </c>
      <c r="C119" s="101" t="s">
        <v>62</v>
      </c>
      <c r="D119" s="102">
        <v>100</v>
      </c>
      <c r="E119" s="83" t="s">
        <v>227</v>
      </c>
      <c r="F119" s="75" t="s">
        <v>228</v>
      </c>
      <c r="G119" s="103"/>
      <c r="H119" s="103"/>
      <c r="I119" s="84"/>
      <c r="J119" s="84" t="s">
        <v>65</v>
      </c>
      <c r="K119" s="85"/>
      <c r="L119" s="86"/>
    </row>
    <row r="120" spans="1:12" ht="38.25" x14ac:dyDescent="0.2">
      <c r="A120" s="97">
        <v>112</v>
      </c>
      <c r="B120" s="96" t="s">
        <v>61</v>
      </c>
      <c r="C120" s="101" t="s">
        <v>62</v>
      </c>
      <c r="D120" s="102">
        <v>100</v>
      </c>
      <c r="E120" s="83" t="s">
        <v>229</v>
      </c>
      <c r="F120" s="75" t="s">
        <v>230</v>
      </c>
      <c r="G120" s="103"/>
      <c r="H120" s="103"/>
      <c r="I120" s="84"/>
      <c r="J120" s="84" t="s">
        <v>65</v>
      </c>
      <c r="K120" s="85"/>
      <c r="L120" s="86"/>
    </row>
    <row r="121" spans="1:12" ht="38.25" x14ac:dyDescent="0.2">
      <c r="A121" s="97">
        <v>113</v>
      </c>
      <c r="B121" s="96" t="s">
        <v>61</v>
      </c>
      <c r="C121" s="101" t="s">
        <v>62</v>
      </c>
      <c r="D121" s="102">
        <v>100</v>
      </c>
      <c r="E121" s="83" t="s">
        <v>231</v>
      </c>
      <c r="F121" s="75" t="s">
        <v>232</v>
      </c>
      <c r="G121" s="103"/>
      <c r="H121" s="103"/>
      <c r="I121" s="84"/>
      <c r="J121" s="84" t="s">
        <v>65</v>
      </c>
      <c r="K121" s="85"/>
      <c r="L121" s="86"/>
    </row>
    <row r="122" spans="1:12" ht="38.25" x14ac:dyDescent="0.2">
      <c r="A122" s="97">
        <v>114</v>
      </c>
      <c r="B122" s="96" t="s">
        <v>61</v>
      </c>
      <c r="C122" s="101" t="s">
        <v>62</v>
      </c>
      <c r="D122" s="102">
        <v>100</v>
      </c>
      <c r="E122" s="100" t="s">
        <v>233</v>
      </c>
      <c r="F122" s="74" t="s">
        <v>234</v>
      </c>
      <c r="G122" s="103"/>
      <c r="H122" s="103"/>
      <c r="I122" s="84"/>
      <c r="J122" s="84" t="s">
        <v>65</v>
      </c>
      <c r="K122" s="85"/>
      <c r="L122" s="86"/>
    </row>
    <row r="123" spans="1:12" ht="38.25" x14ac:dyDescent="0.2">
      <c r="A123" s="97">
        <v>115</v>
      </c>
      <c r="B123" s="96" t="s">
        <v>61</v>
      </c>
      <c r="C123" s="101" t="s">
        <v>62</v>
      </c>
      <c r="D123" s="102">
        <v>100</v>
      </c>
      <c r="E123" s="100" t="s">
        <v>235</v>
      </c>
      <c r="F123" s="74" t="s">
        <v>236</v>
      </c>
      <c r="G123" s="103"/>
      <c r="H123" s="103"/>
      <c r="I123" s="84"/>
      <c r="J123" s="84" t="s">
        <v>65</v>
      </c>
      <c r="K123" s="85"/>
      <c r="L123" s="86"/>
    </row>
    <row r="124" spans="1:12" ht="38.25" x14ac:dyDescent="0.2">
      <c r="A124" s="97">
        <v>116</v>
      </c>
      <c r="B124" s="96" t="s">
        <v>61</v>
      </c>
      <c r="C124" s="101" t="s">
        <v>62</v>
      </c>
      <c r="D124" s="102">
        <v>100</v>
      </c>
      <c r="E124" s="100" t="s">
        <v>237</v>
      </c>
      <c r="F124" s="74" t="s">
        <v>238</v>
      </c>
      <c r="G124" s="103"/>
      <c r="H124" s="103"/>
      <c r="I124" s="84"/>
      <c r="J124" s="84" t="s">
        <v>65</v>
      </c>
      <c r="K124" s="85"/>
      <c r="L124" s="86"/>
    </row>
    <row r="125" spans="1:12" ht="38.25" x14ac:dyDescent="0.2">
      <c r="A125" s="97">
        <v>117</v>
      </c>
      <c r="B125" s="96" t="s">
        <v>61</v>
      </c>
      <c r="C125" s="101" t="s">
        <v>62</v>
      </c>
      <c r="D125" s="102">
        <v>100</v>
      </c>
      <c r="E125" s="100" t="s">
        <v>142</v>
      </c>
      <c r="F125" s="74" t="s">
        <v>143</v>
      </c>
      <c r="G125" s="103"/>
      <c r="H125" s="103"/>
      <c r="I125" s="84"/>
      <c r="J125" s="84" t="s">
        <v>65</v>
      </c>
      <c r="K125" s="85"/>
      <c r="L125" s="86"/>
    </row>
    <row r="126" spans="1:12" ht="38.25" x14ac:dyDescent="0.2">
      <c r="A126" s="97">
        <v>118</v>
      </c>
      <c r="B126" s="96" t="s">
        <v>61</v>
      </c>
      <c r="C126" s="101" t="s">
        <v>62</v>
      </c>
      <c r="D126" s="102">
        <v>100</v>
      </c>
      <c r="E126" s="96" t="s">
        <v>239</v>
      </c>
      <c r="F126" s="75" t="s">
        <v>240</v>
      </c>
      <c r="G126" s="103"/>
      <c r="H126" s="103"/>
      <c r="I126" s="84"/>
      <c r="J126" s="84" t="s">
        <v>65</v>
      </c>
      <c r="K126" s="85"/>
      <c r="L126" s="86"/>
    </row>
  </sheetData>
  <mergeCells count="1">
    <mergeCell ref="I6:K6"/>
  </mergeCells>
  <dataValidations count="4">
    <dataValidation type="textLength" operator="equal" allowBlank="1" showErrorMessage="1" errorTitle="პირადი ნომრის შევსების წესი" error="პირადი ნომერი უნდა შეიცავდეს 11 სიმბოლოს" sqref="F9:F11 F13:F18 F23 F25:F26">
      <formula1>11</formula1>
      <formula2>0</formula2>
    </dataValidation>
    <dataValidation type="list" allowBlank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126">
      <formula1>"ფულადი შემოწირულობა,არაფულადი შემოწირულობა,საწევრო"</formula1>
      <formula2>0</formula2>
    </dataValidation>
    <dataValidation allowBlank="1" showInputMessage="1" showErrorMessage="1" error="თვე/დღე/წელი" prompt="თვე/დღე/წელი" sqref="B9:B126">
      <formula1>0</formula1>
      <formula2>0</formula2>
    </dataValidation>
    <dataValidation type="list" allowBlank="1" showErrorMessage="1" errorTitle="ბანკის ველის შევსების წესი" error="აირჩიეთ ჩამოთვლილთაგან ერთ-ერთი ბანკი" sqref="H16 H18 H20:H21 H23:H26">
      <formula1>"ვითიბი,ინვესტბანკი,კორ სტანდარტ ბანკი,ზირაათბანკი,ბანკი ქართუ,საქართველოს ბანკი,ბითიეი,თიბისი,ლიბერთი,პროკრედიტ ბანკი,ბანკი რესპუბლიკა,პრივატბანკი,ბაზისბანკი,პროგრეს ბანკი,ხალიკ ბანკი,კონსტანტა,ეიჩესბისი,აზერბ. საქართვ,კავკ. განვი. ბანკი"</formula1>
      <formula2>0</formula2>
    </dataValidation>
  </dataValidations>
  <printOptions gridLines="1"/>
  <pageMargins left="0.118055555555556" right="0.118055555555556" top="0.35416666666666702" bottom="0.35416666666666702" header="0.51180555555555496" footer="0.51180555555555496"/>
  <pageSetup paperSize="0" scale="0" firstPageNumber="0" orientation="portrait" usePrinterDefaults="0" horizontalDpi="0" verticalDpi="0" copies="0"/>
  <rowBreaks count="1" manualBreakCount="1">
    <brk id="32" max="16383" man="1"/>
  </rowBreaks>
  <colBreaks count="1" manualBreakCount="1">
    <brk id="11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W48"/>
  <sheetViews>
    <sheetView zoomScaleNormal="100" zoomScalePageLayoutView="80" workbookViewId="0">
      <selection activeCell="E26" sqref="E26"/>
    </sheetView>
  </sheetViews>
  <sheetFormatPr defaultRowHeight="12.75" x14ac:dyDescent="0.2"/>
  <cols>
    <col min="1" max="1" width="5.42578125" style="232"/>
    <col min="2" max="2" width="20" style="232"/>
    <col min="3" max="3" width="21.28515625" style="232"/>
    <col min="4" max="4" width="21.5703125" style="232"/>
    <col min="5" max="5" width="16.85546875" style="232"/>
    <col min="6" max="6" width="13.140625" style="232"/>
    <col min="7" max="7" width="17" style="232"/>
    <col min="8" max="8" width="13.7109375" style="232"/>
    <col min="9" max="9" width="19.42578125" style="232"/>
    <col min="10" max="10" width="18.5703125" style="232"/>
    <col min="11" max="11" width="16.7109375" style="232"/>
    <col min="12" max="12" width="17.7109375" style="232"/>
    <col min="13" max="13" width="12.85546875" style="232"/>
    <col min="14" max="257" width="9.140625" style="232"/>
  </cols>
  <sheetData>
    <row r="2" spans="1:13" ht="15" x14ac:dyDescent="0.3">
      <c r="A2" s="8" t="s">
        <v>471</v>
      </c>
      <c r="B2" s="8"/>
      <c r="C2" s="8"/>
      <c r="D2" s="8"/>
      <c r="E2" s="8"/>
      <c r="F2" s="245"/>
      <c r="G2" s="110"/>
      <c r="H2" s="110"/>
      <c r="I2" s="110"/>
      <c r="J2" s="110"/>
      <c r="K2" s="108"/>
      <c r="L2" s="246"/>
      <c r="M2" s="246" t="s">
        <v>1</v>
      </c>
    </row>
    <row r="3" spans="1:13" ht="15" x14ac:dyDescent="0.3">
      <c r="A3" s="107" t="s">
        <v>2</v>
      </c>
      <c r="B3" s="107"/>
      <c r="C3" s="106"/>
      <c r="D3" s="110"/>
      <c r="E3" s="110"/>
      <c r="F3" s="110"/>
      <c r="G3" s="110"/>
      <c r="H3" s="110"/>
      <c r="I3" s="110"/>
      <c r="J3" s="110"/>
      <c r="K3" s="108"/>
      <c r="L3" s="9" t="str">
        <f>'ფორმა N1'!L2</f>
        <v>03.10.-21.10.2017</v>
      </c>
      <c r="M3" s="9"/>
    </row>
    <row r="4" spans="1:13" ht="15" x14ac:dyDescent="0.3">
      <c r="A4" s="107"/>
      <c r="B4" s="107"/>
      <c r="C4" s="107"/>
      <c r="D4" s="106"/>
      <c r="E4" s="106"/>
      <c r="F4" s="106"/>
      <c r="G4" s="106"/>
      <c r="H4" s="106"/>
      <c r="I4" s="106"/>
      <c r="J4" s="106"/>
      <c r="K4" s="108"/>
      <c r="L4" s="108"/>
      <c r="M4" s="108"/>
    </row>
    <row r="5" spans="1:13" ht="15" x14ac:dyDescent="0.3">
      <c r="A5" s="110" t="s">
        <v>4</v>
      </c>
      <c r="B5" s="110"/>
      <c r="C5" s="110"/>
      <c r="D5" s="110"/>
      <c r="E5" s="110"/>
      <c r="F5" s="110"/>
      <c r="G5" s="110"/>
      <c r="H5" s="110"/>
      <c r="I5" s="110"/>
      <c r="J5" s="110"/>
      <c r="K5" s="107"/>
      <c r="L5" s="107"/>
      <c r="M5" s="107"/>
    </row>
    <row r="6" spans="1:13" ht="15" x14ac:dyDescent="0.3">
      <c r="A6" s="163" t="str">
        <f>'ფორმა N1'!A5</f>
        <v>ალექსანდრე ელისაშვილი</v>
      </c>
      <c r="B6" s="163"/>
      <c r="C6" s="163"/>
      <c r="D6" s="163"/>
      <c r="E6" s="163"/>
      <c r="F6" s="163"/>
      <c r="G6" s="163"/>
      <c r="H6" s="163"/>
      <c r="I6" s="163"/>
      <c r="J6" s="163"/>
      <c r="K6" s="164"/>
      <c r="L6" s="164"/>
    </row>
    <row r="7" spans="1:13" ht="15" x14ac:dyDescent="0.3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07"/>
      <c r="L7" s="107"/>
      <c r="M7" s="107"/>
    </row>
    <row r="8" spans="1:13" ht="15" x14ac:dyDescent="0.2">
      <c r="A8" s="151"/>
      <c r="B8" s="151"/>
      <c r="C8" s="151"/>
      <c r="D8" s="151"/>
      <c r="E8" s="151"/>
      <c r="F8" s="151"/>
      <c r="G8" s="151"/>
      <c r="H8" s="151"/>
      <c r="I8" s="151"/>
      <c r="J8" s="151"/>
      <c r="K8" s="153"/>
      <c r="L8" s="153"/>
      <c r="M8" s="153"/>
    </row>
    <row r="9" spans="1:13" ht="45" x14ac:dyDescent="0.2">
      <c r="A9" s="166" t="s">
        <v>7</v>
      </c>
      <c r="B9" s="166" t="s">
        <v>472</v>
      </c>
      <c r="C9" s="166" t="s">
        <v>473</v>
      </c>
      <c r="D9" s="166" t="s">
        <v>474</v>
      </c>
      <c r="E9" s="166" t="s">
        <v>475</v>
      </c>
      <c r="F9" s="166" t="s">
        <v>476</v>
      </c>
      <c r="G9" s="166" t="s">
        <v>477</v>
      </c>
      <c r="H9" s="166" t="s">
        <v>478</v>
      </c>
      <c r="I9" s="166" t="s">
        <v>479</v>
      </c>
      <c r="J9" s="166" t="s">
        <v>480</v>
      </c>
      <c r="K9" s="166" t="s">
        <v>481</v>
      </c>
      <c r="L9" s="166" t="s">
        <v>482</v>
      </c>
      <c r="M9" s="166" t="s">
        <v>483</v>
      </c>
    </row>
    <row r="10" spans="1:13" ht="60" x14ac:dyDescent="0.2">
      <c r="A10" s="193">
        <v>1</v>
      </c>
      <c r="B10" s="247"/>
      <c r="C10" s="248" t="s">
        <v>484</v>
      </c>
      <c r="D10" s="193" t="s">
        <v>485</v>
      </c>
      <c r="E10" s="193"/>
      <c r="F10" s="193" t="s">
        <v>486</v>
      </c>
      <c r="G10" s="193"/>
      <c r="H10" s="193"/>
      <c r="I10" s="193" t="s">
        <v>5</v>
      </c>
      <c r="J10" s="193"/>
      <c r="K10" s="171"/>
      <c r="L10" s="249">
        <v>11159.63</v>
      </c>
      <c r="M10" s="193"/>
    </row>
    <row r="11" spans="1:13" ht="60" x14ac:dyDescent="0.2">
      <c r="A11" s="193">
        <v>2</v>
      </c>
      <c r="B11" s="247"/>
      <c r="C11" s="248" t="s">
        <v>487</v>
      </c>
      <c r="D11" s="193" t="s">
        <v>488</v>
      </c>
      <c r="E11" s="193"/>
      <c r="F11" s="193" t="s">
        <v>486</v>
      </c>
      <c r="G11" s="193"/>
      <c r="H11" s="193"/>
      <c r="I11" s="193" t="s">
        <v>5</v>
      </c>
      <c r="J11" s="193"/>
      <c r="K11" s="171"/>
      <c r="L11" s="249">
        <v>27493.67</v>
      </c>
      <c r="M11" s="193"/>
    </row>
    <row r="12" spans="1:13" ht="60" x14ac:dyDescent="0.2">
      <c r="A12" s="193">
        <v>3</v>
      </c>
      <c r="B12" s="247"/>
      <c r="C12" s="248" t="s">
        <v>487</v>
      </c>
      <c r="D12" s="193" t="s">
        <v>489</v>
      </c>
      <c r="E12" s="123"/>
      <c r="F12" s="193" t="s">
        <v>486</v>
      </c>
      <c r="G12" s="123"/>
      <c r="H12" s="123"/>
      <c r="I12" s="193" t="s">
        <v>5</v>
      </c>
      <c r="J12" s="123"/>
      <c r="K12" s="171"/>
      <c r="L12" s="249">
        <v>25594</v>
      </c>
      <c r="M12" s="123"/>
    </row>
    <row r="13" spans="1:13" ht="60" x14ac:dyDescent="0.2">
      <c r="A13" s="193">
        <v>4</v>
      </c>
      <c r="B13" s="247"/>
      <c r="C13" s="248" t="s">
        <v>490</v>
      </c>
      <c r="D13" s="193" t="s">
        <v>491</v>
      </c>
      <c r="E13" s="123"/>
      <c r="F13" s="193" t="s">
        <v>486</v>
      </c>
      <c r="G13" s="123"/>
      <c r="H13" s="123"/>
      <c r="I13" s="193" t="s">
        <v>5</v>
      </c>
      <c r="J13" s="123"/>
      <c r="K13" s="171"/>
      <c r="L13" s="249">
        <v>300</v>
      </c>
      <c r="M13" s="123"/>
    </row>
    <row r="14" spans="1:13" ht="60" x14ac:dyDescent="0.2">
      <c r="A14" s="193">
        <v>5</v>
      </c>
      <c r="B14" s="247"/>
      <c r="C14" s="248" t="s">
        <v>490</v>
      </c>
      <c r="D14" s="193" t="s">
        <v>492</v>
      </c>
      <c r="E14" s="123"/>
      <c r="F14" s="193" t="s">
        <v>486</v>
      </c>
      <c r="G14" s="123"/>
      <c r="H14" s="123"/>
      <c r="I14" s="193" t="s">
        <v>5</v>
      </c>
      <c r="J14" s="123"/>
      <c r="K14" s="171"/>
      <c r="L14" s="249">
        <v>90.29</v>
      </c>
      <c r="M14" s="123"/>
    </row>
    <row r="15" spans="1:13" ht="15" x14ac:dyDescent="0.2">
      <c r="A15" s="193">
        <v>6</v>
      </c>
      <c r="B15" s="247"/>
      <c r="C15" s="248"/>
      <c r="D15" s="123"/>
      <c r="E15" s="123"/>
      <c r="F15" s="123"/>
      <c r="G15" s="123"/>
      <c r="H15" s="123"/>
      <c r="I15" s="123"/>
      <c r="J15" s="123"/>
      <c r="K15" s="171"/>
      <c r="L15" s="171"/>
      <c r="M15" s="123"/>
    </row>
    <row r="16" spans="1:13" ht="15" x14ac:dyDescent="0.2">
      <c r="A16" s="193">
        <v>7</v>
      </c>
      <c r="B16" s="247"/>
      <c r="C16" s="248"/>
      <c r="D16" s="123"/>
      <c r="E16" s="123"/>
      <c r="F16" s="123"/>
      <c r="G16" s="123"/>
      <c r="H16" s="123"/>
      <c r="I16" s="123"/>
      <c r="J16" s="123"/>
      <c r="K16" s="171"/>
      <c r="L16" s="171"/>
      <c r="M16" s="123"/>
    </row>
    <row r="17" spans="1:13" ht="15" x14ac:dyDescent="0.2">
      <c r="A17" s="193">
        <v>8</v>
      </c>
      <c r="B17" s="247"/>
      <c r="C17" s="248"/>
      <c r="D17" s="123"/>
      <c r="E17" s="123"/>
      <c r="F17" s="123"/>
      <c r="G17" s="123"/>
      <c r="H17" s="123"/>
      <c r="I17" s="123"/>
      <c r="J17" s="123"/>
      <c r="K17" s="171"/>
      <c r="L17" s="171"/>
      <c r="M17" s="123"/>
    </row>
    <row r="18" spans="1:13" ht="15" x14ac:dyDescent="0.2">
      <c r="A18" s="193">
        <v>9</v>
      </c>
      <c r="B18" s="247"/>
      <c r="C18" s="248"/>
      <c r="D18" s="123"/>
      <c r="E18" s="123"/>
      <c r="F18" s="123"/>
      <c r="G18" s="123"/>
      <c r="H18" s="123"/>
      <c r="I18" s="123"/>
      <c r="J18" s="123"/>
      <c r="K18" s="171"/>
      <c r="L18" s="171"/>
      <c r="M18" s="123"/>
    </row>
    <row r="19" spans="1:13" ht="15" x14ac:dyDescent="0.2">
      <c r="A19" s="193">
        <v>10</v>
      </c>
      <c r="B19" s="247"/>
      <c r="C19" s="248"/>
      <c r="D19" s="123"/>
      <c r="E19" s="123"/>
      <c r="F19" s="123"/>
      <c r="G19" s="123"/>
      <c r="H19" s="123"/>
      <c r="I19" s="123"/>
      <c r="J19" s="123"/>
      <c r="K19" s="171"/>
      <c r="L19" s="171"/>
      <c r="M19" s="123"/>
    </row>
    <row r="20" spans="1:13" ht="15" x14ac:dyDescent="0.2">
      <c r="A20" s="193">
        <v>11</v>
      </c>
      <c r="B20" s="247"/>
      <c r="C20" s="248"/>
      <c r="D20" s="123"/>
      <c r="E20" s="123"/>
      <c r="F20" s="123"/>
      <c r="G20" s="123"/>
      <c r="H20" s="123"/>
      <c r="I20" s="123"/>
      <c r="J20" s="123"/>
      <c r="K20" s="171"/>
      <c r="L20" s="171"/>
      <c r="M20" s="123"/>
    </row>
    <row r="21" spans="1:13" ht="15" x14ac:dyDescent="0.2">
      <c r="A21" s="193">
        <v>12</v>
      </c>
      <c r="B21" s="247"/>
      <c r="C21" s="248"/>
      <c r="D21" s="123"/>
      <c r="E21" s="123"/>
      <c r="F21" s="123"/>
      <c r="G21" s="123"/>
      <c r="H21" s="123"/>
      <c r="I21" s="123"/>
      <c r="J21" s="123"/>
      <c r="K21" s="171"/>
      <c r="L21" s="171"/>
      <c r="M21" s="123"/>
    </row>
    <row r="22" spans="1:13" ht="15" x14ac:dyDescent="0.2">
      <c r="A22" s="193">
        <v>13</v>
      </c>
      <c r="B22" s="247"/>
      <c r="C22" s="248"/>
      <c r="D22" s="123"/>
      <c r="E22" s="123"/>
      <c r="F22" s="123"/>
      <c r="G22" s="123"/>
      <c r="H22" s="123"/>
      <c r="I22" s="123"/>
      <c r="J22" s="123"/>
      <c r="K22" s="171"/>
      <c r="L22" s="171"/>
      <c r="M22" s="123"/>
    </row>
    <row r="23" spans="1:13" ht="15" x14ac:dyDescent="0.2">
      <c r="A23" s="193">
        <v>14</v>
      </c>
      <c r="B23" s="247"/>
      <c r="C23" s="248"/>
      <c r="D23" s="123"/>
      <c r="E23" s="123"/>
      <c r="F23" s="123"/>
      <c r="G23" s="123"/>
      <c r="H23" s="123"/>
      <c r="I23" s="123"/>
      <c r="J23" s="123"/>
      <c r="K23" s="171"/>
      <c r="L23" s="171"/>
      <c r="M23" s="123"/>
    </row>
    <row r="24" spans="1:13" ht="15" x14ac:dyDescent="0.2">
      <c r="A24" s="193">
        <v>15</v>
      </c>
      <c r="B24" s="247"/>
      <c r="C24" s="248"/>
      <c r="D24" s="123"/>
      <c r="E24" s="123"/>
      <c r="F24" s="123"/>
      <c r="G24" s="123"/>
      <c r="H24" s="123"/>
      <c r="I24" s="123"/>
      <c r="J24" s="123"/>
      <c r="K24" s="171"/>
      <c r="L24" s="171"/>
      <c r="M24" s="123"/>
    </row>
    <row r="25" spans="1:13" ht="15" x14ac:dyDescent="0.2">
      <c r="A25" s="193">
        <v>16</v>
      </c>
      <c r="B25" s="247"/>
      <c r="C25" s="248"/>
      <c r="D25" s="123"/>
      <c r="E25" s="123"/>
      <c r="F25" s="123"/>
      <c r="G25" s="123"/>
      <c r="H25" s="123"/>
      <c r="I25" s="123"/>
      <c r="J25" s="123"/>
      <c r="K25" s="171"/>
      <c r="L25" s="171"/>
      <c r="M25" s="123"/>
    </row>
    <row r="26" spans="1:13" ht="15" x14ac:dyDescent="0.2">
      <c r="A26" s="193">
        <v>17</v>
      </c>
      <c r="B26" s="247"/>
      <c r="C26" s="248"/>
      <c r="D26" s="123"/>
      <c r="E26" s="123"/>
      <c r="F26" s="123"/>
      <c r="G26" s="123"/>
      <c r="H26" s="123"/>
      <c r="I26" s="123"/>
      <c r="J26" s="123"/>
      <c r="K26" s="171"/>
      <c r="L26" s="171"/>
      <c r="M26" s="123"/>
    </row>
    <row r="27" spans="1:13" ht="15" x14ac:dyDescent="0.2">
      <c r="A27" s="193">
        <v>18</v>
      </c>
      <c r="B27" s="247"/>
      <c r="C27" s="248"/>
      <c r="D27" s="123"/>
      <c r="E27" s="123"/>
      <c r="F27" s="123"/>
      <c r="G27" s="123"/>
      <c r="H27" s="123"/>
      <c r="I27" s="123"/>
      <c r="J27" s="123"/>
      <c r="K27" s="171"/>
      <c r="L27" s="171"/>
      <c r="M27" s="123"/>
    </row>
    <row r="28" spans="1:13" ht="15" x14ac:dyDescent="0.2">
      <c r="A28" s="193">
        <v>19</v>
      </c>
      <c r="B28" s="247"/>
      <c r="C28" s="248"/>
      <c r="D28" s="123"/>
      <c r="E28" s="123"/>
      <c r="F28" s="123"/>
      <c r="G28" s="123"/>
      <c r="H28" s="123"/>
      <c r="I28" s="123"/>
      <c r="J28" s="123"/>
      <c r="K28" s="171"/>
      <c r="L28" s="171"/>
      <c r="M28" s="123"/>
    </row>
    <row r="29" spans="1:13" ht="15" x14ac:dyDescent="0.2">
      <c r="A29" s="193">
        <v>20</v>
      </c>
      <c r="B29" s="247"/>
      <c r="C29" s="248"/>
      <c r="D29" s="123"/>
      <c r="E29" s="123"/>
      <c r="F29" s="123"/>
      <c r="G29" s="123"/>
      <c r="H29" s="123"/>
      <c r="I29" s="123"/>
      <c r="J29" s="123"/>
      <c r="K29" s="171"/>
      <c r="L29" s="171"/>
      <c r="M29" s="123"/>
    </row>
    <row r="30" spans="1:13" ht="15" x14ac:dyDescent="0.2">
      <c r="A30" s="193">
        <v>21</v>
      </c>
      <c r="B30" s="247"/>
      <c r="C30" s="248"/>
      <c r="D30" s="123"/>
      <c r="E30" s="123"/>
      <c r="F30" s="123"/>
      <c r="G30" s="123"/>
      <c r="H30" s="123"/>
      <c r="I30" s="123"/>
      <c r="J30" s="123"/>
      <c r="K30" s="171"/>
      <c r="L30" s="171"/>
      <c r="M30" s="123"/>
    </row>
    <row r="31" spans="1:13" ht="15" x14ac:dyDescent="0.2">
      <c r="A31" s="193">
        <v>22</v>
      </c>
      <c r="B31" s="247"/>
      <c r="C31" s="248"/>
      <c r="D31" s="123"/>
      <c r="E31" s="123"/>
      <c r="F31" s="123"/>
      <c r="G31" s="123"/>
      <c r="H31" s="123"/>
      <c r="I31" s="123"/>
      <c r="J31" s="123"/>
      <c r="K31" s="171"/>
      <c r="L31" s="171"/>
      <c r="M31" s="123"/>
    </row>
    <row r="32" spans="1:13" ht="15" x14ac:dyDescent="0.2">
      <c r="A32" s="193">
        <v>23</v>
      </c>
      <c r="B32" s="247"/>
      <c r="C32" s="248"/>
      <c r="D32" s="123"/>
      <c r="E32" s="123"/>
      <c r="F32" s="123"/>
      <c r="G32" s="123"/>
      <c r="H32" s="123"/>
      <c r="I32" s="123"/>
      <c r="J32" s="123"/>
      <c r="K32" s="171"/>
      <c r="L32" s="171"/>
      <c r="M32" s="123"/>
    </row>
    <row r="33" spans="1:13" ht="15" x14ac:dyDescent="0.2">
      <c r="A33" s="193">
        <v>24</v>
      </c>
      <c r="B33" s="247"/>
      <c r="C33" s="248"/>
      <c r="D33" s="123"/>
      <c r="E33" s="123"/>
      <c r="F33" s="123"/>
      <c r="G33" s="123"/>
      <c r="H33" s="123"/>
      <c r="I33" s="123"/>
      <c r="J33" s="123"/>
      <c r="K33" s="171"/>
      <c r="L33" s="171"/>
      <c r="M33" s="123"/>
    </row>
    <row r="34" spans="1:13" ht="15" x14ac:dyDescent="0.2">
      <c r="A34" s="123" t="s">
        <v>455</v>
      </c>
      <c r="B34" s="250"/>
      <c r="C34" s="248"/>
      <c r="D34" s="123"/>
      <c r="E34" s="123"/>
      <c r="F34" s="123"/>
      <c r="G34" s="123"/>
      <c r="H34" s="123"/>
      <c r="I34" s="123"/>
      <c r="J34" s="123"/>
      <c r="K34" s="171"/>
      <c r="L34" s="171"/>
      <c r="M34" s="123"/>
    </row>
    <row r="35" spans="1:13" ht="15" x14ac:dyDescent="0.3">
      <c r="A35" s="123"/>
      <c r="B35" s="250"/>
      <c r="C35" s="248"/>
      <c r="D35" s="230"/>
      <c r="E35" s="230"/>
      <c r="F35" s="230"/>
      <c r="G35" s="230"/>
      <c r="H35" s="123"/>
      <c r="I35" s="123"/>
      <c r="J35" s="123"/>
      <c r="K35" s="123" t="s">
        <v>493</v>
      </c>
      <c r="L35" s="189">
        <f>SUM(L10:L34)</f>
        <v>64637.59</v>
      </c>
      <c r="M35" s="123"/>
    </row>
    <row r="36" spans="1:13" ht="15" x14ac:dyDescent="0.3">
      <c r="A36" s="234"/>
      <c r="B36" s="234"/>
      <c r="C36" s="234"/>
      <c r="D36" s="234"/>
      <c r="E36" s="234"/>
      <c r="F36" s="234"/>
      <c r="G36" s="234"/>
      <c r="H36" s="234"/>
      <c r="I36" s="234"/>
      <c r="J36" s="234"/>
      <c r="K36" s="234"/>
      <c r="L36" s="192"/>
    </row>
    <row r="37" spans="1:13" ht="15" x14ac:dyDescent="0.3">
      <c r="A37" s="235" t="s">
        <v>494</v>
      </c>
      <c r="B37" s="235"/>
      <c r="C37" s="235"/>
      <c r="D37" s="234"/>
      <c r="E37" s="234"/>
      <c r="F37" s="234"/>
      <c r="G37" s="234"/>
      <c r="H37" s="234"/>
      <c r="I37" s="234"/>
      <c r="J37" s="234"/>
      <c r="K37" s="234"/>
      <c r="L37" s="192"/>
    </row>
    <row r="38" spans="1:13" ht="15" x14ac:dyDescent="0.3">
      <c r="A38" s="235" t="s">
        <v>495</v>
      </c>
      <c r="B38" s="235"/>
      <c r="C38" s="235"/>
      <c r="D38" s="234"/>
      <c r="E38" s="234"/>
      <c r="F38" s="234"/>
      <c r="G38" s="234"/>
      <c r="H38" s="234"/>
      <c r="I38" s="234"/>
      <c r="J38" s="234"/>
      <c r="K38" s="234"/>
      <c r="L38" s="192"/>
    </row>
    <row r="39" spans="1:13" ht="15" x14ac:dyDescent="0.3">
      <c r="A39" s="231" t="s">
        <v>496</v>
      </c>
      <c r="B39" s="231"/>
      <c r="C39" s="235"/>
      <c r="D39" s="192"/>
      <c r="E39" s="192"/>
      <c r="F39" s="192"/>
      <c r="G39" s="192"/>
      <c r="H39" s="192"/>
      <c r="I39" s="192"/>
      <c r="J39" s="192"/>
      <c r="K39" s="192"/>
      <c r="L39" s="192"/>
    </row>
    <row r="40" spans="1:13" ht="15" x14ac:dyDescent="0.3">
      <c r="A40" s="231" t="s">
        <v>497</v>
      </c>
      <c r="B40" s="231"/>
      <c r="C40" s="235"/>
      <c r="D40" s="192"/>
      <c r="E40" s="192"/>
      <c r="F40" s="192"/>
      <c r="G40" s="192"/>
      <c r="H40" s="192"/>
      <c r="I40" s="192"/>
      <c r="J40" s="192"/>
      <c r="K40" s="192"/>
      <c r="L40" s="192"/>
    </row>
    <row r="41" spans="1:13" ht="15" customHeight="1" x14ac:dyDescent="0.2">
      <c r="A41" s="7" t="s">
        <v>498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spans="1:13" ht="1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spans="1:13" ht="12.75" customHeight="1" x14ac:dyDescent="0.2">
      <c r="A43" s="251"/>
      <c r="B43" s="251"/>
      <c r="C43" s="251"/>
      <c r="D43" s="251"/>
      <c r="E43" s="251"/>
      <c r="F43" s="251"/>
      <c r="G43" s="251"/>
      <c r="H43" s="251"/>
      <c r="I43" s="251"/>
      <c r="J43" s="251"/>
      <c r="K43" s="251"/>
      <c r="L43" s="251"/>
    </row>
    <row r="44" spans="1:13" ht="15" customHeight="1" x14ac:dyDescent="0.3">
      <c r="A44" s="6" t="s">
        <v>294</v>
      </c>
      <c r="B44" s="6"/>
      <c r="C44" s="6"/>
      <c r="D44" s="252"/>
      <c r="E44" s="253"/>
      <c r="F44" s="253"/>
      <c r="G44" s="252"/>
      <c r="H44" s="252"/>
      <c r="I44" s="252"/>
      <c r="J44" s="252"/>
      <c r="K44" s="252"/>
      <c r="L44" s="192"/>
    </row>
    <row r="45" spans="1:13" ht="15" x14ac:dyDescent="0.3">
      <c r="A45" s="252"/>
      <c r="B45" s="252"/>
      <c r="C45" s="253"/>
      <c r="D45" s="252"/>
      <c r="E45" s="253"/>
      <c r="F45" s="253"/>
      <c r="G45" s="252"/>
      <c r="H45" s="252"/>
      <c r="I45" s="252"/>
      <c r="J45" s="252"/>
      <c r="K45" s="254"/>
      <c r="L45" s="192"/>
    </row>
    <row r="46" spans="1:13" ht="15" customHeight="1" x14ac:dyDescent="0.3">
      <c r="A46" s="252"/>
      <c r="B46" s="252"/>
      <c r="C46" s="253"/>
      <c r="D46" s="5" t="s">
        <v>499</v>
      </c>
      <c r="E46" s="5"/>
      <c r="F46" s="255"/>
      <c r="G46" s="256"/>
      <c r="H46" s="4" t="s">
        <v>500</v>
      </c>
      <c r="I46" s="4"/>
      <c r="J46" s="4"/>
      <c r="K46" s="257"/>
      <c r="L46" s="192"/>
    </row>
    <row r="47" spans="1:13" ht="15" x14ac:dyDescent="0.3">
      <c r="A47" s="252"/>
      <c r="B47" s="252"/>
      <c r="C47" s="253"/>
      <c r="D47" s="252"/>
      <c r="E47" s="253"/>
      <c r="F47" s="253"/>
      <c r="G47" s="252"/>
      <c r="H47" s="4"/>
      <c r="I47" s="4"/>
      <c r="J47" s="4"/>
      <c r="K47" s="257"/>
      <c r="L47" s="192"/>
    </row>
    <row r="48" spans="1:13" ht="15" customHeight="1" x14ac:dyDescent="0.3">
      <c r="A48" s="252"/>
      <c r="B48" s="252"/>
      <c r="C48" s="253"/>
      <c r="D48" s="3" t="s">
        <v>297</v>
      </c>
      <c r="E48" s="3"/>
      <c r="F48" s="255"/>
      <c r="G48" s="256"/>
      <c r="H48" s="252"/>
      <c r="I48" s="252"/>
      <c r="J48" s="252"/>
      <c r="K48" s="252"/>
      <c r="L48" s="192"/>
    </row>
  </sheetData>
  <mergeCells count="7">
    <mergeCell ref="D48:E48"/>
    <mergeCell ref="A2:E2"/>
    <mergeCell ref="L3:M3"/>
    <mergeCell ref="A41:L42"/>
    <mergeCell ref="A44:C44"/>
    <mergeCell ref="D46:E46"/>
    <mergeCell ref="H46:J47"/>
  </mergeCells>
  <dataValidations count="1">
    <dataValidation type="list" allowBlank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რეკლამა,რადიო რეკლამა"</formula1>
      <formula2>0</formula2>
    </dataValidation>
  </dataValidations>
  <printOptions gridLines="1"/>
  <pageMargins left="0.196527777777778" right="0.196527777777778" top="0.196527777777778" bottom="0.196527777777778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89"/>
  <sheetViews>
    <sheetView showGridLines="0" topLeftCell="A43" zoomScaleNormal="100" zoomScalePageLayoutView="80" workbookViewId="0">
      <selection activeCell="D16" sqref="D16"/>
    </sheetView>
  </sheetViews>
  <sheetFormatPr defaultRowHeight="15" x14ac:dyDescent="0.3"/>
  <cols>
    <col min="1" max="1" width="12.85546875" style="258"/>
    <col min="2" max="2" width="65.42578125" style="259"/>
    <col min="3" max="4" width="14.85546875" style="104"/>
    <col min="5" max="5" width="0.85546875" style="104"/>
    <col min="6" max="257" width="9.140625" style="104"/>
  </cols>
  <sheetData>
    <row r="1" spans="1:5" x14ac:dyDescent="0.3">
      <c r="A1" s="106" t="s">
        <v>501</v>
      </c>
      <c r="B1" s="260"/>
      <c r="C1" s="2" t="s">
        <v>502</v>
      </c>
      <c r="D1" s="2"/>
      <c r="E1" s="116"/>
    </row>
    <row r="2" spans="1:5" x14ac:dyDescent="0.3">
      <c r="A2" s="107" t="s">
        <v>2</v>
      </c>
      <c r="B2" s="260"/>
      <c r="C2" s="110"/>
      <c r="D2" s="261" t="str">
        <f>'ფორმა N1'!L2</f>
        <v>03.10.-21.10.2017</v>
      </c>
      <c r="E2" s="116"/>
    </row>
    <row r="3" spans="1:5" x14ac:dyDescent="0.3">
      <c r="A3" s="262"/>
      <c r="B3" s="260"/>
      <c r="C3" s="110"/>
      <c r="D3" s="110"/>
      <c r="E3" s="116"/>
    </row>
    <row r="4" spans="1:5" x14ac:dyDescent="0.3">
      <c r="A4" s="107" t="str">
        <f>'ფორმა N2'!A4</f>
        <v>ანგარიშვალდებული პირის დასახელება:</v>
      </c>
      <c r="B4" s="107"/>
      <c r="C4" s="107"/>
      <c r="D4" s="107"/>
      <c r="E4" s="109"/>
    </row>
    <row r="5" spans="1:5" x14ac:dyDescent="0.3">
      <c r="A5" s="148" t="str">
        <f>'ფორმა N1'!A5</f>
        <v>ალექსანდრე ელისაშვილი</v>
      </c>
      <c r="B5" s="263"/>
      <c r="C5" s="263"/>
      <c r="D5" s="150"/>
      <c r="E5" s="109"/>
    </row>
    <row r="6" spans="1:5" x14ac:dyDescent="0.3">
      <c r="A6" s="110"/>
      <c r="B6" s="107"/>
      <c r="C6" s="107"/>
      <c r="D6" s="107"/>
      <c r="E6" s="109"/>
    </row>
    <row r="7" spans="1:5" x14ac:dyDescent="0.3">
      <c r="A7" s="264"/>
      <c r="B7" s="265"/>
      <c r="C7" s="266"/>
      <c r="D7" s="266"/>
      <c r="E7" s="116"/>
    </row>
    <row r="8" spans="1:5" ht="45" x14ac:dyDescent="0.3">
      <c r="A8" s="267" t="s">
        <v>503</v>
      </c>
      <c r="B8" s="267" t="s">
        <v>504</v>
      </c>
      <c r="C8" s="267" t="s">
        <v>505</v>
      </c>
      <c r="D8" s="267" t="s">
        <v>506</v>
      </c>
      <c r="E8" s="116"/>
    </row>
    <row r="9" spans="1:5" x14ac:dyDescent="0.3">
      <c r="A9" s="268"/>
      <c r="B9" s="269"/>
      <c r="C9" s="270"/>
      <c r="D9" s="270"/>
      <c r="E9" s="116"/>
    </row>
    <row r="10" spans="1:5" x14ac:dyDescent="0.3">
      <c r="A10" s="271" t="s">
        <v>507</v>
      </c>
      <c r="B10" s="272"/>
      <c r="C10" s="273">
        <f>SUM(C11,C34)</f>
        <v>13543.31</v>
      </c>
      <c r="D10" s="273">
        <f>SUM(D11,D34)</f>
        <v>1477.3200000000002</v>
      </c>
      <c r="E10" s="116"/>
    </row>
    <row r="11" spans="1:5" x14ac:dyDescent="0.3">
      <c r="A11" s="274" t="s">
        <v>508</v>
      </c>
      <c r="B11" s="275"/>
      <c r="C11" s="121">
        <f>SUM(C12:C32)</f>
        <v>13543.31</v>
      </c>
      <c r="D11" s="121">
        <f>SUM(D12:D32)</f>
        <v>1477.3200000000002</v>
      </c>
      <c r="E11" s="116"/>
    </row>
    <row r="12" spans="1:5" x14ac:dyDescent="0.3">
      <c r="A12" s="276">
        <v>1110</v>
      </c>
      <c r="B12" s="277" t="s">
        <v>509</v>
      </c>
      <c r="C12" s="125"/>
      <c r="D12" s="125"/>
      <c r="E12" s="116"/>
    </row>
    <row r="13" spans="1:5" x14ac:dyDescent="0.3">
      <c r="A13" s="276">
        <v>1120</v>
      </c>
      <c r="B13" s="277" t="s">
        <v>510</v>
      </c>
      <c r="C13" s="125"/>
      <c r="D13" s="125"/>
      <c r="E13" s="116"/>
    </row>
    <row r="14" spans="1:5" x14ac:dyDescent="0.3">
      <c r="A14" s="276">
        <v>1211</v>
      </c>
      <c r="B14" s="277" t="s">
        <v>511</v>
      </c>
      <c r="C14" s="125">
        <v>12931</v>
      </c>
      <c r="D14" s="125">
        <v>808.5</v>
      </c>
      <c r="E14" s="116"/>
    </row>
    <row r="15" spans="1:5" x14ac:dyDescent="0.3">
      <c r="A15" s="276">
        <v>1212</v>
      </c>
      <c r="B15" s="277" t="s">
        <v>512</v>
      </c>
      <c r="C15" s="125">
        <v>612.30999999999995</v>
      </c>
      <c r="D15" s="125">
        <v>668.82</v>
      </c>
      <c r="E15" s="116"/>
    </row>
    <row r="16" spans="1:5" x14ac:dyDescent="0.3">
      <c r="A16" s="276">
        <v>1213</v>
      </c>
      <c r="B16" s="277" t="s">
        <v>513</v>
      </c>
      <c r="C16" s="125"/>
      <c r="D16" s="125"/>
      <c r="E16" s="116"/>
    </row>
    <row r="17" spans="1:5" x14ac:dyDescent="0.3">
      <c r="A17" s="276">
        <v>1214</v>
      </c>
      <c r="B17" s="277" t="s">
        <v>514</v>
      </c>
      <c r="C17" s="125"/>
      <c r="D17" s="125"/>
      <c r="E17" s="116"/>
    </row>
    <row r="18" spans="1:5" x14ac:dyDescent="0.3">
      <c r="A18" s="276">
        <v>1215</v>
      </c>
      <c r="B18" s="277" t="s">
        <v>515</v>
      </c>
      <c r="C18" s="125"/>
      <c r="D18" s="125"/>
      <c r="E18" s="116"/>
    </row>
    <row r="19" spans="1:5" x14ac:dyDescent="0.3">
      <c r="A19" s="276">
        <v>1300</v>
      </c>
      <c r="B19" s="277" t="s">
        <v>516</v>
      </c>
      <c r="C19" s="125"/>
      <c r="D19" s="125"/>
      <c r="E19" s="116"/>
    </row>
    <row r="20" spans="1:5" x14ac:dyDescent="0.3">
      <c r="A20" s="276">
        <v>1410</v>
      </c>
      <c r="B20" s="277" t="s">
        <v>517</v>
      </c>
      <c r="C20" s="125"/>
      <c r="D20" s="125"/>
      <c r="E20" s="116"/>
    </row>
    <row r="21" spans="1:5" x14ac:dyDescent="0.3">
      <c r="A21" s="276">
        <v>1421</v>
      </c>
      <c r="B21" s="277" t="s">
        <v>518</v>
      </c>
      <c r="C21" s="125"/>
      <c r="D21" s="125"/>
      <c r="E21" s="116"/>
    </row>
    <row r="22" spans="1:5" x14ac:dyDescent="0.3">
      <c r="A22" s="276">
        <v>1422</v>
      </c>
      <c r="B22" s="277" t="s">
        <v>519</v>
      </c>
      <c r="C22" s="125"/>
      <c r="D22" s="125"/>
      <c r="E22" s="116"/>
    </row>
    <row r="23" spans="1:5" x14ac:dyDescent="0.3">
      <c r="A23" s="276">
        <v>1423</v>
      </c>
      <c r="B23" s="277" t="s">
        <v>520</v>
      </c>
      <c r="C23" s="125"/>
      <c r="D23" s="125"/>
      <c r="E23" s="116"/>
    </row>
    <row r="24" spans="1:5" x14ac:dyDescent="0.3">
      <c r="A24" s="276">
        <v>1431</v>
      </c>
      <c r="B24" s="277" t="s">
        <v>521</v>
      </c>
      <c r="C24" s="125"/>
      <c r="D24" s="125"/>
      <c r="E24" s="116"/>
    </row>
    <row r="25" spans="1:5" x14ac:dyDescent="0.3">
      <c r="A25" s="276">
        <v>1432</v>
      </c>
      <c r="B25" s="277" t="s">
        <v>522</v>
      </c>
      <c r="C25" s="125"/>
      <c r="D25" s="125"/>
      <c r="E25" s="116"/>
    </row>
    <row r="26" spans="1:5" x14ac:dyDescent="0.3">
      <c r="A26" s="276">
        <v>1433</v>
      </c>
      <c r="B26" s="277" t="s">
        <v>523</v>
      </c>
      <c r="C26" s="125"/>
      <c r="D26" s="125"/>
      <c r="E26" s="116"/>
    </row>
    <row r="27" spans="1:5" x14ac:dyDescent="0.3">
      <c r="A27" s="276">
        <v>1441</v>
      </c>
      <c r="B27" s="277" t="s">
        <v>524</v>
      </c>
      <c r="C27" s="125"/>
      <c r="D27" s="125"/>
      <c r="E27" s="116"/>
    </row>
    <row r="28" spans="1:5" x14ac:dyDescent="0.3">
      <c r="A28" s="276">
        <v>1442</v>
      </c>
      <c r="B28" s="277" t="s">
        <v>525</v>
      </c>
      <c r="C28" s="125"/>
      <c r="D28" s="125"/>
      <c r="E28" s="116"/>
    </row>
    <row r="29" spans="1:5" x14ac:dyDescent="0.3">
      <c r="A29" s="276">
        <v>1443</v>
      </c>
      <c r="B29" s="277" t="s">
        <v>526</v>
      </c>
      <c r="C29" s="125"/>
      <c r="D29" s="125"/>
      <c r="E29" s="116"/>
    </row>
    <row r="30" spans="1:5" x14ac:dyDescent="0.3">
      <c r="A30" s="276">
        <v>1444</v>
      </c>
      <c r="B30" s="277" t="s">
        <v>527</v>
      </c>
      <c r="C30" s="125"/>
      <c r="D30" s="125"/>
      <c r="E30" s="116"/>
    </row>
    <row r="31" spans="1:5" x14ac:dyDescent="0.3">
      <c r="A31" s="276">
        <v>1445</v>
      </c>
      <c r="B31" s="277" t="s">
        <v>528</v>
      </c>
      <c r="C31" s="125"/>
      <c r="D31" s="125"/>
      <c r="E31" s="116"/>
    </row>
    <row r="32" spans="1:5" x14ac:dyDescent="0.3">
      <c r="A32" s="276">
        <v>1446</v>
      </c>
      <c r="B32" s="277" t="s">
        <v>529</v>
      </c>
      <c r="C32" s="125"/>
      <c r="D32" s="125"/>
      <c r="E32" s="116"/>
    </row>
    <row r="33" spans="1:5" x14ac:dyDescent="0.3">
      <c r="A33" s="278"/>
      <c r="E33" s="116"/>
    </row>
    <row r="34" spans="1:5" x14ac:dyDescent="0.3">
      <c r="A34" s="279" t="s">
        <v>530</v>
      </c>
      <c r="B34" s="277"/>
      <c r="C34" s="121">
        <f>SUM(C35:C42)</f>
        <v>0</v>
      </c>
      <c r="D34" s="121">
        <f>SUM(D35:D42)</f>
        <v>0</v>
      </c>
      <c r="E34" s="116"/>
    </row>
    <row r="35" spans="1:5" x14ac:dyDescent="0.3">
      <c r="A35" s="276">
        <v>2110</v>
      </c>
      <c r="B35" s="277" t="s">
        <v>402</v>
      </c>
      <c r="C35" s="125"/>
      <c r="D35" s="125"/>
      <c r="E35" s="116"/>
    </row>
    <row r="36" spans="1:5" x14ac:dyDescent="0.3">
      <c r="A36" s="276">
        <v>2120</v>
      </c>
      <c r="B36" s="277" t="s">
        <v>531</v>
      </c>
      <c r="C36" s="125"/>
      <c r="D36" s="125"/>
      <c r="E36" s="116"/>
    </row>
    <row r="37" spans="1:5" x14ac:dyDescent="0.3">
      <c r="A37" s="276">
        <v>2130</v>
      </c>
      <c r="B37" s="277" t="s">
        <v>407</v>
      </c>
      <c r="C37" s="125"/>
      <c r="D37" s="125"/>
      <c r="E37" s="116"/>
    </row>
    <row r="38" spans="1:5" x14ac:dyDescent="0.3">
      <c r="A38" s="276">
        <v>2140</v>
      </c>
      <c r="B38" s="277" t="s">
        <v>403</v>
      </c>
      <c r="C38" s="125"/>
      <c r="D38" s="125"/>
      <c r="E38" s="116"/>
    </row>
    <row r="39" spans="1:5" x14ac:dyDescent="0.3">
      <c r="A39" s="276">
        <v>2150</v>
      </c>
      <c r="B39" s="277" t="s">
        <v>532</v>
      </c>
      <c r="C39" s="125"/>
      <c r="D39" s="125"/>
      <c r="E39" s="116"/>
    </row>
    <row r="40" spans="1:5" x14ac:dyDescent="0.3">
      <c r="A40" s="276">
        <v>2220</v>
      </c>
      <c r="B40" s="277" t="s">
        <v>408</v>
      </c>
      <c r="C40" s="125"/>
      <c r="D40" s="125"/>
      <c r="E40" s="116"/>
    </row>
    <row r="41" spans="1:5" x14ac:dyDescent="0.3">
      <c r="A41" s="276">
        <v>2300</v>
      </c>
      <c r="B41" s="277" t="s">
        <v>533</v>
      </c>
      <c r="C41" s="125"/>
      <c r="D41" s="125"/>
      <c r="E41" s="116"/>
    </row>
    <row r="42" spans="1:5" x14ac:dyDescent="0.3">
      <c r="A42" s="276">
        <v>2400</v>
      </c>
      <c r="B42" s="277" t="s">
        <v>534</v>
      </c>
      <c r="C42" s="125"/>
      <c r="D42" s="125"/>
      <c r="E42" s="116"/>
    </row>
    <row r="43" spans="1:5" x14ac:dyDescent="0.3">
      <c r="A43" s="280"/>
      <c r="E43" s="116"/>
    </row>
    <row r="44" spans="1:5" x14ac:dyDescent="0.3">
      <c r="A44" s="281" t="s">
        <v>535</v>
      </c>
      <c r="B44" s="277"/>
      <c r="C44" s="121">
        <f>SUM(C45,C64)</f>
        <v>0</v>
      </c>
      <c r="D44" s="121">
        <f>SUM(D45,D64)</f>
        <v>0</v>
      </c>
      <c r="E44" s="116"/>
    </row>
    <row r="45" spans="1:5" x14ac:dyDescent="0.3">
      <c r="A45" s="279" t="s">
        <v>536</v>
      </c>
      <c r="B45" s="277"/>
      <c r="C45" s="121">
        <f>SUM(C46:C61)</f>
        <v>0</v>
      </c>
      <c r="D45" s="121">
        <f>SUM(D46:D61)</f>
        <v>0</v>
      </c>
      <c r="E45" s="116"/>
    </row>
    <row r="46" spans="1:5" x14ac:dyDescent="0.3">
      <c r="A46" s="276">
        <v>3100</v>
      </c>
      <c r="B46" s="277" t="s">
        <v>537</v>
      </c>
      <c r="C46" s="125"/>
      <c r="D46" s="125"/>
      <c r="E46" s="116"/>
    </row>
    <row r="47" spans="1:5" x14ac:dyDescent="0.3">
      <c r="A47" s="276">
        <v>3210</v>
      </c>
      <c r="B47" s="277" t="s">
        <v>538</v>
      </c>
      <c r="C47" s="125"/>
      <c r="D47" s="125"/>
      <c r="E47" s="116"/>
    </row>
    <row r="48" spans="1:5" x14ac:dyDescent="0.3">
      <c r="A48" s="276">
        <v>3221</v>
      </c>
      <c r="B48" s="277" t="s">
        <v>539</v>
      </c>
      <c r="C48" s="125"/>
      <c r="D48" s="125"/>
      <c r="E48" s="116"/>
    </row>
    <row r="49" spans="1:5" x14ac:dyDescent="0.3">
      <c r="A49" s="276">
        <v>3222</v>
      </c>
      <c r="B49" s="277" t="s">
        <v>540</v>
      </c>
      <c r="C49" s="125"/>
      <c r="D49" s="125"/>
      <c r="E49" s="116"/>
    </row>
    <row r="50" spans="1:5" x14ac:dyDescent="0.3">
      <c r="A50" s="276">
        <v>3223</v>
      </c>
      <c r="B50" s="277" t="s">
        <v>541</v>
      </c>
      <c r="C50" s="125"/>
      <c r="D50" s="125"/>
      <c r="E50" s="116"/>
    </row>
    <row r="51" spans="1:5" x14ac:dyDescent="0.3">
      <c r="A51" s="276">
        <v>3224</v>
      </c>
      <c r="B51" s="277" t="s">
        <v>542</v>
      </c>
      <c r="C51" s="125"/>
      <c r="D51" s="125"/>
      <c r="E51" s="116"/>
    </row>
    <row r="52" spans="1:5" x14ac:dyDescent="0.3">
      <c r="A52" s="276">
        <v>3231</v>
      </c>
      <c r="B52" s="277" t="s">
        <v>543</v>
      </c>
      <c r="C52" s="125"/>
      <c r="D52" s="125"/>
      <c r="E52" s="116"/>
    </row>
    <row r="53" spans="1:5" x14ac:dyDescent="0.3">
      <c r="A53" s="276">
        <v>3232</v>
      </c>
      <c r="B53" s="277" t="s">
        <v>544</v>
      </c>
      <c r="C53" s="125"/>
      <c r="D53" s="125"/>
      <c r="E53" s="116"/>
    </row>
    <row r="54" spans="1:5" x14ac:dyDescent="0.3">
      <c r="A54" s="276">
        <v>3234</v>
      </c>
      <c r="B54" s="277" t="s">
        <v>545</v>
      </c>
      <c r="C54" s="125"/>
      <c r="D54" s="125"/>
      <c r="E54" s="116"/>
    </row>
    <row r="55" spans="1:5" ht="30" x14ac:dyDescent="0.3">
      <c r="A55" s="276">
        <v>3236</v>
      </c>
      <c r="B55" s="277" t="s">
        <v>546</v>
      </c>
      <c r="C55" s="125"/>
      <c r="D55" s="125"/>
      <c r="E55" s="116"/>
    </row>
    <row r="56" spans="1:5" ht="45" x14ac:dyDescent="0.3">
      <c r="A56" s="276">
        <v>3237</v>
      </c>
      <c r="B56" s="277" t="s">
        <v>547</v>
      </c>
      <c r="C56" s="125"/>
      <c r="D56" s="125"/>
      <c r="E56" s="116"/>
    </row>
    <row r="57" spans="1:5" x14ac:dyDescent="0.3">
      <c r="A57" s="276">
        <v>3241</v>
      </c>
      <c r="B57" s="277" t="s">
        <v>548</v>
      </c>
      <c r="C57" s="125"/>
      <c r="D57" s="125"/>
      <c r="E57" s="116"/>
    </row>
    <row r="58" spans="1:5" x14ac:dyDescent="0.3">
      <c r="A58" s="276">
        <v>3242</v>
      </c>
      <c r="B58" s="277" t="s">
        <v>549</v>
      </c>
      <c r="C58" s="125"/>
      <c r="D58" s="125"/>
      <c r="E58" s="116"/>
    </row>
    <row r="59" spans="1:5" x14ac:dyDescent="0.3">
      <c r="A59" s="276">
        <v>3243</v>
      </c>
      <c r="B59" s="277" t="s">
        <v>550</v>
      </c>
      <c r="C59" s="125"/>
      <c r="D59" s="125"/>
      <c r="E59" s="116"/>
    </row>
    <row r="60" spans="1:5" x14ac:dyDescent="0.3">
      <c r="A60" s="276">
        <v>3245</v>
      </c>
      <c r="B60" s="277" t="s">
        <v>551</v>
      </c>
      <c r="C60" s="125"/>
      <c r="D60" s="125"/>
      <c r="E60" s="116"/>
    </row>
    <row r="61" spans="1:5" x14ac:dyDescent="0.3">
      <c r="A61" s="276">
        <v>3246</v>
      </c>
      <c r="B61" s="277" t="s">
        <v>552</v>
      </c>
      <c r="C61" s="125"/>
      <c r="D61" s="125"/>
      <c r="E61" s="116"/>
    </row>
    <row r="62" spans="1:5" x14ac:dyDescent="0.3">
      <c r="A62" s="280"/>
      <c r="E62" s="116"/>
    </row>
    <row r="63" spans="1:5" x14ac:dyDescent="0.3">
      <c r="A63" s="282"/>
      <c r="E63" s="116"/>
    </row>
    <row r="64" spans="1:5" x14ac:dyDescent="0.3">
      <c r="A64" s="279" t="s">
        <v>553</v>
      </c>
      <c r="B64" s="277"/>
      <c r="C64" s="121">
        <f>SUM(C65:C67)</f>
        <v>0</v>
      </c>
      <c r="D64" s="121">
        <f>SUM(D65:D67)</f>
        <v>0</v>
      </c>
      <c r="E64" s="116"/>
    </row>
    <row r="65" spans="1:5" x14ac:dyDescent="0.3">
      <c r="A65" s="276">
        <v>5100</v>
      </c>
      <c r="B65" s="277" t="s">
        <v>554</v>
      </c>
      <c r="C65" s="125"/>
      <c r="D65" s="125"/>
      <c r="E65" s="116"/>
    </row>
    <row r="66" spans="1:5" x14ac:dyDescent="0.3">
      <c r="A66" s="276">
        <v>5220</v>
      </c>
      <c r="B66" s="277" t="s">
        <v>555</v>
      </c>
      <c r="C66" s="125"/>
      <c r="D66" s="125"/>
      <c r="E66" s="116"/>
    </row>
    <row r="67" spans="1:5" x14ac:dyDescent="0.3">
      <c r="A67" s="276">
        <v>5230</v>
      </c>
      <c r="B67" s="277" t="s">
        <v>556</v>
      </c>
      <c r="C67" s="125"/>
      <c r="D67" s="125"/>
      <c r="E67" s="116"/>
    </row>
    <row r="68" spans="1:5" x14ac:dyDescent="0.3">
      <c r="A68" s="280"/>
      <c r="E68" s="116"/>
    </row>
    <row r="69" spans="1:5" x14ac:dyDescent="0.3">
      <c r="A69" s="104"/>
      <c r="E69" s="116"/>
    </row>
    <row r="70" spans="1:5" x14ac:dyDescent="0.3">
      <c r="A70" s="281" t="s">
        <v>557</v>
      </c>
      <c r="B70" s="277"/>
      <c r="C70" s="125"/>
      <c r="D70" s="125"/>
      <c r="E70" s="116"/>
    </row>
    <row r="71" spans="1:5" ht="30" x14ac:dyDescent="0.3">
      <c r="A71" s="276">
        <v>1</v>
      </c>
      <c r="B71" s="277" t="s">
        <v>558</v>
      </c>
      <c r="C71" s="125"/>
      <c r="D71" s="125"/>
      <c r="E71" s="116"/>
    </row>
    <row r="72" spans="1:5" x14ac:dyDescent="0.3">
      <c r="A72" s="276">
        <v>2</v>
      </c>
      <c r="B72" s="277" t="s">
        <v>559</v>
      </c>
      <c r="C72" s="125"/>
      <c r="D72" s="125"/>
      <c r="E72" s="116"/>
    </row>
    <row r="73" spans="1:5" x14ac:dyDescent="0.3">
      <c r="A73" s="276">
        <v>3</v>
      </c>
      <c r="B73" s="277" t="s">
        <v>560</v>
      </c>
      <c r="C73" s="125"/>
      <c r="D73" s="125"/>
      <c r="E73" s="116"/>
    </row>
    <row r="74" spans="1:5" x14ac:dyDescent="0.3">
      <c r="A74" s="276">
        <v>4</v>
      </c>
      <c r="B74" s="277" t="s">
        <v>561</v>
      </c>
      <c r="C74" s="125"/>
      <c r="D74" s="125"/>
      <c r="E74" s="116"/>
    </row>
    <row r="75" spans="1:5" x14ac:dyDescent="0.3">
      <c r="A75" s="276">
        <v>5</v>
      </c>
      <c r="B75" s="277" t="s">
        <v>562</v>
      </c>
      <c r="C75" s="125"/>
      <c r="D75" s="125"/>
      <c r="E75" s="116"/>
    </row>
    <row r="76" spans="1:5" x14ac:dyDescent="0.3">
      <c r="A76" s="276">
        <v>6</v>
      </c>
      <c r="B76" s="277" t="s">
        <v>563</v>
      </c>
      <c r="C76" s="125"/>
      <c r="D76" s="125"/>
      <c r="E76" s="116"/>
    </row>
    <row r="77" spans="1:5" x14ac:dyDescent="0.3">
      <c r="A77" s="276">
        <v>7</v>
      </c>
      <c r="B77" s="277" t="s">
        <v>564</v>
      </c>
      <c r="C77" s="125"/>
      <c r="D77" s="125"/>
      <c r="E77" s="116"/>
    </row>
    <row r="78" spans="1:5" x14ac:dyDescent="0.3">
      <c r="A78" s="276">
        <v>8</v>
      </c>
      <c r="B78" s="277" t="s">
        <v>565</v>
      </c>
      <c r="C78" s="125"/>
      <c r="D78" s="125"/>
      <c r="E78" s="116"/>
    </row>
    <row r="79" spans="1:5" x14ac:dyDescent="0.3">
      <c r="A79" s="276">
        <v>9</v>
      </c>
      <c r="B79" s="277" t="s">
        <v>566</v>
      </c>
      <c r="C79" s="125"/>
      <c r="D79" s="125"/>
      <c r="E79" s="116"/>
    </row>
    <row r="83" spans="1:257" x14ac:dyDescent="0.3">
      <c r="A83" s="104"/>
      <c r="B83" s="104"/>
    </row>
    <row r="84" spans="1:257" x14ac:dyDescent="0.3">
      <c r="A84" s="138" t="s">
        <v>294</v>
      </c>
      <c r="B84" s="104"/>
      <c r="E84" s="105"/>
    </row>
    <row r="85" spans="1:257" x14ac:dyDescent="0.3">
      <c r="A85" s="104"/>
      <c r="B85" s="104"/>
      <c r="E85"/>
      <c r="F85"/>
      <c r="G85"/>
      <c r="H85"/>
      <c r="I85"/>
    </row>
    <row r="86" spans="1:257" x14ac:dyDescent="0.3">
      <c r="A86" s="104"/>
      <c r="B86" s="104"/>
      <c r="D86" s="114"/>
      <c r="E86"/>
      <c r="F86"/>
      <c r="G86"/>
      <c r="H86"/>
      <c r="I86"/>
    </row>
    <row r="87" spans="1:257" x14ac:dyDescent="0.3">
      <c r="A87"/>
      <c r="B87" s="138" t="s">
        <v>415</v>
      </c>
      <c r="D87" s="114"/>
      <c r="E87"/>
      <c r="F87"/>
      <c r="G87"/>
      <c r="H87"/>
      <c r="I87"/>
    </row>
    <row r="88" spans="1:257" x14ac:dyDescent="0.3">
      <c r="A88"/>
      <c r="B88" s="104" t="s">
        <v>416</v>
      </c>
      <c r="D88" s="114"/>
      <c r="E88"/>
      <c r="F88"/>
      <c r="G88"/>
      <c r="H88"/>
      <c r="I88"/>
    </row>
    <row r="89" spans="1:257" ht="12.75" x14ac:dyDescent="0.2">
      <c r="A89"/>
      <c r="B89" s="141" t="s">
        <v>297</v>
      </c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</row>
  </sheetData>
  <mergeCells count="1">
    <mergeCell ref="C1:D1"/>
  </mergeCells>
  <printOptions gridLines="1"/>
  <pageMargins left="0.31527777777777799" right="0.31527777777777799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43" max="16383" man="1"/>
  </rowBreak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2"/>
  <sheetViews>
    <sheetView showGridLines="0" zoomScaleNormal="100" zoomScalePageLayoutView="80" workbookViewId="0">
      <selection activeCell="P16" sqref="P16"/>
    </sheetView>
  </sheetViews>
  <sheetFormatPr defaultRowHeight="15" x14ac:dyDescent="0.3"/>
  <cols>
    <col min="1" max="1" width="4.85546875" style="104"/>
    <col min="2" max="2" width="31.42578125" style="104"/>
    <col min="3" max="3" width="18.42578125" style="104"/>
    <col min="4" max="4" width="8.42578125" style="104"/>
    <col min="5" max="5" width="13.5703125" style="104"/>
    <col min="6" max="6" width="12.42578125" style="104"/>
    <col min="7" max="8" width="13.85546875" style="104"/>
    <col min="9" max="9" width="13.7109375" style="104"/>
    <col min="10" max="10" width="15" style="104"/>
    <col min="11" max="11" width="0.85546875" style="104"/>
    <col min="12" max="257" width="9.140625" style="104"/>
  </cols>
  <sheetData>
    <row r="1" spans="1:11" x14ac:dyDescent="0.3">
      <c r="A1" s="106" t="s">
        <v>567</v>
      </c>
      <c r="B1" s="107"/>
      <c r="C1" s="107"/>
      <c r="D1" s="107"/>
      <c r="E1" s="107"/>
      <c r="F1" s="107"/>
      <c r="G1" s="107"/>
      <c r="H1" s="107"/>
      <c r="I1" s="13" t="s">
        <v>1</v>
      </c>
      <c r="J1" s="13"/>
      <c r="K1" s="116"/>
    </row>
    <row r="2" spans="1:11" x14ac:dyDescent="0.3">
      <c r="A2" s="107" t="s">
        <v>2</v>
      </c>
      <c r="B2" s="107"/>
      <c r="C2" s="107"/>
      <c r="D2" s="107"/>
      <c r="E2" s="107"/>
      <c r="F2" s="107"/>
      <c r="G2" s="107"/>
      <c r="H2" s="107"/>
      <c r="I2" s="9" t="str">
        <f>'ფორმა N1'!L2</f>
        <v>03.10.-21.10.2017</v>
      </c>
      <c r="J2" s="9"/>
      <c r="K2" s="116"/>
    </row>
    <row r="3" spans="1:11" x14ac:dyDescent="0.3">
      <c r="A3" s="107"/>
      <c r="B3" s="107"/>
      <c r="C3" s="107"/>
      <c r="D3" s="107"/>
      <c r="E3" s="107"/>
      <c r="F3" s="107"/>
      <c r="G3" s="107"/>
      <c r="H3" s="107"/>
      <c r="I3" s="108"/>
      <c r="J3" s="108"/>
      <c r="K3" s="116"/>
    </row>
    <row r="4" spans="1:11" x14ac:dyDescent="0.3">
      <c r="A4" s="107" t="str">
        <f>'ფორმა N2'!A4</f>
        <v>ანგარიშვალდებული პირის დასახელება:</v>
      </c>
      <c r="B4" s="107"/>
      <c r="C4" s="107"/>
      <c r="D4" s="107"/>
      <c r="E4" s="107"/>
      <c r="F4" s="283"/>
      <c r="G4" s="107"/>
      <c r="H4" s="107"/>
      <c r="I4" s="107"/>
      <c r="J4" s="107"/>
      <c r="K4" s="116"/>
    </row>
    <row r="5" spans="1:11" x14ac:dyDescent="0.3">
      <c r="A5" s="284" t="str">
        <f>'ფორმა N1'!A5</f>
        <v>ალექსანდრე ელისაშვილი</v>
      </c>
      <c r="B5" s="285"/>
      <c r="C5" s="285"/>
      <c r="D5" s="285"/>
      <c r="E5" s="285"/>
      <c r="F5" s="286"/>
      <c r="G5" s="285"/>
      <c r="H5" s="285"/>
      <c r="I5" s="285"/>
      <c r="J5" s="285"/>
      <c r="K5" s="116"/>
    </row>
    <row r="6" spans="1:11" x14ac:dyDescent="0.3">
      <c r="A6" s="110"/>
      <c r="B6" s="110"/>
      <c r="C6" s="107"/>
      <c r="D6" s="107"/>
      <c r="E6" s="107"/>
      <c r="F6" s="283"/>
      <c r="G6" s="107"/>
      <c r="H6" s="107"/>
      <c r="I6" s="107"/>
      <c r="J6" s="107"/>
      <c r="K6" s="116"/>
    </row>
    <row r="7" spans="1:11" x14ac:dyDescent="0.3">
      <c r="A7" s="287"/>
      <c r="B7" s="266"/>
      <c r="C7" s="266"/>
      <c r="D7" s="266"/>
      <c r="E7" s="266"/>
      <c r="F7" s="266"/>
      <c r="G7" s="266"/>
      <c r="H7" s="266"/>
      <c r="I7" s="266"/>
      <c r="J7" s="266"/>
      <c r="K7" s="116"/>
    </row>
    <row r="8" spans="1:11" s="135" customFormat="1" ht="45" x14ac:dyDescent="0.3">
      <c r="A8" s="288" t="s">
        <v>7</v>
      </c>
      <c r="B8" s="288" t="s">
        <v>568</v>
      </c>
      <c r="C8" s="289" t="s">
        <v>503</v>
      </c>
      <c r="D8" s="289" t="s">
        <v>569</v>
      </c>
      <c r="E8" s="289" t="s">
        <v>570</v>
      </c>
      <c r="F8" s="290" t="s">
        <v>571</v>
      </c>
      <c r="G8" s="290" t="s">
        <v>572</v>
      </c>
      <c r="H8" s="290" t="s">
        <v>573</v>
      </c>
      <c r="I8" s="290" t="s">
        <v>506</v>
      </c>
      <c r="J8" s="291" t="s">
        <v>574</v>
      </c>
      <c r="K8" s="116"/>
    </row>
    <row r="9" spans="1:11" s="135" customFormat="1" x14ac:dyDescent="0.3">
      <c r="A9" s="292">
        <v>1</v>
      </c>
      <c r="B9" s="292">
        <v>2</v>
      </c>
      <c r="C9" s="293">
        <v>3</v>
      </c>
      <c r="D9" s="293">
        <v>4</v>
      </c>
      <c r="E9" s="293">
        <v>5</v>
      </c>
      <c r="F9" s="293">
        <v>6</v>
      </c>
      <c r="G9" s="293">
        <v>7</v>
      </c>
      <c r="H9" s="293">
        <v>8</v>
      </c>
      <c r="I9" s="293">
        <v>9</v>
      </c>
      <c r="J9" s="293">
        <v>10</v>
      </c>
      <c r="K9" s="116"/>
    </row>
    <row r="10" spans="1:11" s="135" customFormat="1" ht="30" x14ac:dyDescent="0.3">
      <c r="A10" s="294">
        <v>1</v>
      </c>
      <c r="B10" s="295" t="s">
        <v>575</v>
      </c>
      <c r="C10" s="296" t="s">
        <v>576</v>
      </c>
      <c r="D10" s="297" t="s">
        <v>577</v>
      </c>
      <c r="E10" s="298" t="s">
        <v>578</v>
      </c>
      <c r="F10" s="299">
        <v>287.83999999999997</v>
      </c>
      <c r="G10" s="299">
        <v>4885.3900000000003</v>
      </c>
      <c r="H10" s="299">
        <v>4504.91</v>
      </c>
      <c r="I10" s="299">
        <f>F10+G10-H10</f>
        <v>668.32000000000062</v>
      </c>
      <c r="J10" s="299"/>
      <c r="K10" s="116"/>
    </row>
    <row r="11" spans="1:11" s="135" customFormat="1" ht="30" x14ac:dyDescent="0.3">
      <c r="A11" s="300">
        <v>2</v>
      </c>
      <c r="B11" s="295" t="s">
        <v>575</v>
      </c>
      <c r="C11" s="296" t="s">
        <v>576</v>
      </c>
      <c r="D11" s="301" t="s">
        <v>579</v>
      </c>
      <c r="E11" s="302" t="s">
        <v>578</v>
      </c>
      <c r="F11" s="299">
        <v>12931</v>
      </c>
      <c r="G11" s="299">
        <v>69803</v>
      </c>
      <c r="H11" s="299">
        <v>81925.5</v>
      </c>
      <c r="I11" s="299">
        <f>F11+G11-H11</f>
        <v>808.5</v>
      </c>
      <c r="J11" s="299"/>
      <c r="K11" s="116"/>
    </row>
    <row r="12" spans="1:11" x14ac:dyDescent="0.3">
      <c r="A12" s="115"/>
      <c r="B12" s="115"/>
      <c r="C12" s="115"/>
      <c r="D12" s="115"/>
      <c r="E12" s="115"/>
      <c r="F12" s="115"/>
      <c r="G12" s="115"/>
      <c r="H12" s="115"/>
      <c r="I12" s="115"/>
      <c r="J12" s="115"/>
    </row>
    <row r="13" spans="1:11" x14ac:dyDescent="0.3">
      <c r="A13" s="115"/>
      <c r="B13" s="115"/>
      <c r="C13" s="115"/>
      <c r="D13" s="115"/>
      <c r="E13" s="115"/>
      <c r="F13" s="115"/>
      <c r="G13" s="115"/>
      <c r="H13" s="115"/>
      <c r="I13" s="115"/>
      <c r="J13" s="115"/>
    </row>
    <row r="14" spans="1:11" x14ac:dyDescent="0.3">
      <c r="A14" s="115"/>
      <c r="B14" s="115"/>
      <c r="C14" s="115"/>
      <c r="D14" s="115"/>
      <c r="E14" s="115"/>
      <c r="F14" s="115"/>
      <c r="G14" s="115"/>
      <c r="H14" s="115"/>
      <c r="I14" s="115"/>
      <c r="J14" s="115"/>
    </row>
    <row r="15" spans="1:11" x14ac:dyDescent="0.3">
      <c r="A15" s="115"/>
      <c r="B15" s="115"/>
      <c r="C15" s="115"/>
      <c r="D15" s="115"/>
      <c r="E15" s="115"/>
      <c r="F15" s="115"/>
      <c r="G15" s="115"/>
      <c r="H15" s="115"/>
      <c r="I15" s="115"/>
      <c r="J15" s="115"/>
    </row>
    <row r="16" spans="1:11" x14ac:dyDescent="0.3">
      <c r="A16" s="115"/>
      <c r="B16" s="303" t="s">
        <v>294</v>
      </c>
      <c r="C16" s="115"/>
      <c r="D16" s="115"/>
      <c r="E16" s="115"/>
      <c r="F16" s="304"/>
      <c r="G16" s="115"/>
      <c r="H16" s="115"/>
      <c r="I16" s="115"/>
      <c r="J16" s="115"/>
    </row>
    <row r="17" spans="1:257" x14ac:dyDescent="0.3">
      <c r="A17" s="115"/>
      <c r="B17" s="115"/>
      <c r="C17" s="115"/>
      <c r="D17" s="115"/>
      <c r="E17" s="115"/>
      <c r="F17" s="305"/>
      <c r="G17" s="305"/>
      <c r="H17" s="305"/>
      <c r="I17" s="305"/>
      <c r="J17" s="305"/>
    </row>
    <row r="18" spans="1:257" x14ac:dyDescent="0.3">
      <c r="A18" s="115"/>
      <c r="B18" s="115"/>
      <c r="C18" s="306"/>
      <c r="D18" s="115"/>
      <c r="E18" s="115"/>
      <c r="F18" s="306"/>
      <c r="G18" s="307"/>
      <c r="H18" s="307"/>
      <c r="I18" s="305"/>
      <c r="J18" s="305"/>
    </row>
    <row r="19" spans="1:257" x14ac:dyDescent="0.3">
      <c r="A19" s="305"/>
      <c r="B19" s="115"/>
      <c r="C19" s="308" t="s">
        <v>499</v>
      </c>
      <c r="D19" s="308"/>
      <c r="E19" s="115"/>
      <c r="F19" s="308" t="s">
        <v>580</v>
      </c>
      <c r="G19" s="305"/>
      <c r="H19" s="305"/>
      <c r="I19" s="305"/>
      <c r="J19" s="305"/>
    </row>
    <row r="20" spans="1:257" x14ac:dyDescent="0.3">
      <c r="A20" s="305"/>
      <c r="B20" s="115"/>
      <c r="C20" s="309" t="s">
        <v>297</v>
      </c>
      <c r="D20" s="115"/>
      <c r="E20" s="115"/>
      <c r="F20" s="115" t="s">
        <v>581</v>
      </c>
      <c r="G20" s="305"/>
      <c r="H20" s="305"/>
      <c r="I20" s="305"/>
      <c r="J20" s="305"/>
    </row>
    <row r="21" spans="1:257" x14ac:dyDescent="0.3">
      <c r="A21" s="305"/>
      <c r="B21" s="115"/>
      <c r="C21" s="115"/>
      <c r="D21" s="309"/>
      <c r="E21" s="305"/>
      <c r="F21" s="305"/>
      <c r="G21" s="305"/>
      <c r="H21" s="305"/>
      <c r="I21" s="305"/>
      <c r="J21" s="305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</row>
    <row r="22" spans="1:257" ht="12.75" x14ac:dyDescent="0.2">
      <c r="A22" s="305"/>
      <c r="B22" s="305"/>
      <c r="C22" s="305"/>
      <c r="D22" s="305"/>
      <c r="E22" s="305"/>
      <c r="F22" s="305"/>
      <c r="G22" s="305"/>
      <c r="H22" s="305"/>
      <c r="I22" s="305"/>
      <c r="J22" s="305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</row>
  </sheetData>
  <mergeCells count="2">
    <mergeCell ref="I1:J1"/>
    <mergeCell ref="I2:J2"/>
  </mergeCells>
  <dataValidations count="2">
    <dataValidation allowBlank="1" showInputMessage="1" showErrorMessage="1" error="თვე/დღე/წელი" prompt="თვე/დღე/წელი" sqref="E11">
      <formula1>0</formula1>
      <formula2>0</formula2>
    </dataValidation>
    <dataValidation allowBlank="1" showInputMessage="1" showErrorMessage="1" prompt="თვე/დღე/წელი" sqref="J11">
      <formula1>0</formula1>
      <formula2>0</formula2>
    </dataValidation>
  </dataValidations>
  <printOptions gridLines="1"/>
  <pageMargins left="0.25" right="0.25" top="0.75" bottom="0.75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53"/>
  <sheetViews>
    <sheetView zoomScaleNormal="100" zoomScalePageLayoutView="80" workbookViewId="0">
      <selection activeCell="K21" sqref="K21"/>
    </sheetView>
  </sheetViews>
  <sheetFormatPr defaultRowHeight="15" x14ac:dyDescent="0.3"/>
  <cols>
    <col min="1" max="1" width="12" style="192"/>
    <col min="2" max="2" width="13.28515625" style="192"/>
    <col min="3" max="3" width="21.42578125" style="192"/>
    <col min="4" max="4" width="17.85546875" style="192"/>
    <col min="5" max="5" width="12.7109375" style="192"/>
    <col min="6" max="6" width="36.85546875" style="192"/>
    <col min="7" max="7" width="22.28515625" style="192"/>
    <col min="8" max="8" width="0.5703125" style="192"/>
    <col min="9" max="257" width="9.140625" style="192"/>
  </cols>
  <sheetData>
    <row r="1" spans="1:8" x14ac:dyDescent="0.3">
      <c r="A1" s="106" t="s">
        <v>582</v>
      </c>
      <c r="B1" s="107"/>
      <c r="C1" s="107"/>
      <c r="D1" s="107"/>
      <c r="E1" s="107"/>
      <c r="F1" s="107"/>
      <c r="G1" s="246" t="s">
        <v>1</v>
      </c>
      <c r="H1" s="310"/>
    </row>
    <row r="2" spans="1:8" x14ac:dyDescent="0.3">
      <c r="A2" s="107" t="s">
        <v>2</v>
      </c>
      <c r="B2" s="107"/>
      <c r="C2" s="107"/>
      <c r="D2" s="107"/>
      <c r="E2" s="107"/>
      <c r="F2" s="107"/>
      <c r="G2" s="311" t="str">
        <f>'ფორმა N1'!L2</f>
        <v>03.10.-21.10.2017</v>
      </c>
      <c r="H2" s="310"/>
    </row>
    <row r="3" spans="1:8" x14ac:dyDescent="0.3">
      <c r="A3" s="107"/>
      <c r="B3" s="107"/>
      <c r="C3" s="107"/>
      <c r="D3" s="107"/>
      <c r="E3" s="107"/>
      <c r="F3" s="107"/>
      <c r="G3" s="111"/>
      <c r="H3" s="310"/>
    </row>
    <row r="4" spans="1:8" x14ac:dyDescent="0.3">
      <c r="A4" s="110" t="s">
        <v>4</v>
      </c>
      <c r="B4" s="107"/>
      <c r="C4" s="107"/>
      <c r="D4" s="107"/>
      <c r="E4" s="107"/>
      <c r="F4" s="107"/>
      <c r="G4" s="107"/>
      <c r="H4" s="115"/>
    </row>
    <row r="5" spans="1:8" x14ac:dyDescent="0.3">
      <c r="A5" s="284" t="str">
        <f>'ფორმა N1'!A5</f>
        <v>ალექსანდრე ელისაშვილი</v>
      </c>
      <c r="B5" s="284"/>
      <c r="C5" s="284"/>
      <c r="D5" s="284"/>
      <c r="E5" s="284"/>
      <c r="F5" s="284"/>
      <c r="G5" s="284"/>
      <c r="H5" s="115"/>
    </row>
    <row r="6" spans="1:8" x14ac:dyDescent="0.3">
      <c r="A6" s="110"/>
      <c r="B6" s="107"/>
      <c r="C6" s="107"/>
      <c r="D6" s="107"/>
      <c r="E6" s="107"/>
      <c r="F6" s="107"/>
      <c r="G6" s="107"/>
      <c r="H6" s="115"/>
    </row>
    <row r="7" spans="1:8" x14ac:dyDescent="0.3">
      <c r="A7" s="107"/>
      <c r="B7" s="107"/>
      <c r="C7" s="107"/>
      <c r="D7" s="107"/>
      <c r="E7" s="107"/>
      <c r="F7" s="107"/>
      <c r="G7" s="107"/>
      <c r="H7" s="116"/>
    </row>
    <row r="8" spans="1:8" ht="45.75" customHeight="1" x14ac:dyDescent="0.3">
      <c r="A8" s="312" t="s">
        <v>583</v>
      </c>
      <c r="B8" s="312" t="s">
        <v>8</v>
      </c>
      <c r="C8" s="313" t="s">
        <v>584</v>
      </c>
      <c r="D8" s="313" t="s">
        <v>585</v>
      </c>
      <c r="E8" s="313" t="s">
        <v>569</v>
      </c>
      <c r="F8" s="312" t="s">
        <v>586</v>
      </c>
      <c r="G8" s="313" t="s">
        <v>587</v>
      </c>
      <c r="H8" s="116"/>
    </row>
    <row r="9" spans="1:8" x14ac:dyDescent="0.3">
      <c r="A9" s="314" t="s">
        <v>588</v>
      </c>
      <c r="B9" s="315"/>
      <c r="C9" s="316"/>
      <c r="D9" s="317"/>
      <c r="E9" s="317"/>
      <c r="F9" s="317"/>
      <c r="G9" s="318"/>
      <c r="H9" s="116"/>
    </row>
    <row r="10" spans="1:8" ht="15.75" x14ac:dyDescent="0.3">
      <c r="A10" s="315">
        <v>1</v>
      </c>
      <c r="B10" s="302"/>
      <c r="C10" s="319"/>
      <c r="D10" s="320"/>
      <c r="E10" s="320"/>
      <c r="F10" s="320"/>
      <c r="G10" s="321" t="str">
        <f t="shared" ref="G10:G38" si="0">IF(ISBLANK(B10),"",G9+C10-D10)</f>
        <v/>
      </c>
      <c r="H10" s="116"/>
    </row>
    <row r="11" spans="1:8" ht="15.75" x14ac:dyDescent="0.3">
      <c r="A11" s="315">
        <v>2</v>
      </c>
      <c r="B11" s="302"/>
      <c r="C11" s="319"/>
      <c r="D11" s="320"/>
      <c r="E11" s="320"/>
      <c r="F11" s="320"/>
      <c r="G11" s="321" t="str">
        <f t="shared" si="0"/>
        <v/>
      </c>
      <c r="H11" s="116"/>
    </row>
    <row r="12" spans="1:8" ht="15.75" x14ac:dyDescent="0.3">
      <c r="A12" s="315">
        <v>3</v>
      </c>
      <c r="B12" s="302"/>
      <c r="C12" s="319"/>
      <c r="D12" s="320"/>
      <c r="E12" s="320"/>
      <c r="F12" s="320"/>
      <c r="G12" s="321" t="str">
        <f t="shared" si="0"/>
        <v/>
      </c>
      <c r="H12" s="116"/>
    </row>
    <row r="13" spans="1:8" ht="15.75" x14ac:dyDescent="0.3">
      <c r="A13" s="315">
        <v>4</v>
      </c>
      <c r="B13" s="302"/>
      <c r="C13" s="319"/>
      <c r="D13" s="320"/>
      <c r="E13" s="320"/>
      <c r="F13" s="320"/>
      <c r="G13" s="321" t="str">
        <f t="shared" si="0"/>
        <v/>
      </c>
      <c r="H13" s="116"/>
    </row>
    <row r="14" spans="1:8" ht="15.75" x14ac:dyDescent="0.3">
      <c r="A14" s="315">
        <v>5</v>
      </c>
      <c r="B14" s="302"/>
      <c r="C14" s="319"/>
      <c r="D14" s="320"/>
      <c r="E14" s="320"/>
      <c r="F14" s="320"/>
      <c r="G14" s="321" t="str">
        <f t="shared" si="0"/>
        <v/>
      </c>
      <c r="H14" s="116"/>
    </row>
    <row r="15" spans="1:8" ht="15.75" x14ac:dyDescent="0.3">
      <c r="A15" s="315">
        <v>6</v>
      </c>
      <c r="B15" s="302"/>
      <c r="C15" s="319"/>
      <c r="D15" s="320"/>
      <c r="E15" s="320"/>
      <c r="F15" s="320"/>
      <c r="G15" s="321" t="str">
        <f t="shared" si="0"/>
        <v/>
      </c>
      <c r="H15" s="116"/>
    </row>
    <row r="16" spans="1:8" ht="15.75" x14ac:dyDescent="0.3">
      <c r="A16" s="315">
        <v>7</v>
      </c>
      <c r="B16" s="302"/>
      <c r="C16" s="319"/>
      <c r="D16" s="320"/>
      <c r="E16" s="320"/>
      <c r="F16" s="320"/>
      <c r="G16" s="321" t="str">
        <f t="shared" si="0"/>
        <v/>
      </c>
      <c r="H16" s="116"/>
    </row>
    <row r="17" spans="1:8" ht="15.75" x14ac:dyDescent="0.3">
      <c r="A17" s="315">
        <v>8</v>
      </c>
      <c r="B17" s="302"/>
      <c r="C17" s="319"/>
      <c r="D17" s="320"/>
      <c r="E17" s="320"/>
      <c r="F17" s="320"/>
      <c r="G17" s="321" t="str">
        <f t="shared" si="0"/>
        <v/>
      </c>
      <c r="H17" s="116"/>
    </row>
    <row r="18" spans="1:8" ht="15.75" x14ac:dyDescent="0.3">
      <c r="A18" s="315">
        <v>9</v>
      </c>
      <c r="B18" s="302"/>
      <c r="C18" s="319"/>
      <c r="D18" s="320"/>
      <c r="E18" s="320"/>
      <c r="F18" s="320"/>
      <c r="G18" s="321" t="str">
        <f t="shared" si="0"/>
        <v/>
      </c>
      <c r="H18" s="116"/>
    </row>
    <row r="19" spans="1:8" ht="15.75" x14ac:dyDescent="0.3">
      <c r="A19" s="315">
        <v>10</v>
      </c>
      <c r="B19" s="302"/>
      <c r="C19" s="319"/>
      <c r="D19" s="320"/>
      <c r="E19" s="320"/>
      <c r="F19" s="320"/>
      <c r="G19" s="321" t="str">
        <f t="shared" si="0"/>
        <v/>
      </c>
      <c r="H19" s="116"/>
    </row>
    <row r="20" spans="1:8" ht="15.75" x14ac:dyDescent="0.3">
      <c r="A20" s="315">
        <v>11</v>
      </c>
      <c r="B20" s="302"/>
      <c r="C20" s="319"/>
      <c r="D20" s="320"/>
      <c r="E20" s="320"/>
      <c r="F20" s="320"/>
      <c r="G20" s="321" t="str">
        <f t="shared" si="0"/>
        <v/>
      </c>
      <c r="H20" s="116"/>
    </row>
    <row r="21" spans="1:8" ht="15.75" x14ac:dyDescent="0.3">
      <c r="A21" s="315">
        <v>12</v>
      </c>
      <c r="B21" s="302"/>
      <c r="C21" s="319"/>
      <c r="D21" s="320"/>
      <c r="E21" s="320"/>
      <c r="F21" s="320"/>
      <c r="G21" s="321" t="str">
        <f t="shared" si="0"/>
        <v/>
      </c>
      <c r="H21" s="116"/>
    </row>
    <row r="22" spans="1:8" ht="15.75" x14ac:dyDescent="0.3">
      <c r="A22" s="315">
        <v>13</v>
      </c>
      <c r="B22" s="302"/>
      <c r="C22" s="319"/>
      <c r="D22" s="320"/>
      <c r="E22" s="320"/>
      <c r="F22" s="320"/>
      <c r="G22" s="321" t="str">
        <f t="shared" si="0"/>
        <v/>
      </c>
      <c r="H22" s="116"/>
    </row>
    <row r="23" spans="1:8" ht="15.75" x14ac:dyDescent="0.3">
      <c r="A23" s="315">
        <v>14</v>
      </c>
      <c r="B23" s="302"/>
      <c r="C23" s="319"/>
      <c r="D23" s="320"/>
      <c r="E23" s="320"/>
      <c r="F23" s="320"/>
      <c r="G23" s="321" t="str">
        <f t="shared" si="0"/>
        <v/>
      </c>
      <c r="H23" s="116"/>
    </row>
    <row r="24" spans="1:8" ht="15.75" x14ac:dyDescent="0.3">
      <c r="A24" s="315">
        <v>15</v>
      </c>
      <c r="B24" s="302"/>
      <c r="C24" s="319"/>
      <c r="D24" s="320"/>
      <c r="E24" s="320"/>
      <c r="F24" s="320"/>
      <c r="G24" s="321" t="str">
        <f t="shared" si="0"/>
        <v/>
      </c>
      <c r="H24" s="116"/>
    </row>
    <row r="25" spans="1:8" ht="15.75" x14ac:dyDescent="0.3">
      <c r="A25" s="315">
        <v>16</v>
      </c>
      <c r="B25" s="302"/>
      <c r="C25" s="319"/>
      <c r="D25" s="320"/>
      <c r="E25" s="320"/>
      <c r="F25" s="320"/>
      <c r="G25" s="321" t="str">
        <f t="shared" si="0"/>
        <v/>
      </c>
      <c r="H25" s="116"/>
    </row>
    <row r="26" spans="1:8" ht="15.75" x14ac:dyDescent="0.3">
      <c r="A26" s="315">
        <v>17</v>
      </c>
      <c r="B26" s="302"/>
      <c r="C26" s="319"/>
      <c r="D26" s="320"/>
      <c r="E26" s="320"/>
      <c r="F26" s="320"/>
      <c r="G26" s="321" t="str">
        <f t="shared" si="0"/>
        <v/>
      </c>
      <c r="H26" s="116"/>
    </row>
    <row r="27" spans="1:8" ht="15.75" x14ac:dyDescent="0.3">
      <c r="A27" s="315">
        <v>18</v>
      </c>
      <c r="B27" s="302"/>
      <c r="C27" s="319"/>
      <c r="D27" s="320"/>
      <c r="E27" s="320"/>
      <c r="F27" s="320"/>
      <c r="G27" s="321" t="str">
        <f t="shared" si="0"/>
        <v/>
      </c>
      <c r="H27" s="116"/>
    </row>
    <row r="28" spans="1:8" ht="15.75" x14ac:dyDescent="0.3">
      <c r="A28" s="315">
        <v>19</v>
      </c>
      <c r="B28" s="302"/>
      <c r="C28" s="319"/>
      <c r="D28" s="320"/>
      <c r="E28" s="320"/>
      <c r="F28" s="320"/>
      <c r="G28" s="321" t="str">
        <f t="shared" si="0"/>
        <v/>
      </c>
      <c r="H28" s="116"/>
    </row>
    <row r="29" spans="1:8" ht="15.75" x14ac:dyDescent="0.3">
      <c r="A29" s="315">
        <v>20</v>
      </c>
      <c r="B29" s="302"/>
      <c r="C29" s="319"/>
      <c r="D29" s="320"/>
      <c r="E29" s="320"/>
      <c r="F29" s="320"/>
      <c r="G29" s="321" t="str">
        <f t="shared" si="0"/>
        <v/>
      </c>
      <c r="H29" s="116"/>
    </row>
    <row r="30" spans="1:8" ht="15.75" x14ac:dyDescent="0.3">
      <c r="A30" s="315">
        <v>21</v>
      </c>
      <c r="B30" s="302"/>
      <c r="C30" s="322"/>
      <c r="D30" s="323"/>
      <c r="E30" s="323"/>
      <c r="F30" s="323"/>
      <c r="G30" s="321" t="str">
        <f t="shared" si="0"/>
        <v/>
      </c>
      <c r="H30" s="116"/>
    </row>
    <row r="31" spans="1:8" ht="15.75" x14ac:dyDescent="0.3">
      <c r="A31" s="315">
        <v>22</v>
      </c>
      <c r="B31" s="302"/>
      <c r="C31" s="322"/>
      <c r="D31" s="323"/>
      <c r="E31" s="323"/>
      <c r="F31" s="323"/>
      <c r="G31" s="321" t="str">
        <f t="shared" si="0"/>
        <v/>
      </c>
      <c r="H31" s="116"/>
    </row>
    <row r="32" spans="1:8" ht="15.75" x14ac:dyDescent="0.3">
      <c r="A32" s="315">
        <v>23</v>
      </c>
      <c r="B32" s="302"/>
      <c r="C32" s="322"/>
      <c r="D32" s="323"/>
      <c r="E32" s="323"/>
      <c r="F32" s="323"/>
      <c r="G32" s="321" t="str">
        <f t="shared" si="0"/>
        <v/>
      </c>
      <c r="H32" s="116"/>
    </row>
    <row r="33" spans="1:10" ht="15.75" x14ac:dyDescent="0.3">
      <c r="A33" s="315">
        <v>24</v>
      </c>
      <c r="B33" s="302"/>
      <c r="C33" s="322"/>
      <c r="D33" s="323"/>
      <c r="E33" s="323"/>
      <c r="F33" s="323"/>
      <c r="G33" s="321" t="str">
        <f t="shared" si="0"/>
        <v/>
      </c>
      <c r="H33" s="116"/>
    </row>
    <row r="34" spans="1:10" ht="15.75" x14ac:dyDescent="0.3">
      <c r="A34" s="315">
        <v>25</v>
      </c>
      <c r="B34" s="302"/>
      <c r="C34" s="322"/>
      <c r="D34" s="323"/>
      <c r="E34" s="323"/>
      <c r="F34" s="323"/>
      <c r="G34" s="321" t="str">
        <f t="shared" si="0"/>
        <v/>
      </c>
      <c r="H34" s="116"/>
    </row>
    <row r="35" spans="1:10" ht="15.75" x14ac:dyDescent="0.3">
      <c r="A35" s="315">
        <v>26</v>
      </c>
      <c r="B35" s="302"/>
      <c r="C35" s="322"/>
      <c r="D35" s="323"/>
      <c r="E35" s="323"/>
      <c r="F35" s="323"/>
      <c r="G35" s="321" t="str">
        <f t="shared" si="0"/>
        <v/>
      </c>
      <c r="H35" s="116"/>
    </row>
    <row r="36" spans="1:10" ht="15.75" x14ac:dyDescent="0.3">
      <c r="A36" s="315">
        <v>27</v>
      </c>
      <c r="B36" s="302"/>
      <c r="C36" s="322"/>
      <c r="D36" s="323"/>
      <c r="E36" s="323"/>
      <c r="F36" s="323"/>
      <c r="G36" s="321" t="str">
        <f t="shared" si="0"/>
        <v/>
      </c>
      <c r="H36" s="116"/>
    </row>
    <row r="37" spans="1:10" ht="15.75" x14ac:dyDescent="0.3">
      <c r="A37" s="315">
        <v>28</v>
      </c>
      <c r="B37" s="302"/>
      <c r="C37" s="322"/>
      <c r="D37" s="323"/>
      <c r="E37" s="323"/>
      <c r="F37" s="323"/>
      <c r="G37" s="321" t="str">
        <f t="shared" si="0"/>
        <v/>
      </c>
      <c r="H37" s="116"/>
    </row>
    <row r="38" spans="1:10" ht="15.75" x14ac:dyDescent="0.3">
      <c r="A38" s="315">
        <v>29</v>
      </c>
      <c r="B38" s="302"/>
      <c r="C38" s="322"/>
      <c r="D38" s="323"/>
      <c r="E38" s="323"/>
      <c r="F38" s="323"/>
      <c r="G38" s="321" t="str">
        <f t="shared" si="0"/>
        <v/>
      </c>
      <c r="H38" s="116"/>
    </row>
    <row r="39" spans="1:10" ht="15.75" x14ac:dyDescent="0.3">
      <c r="A39" s="315" t="s">
        <v>431</v>
      </c>
      <c r="B39" s="302"/>
      <c r="C39" s="322"/>
      <c r="D39" s="323"/>
      <c r="E39" s="323"/>
      <c r="F39" s="323"/>
      <c r="G39" s="321" t="str">
        <f>IF(ISBLANK(B39),"",#REF!+C39-D39)</f>
        <v/>
      </c>
      <c r="H39" s="116"/>
    </row>
    <row r="40" spans="1:10" x14ac:dyDescent="0.3">
      <c r="A40" s="324" t="s">
        <v>589</v>
      </c>
      <c r="B40" s="325"/>
      <c r="C40" s="326"/>
      <c r="D40" s="327"/>
      <c r="E40" s="327"/>
      <c r="F40" s="328"/>
      <c r="G40" s="329" t="str">
        <f>G39</f>
        <v/>
      </c>
      <c r="H40" s="116"/>
    </row>
    <row r="44" spans="1:10" x14ac:dyDescent="0.3">
      <c r="B44" s="330" t="s">
        <v>294</v>
      </c>
      <c r="F44" s="161"/>
    </row>
    <row r="45" spans="1:10" x14ac:dyDescent="0.3">
      <c r="F45" s="232"/>
      <c r="G45" s="232"/>
      <c r="H45" s="232"/>
      <c r="I45" s="232"/>
      <c r="J45" s="232"/>
    </row>
    <row r="46" spans="1:10" x14ac:dyDescent="0.3">
      <c r="C46" s="238"/>
      <c r="F46" s="238"/>
      <c r="G46" s="331"/>
      <c r="H46" s="232"/>
      <c r="I46" s="232"/>
      <c r="J46" s="232"/>
    </row>
    <row r="47" spans="1:10" x14ac:dyDescent="0.3">
      <c r="A47" s="232"/>
      <c r="C47" s="237" t="s">
        <v>499</v>
      </c>
      <c r="F47" s="332" t="s">
        <v>580</v>
      </c>
      <c r="G47" s="331"/>
      <c r="H47" s="232"/>
      <c r="I47" s="232"/>
      <c r="J47" s="232"/>
    </row>
    <row r="48" spans="1:10" x14ac:dyDescent="0.3">
      <c r="A48" s="232"/>
      <c r="C48" s="239" t="s">
        <v>297</v>
      </c>
      <c r="F48" s="192" t="s">
        <v>581</v>
      </c>
      <c r="G48" s="232"/>
      <c r="H48" s="232"/>
      <c r="I48" s="232"/>
      <c r="J48" s="232"/>
    </row>
    <row r="49" spans="2:2" s="232" customFormat="1" x14ac:dyDescent="0.3">
      <c r="B49" s="192"/>
    </row>
    <row r="50" spans="2:2" s="232" customFormat="1" ht="12.75" x14ac:dyDescent="0.2"/>
    <row r="51" spans="2:2" s="232" customFormat="1" ht="12.75" x14ac:dyDescent="0.2"/>
    <row r="52" spans="2:2" s="232" customFormat="1" ht="12.75" x14ac:dyDescent="0.2"/>
    <row r="53" spans="2:2" s="232" customFormat="1" ht="12.75" x14ac:dyDescent="0.2"/>
  </sheetData>
  <dataValidations count="1">
    <dataValidation allowBlank="1" showInputMessage="1" showErrorMessage="1" prompt="თვე/დღე/წელი" sqref="B10:B39">
      <formula1>0</formula1>
      <formula2>0</formula2>
    </dataValidation>
  </dataValidations>
  <printOptions gridLines="1"/>
  <pageMargins left="0.7" right="0.7" top="0.75" bottom="0.75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50"/>
  <sheetViews>
    <sheetView showGridLines="0" zoomScaleNormal="100" zoomScalePageLayoutView="80" workbookViewId="0">
      <selection activeCell="I3" sqref="I3"/>
    </sheetView>
  </sheetViews>
  <sheetFormatPr defaultRowHeight="12.75" x14ac:dyDescent="0.2"/>
  <cols>
    <col min="1" max="1" width="53.5703125" style="333"/>
    <col min="2" max="2" width="10.7109375" style="333"/>
    <col min="3" max="3" width="12.42578125" style="333"/>
    <col min="4" max="4" width="10.42578125" style="333"/>
    <col min="5" max="5" width="13.140625" style="333"/>
    <col min="6" max="6" width="10.42578125" style="333"/>
    <col min="7" max="8" width="10.5703125" style="333"/>
    <col min="9" max="9" width="9.85546875" style="333"/>
    <col min="10" max="10" width="12.7109375" style="333"/>
    <col min="11" max="11" width="0.7109375" style="333"/>
    <col min="12" max="257" width="9.140625" style="333"/>
  </cols>
  <sheetData>
    <row r="1" spans="1:12" s="155" customFormat="1" ht="15" x14ac:dyDescent="0.2">
      <c r="A1" s="334" t="s">
        <v>590</v>
      </c>
      <c r="B1" s="335"/>
      <c r="C1" s="335"/>
      <c r="D1" s="335"/>
      <c r="E1" s="335"/>
      <c r="F1" s="153"/>
      <c r="G1" s="153"/>
      <c r="H1" s="153"/>
      <c r="I1" s="13" t="s">
        <v>1</v>
      </c>
      <c r="J1" s="13"/>
      <c r="K1" s="336"/>
    </row>
    <row r="2" spans="1:12" s="155" customFormat="1" ht="15" x14ac:dyDescent="0.3">
      <c r="A2" s="116" t="s">
        <v>2</v>
      </c>
      <c r="B2" s="335"/>
      <c r="C2" s="335"/>
      <c r="D2" s="335"/>
      <c r="E2" s="335"/>
      <c r="F2" s="337"/>
      <c r="G2" s="338"/>
      <c r="H2" s="338"/>
      <c r="I2" s="9" t="str">
        <f>'ფორმა N1'!L2</f>
        <v>03.10.-21.10.2017</v>
      </c>
      <c r="J2" s="9"/>
      <c r="K2" s="336"/>
    </row>
    <row r="3" spans="1:12" s="155" customFormat="1" ht="15" x14ac:dyDescent="0.2">
      <c r="A3" s="335"/>
      <c r="B3" s="335"/>
      <c r="C3" s="335"/>
      <c r="D3" s="335"/>
      <c r="E3" s="335"/>
      <c r="F3" s="337"/>
      <c r="G3" s="338"/>
      <c r="H3" s="338"/>
      <c r="I3" s="339"/>
      <c r="J3" s="108"/>
      <c r="K3" s="336"/>
    </row>
    <row r="4" spans="1:12" s="104" customFormat="1" ht="15" x14ac:dyDescent="0.3">
      <c r="A4" s="107" t="str">
        <f>'ფორმა N2'!A4</f>
        <v>ანგარიშვალდებული პირის დასახელება:</v>
      </c>
      <c r="B4" s="107"/>
      <c r="C4" s="107"/>
      <c r="D4" s="107"/>
      <c r="E4" s="107"/>
      <c r="F4" s="110"/>
      <c r="G4" s="110"/>
      <c r="H4" s="110"/>
      <c r="I4" s="283"/>
      <c r="J4" s="107"/>
      <c r="K4" s="116"/>
      <c r="L4" s="155"/>
    </row>
    <row r="5" spans="1:12" s="104" customFormat="1" ht="15" x14ac:dyDescent="0.3">
      <c r="A5" s="148" t="str">
        <f>'ფორმა N1'!A5</f>
        <v>ალექსანდრე ელისაშვილი</v>
      </c>
      <c r="B5" s="263"/>
      <c r="C5" s="263"/>
      <c r="D5" s="263"/>
      <c r="E5" s="263"/>
      <c r="F5" s="150"/>
      <c r="G5" s="150"/>
      <c r="H5" s="150"/>
      <c r="I5" s="340"/>
      <c r="J5" s="150"/>
      <c r="K5" s="116"/>
    </row>
    <row r="6" spans="1:12" s="155" customFormat="1" ht="13.5" x14ac:dyDescent="0.2">
      <c r="A6" s="341"/>
      <c r="B6" s="342"/>
      <c r="C6" s="342"/>
      <c r="D6" s="335"/>
      <c r="E6" s="335"/>
      <c r="F6" s="335"/>
      <c r="G6" s="335"/>
      <c r="H6" s="335"/>
      <c r="I6" s="335"/>
      <c r="J6" s="335"/>
      <c r="K6" s="336"/>
    </row>
    <row r="7" spans="1:12" ht="45" customHeight="1" x14ac:dyDescent="0.2">
      <c r="A7" s="343"/>
      <c r="B7" s="1" t="s">
        <v>591</v>
      </c>
      <c r="C7" s="1"/>
      <c r="D7" s="1" t="s">
        <v>592</v>
      </c>
      <c r="E7" s="1"/>
      <c r="F7" s="1" t="s">
        <v>593</v>
      </c>
      <c r="G7" s="1"/>
      <c r="H7" s="344" t="s">
        <v>413</v>
      </c>
      <c r="I7" s="1" t="s">
        <v>594</v>
      </c>
      <c r="J7" s="1"/>
      <c r="K7" s="345"/>
    </row>
    <row r="8" spans="1:12" ht="15" x14ac:dyDescent="0.2">
      <c r="A8" s="346" t="s">
        <v>595</v>
      </c>
      <c r="B8" s="347" t="s">
        <v>596</v>
      </c>
      <c r="C8" s="348" t="s">
        <v>579</v>
      </c>
      <c r="D8" s="347" t="s">
        <v>596</v>
      </c>
      <c r="E8" s="348" t="s">
        <v>579</v>
      </c>
      <c r="F8" s="347" t="s">
        <v>596</v>
      </c>
      <c r="G8" s="348" t="s">
        <v>579</v>
      </c>
      <c r="H8" s="348" t="s">
        <v>579</v>
      </c>
      <c r="I8" s="347" t="s">
        <v>596</v>
      </c>
      <c r="J8" s="348" t="s">
        <v>579</v>
      </c>
      <c r="K8" s="345"/>
    </row>
    <row r="9" spans="1:12" ht="15" x14ac:dyDescent="0.2">
      <c r="A9" s="349" t="s">
        <v>597</v>
      </c>
      <c r="B9" s="167">
        <f t="shared" ref="B9:J9" si="0">SUM(B10,B14,B17)</f>
        <v>0</v>
      </c>
      <c r="C9" s="167">
        <f t="shared" si="0"/>
        <v>0</v>
      </c>
      <c r="D9" s="167">
        <f t="shared" si="0"/>
        <v>0</v>
      </c>
      <c r="E9" s="167">
        <f t="shared" si="0"/>
        <v>0</v>
      </c>
      <c r="F9" s="167">
        <f t="shared" si="0"/>
        <v>0</v>
      </c>
      <c r="G9" s="167">
        <f t="shared" si="0"/>
        <v>0</v>
      </c>
      <c r="H9" s="167">
        <f t="shared" si="0"/>
        <v>0</v>
      </c>
      <c r="I9" s="167">
        <f t="shared" si="0"/>
        <v>0</v>
      </c>
      <c r="J9" s="167">
        <f t="shared" si="0"/>
        <v>0</v>
      </c>
      <c r="K9" s="345"/>
    </row>
    <row r="10" spans="1:12" ht="15" x14ac:dyDescent="0.2">
      <c r="A10" s="350" t="s">
        <v>598</v>
      </c>
      <c r="B10" s="343">
        <f t="shared" ref="B10:J10" si="1">SUM(B11:B13)</f>
        <v>0</v>
      </c>
      <c r="C10" s="343">
        <f t="shared" si="1"/>
        <v>0</v>
      </c>
      <c r="D10" s="343">
        <f t="shared" si="1"/>
        <v>0</v>
      </c>
      <c r="E10" s="343">
        <f t="shared" si="1"/>
        <v>0</v>
      </c>
      <c r="F10" s="343">
        <f t="shared" si="1"/>
        <v>0</v>
      </c>
      <c r="G10" s="343">
        <f t="shared" si="1"/>
        <v>0</v>
      </c>
      <c r="H10" s="343">
        <f t="shared" si="1"/>
        <v>0</v>
      </c>
      <c r="I10" s="343">
        <f t="shared" si="1"/>
        <v>0</v>
      </c>
      <c r="J10" s="343">
        <f t="shared" si="1"/>
        <v>0</v>
      </c>
      <c r="K10" s="345"/>
    </row>
    <row r="11" spans="1:12" ht="15" x14ac:dyDescent="0.2">
      <c r="A11" s="350" t="s">
        <v>599</v>
      </c>
      <c r="B11" s="351"/>
      <c r="C11" s="351"/>
      <c r="D11" s="351"/>
      <c r="E11" s="351"/>
      <c r="F11" s="351"/>
      <c r="G11" s="351"/>
      <c r="H11" s="351"/>
      <c r="I11" s="351"/>
      <c r="J11" s="351"/>
      <c r="K11" s="345"/>
    </row>
    <row r="12" spans="1:12" ht="15" x14ac:dyDescent="0.2">
      <c r="A12" s="350" t="s">
        <v>600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45"/>
    </row>
    <row r="13" spans="1:12" ht="15" x14ac:dyDescent="0.2">
      <c r="A13" s="350" t="s">
        <v>601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45"/>
    </row>
    <row r="14" spans="1:12" ht="15" x14ac:dyDescent="0.2">
      <c r="A14" s="350" t="s">
        <v>602</v>
      </c>
      <c r="B14" s="343">
        <f t="shared" ref="B14:J14" si="2">SUM(B15:B16)</f>
        <v>0</v>
      </c>
      <c r="C14" s="343">
        <f t="shared" si="2"/>
        <v>0</v>
      </c>
      <c r="D14" s="343">
        <f t="shared" si="2"/>
        <v>0</v>
      </c>
      <c r="E14" s="343">
        <f t="shared" si="2"/>
        <v>0</v>
      </c>
      <c r="F14" s="343">
        <f t="shared" si="2"/>
        <v>0</v>
      </c>
      <c r="G14" s="343">
        <f t="shared" si="2"/>
        <v>0</v>
      </c>
      <c r="H14" s="343">
        <f t="shared" si="2"/>
        <v>0</v>
      </c>
      <c r="I14" s="343">
        <f t="shared" si="2"/>
        <v>0</v>
      </c>
      <c r="J14" s="343">
        <f t="shared" si="2"/>
        <v>0</v>
      </c>
      <c r="K14" s="345"/>
    </row>
    <row r="15" spans="1:12" ht="15" x14ac:dyDescent="0.2">
      <c r="A15" s="350" t="s">
        <v>603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45"/>
    </row>
    <row r="16" spans="1:12" ht="15" x14ac:dyDescent="0.2">
      <c r="A16" s="350" t="s">
        <v>604</v>
      </c>
      <c r="B16" s="351"/>
      <c r="C16" s="351"/>
      <c r="D16" s="351"/>
      <c r="E16" s="351"/>
      <c r="F16" s="351"/>
      <c r="G16" s="351"/>
      <c r="H16" s="351"/>
      <c r="I16" s="351"/>
      <c r="J16" s="351"/>
      <c r="K16" s="345"/>
    </row>
    <row r="17" spans="1:11" ht="15" x14ac:dyDescent="0.2">
      <c r="A17" s="350" t="s">
        <v>605</v>
      </c>
      <c r="B17" s="343">
        <f t="shared" ref="B17:J17" si="3">SUM(B18:B19,B22,B23)</f>
        <v>0</v>
      </c>
      <c r="C17" s="343">
        <f t="shared" si="3"/>
        <v>0</v>
      </c>
      <c r="D17" s="343">
        <f t="shared" si="3"/>
        <v>0</v>
      </c>
      <c r="E17" s="343">
        <f t="shared" si="3"/>
        <v>0</v>
      </c>
      <c r="F17" s="343">
        <f t="shared" si="3"/>
        <v>0</v>
      </c>
      <c r="G17" s="343">
        <f t="shared" si="3"/>
        <v>0</v>
      </c>
      <c r="H17" s="343">
        <f t="shared" si="3"/>
        <v>0</v>
      </c>
      <c r="I17" s="343">
        <f t="shared" si="3"/>
        <v>0</v>
      </c>
      <c r="J17" s="343">
        <f t="shared" si="3"/>
        <v>0</v>
      </c>
      <c r="K17" s="345"/>
    </row>
    <row r="18" spans="1:11" ht="15" x14ac:dyDescent="0.2">
      <c r="A18" s="350" t="s">
        <v>606</v>
      </c>
      <c r="B18" s="351"/>
      <c r="C18" s="351"/>
      <c r="D18" s="351"/>
      <c r="E18" s="351"/>
      <c r="F18" s="351"/>
      <c r="G18" s="351"/>
      <c r="H18" s="351"/>
      <c r="I18" s="351"/>
      <c r="J18" s="351"/>
      <c r="K18" s="345"/>
    </row>
    <row r="19" spans="1:11" ht="15" x14ac:dyDescent="0.2">
      <c r="A19" s="350" t="s">
        <v>607</v>
      </c>
      <c r="B19" s="343">
        <f t="shared" ref="B19:J19" si="4">SUM(B20:B21)</f>
        <v>0</v>
      </c>
      <c r="C19" s="343">
        <f t="shared" si="4"/>
        <v>0</v>
      </c>
      <c r="D19" s="343">
        <f t="shared" si="4"/>
        <v>0</v>
      </c>
      <c r="E19" s="343">
        <f t="shared" si="4"/>
        <v>0</v>
      </c>
      <c r="F19" s="343">
        <f t="shared" si="4"/>
        <v>0</v>
      </c>
      <c r="G19" s="343">
        <f t="shared" si="4"/>
        <v>0</v>
      </c>
      <c r="H19" s="343">
        <f t="shared" si="4"/>
        <v>0</v>
      </c>
      <c r="I19" s="343">
        <f t="shared" si="4"/>
        <v>0</v>
      </c>
      <c r="J19" s="343">
        <f t="shared" si="4"/>
        <v>0</v>
      </c>
      <c r="K19" s="345"/>
    </row>
    <row r="20" spans="1:11" ht="15" x14ac:dyDescent="0.2">
      <c r="A20" s="350" t="s">
        <v>608</v>
      </c>
      <c r="B20" s="351"/>
      <c r="C20" s="351"/>
      <c r="D20" s="351"/>
      <c r="E20" s="351"/>
      <c r="F20" s="351"/>
      <c r="G20" s="351"/>
      <c r="H20" s="351"/>
      <c r="I20" s="351"/>
      <c r="J20" s="351"/>
      <c r="K20" s="345"/>
    </row>
    <row r="21" spans="1:11" ht="15" x14ac:dyDescent="0.2">
      <c r="A21" s="350" t="s">
        <v>609</v>
      </c>
      <c r="B21" s="351"/>
      <c r="C21" s="351"/>
      <c r="D21" s="351"/>
      <c r="E21" s="351"/>
      <c r="F21" s="351"/>
      <c r="G21" s="351"/>
      <c r="H21" s="351"/>
      <c r="I21" s="351"/>
      <c r="J21" s="351"/>
      <c r="K21" s="345"/>
    </row>
    <row r="22" spans="1:11" ht="15" x14ac:dyDescent="0.2">
      <c r="A22" s="350" t="s">
        <v>610</v>
      </c>
      <c r="B22" s="351"/>
      <c r="C22" s="351"/>
      <c r="D22" s="351"/>
      <c r="E22" s="351"/>
      <c r="F22" s="351"/>
      <c r="G22" s="351"/>
      <c r="H22" s="351"/>
      <c r="I22" s="351"/>
      <c r="J22" s="351"/>
      <c r="K22" s="345"/>
    </row>
    <row r="23" spans="1:11" ht="15" x14ac:dyDescent="0.2">
      <c r="A23" s="350" t="s">
        <v>611</v>
      </c>
      <c r="B23" s="351"/>
      <c r="C23" s="351"/>
      <c r="D23" s="351"/>
      <c r="E23" s="351"/>
      <c r="F23" s="351"/>
      <c r="G23" s="351"/>
      <c r="H23" s="351"/>
      <c r="I23" s="351"/>
      <c r="J23" s="351"/>
      <c r="K23" s="345"/>
    </row>
    <row r="24" spans="1:11" ht="15" x14ac:dyDescent="0.2">
      <c r="A24" s="349" t="s">
        <v>612</v>
      </c>
      <c r="B24" s="167">
        <f t="shared" ref="B24:J24" si="5">SUM(B25:B31)</f>
        <v>0</v>
      </c>
      <c r="C24" s="167">
        <f t="shared" si="5"/>
        <v>0</v>
      </c>
      <c r="D24" s="167">
        <f t="shared" si="5"/>
        <v>0</v>
      </c>
      <c r="E24" s="167">
        <f t="shared" si="5"/>
        <v>0</v>
      </c>
      <c r="F24" s="167">
        <f t="shared" si="5"/>
        <v>0</v>
      </c>
      <c r="G24" s="167">
        <f t="shared" si="5"/>
        <v>0</v>
      </c>
      <c r="H24" s="167">
        <f t="shared" si="5"/>
        <v>0</v>
      </c>
      <c r="I24" s="167">
        <f t="shared" si="5"/>
        <v>0</v>
      </c>
      <c r="J24" s="167">
        <f t="shared" si="5"/>
        <v>0</v>
      </c>
      <c r="K24" s="345"/>
    </row>
    <row r="25" spans="1:11" ht="15" x14ac:dyDescent="0.2">
      <c r="A25" s="350" t="s">
        <v>613</v>
      </c>
      <c r="B25" s="351"/>
      <c r="C25" s="351"/>
      <c r="D25" s="351"/>
      <c r="E25" s="351"/>
      <c r="F25" s="351"/>
      <c r="G25" s="351"/>
      <c r="H25" s="351"/>
      <c r="I25" s="351"/>
      <c r="J25" s="351"/>
      <c r="K25" s="345"/>
    </row>
    <row r="26" spans="1:11" ht="15" x14ac:dyDescent="0.2">
      <c r="A26" s="350" t="s">
        <v>614</v>
      </c>
      <c r="B26" s="351"/>
      <c r="C26" s="351"/>
      <c r="D26" s="351"/>
      <c r="E26" s="351"/>
      <c r="F26" s="351"/>
      <c r="G26" s="351"/>
      <c r="H26" s="351"/>
      <c r="I26" s="351"/>
      <c r="J26" s="351"/>
      <c r="K26" s="345"/>
    </row>
    <row r="27" spans="1:11" ht="15" x14ac:dyDescent="0.2">
      <c r="A27" s="350" t="s">
        <v>615</v>
      </c>
      <c r="B27" s="351"/>
      <c r="C27" s="351"/>
      <c r="D27" s="351"/>
      <c r="E27" s="351"/>
      <c r="F27" s="351"/>
      <c r="G27" s="351"/>
      <c r="H27" s="351"/>
      <c r="I27" s="351"/>
      <c r="J27" s="351"/>
      <c r="K27" s="345"/>
    </row>
    <row r="28" spans="1:11" ht="15" x14ac:dyDescent="0.2">
      <c r="A28" s="350" t="s">
        <v>616</v>
      </c>
      <c r="B28" s="351"/>
      <c r="C28" s="351"/>
      <c r="D28" s="351"/>
      <c r="E28" s="351"/>
      <c r="F28" s="351"/>
      <c r="G28" s="351"/>
      <c r="H28" s="351"/>
      <c r="I28" s="351"/>
      <c r="J28" s="351"/>
      <c r="K28" s="345"/>
    </row>
    <row r="29" spans="1:11" ht="15" x14ac:dyDescent="0.2">
      <c r="A29" s="350" t="s">
        <v>617</v>
      </c>
      <c r="B29" s="351"/>
      <c r="C29" s="351"/>
      <c r="D29" s="351"/>
      <c r="E29" s="351"/>
      <c r="F29" s="351"/>
      <c r="G29" s="351"/>
      <c r="H29" s="351"/>
      <c r="I29" s="351"/>
      <c r="J29" s="351"/>
      <c r="K29" s="345"/>
    </row>
    <row r="30" spans="1:11" ht="15" x14ac:dyDescent="0.2">
      <c r="A30" s="350" t="s">
        <v>618</v>
      </c>
      <c r="B30" s="351"/>
      <c r="C30" s="351"/>
      <c r="D30" s="351"/>
      <c r="E30" s="351"/>
      <c r="F30" s="351"/>
      <c r="G30" s="351"/>
      <c r="H30" s="351"/>
      <c r="I30" s="351"/>
      <c r="J30" s="351"/>
      <c r="K30" s="345"/>
    </row>
    <row r="31" spans="1:11" ht="15" x14ac:dyDescent="0.2">
      <c r="A31" s="350" t="s">
        <v>619</v>
      </c>
      <c r="B31" s="351"/>
      <c r="C31" s="351"/>
      <c r="D31" s="351"/>
      <c r="E31" s="351"/>
      <c r="F31" s="351"/>
      <c r="G31" s="351"/>
      <c r="H31" s="351"/>
      <c r="I31" s="351"/>
      <c r="J31" s="351"/>
      <c r="K31" s="345"/>
    </row>
    <row r="32" spans="1:11" ht="15" x14ac:dyDescent="0.2">
      <c r="A32" s="349" t="s">
        <v>620</v>
      </c>
      <c r="B32" s="167">
        <f t="shared" ref="B32:J32" si="6">SUM(B33:B35)</f>
        <v>0</v>
      </c>
      <c r="C32" s="167">
        <f t="shared" si="6"/>
        <v>0</v>
      </c>
      <c r="D32" s="167">
        <f t="shared" si="6"/>
        <v>0</v>
      </c>
      <c r="E32" s="167">
        <f t="shared" si="6"/>
        <v>0</v>
      </c>
      <c r="F32" s="167">
        <f t="shared" si="6"/>
        <v>0</v>
      </c>
      <c r="G32" s="167">
        <f t="shared" si="6"/>
        <v>0</v>
      </c>
      <c r="H32" s="167">
        <f t="shared" si="6"/>
        <v>0</v>
      </c>
      <c r="I32" s="167">
        <f t="shared" si="6"/>
        <v>0</v>
      </c>
      <c r="J32" s="167">
        <f t="shared" si="6"/>
        <v>0</v>
      </c>
      <c r="K32" s="345"/>
    </row>
    <row r="33" spans="1:11" ht="15" x14ac:dyDescent="0.2">
      <c r="A33" s="350" t="s">
        <v>621</v>
      </c>
      <c r="B33" s="351"/>
      <c r="C33" s="351"/>
      <c r="D33" s="351"/>
      <c r="E33" s="351"/>
      <c r="F33" s="351"/>
      <c r="G33" s="351"/>
      <c r="H33" s="351"/>
      <c r="I33" s="351"/>
      <c r="J33" s="351"/>
      <c r="K33" s="345"/>
    </row>
    <row r="34" spans="1:11" ht="15" x14ac:dyDescent="0.2">
      <c r="A34" s="350" t="s">
        <v>622</v>
      </c>
      <c r="B34" s="351"/>
      <c r="C34" s="351"/>
      <c r="D34" s="351"/>
      <c r="E34" s="351"/>
      <c r="F34" s="351"/>
      <c r="G34" s="351"/>
      <c r="H34" s="351"/>
      <c r="I34" s="351"/>
      <c r="J34" s="351"/>
      <c r="K34" s="345"/>
    </row>
    <row r="35" spans="1:11" ht="15" x14ac:dyDescent="0.2">
      <c r="A35" s="350" t="s">
        <v>623</v>
      </c>
      <c r="B35" s="351"/>
      <c r="C35" s="351"/>
      <c r="D35" s="351"/>
      <c r="E35" s="351"/>
      <c r="F35" s="351"/>
      <c r="G35" s="351"/>
      <c r="H35" s="351"/>
      <c r="I35" s="351"/>
      <c r="J35" s="351"/>
      <c r="K35" s="345"/>
    </row>
    <row r="36" spans="1:11" ht="15" x14ac:dyDescent="0.2">
      <c r="A36" s="349" t="s">
        <v>624</v>
      </c>
      <c r="B36" s="167">
        <f t="shared" ref="B36:J36" si="7">SUM(B37:B39,B42)</f>
        <v>0</v>
      </c>
      <c r="C36" s="167">
        <f t="shared" si="7"/>
        <v>0</v>
      </c>
      <c r="D36" s="167">
        <f t="shared" si="7"/>
        <v>0</v>
      </c>
      <c r="E36" s="167">
        <f t="shared" si="7"/>
        <v>0</v>
      </c>
      <c r="F36" s="167">
        <f t="shared" si="7"/>
        <v>0</v>
      </c>
      <c r="G36" s="167">
        <f t="shared" si="7"/>
        <v>0</v>
      </c>
      <c r="H36" s="167">
        <f t="shared" si="7"/>
        <v>0</v>
      </c>
      <c r="I36" s="167">
        <f t="shared" si="7"/>
        <v>0</v>
      </c>
      <c r="J36" s="167">
        <f t="shared" si="7"/>
        <v>0</v>
      </c>
      <c r="K36" s="345"/>
    </row>
    <row r="37" spans="1:11" ht="15" x14ac:dyDescent="0.2">
      <c r="A37" s="350" t="s">
        <v>625</v>
      </c>
      <c r="B37" s="351"/>
      <c r="C37" s="351"/>
      <c r="D37" s="351"/>
      <c r="E37" s="351"/>
      <c r="F37" s="351"/>
      <c r="G37" s="351"/>
      <c r="H37" s="351"/>
      <c r="I37" s="351"/>
      <c r="J37" s="351"/>
      <c r="K37" s="345"/>
    </row>
    <row r="38" spans="1:11" ht="15" x14ac:dyDescent="0.2">
      <c r="A38" s="350" t="s">
        <v>626</v>
      </c>
      <c r="B38" s="351"/>
      <c r="C38" s="351"/>
      <c r="D38" s="351"/>
      <c r="E38" s="351"/>
      <c r="F38" s="351"/>
      <c r="G38" s="351"/>
      <c r="H38" s="351"/>
      <c r="I38" s="351"/>
      <c r="J38" s="351"/>
      <c r="K38" s="345"/>
    </row>
    <row r="39" spans="1:11" ht="15" x14ac:dyDescent="0.2">
      <c r="A39" s="350" t="s">
        <v>627</v>
      </c>
      <c r="B39" s="343">
        <f t="shared" ref="B39:J39" si="8">SUM(B40:B41)</f>
        <v>0</v>
      </c>
      <c r="C39" s="343">
        <f t="shared" si="8"/>
        <v>0</v>
      </c>
      <c r="D39" s="343">
        <f t="shared" si="8"/>
        <v>0</v>
      </c>
      <c r="E39" s="343">
        <f t="shared" si="8"/>
        <v>0</v>
      </c>
      <c r="F39" s="343">
        <f t="shared" si="8"/>
        <v>0</v>
      </c>
      <c r="G39" s="343">
        <f t="shared" si="8"/>
        <v>0</v>
      </c>
      <c r="H39" s="343">
        <f t="shared" si="8"/>
        <v>0</v>
      </c>
      <c r="I39" s="343">
        <f t="shared" si="8"/>
        <v>0</v>
      </c>
      <c r="J39" s="343">
        <f t="shared" si="8"/>
        <v>0</v>
      </c>
      <c r="K39" s="345"/>
    </row>
    <row r="40" spans="1:11" ht="30" x14ac:dyDescent="0.2">
      <c r="A40" s="350" t="s">
        <v>628</v>
      </c>
      <c r="B40" s="351"/>
      <c r="C40" s="351"/>
      <c r="D40" s="351"/>
      <c r="E40" s="351"/>
      <c r="F40" s="351"/>
      <c r="G40" s="351"/>
      <c r="H40" s="351"/>
      <c r="I40" s="351"/>
      <c r="J40" s="351"/>
      <c r="K40" s="345"/>
    </row>
    <row r="41" spans="1:11" ht="15" x14ac:dyDescent="0.2">
      <c r="A41" s="350" t="s">
        <v>629</v>
      </c>
      <c r="B41" s="351"/>
      <c r="C41" s="351"/>
      <c r="D41" s="351"/>
      <c r="E41" s="351"/>
      <c r="F41" s="351"/>
      <c r="G41" s="351"/>
      <c r="H41" s="351"/>
      <c r="I41" s="351"/>
      <c r="J41" s="351"/>
      <c r="K41" s="345"/>
    </row>
    <row r="42" spans="1:11" ht="15" x14ac:dyDescent="0.2">
      <c r="A42" s="350" t="s">
        <v>630</v>
      </c>
      <c r="B42" s="351"/>
      <c r="C42" s="351"/>
      <c r="D42" s="351"/>
      <c r="E42" s="351"/>
      <c r="F42" s="351"/>
      <c r="G42" s="351"/>
      <c r="H42" s="351"/>
      <c r="I42" s="351"/>
      <c r="J42" s="351"/>
      <c r="K42" s="345"/>
    </row>
    <row r="43" spans="1:11" ht="15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</row>
    <row r="44" spans="1:11" s="155" customFormat="1" x14ac:dyDescent="0.2"/>
    <row r="45" spans="1:11" s="155" customFormat="1" x14ac:dyDescent="0.2">
      <c r="A45" s="333"/>
    </row>
    <row r="46" spans="1:11" s="104" customFormat="1" ht="15" x14ac:dyDescent="0.3">
      <c r="A46" s="353" t="s">
        <v>294</v>
      </c>
      <c r="D46" s="105"/>
    </row>
    <row r="47" spans="1:11" s="104" customFormat="1" ht="15" x14ac:dyDescent="0.3">
      <c r="D47"/>
      <c r="E47"/>
      <c r="F47"/>
      <c r="G47"/>
      <c r="I47"/>
    </row>
    <row r="48" spans="1:11" s="104" customFormat="1" ht="15" x14ac:dyDescent="0.3">
      <c r="B48" s="354"/>
      <c r="C48" s="354"/>
      <c r="F48" s="354"/>
      <c r="G48" s="355"/>
      <c r="H48" s="354"/>
      <c r="I48"/>
      <c r="J48"/>
    </row>
    <row r="49" spans="2:10" s="104" customFormat="1" ht="15" x14ac:dyDescent="0.3">
      <c r="B49" s="138" t="s">
        <v>499</v>
      </c>
      <c r="F49" s="356" t="s">
        <v>580</v>
      </c>
      <c r="G49" s="357"/>
      <c r="I49"/>
      <c r="J49"/>
    </row>
    <row r="50" spans="2:10" s="104" customFormat="1" ht="15" x14ac:dyDescent="0.3">
      <c r="B50" s="141" t="s">
        <v>297</v>
      </c>
      <c r="F50" s="104" t="s">
        <v>581</v>
      </c>
      <c r="G50"/>
      <c r="I50"/>
      <c r="J50"/>
    </row>
  </sheetData>
  <mergeCells count="6">
    <mergeCell ref="I1:J1"/>
    <mergeCell ref="I2:J2"/>
    <mergeCell ref="B7:C7"/>
    <mergeCell ref="D7:E7"/>
    <mergeCell ref="F7:G7"/>
    <mergeCell ref="I7:J7"/>
  </mergeCells>
  <pageMargins left="0.25" right="0.25" top="0.75" bottom="0.75" header="0.51180555555555496" footer="0.51180555555555496"/>
  <pageSetup paperSize="0" scale="0" firstPageNumber="0" orientation="portrait" usePrinterDefaults="0" horizontalDpi="0" verticalDpi="0" copies="0"/>
  <rowBreaks count="1" manualBreakCount="1">
    <brk id="31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35"/>
  <sheetViews>
    <sheetView zoomScale="80" zoomScaleNormal="80" zoomScalePageLayoutView="80" workbookViewId="0">
      <selection activeCell="G20" sqref="G20"/>
    </sheetView>
  </sheetViews>
  <sheetFormatPr defaultRowHeight="12.75" x14ac:dyDescent="0.2"/>
  <cols>
    <col min="1" max="1" width="6" style="358"/>
    <col min="2" max="2" width="21.140625" style="358"/>
    <col min="3" max="3" width="25.140625" style="358"/>
    <col min="4" max="4" width="18.42578125" style="358"/>
    <col min="5" max="5" width="19.5703125" style="358"/>
    <col min="6" max="6" width="22" style="358"/>
    <col min="7" max="7" width="25.28515625" style="358"/>
    <col min="8" max="8" width="18.28515625" style="358"/>
    <col min="9" max="9" width="17.140625" style="358"/>
    <col min="10" max="257" width="9.140625" style="358"/>
  </cols>
  <sheetData>
    <row r="1" spans="1:9" ht="15" x14ac:dyDescent="0.2">
      <c r="A1" s="359" t="s">
        <v>631</v>
      </c>
      <c r="B1" s="359"/>
      <c r="C1" s="360"/>
      <c r="D1" s="360"/>
      <c r="E1" s="360"/>
      <c r="F1" s="360"/>
      <c r="G1" s="360"/>
      <c r="H1" s="360"/>
      <c r="I1" s="246" t="s">
        <v>1</v>
      </c>
    </row>
    <row r="2" spans="1:9" ht="15" x14ac:dyDescent="0.3">
      <c r="A2" s="201" t="s">
        <v>2</v>
      </c>
      <c r="B2" s="201"/>
      <c r="C2" s="360"/>
      <c r="D2" s="360"/>
      <c r="E2" s="360"/>
      <c r="F2" s="360"/>
      <c r="G2" s="360"/>
      <c r="H2" s="360"/>
      <c r="I2" s="229" t="str">
        <f>'ფორმა N1'!L2</f>
        <v>03.10.-21.10.2017</v>
      </c>
    </row>
    <row r="3" spans="1:9" ht="15" x14ac:dyDescent="0.2">
      <c r="A3" s="360"/>
      <c r="B3" s="360"/>
      <c r="C3" s="360"/>
      <c r="D3" s="360"/>
      <c r="E3" s="360"/>
      <c r="F3" s="360"/>
      <c r="G3" s="360"/>
      <c r="H3" s="360"/>
      <c r="I3" s="339"/>
    </row>
    <row r="4" spans="1:9" ht="15" x14ac:dyDescent="0.3">
      <c r="A4" s="200" t="s">
        <v>4</v>
      </c>
      <c r="B4" s="200"/>
      <c r="C4" s="200"/>
      <c r="D4" s="200"/>
      <c r="E4" s="361"/>
      <c r="F4" s="362"/>
      <c r="G4" s="360"/>
      <c r="H4" s="360"/>
      <c r="I4" s="362"/>
    </row>
    <row r="5" spans="1:9" s="367" customFormat="1" ht="15" x14ac:dyDescent="0.3">
      <c r="A5" s="363" t="str">
        <f>'ფორმა N1'!A5</f>
        <v>ალექსანდრე ელისაშვილი</v>
      </c>
      <c r="B5" s="363"/>
      <c r="C5" s="364"/>
      <c r="D5" s="364"/>
      <c r="E5" s="364"/>
      <c r="F5" s="365"/>
      <c r="G5" s="366"/>
      <c r="H5" s="366"/>
      <c r="I5" s="365"/>
    </row>
    <row r="6" spans="1:9" ht="13.5" x14ac:dyDescent="0.2">
      <c r="A6" s="341"/>
      <c r="B6" s="341"/>
      <c r="C6" s="368"/>
      <c r="D6" s="368"/>
      <c r="E6" s="368"/>
      <c r="F6" s="360"/>
      <c r="G6" s="360"/>
      <c r="H6" s="360"/>
      <c r="I6" s="360"/>
    </row>
    <row r="7" spans="1:9" ht="60" x14ac:dyDescent="0.2">
      <c r="A7" s="369" t="s">
        <v>7</v>
      </c>
      <c r="B7" s="369" t="s">
        <v>632</v>
      </c>
      <c r="C7" s="370" t="s">
        <v>633</v>
      </c>
      <c r="D7" s="370" t="s">
        <v>634</v>
      </c>
      <c r="E7" s="370" t="s">
        <v>635</v>
      </c>
      <c r="F7" s="370" t="s">
        <v>636</v>
      </c>
      <c r="G7" s="370" t="s">
        <v>637</v>
      </c>
      <c r="H7" s="370" t="s">
        <v>638</v>
      </c>
      <c r="I7" s="370" t="s">
        <v>639</v>
      </c>
    </row>
    <row r="8" spans="1:9" ht="15" x14ac:dyDescent="0.2">
      <c r="A8" s="369">
        <v>1</v>
      </c>
      <c r="B8" s="369">
        <v>2</v>
      </c>
      <c r="C8" s="369">
        <v>3</v>
      </c>
      <c r="D8" s="370">
        <v>4</v>
      </c>
      <c r="E8" s="369">
        <v>5</v>
      </c>
      <c r="F8" s="370">
        <v>6</v>
      </c>
      <c r="G8" s="369">
        <v>7</v>
      </c>
      <c r="H8" s="370">
        <v>8</v>
      </c>
      <c r="I8" s="370">
        <v>9</v>
      </c>
    </row>
    <row r="9" spans="1:9" ht="30" x14ac:dyDescent="0.2">
      <c r="A9" s="371">
        <v>1</v>
      </c>
      <c r="B9" s="371" t="s">
        <v>640</v>
      </c>
      <c r="C9" s="372" t="s">
        <v>641</v>
      </c>
      <c r="D9" s="372" t="s">
        <v>642</v>
      </c>
      <c r="E9" s="372" t="s">
        <v>643</v>
      </c>
      <c r="F9" s="372" t="s">
        <v>644</v>
      </c>
      <c r="G9" s="372"/>
      <c r="H9" s="372">
        <v>1018001719</v>
      </c>
      <c r="I9" s="372" t="s">
        <v>645</v>
      </c>
    </row>
    <row r="10" spans="1:9" ht="15" x14ac:dyDescent="0.2">
      <c r="A10" s="371">
        <v>2</v>
      </c>
      <c r="B10" s="371"/>
      <c r="C10" s="372"/>
      <c r="D10" s="372"/>
      <c r="E10" s="372"/>
      <c r="F10" s="372"/>
      <c r="G10" s="372"/>
      <c r="H10" s="372"/>
      <c r="I10" s="372"/>
    </row>
    <row r="11" spans="1:9" ht="15" x14ac:dyDescent="0.2">
      <c r="A11" s="371">
        <v>3</v>
      </c>
      <c r="B11" s="371"/>
      <c r="C11" s="372"/>
      <c r="D11" s="372"/>
      <c r="E11" s="372"/>
      <c r="F11" s="372"/>
      <c r="G11" s="372"/>
      <c r="H11" s="372"/>
      <c r="I11" s="372"/>
    </row>
    <row r="12" spans="1:9" ht="15" x14ac:dyDescent="0.2">
      <c r="A12" s="371">
        <v>4</v>
      </c>
      <c r="B12" s="371"/>
      <c r="C12" s="372"/>
      <c r="D12" s="372"/>
      <c r="E12" s="372"/>
      <c r="F12" s="372"/>
      <c r="G12" s="372"/>
      <c r="H12" s="372"/>
      <c r="I12" s="372"/>
    </row>
    <row r="13" spans="1:9" ht="15" x14ac:dyDescent="0.2">
      <c r="A13" s="371">
        <v>5</v>
      </c>
      <c r="B13" s="371"/>
      <c r="C13" s="372"/>
      <c r="D13" s="372"/>
      <c r="E13" s="372"/>
      <c r="F13" s="372"/>
      <c r="G13" s="372"/>
      <c r="H13" s="372"/>
      <c r="I13" s="372"/>
    </row>
    <row r="14" spans="1:9" ht="15" x14ac:dyDescent="0.2">
      <c r="A14" s="371">
        <v>6</v>
      </c>
      <c r="B14" s="371"/>
      <c r="C14" s="372"/>
      <c r="D14" s="372"/>
      <c r="E14" s="372"/>
      <c r="F14" s="372"/>
      <c r="G14" s="372"/>
      <c r="H14" s="372"/>
      <c r="I14" s="372"/>
    </row>
    <row r="15" spans="1:9" ht="15" x14ac:dyDescent="0.2">
      <c r="A15" s="371">
        <v>7</v>
      </c>
      <c r="B15" s="371"/>
      <c r="C15" s="372"/>
      <c r="D15" s="372"/>
      <c r="E15" s="372"/>
      <c r="F15" s="372"/>
      <c r="G15" s="372"/>
      <c r="H15" s="372"/>
      <c r="I15" s="372"/>
    </row>
    <row r="16" spans="1:9" ht="15" x14ac:dyDescent="0.2">
      <c r="A16" s="371">
        <v>8</v>
      </c>
      <c r="B16" s="371"/>
      <c r="C16" s="372"/>
      <c r="D16" s="372"/>
      <c r="E16" s="372"/>
      <c r="F16" s="372"/>
      <c r="G16" s="372"/>
      <c r="H16" s="372"/>
      <c r="I16" s="372"/>
    </row>
    <row r="17" spans="1:9" ht="15" x14ac:dyDescent="0.2">
      <c r="A17" s="371">
        <v>9</v>
      </c>
      <c r="B17" s="371"/>
      <c r="C17" s="372"/>
      <c r="D17" s="372"/>
      <c r="E17" s="372"/>
      <c r="F17" s="372"/>
      <c r="G17" s="372"/>
      <c r="H17" s="372"/>
      <c r="I17" s="372"/>
    </row>
    <row r="18" spans="1:9" ht="15" x14ac:dyDescent="0.2">
      <c r="A18" s="371">
        <v>10</v>
      </c>
      <c r="B18" s="371"/>
      <c r="C18" s="372"/>
      <c r="D18" s="372"/>
      <c r="E18" s="372"/>
      <c r="F18" s="372"/>
      <c r="G18" s="372"/>
      <c r="H18" s="372"/>
      <c r="I18" s="372"/>
    </row>
    <row r="19" spans="1:9" ht="15" x14ac:dyDescent="0.2">
      <c r="A19" s="371">
        <v>11</v>
      </c>
      <c r="B19" s="371"/>
      <c r="C19" s="372"/>
      <c r="D19" s="372"/>
      <c r="E19" s="372"/>
      <c r="F19" s="372"/>
      <c r="G19" s="372"/>
      <c r="H19" s="372"/>
      <c r="I19" s="372"/>
    </row>
    <row r="20" spans="1:9" ht="15" x14ac:dyDescent="0.2">
      <c r="A20" s="371">
        <v>12</v>
      </c>
      <c r="B20" s="371"/>
      <c r="C20" s="372"/>
      <c r="D20" s="372"/>
      <c r="E20" s="372"/>
      <c r="F20" s="372"/>
      <c r="G20" s="372"/>
      <c r="H20" s="372"/>
      <c r="I20" s="372"/>
    </row>
    <row r="21" spans="1:9" ht="15" x14ac:dyDescent="0.2">
      <c r="A21" s="371">
        <v>13</v>
      </c>
      <c r="B21" s="371"/>
      <c r="C21" s="372"/>
      <c r="D21" s="372"/>
      <c r="E21" s="372"/>
      <c r="F21" s="372"/>
      <c r="G21" s="372"/>
      <c r="H21" s="372"/>
      <c r="I21" s="372"/>
    </row>
    <row r="22" spans="1:9" ht="15" x14ac:dyDescent="0.2">
      <c r="A22" s="371">
        <v>14</v>
      </c>
      <c r="B22" s="371"/>
      <c r="C22" s="372"/>
      <c r="D22" s="372"/>
      <c r="E22" s="372"/>
      <c r="F22" s="372"/>
      <c r="G22" s="372"/>
      <c r="H22" s="372"/>
      <c r="I22" s="372"/>
    </row>
    <row r="23" spans="1:9" ht="15" x14ac:dyDescent="0.2">
      <c r="A23" s="371">
        <v>15</v>
      </c>
      <c r="B23" s="371"/>
      <c r="C23" s="372"/>
      <c r="D23" s="372"/>
      <c r="E23" s="372"/>
      <c r="F23" s="372"/>
      <c r="G23" s="372"/>
      <c r="H23" s="372"/>
      <c r="I23" s="372"/>
    </row>
    <row r="24" spans="1:9" ht="15" x14ac:dyDescent="0.2">
      <c r="A24" s="371">
        <v>16</v>
      </c>
      <c r="B24" s="371"/>
      <c r="C24" s="372"/>
      <c r="D24" s="372"/>
      <c r="E24" s="372"/>
      <c r="F24" s="372"/>
      <c r="G24" s="372"/>
      <c r="H24" s="372"/>
      <c r="I24" s="372"/>
    </row>
    <row r="25" spans="1:9" ht="15" x14ac:dyDescent="0.2">
      <c r="A25" s="371">
        <v>17</v>
      </c>
      <c r="B25" s="371"/>
      <c r="C25" s="372"/>
      <c r="D25" s="372"/>
      <c r="E25" s="372"/>
      <c r="F25" s="372"/>
      <c r="G25" s="372"/>
      <c r="H25" s="372"/>
      <c r="I25" s="372"/>
    </row>
    <row r="26" spans="1:9" ht="15" x14ac:dyDescent="0.2">
      <c r="A26" s="371">
        <v>18</v>
      </c>
      <c r="B26" s="371"/>
      <c r="C26" s="372"/>
      <c r="D26" s="372"/>
      <c r="E26" s="372"/>
      <c r="F26" s="372"/>
      <c r="G26" s="372"/>
      <c r="H26" s="372"/>
      <c r="I26" s="372"/>
    </row>
    <row r="27" spans="1:9" ht="15" x14ac:dyDescent="0.2">
      <c r="A27" s="371" t="s">
        <v>431</v>
      </c>
      <c r="B27" s="371"/>
      <c r="C27" s="372"/>
      <c r="D27" s="372"/>
      <c r="E27" s="372"/>
      <c r="F27" s="372"/>
      <c r="G27" s="372"/>
      <c r="H27" s="372"/>
      <c r="I27" s="372"/>
    </row>
    <row r="28" spans="1:9" x14ac:dyDescent="0.2">
      <c r="A28" s="373"/>
      <c r="B28" s="373"/>
      <c r="C28" s="373"/>
      <c r="D28" s="373"/>
      <c r="E28" s="373"/>
      <c r="F28" s="373"/>
      <c r="G28" s="373"/>
      <c r="H28" s="373"/>
      <c r="I28" s="373"/>
    </row>
    <row r="29" spans="1:9" x14ac:dyDescent="0.2">
      <c r="A29" s="373"/>
      <c r="B29" s="373"/>
      <c r="C29" s="373"/>
      <c r="D29" s="373"/>
      <c r="E29" s="373"/>
      <c r="F29" s="373"/>
      <c r="G29" s="373"/>
      <c r="H29" s="373"/>
      <c r="I29" s="373"/>
    </row>
    <row r="30" spans="1:9" x14ac:dyDescent="0.2">
      <c r="A30" s="374"/>
      <c r="B30" s="374"/>
      <c r="C30" s="373"/>
      <c r="D30" s="373"/>
      <c r="E30" s="373"/>
      <c r="F30" s="373"/>
      <c r="G30" s="373"/>
      <c r="H30" s="373"/>
      <c r="I30" s="373"/>
    </row>
    <row r="31" spans="1:9" ht="15" x14ac:dyDescent="0.3">
      <c r="A31" s="142"/>
      <c r="B31" s="142"/>
      <c r="C31" s="375" t="s">
        <v>294</v>
      </c>
      <c r="D31" s="142"/>
      <c r="E31" s="142"/>
      <c r="F31" s="144"/>
      <c r="G31" s="142"/>
      <c r="H31" s="142"/>
      <c r="I31" s="142"/>
    </row>
    <row r="32" spans="1:9" ht="15" x14ac:dyDescent="0.3">
      <c r="A32" s="142"/>
      <c r="B32" s="142"/>
      <c r="C32" s="142"/>
      <c r="D32" s="22"/>
      <c r="E32" s="22"/>
      <c r="G32" s="376"/>
      <c r="H32" s="377"/>
    </row>
    <row r="33" spans="3:8" ht="15" customHeight="1" x14ac:dyDescent="0.3">
      <c r="C33" s="142"/>
      <c r="D33" s="21" t="s">
        <v>499</v>
      </c>
      <c r="E33" s="21"/>
      <c r="G33" s="15" t="s">
        <v>646</v>
      </c>
      <c r="H33" s="15"/>
    </row>
    <row r="34" spans="3:8" ht="15" x14ac:dyDescent="0.3">
      <c r="C34" s="142"/>
      <c r="D34" s="142"/>
      <c r="E34" s="142"/>
      <c r="G34" s="15"/>
      <c r="H34" s="15"/>
    </row>
    <row r="35" spans="3:8" ht="15" x14ac:dyDescent="0.3">
      <c r="C35" s="142"/>
      <c r="D35" s="20" t="s">
        <v>297</v>
      </c>
      <c r="E35" s="20"/>
      <c r="G35" s="15"/>
      <c r="H35" s="15"/>
    </row>
  </sheetData>
  <mergeCells count="4">
    <mergeCell ref="D32:E32"/>
    <mergeCell ref="D33:E33"/>
    <mergeCell ref="G33:H35"/>
    <mergeCell ref="D35:E35"/>
  </mergeCells>
  <dataValidations count="1">
    <dataValidation type="list" allowBlank="1" showErrorMessage="1" sqref="B9:B27">
      <formula1>"იჯარა,საკუთრება"</formula1>
      <formula2>0</formula2>
    </dataValidation>
  </dataValidations>
  <pageMargins left="0.196527777777778" right="0.196527777777778" top="0.196527777777778" bottom="0.196527777777778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  <pageSetUpPr fitToPage="1"/>
  </sheetPr>
  <dimension ref="A1:IW34"/>
  <sheetViews>
    <sheetView zoomScaleNormal="100" zoomScalePageLayoutView="80" workbookViewId="0">
      <selection activeCell="K3" sqref="K3"/>
    </sheetView>
  </sheetViews>
  <sheetFormatPr defaultRowHeight="12.75" x14ac:dyDescent="0.2"/>
  <cols>
    <col min="1" max="1" width="6.85546875" style="367"/>
    <col min="2" max="2" width="14.85546875" style="367"/>
    <col min="3" max="3" width="21.140625" style="367"/>
    <col min="4" max="5" width="12.7109375" style="367"/>
    <col min="6" max="6" width="13.42578125" style="367"/>
    <col min="7" max="7" width="15.28515625" style="367"/>
    <col min="8" max="8" width="23.85546875" style="367"/>
    <col min="9" max="9" width="12.140625" style="367"/>
    <col min="10" max="10" width="19" style="367"/>
    <col min="11" max="11" width="17.7109375" style="367"/>
    <col min="12" max="257" width="9.140625" style="367"/>
  </cols>
  <sheetData>
    <row r="1" spans="1:12" s="358" customFormat="1" ht="15" x14ac:dyDescent="0.2">
      <c r="A1" s="359" t="s">
        <v>647</v>
      </c>
      <c r="B1" s="359"/>
      <c r="C1" s="359"/>
      <c r="D1" s="360"/>
      <c r="E1" s="360"/>
      <c r="F1" s="360"/>
      <c r="G1" s="360"/>
      <c r="H1" s="360"/>
      <c r="I1" s="360"/>
      <c r="J1" s="360"/>
      <c r="K1" s="246" t="s">
        <v>1</v>
      </c>
    </row>
    <row r="2" spans="1:12" s="358" customFormat="1" ht="15" x14ac:dyDescent="0.3">
      <c r="A2" s="201" t="s">
        <v>2</v>
      </c>
      <c r="B2" s="201"/>
      <c r="C2" s="201"/>
      <c r="D2" s="360"/>
      <c r="E2" s="360"/>
      <c r="F2" s="360"/>
      <c r="G2" s="360"/>
      <c r="H2" s="360"/>
      <c r="I2" s="360"/>
      <c r="J2" s="360"/>
      <c r="K2" s="229" t="str">
        <f>'ფორმა N1'!L2</f>
        <v>03.10.-21.10.2017</v>
      </c>
    </row>
    <row r="3" spans="1:12" s="358" customFormat="1" ht="15" x14ac:dyDescent="0.2">
      <c r="A3" s="360"/>
      <c r="B3" s="360"/>
      <c r="C3" s="360"/>
      <c r="D3" s="360"/>
      <c r="E3" s="360"/>
      <c r="F3" s="360"/>
      <c r="G3" s="360"/>
      <c r="H3" s="360"/>
      <c r="I3" s="360"/>
      <c r="J3" s="360"/>
      <c r="K3" s="339"/>
      <c r="L3" s="367"/>
    </row>
    <row r="4" spans="1:12" s="358" customFormat="1" ht="15" x14ac:dyDescent="0.3">
      <c r="A4" s="200" t="s">
        <v>4</v>
      </c>
      <c r="B4" s="200"/>
      <c r="C4" s="200"/>
      <c r="D4" s="200"/>
      <c r="E4" s="200"/>
      <c r="F4" s="361"/>
      <c r="G4" s="362"/>
      <c r="H4" s="360"/>
      <c r="I4" s="360"/>
      <c r="J4" s="360"/>
      <c r="K4" s="360"/>
    </row>
    <row r="5" spans="1:12" ht="15" x14ac:dyDescent="0.3">
      <c r="A5" s="363" t="str">
        <f>'ფორმა N1'!A5</f>
        <v>ალექსანდრე ელისაშვილი</v>
      </c>
      <c r="B5" s="363"/>
      <c r="C5" s="363"/>
      <c r="D5" s="364"/>
      <c r="E5" s="364"/>
      <c r="F5" s="364"/>
      <c r="G5" s="365"/>
      <c r="H5" s="366"/>
      <c r="I5" s="366"/>
      <c r="J5" s="366"/>
      <c r="K5" s="365"/>
    </row>
    <row r="6" spans="1:12" s="358" customFormat="1" ht="13.5" x14ac:dyDescent="0.2">
      <c r="A6" s="341"/>
      <c r="B6" s="341"/>
      <c r="C6" s="341"/>
      <c r="D6" s="368"/>
      <c r="E6" s="368"/>
      <c r="F6" s="368"/>
      <c r="G6" s="360"/>
      <c r="H6" s="360"/>
      <c r="I6" s="360"/>
      <c r="J6" s="360"/>
      <c r="K6" s="360"/>
    </row>
    <row r="7" spans="1:12" s="358" customFormat="1" ht="60" x14ac:dyDescent="0.2">
      <c r="A7" s="369" t="s">
        <v>7</v>
      </c>
      <c r="B7" s="369" t="s">
        <v>632</v>
      </c>
      <c r="C7" s="369" t="s">
        <v>648</v>
      </c>
      <c r="D7" s="370" t="s">
        <v>649</v>
      </c>
      <c r="E7" s="370" t="s">
        <v>650</v>
      </c>
      <c r="F7" s="370" t="s">
        <v>651</v>
      </c>
      <c r="G7" s="370" t="s">
        <v>652</v>
      </c>
      <c r="H7" s="370" t="s">
        <v>653</v>
      </c>
      <c r="I7" s="370" t="s">
        <v>654</v>
      </c>
      <c r="J7" s="370" t="s">
        <v>638</v>
      </c>
      <c r="K7" s="370" t="s">
        <v>639</v>
      </c>
    </row>
    <row r="8" spans="1:12" s="358" customFormat="1" ht="15" x14ac:dyDescent="0.2">
      <c r="A8" s="369">
        <v>1</v>
      </c>
      <c r="B8" s="369">
        <v>2</v>
      </c>
      <c r="C8" s="369">
        <v>3</v>
      </c>
      <c r="D8" s="370">
        <v>4</v>
      </c>
      <c r="E8" s="369">
        <v>5</v>
      </c>
      <c r="F8" s="370">
        <v>6</v>
      </c>
      <c r="G8" s="369">
        <v>7</v>
      </c>
      <c r="H8" s="370">
        <v>8</v>
      </c>
      <c r="I8" s="369">
        <v>9</v>
      </c>
      <c r="J8" s="369">
        <v>10</v>
      </c>
      <c r="K8" s="370">
        <v>11</v>
      </c>
    </row>
    <row r="9" spans="1:12" s="358" customFormat="1" ht="15" x14ac:dyDescent="0.2">
      <c r="A9" s="371">
        <v>1</v>
      </c>
      <c r="B9" s="371"/>
      <c r="C9" s="371"/>
      <c r="D9" s="372"/>
      <c r="E9" s="372"/>
      <c r="F9" s="372"/>
      <c r="G9" s="372"/>
      <c r="H9" s="372"/>
      <c r="I9" s="372"/>
      <c r="J9" s="372"/>
      <c r="K9" s="372"/>
    </row>
    <row r="10" spans="1:12" s="358" customFormat="1" ht="15" x14ac:dyDescent="0.2">
      <c r="A10" s="371">
        <v>2</v>
      </c>
      <c r="B10" s="371"/>
      <c r="C10" s="371"/>
      <c r="D10" s="372"/>
      <c r="E10" s="372"/>
      <c r="F10" s="372"/>
      <c r="G10" s="372"/>
      <c r="H10" s="372"/>
      <c r="I10" s="372"/>
      <c r="J10" s="372"/>
      <c r="K10" s="372"/>
    </row>
    <row r="11" spans="1:12" s="358" customFormat="1" ht="15" x14ac:dyDescent="0.2">
      <c r="A11" s="371">
        <v>3</v>
      </c>
      <c r="B11" s="371"/>
      <c r="C11" s="371"/>
      <c r="D11" s="372"/>
      <c r="E11" s="372"/>
      <c r="F11" s="372"/>
      <c r="G11" s="372"/>
      <c r="H11" s="372"/>
      <c r="I11" s="372"/>
      <c r="J11" s="372"/>
      <c r="K11" s="372"/>
    </row>
    <row r="12" spans="1:12" s="358" customFormat="1" ht="15" x14ac:dyDescent="0.2">
      <c r="A12" s="371">
        <v>4</v>
      </c>
      <c r="B12" s="371"/>
      <c r="C12" s="371"/>
      <c r="D12" s="372"/>
      <c r="E12" s="372"/>
      <c r="F12" s="372"/>
      <c r="G12" s="372"/>
      <c r="H12" s="372"/>
      <c r="I12" s="372"/>
      <c r="J12" s="372"/>
      <c r="K12" s="372"/>
    </row>
    <row r="13" spans="1:12" s="358" customFormat="1" ht="15" x14ac:dyDescent="0.2">
      <c r="A13" s="371">
        <v>5</v>
      </c>
      <c r="B13" s="371"/>
      <c r="C13" s="371"/>
      <c r="D13" s="372"/>
      <c r="E13" s="372"/>
      <c r="F13" s="372"/>
      <c r="G13" s="372"/>
      <c r="H13" s="372"/>
      <c r="I13" s="372"/>
      <c r="J13" s="372"/>
      <c r="K13" s="372"/>
    </row>
    <row r="14" spans="1:12" s="358" customFormat="1" ht="15" x14ac:dyDescent="0.2">
      <c r="A14" s="371">
        <v>6</v>
      </c>
      <c r="B14" s="371"/>
      <c r="C14" s="371"/>
      <c r="D14" s="372"/>
      <c r="E14" s="372"/>
      <c r="F14" s="372"/>
      <c r="G14" s="372"/>
      <c r="H14" s="372"/>
      <c r="I14" s="372"/>
      <c r="J14" s="372"/>
      <c r="K14" s="372"/>
    </row>
    <row r="15" spans="1:12" s="358" customFormat="1" ht="15" x14ac:dyDescent="0.2">
      <c r="A15" s="371">
        <v>7</v>
      </c>
      <c r="B15" s="371"/>
      <c r="C15" s="371"/>
      <c r="D15" s="372"/>
      <c r="E15" s="372"/>
      <c r="F15" s="372"/>
      <c r="G15" s="372"/>
      <c r="H15" s="372"/>
      <c r="I15" s="372"/>
      <c r="J15" s="372"/>
      <c r="K15" s="372"/>
    </row>
    <row r="16" spans="1:12" s="358" customFormat="1" ht="15" x14ac:dyDescent="0.2">
      <c r="A16" s="371">
        <v>8</v>
      </c>
      <c r="B16" s="371"/>
      <c r="C16" s="371"/>
      <c r="D16" s="372"/>
      <c r="E16" s="372"/>
      <c r="F16" s="372"/>
      <c r="G16" s="372"/>
      <c r="H16" s="372"/>
      <c r="I16" s="372"/>
      <c r="J16" s="372"/>
      <c r="K16" s="372"/>
    </row>
    <row r="17" spans="1:11" s="358" customFormat="1" ht="15" x14ac:dyDescent="0.2">
      <c r="A17" s="371">
        <v>9</v>
      </c>
      <c r="B17" s="371"/>
      <c r="C17" s="371"/>
      <c r="D17" s="372"/>
      <c r="E17" s="372"/>
      <c r="F17" s="372"/>
      <c r="G17" s="372"/>
      <c r="H17" s="372"/>
      <c r="I17" s="372"/>
      <c r="J17" s="372"/>
      <c r="K17" s="372"/>
    </row>
    <row r="18" spans="1:11" s="358" customFormat="1" ht="15" x14ac:dyDescent="0.2">
      <c r="A18" s="371">
        <v>10</v>
      </c>
      <c r="B18" s="371"/>
      <c r="C18" s="371"/>
      <c r="D18" s="372"/>
      <c r="E18" s="372"/>
      <c r="F18" s="372"/>
      <c r="G18" s="372"/>
      <c r="H18" s="372"/>
      <c r="I18" s="372"/>
      <c r="J18" s="372"/>
      <c r="K18" s="372"/>
    </row>
    <row r="19" spans="1:11" s="358" customFormat="1" ht="15" x14ac:dyDescent="0.2">
      <c r="A19" s="371">
        <v>11</v>
      </c>
      <c r="B19" s="371"/>
      <c r="C19" s="371"/>
      <c r="D19" s="372"/>
      <c r="E19" s="372"/>
      <c r="F19" s="372"/>
      <c r="G19" s="372"/>
      <c r="H19" s="372"/>
      <c r="I19" s="372"/>
      <c r="J19" s="372"/>
      <c r="K19" s="372"/>
    </row>
    <row r="20" spans="1:11" s="358" customFormat="1" ht="15" x14ac:dyDescent="0.2">
      <c r="A20" s="371">
        <v>12</v>
      </c>
      <c r="B20" s="371"/>
      <c r="C20" s="371"/>
      <c r="D20" s="372"/>
      <c r="E20" s="372"/>
      <c r="F20" s="372"/>
      <c r="G20" s="372"/>
      <c r="H20" s="372"/>
      <c r="I20" s="372"/>
      <c r="J20" s="372"/>
      <c r="K20" s="372"/>
    </row>
    <row r="21" spans="1:11" s="358" customFormat="1" ht="15" x14ac:dyDescent="0.2">
      <c r="A21" s="371">
        <v>13</v>
      </c>
      <c r="B21" s="371"/>
      <c r="C21" s="371"/>
      <c r="D21" s="372"/>
      <c r="E21" s="372"/>
      <c r="F21" s="372"/>
      <c r="G21" s="372"/>
      <c r="H21" s="372"/>
      <c r="I21" s="372"/>
      <c r="J21" s="372"/>
      <c r="K21" s="372"/>
    </row>
    <row r="22" spans="1:11" s="358" customFormat="1" ht="15" x14ac:dyDescent="0.2">
      <c r="A22" s="371">
        <v>14</v>
      </c>
      <c r="B22" s="371"/>
      <c r="C22" s="371"/>
      <c r="D22" s="372"/>
      <c r="E22" s="372"/>
      <c r="F22" s="372"/>
      <c r="G22" s="372"/>
      <c r="H22" s="372"/>
      <c r="I22" s="372"/>
      <c r="J22" s="372"/>
      <c r="K22" s="372"/>
    </row>
    <row r="23" spans="1:11" s="358" customFormat="1" ht="15" x14ac:dyDescent="0.2">
      <c r="A23" s="371">
        <v>15</v>
      </c>
      <c r="B23" s="371"/>
      <c r="C23" s="371"/>
      <c r="D23" s="372"/>
      <c r="E23" s="372"/>
      <c r="F23" s="372"/>
      <c r="G23" s="372"/>
      <c r="H23" s="372"/>
      <c r="I23" s="372"/>
      <c r="J23" s="372"/>
      <c r="K23" s="372"/>
    </row>
    <row r="24" spans="1:11" s="358" customFormat="1" ht="15" x14ac:dyDescent="0.2">
      <c r="A24" s="371">
        <v>16</v>
      </c>
      <c r="B24" s="371"/>
      <c r="C24" s="371"/>
      <c r="D24" s="372"/>
      <c r="E24" s="372"/>
      <c r="F24" s="372"/>
      <c r="G24" s="372"/>
      <c r="H24" s="372"/>
      <c r="I24" s="372"/>
      <c r="J24" s="372"/>
      <c r="K24" s="372"/>
    </row>
    <row r="25" spans="1:11" s="358" customFormat="1" ht="15" x14ac:dyDescent="0.2">
      <c r="A25" s="371">
        <v>17</v>
      </c>
      <c r="B25" s="371"/>
      <c r="C25" s="371"/>
      <c r="D25" s="372"/>
      <c r="E25" s="372"/>
      <c r="F25" s="372"/>
      <c r="G25" s="372"/>
      <c r="H25" s="372"/>
      <c r="I25" s="372"/>
      <c r="J25" s="372"/>
      <c r="K25" s="372"/>
    </row>
    <row r="26" spans="1:11" s="358" customFormat="1" ht="15" x14ac:dyDescent="0.2">
      <c r="A26" s="371">
        <v>18</v>
      </c>
      <c r="B26" s="371"/>
      <c r="C26" s="371"/>
      <c r="D26" s="372"/>
      <c r="E26" s="372"/>
      <c r="F26" s="372"/>
      <c r="G26" s="372"/>
      <c r="H26" s="372"/>
      <c r="I26" s="372"/>
      <c r="J26" s="372"/>
      <c r="K26" s="372"/>
    </row>
    <row r="27" spans="1:11" s="358" customFormat="1" ht="15" x14ac:dyDescent="0.2">
      <c r="A27" s="371" t="s">
        <v>431</v>
      </c>
      <c r="B27" s="371"/>
      <c r="C27" s="371"/>
      <c r="D27" s="372"/>
      <c r="E27" s="372"/>
      <c r="F27" s="372"/>
      <c r="G27" s="372"/>
      <c r="H27" s="372"/>
      <c r="I27" s="372"/>
      <c r="J27" s="372"/>
      <c r="K27" s="372"/>
    </row>
    <row r="28" spans="1:11" x14ac:dyDescent="0.2">
      <c r="A28" s="378"/>
      <c r="B28" s="378"/>
      <c r="C28" s="378"/>
      <c r="D28" s="378"/>
      <c r="E28" s="378"/>
      <c r="F28" s="378"/>
      <c r="G28" s="378"/>
      <c r="H28" s="378"/>
      <c r="I28" s="378"/>
      <c r="J28" s="378"/>
      <c r="K28" s="378"/>
    </row>
    <row r="29" spans="1:11" x14ac:dyDescent="0.2">
      <c r="A29" s="378"/>
      <c r="B29" s="378"/>
      <c r="C29" s="378"/>
      <c r="D29" s="378"/>
      <c r="E29" s="378"/>
      <c r="F29" s="378"/>
      <c r="G29" s="378"/>
      <c r="H29" s="378"/>
      <c r="I29" s="378"/>
      <c r="J29" s="378"/>
      <c r="K29" s="378"/>
    </row>
    <row r="30" spans="1:11" x14ac:dyDescent="0.2">
      <c r="A30" s="379"/>
      <c r="B30" s="379"/>
      <c r="C30" s="379"/>
      <c r="D30" s="378"/>
      <c r="E30" s="378"/>
      <c r="F30" s="378"/>
      <c r="G30" s="378"/>
      <c r="H30" s="378"/>
      <c r="I30" s="378"/>
      <c r="J30" s="378"/>
      <c r="K30" s="378"/>
    </row>
    <row r="31" spans="1:11" ht="15" x14ac:dyDescent="0.3">
      <c r="A31" s="380"/>
      <c r="B31" s="380"/>
      <c r="C31" s="380"/>
      <c r="D31" s="381" t="s">
        <v>294</v>
      </c>
      <c r="E31" s="380"/>
      <c r="F31" s="380"/>
      <c r="G31" s="382"/>
      <c r="H31" s="380"/>
      <c r="I31" s="380"/>
      <c r="J31" s="380"/>
      <c r="K31" s="380"/>
    </row>
    <row r="32" spans="1:11" ht="15" x14ac:dyDescent="0.3">
      <c r="A32" s="380"/>
      <c r="B32" s="380"/>
      <c r="C32" s="380"/>
      <c r="D32" s="380"/>
      <c r="E32" s="383"/>
      <c r="F32" s="380"/>
      <c r="H32" s="383"/>
      <c r="I32" s="383"/>
      <c r="J32" s="384"/>
    </row>
    <row r="33" spans="4:9" ht="15" x14ac:dyDescent="0.3">
      <c r="D33" s="380"/>
      <c r="E33" s="385" t="s">
        <v>499</v>
      </c>
      <c r="F33" s="380"/>
      <c r="H33" s="386" t="s">
        <v>580</v>
      </c>
      <c r="I33" s="386"/>
    </row>
    <row r="34" spans="4:9" ht="15" x14ac:dyDescent="0.3">
      <c r="D34" s="380"/>
      <c r="E34" s="387" t="s">
        <v>297</v>
      </c>
      <c r="F34" s="380"/>
      <c r="H34" s="380" t="s">
        <v>581</v>
      </c>
      <c r="I34" s="380"/>
    </row>
  </sheetData>
  <dataValidations count="1">
    <dataValidation type="list" allowBlank="1" showErrorMessage="1" sqref="B9:B27">
      <formula1>"იჯარა,საკუთრება"</formula1>
      <formula2>0</formula2>
    </dataValidation>
  </dataValidations>
  <pageMargins left="0.196527777777778" right="0.196527777777778" top="0.196527777777778" bottom="0.196527777777778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34"/>
  <sheetViews>
    <sheetView zoomScaleNormal="100" zoomScalePageLayoutView="80" workbookViewId="0">
      <selection activeCell="Q51" sqref="Q51"/>
    </sheetView>
  </sheetViews>
  <sheetFormatPr defaultRowHeight="12.75" x14ac:dyDescent="0.2"/>
  <cols>
    <col min="1" max="1" width="11.7109375" style="232"/>
    <col min="2" max="2" width="21.5703125" style="232"/>
    <col min="3" max="3" width="19.140625" style="232"/>
    <col min="4" max="4" width="23.7109375" style="232"/>
    <col min="5" max="6" width="16.5703125" style="232"/>
    <col min="7" max="7" width="17" style="232"/>
    <col min="8" max="8" width="19" style="232"/>
    <col min="9" max="9" width="24.42578125" style="232"/>
    <col min="10" max="257" width="9.140625" style="232"/>
  </cols>
  <sheetData>
    <row r="1" spans="1:257" ht="15" x14ac:dyDescent="0.2">
      <c r="A1" s="334" t="s">
        <v>655</v>
      </c>
      <c r="B1" s="335"/>
      <c r="C1" s="335"/>
      <c r="D1" s="335"/>
      <c r="E1" s="335"/>
      <c r="F1" s="335"/>
      <c r="G1" s="335"/>
      <c r="H1" s="336"/>
      <c r="I1" s="153" t="s">
        <v>1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</row>
    <row r="2" spans="1:257" ht="15" x14ac:dyDescent="0.3">
      <c r="A2" s="116" t="s">
        <v>2</v>
      </c>
      <c r="B2" s="335"/>
      <c r="C2" s="335"/>
      <c r="D2" s="335"/>
      <c r="E2" s="335"/>
      <c r="F2" s="335"/>
      <c r="G2" s="335"/>
      <c r="H2" s="336"/>
      <c r="I2" s="229" t="str">
        <f>'ფორმა N1'!L2</f>
        <v>03.10.-21.10.2017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</row>
    <row r="3" spans="1:257" ht="15" x14ac:dyDescent="0.2">
      <c r="A3" s="335"/>
      <c r="B3" s="335"/>
      <c r="C3" s="335"/>
      <c r="D3" s="335"/>
      <c r="E3" s="335"/>
      <c r="F3" s="335"/>
      <c r="G3" s="335"/>
      <c r="H3" s="339"/>
      <c r="I3" s="339"/>
      <c r="J3"/>
      <c r="K3"/>
      <c r="L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</row>
    <row r="4" spans="1:257" ht="15" x14ac:dyDescent="0.3">
      <c r="A4" s="107" t="str">
        <f>'ფორმა N2'!A4</f>
        <v>ანგარიშვალდებული პირის დასახელება:</v>
      </c>
      <c r="B4" s="107"/>
      <c r="C4" s="107"/>
      <c r="D4" s="335"/>
      <c r="E4" s="335"/>
      <c r="F4" s="335"/>
      <c r="G4" s="335"/>
      <c r="H4" s="335"/>
      <c r="I4" s="388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</row>
    <row r="5" spans="1:257" ht="15" x14ac:dyDescent="0.3">
      <c r="A5" s="284" t="str">
        <f>'ფორმა N1'!A5</f>
        <v>ალექსანდრე ელისაშვილი</v>
      </c>
      <c r="B5" s="163"/>
      <c r="C5" s="163"/>
      <c r="D5" s="389"/>
      <c r="E5" s="389"/>
      <c r="F5" s="389"/>
      <c r="G5" s="389"/>
      <c r="H5" s="389"/>
      <c r="I5" s="390"/>
    </row>
    <row r="6" spans="1:257" ht="13.5" x14ac:dyDescent="0.2">
      <c r="A6" s="341"/>
      <c r="B6" s="342"/>
      <c r="C6" s="342"/>
      <c r="D6" s="335"/>
      <c r="E6" s="335"/>
      <c r="F6" s="335"/>
      <c r="G6" s="335"/>
      <c r="H6" s="335"/>
      <c r="I6" s="335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</row>
    <row r="7" spans="1:257" ht="60" x14ac:dyDescent="0.2">
      <c r="A7" s="391" t="s">
        <v>7</v>
      </c>
      <c r="B7" s="348" t="s">
        <v>656</v>
      </c>
      <c r="C7" s="348" t="s">
        <v>657</v>
      </c>
      <c r="D7" s="348" t="s">
        <v>658</v>
      </c>
      <c r="E7" s="348" t="s">
        <v>659</v>
      </c>
      <c r="F7" s="348" t="s">
        <v>660</v>
      </c>
      <c r="G7" s="348" t="s">
        <v>661</v>
      </c>
      <c r="H7" s="348" t="s">
        <v>662</v>
      </c>
      <c r="I7" s="348" t="s">
        <v>663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 ht="15" x14ac:dyDescent="0.2">
      <c r="A8" s="346">
        <v>1</v>
      </c>
      <c r="B8" s="346">
        <v>2</v>
      </c>
      <c r="C8" s="348">
        <v>3</v>
      </c>
      <c r="D8" s="346">
        <v>6</v>
      </c>
      <c r="E8" s="348">
        <v>7</v>
      </c>
      <c r="F8" s="346">
        <v>8</v>
      </c>
      <c r="G8" s="346">
        <v>9</v>
      </c>
      <c r="H8" s="346">
        <v>10</v>
      </c>
      <c r="I8" s="348">
        <v>11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</row>
    <row r="9" spans="1:257" ht="15" x14ac:dyDescent="0.2">
      <c r="A9" s="392">
        <v>1</v>
      </c>
      <c r="B9" s="351"/>
      <c r="C9" s="351"/>
      <c r="D9" s="351"/>
      <c r="E9" s="351"/>
      <c r="F9" s="393"/>
      <c r="G9" s="393"/>
      <c r="H9" s="393"/>
      <c r="I9" s="351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</row>
    <row r="10" spans="1:257" ht="15" x14ac:dyDescent="0.2">
      <c r="A10" s="392">
        <v>2</v>
      </c>
      <c r="B10" s="351"/>
      <c r="C10" s="351"/>
      <c r="D10" s="351"/>
      <c r="E10" s="351"/>
      <c r="F10" s="393"/>
      <c r="G10" s="393"/>
      <c r="H10" s="393"/>
      <c r="I10" s="351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</row>
    <row r="11" spans="1:257" ht="15" x14ac:dyDescent="0.2">
      <c r="A11" s="392">
        <v>3</v>
      </c>
      <c r="B11" s="351"/>
      <c r="C11" s="351"/>
      <c r="D11" s="351"/>
      <c r="E11" s="351"/>
      <c r="F11" s="393"/>
      <c r="G11" s="393"/>
      <c r="H11" s="393"/>
      <c r="I11" s="35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</row>
    <row r="12" spans="1:257" ht="15" x14ac:dyDescent="0.2">
      <c r="A12" s="392">
        <v>4</v>
      </c>
      <c r="B12" s="351"/>
      <c r="C12" s="351"/>
      <c r="D12" s="351"/>
      <c r="E12" s="351"/>
      <c r="F12" s="393"/>
      <c r="G12" s="393"/>
      <c r="H12" s="393"/>
      <c r="I12" s="351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</row>
    <row r="13" spans="1:257" ht="15" x14ac:dyDescent="0.2">
      <c r="A13" s="392">
        <v>5</v>
      </c>
      <c r="B13" s="351"/>
      <c r="C13" s="351"/>
      <c r="D13" s="351"/>
      <c r="E13" s="351"/>
      <c r="F13" s="393"/>
      <c r="G13" s="393"/>
      <c r="H13" s="393"/>
      <c r="I13" s="351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</row>
    <row r="14" spans="1:257" ht="15" x14ac:dyDescent="0.2">
      <c r="A14" s="392">
        <v>6</v>
      </c>
      <c r="B14" s="351"/>
      <c r="C14" s="351"/>
      <c r="D14" s="351"/>
      <c r="E14" s="351"/>
      <c r="F14" s="393"/>
      <c r="G14" s="393"/>
      <c r="H14" s="393"/>
      <c r="I14" s="351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</row>
    <row r="15" spans="1:257" ht="15" x14ac:dyDescent="0.2">
      <c r="A15" s="392">
        <v>7</v>
      </c>
      <c r="B15" s="351"/>
      <c r="C15" s="351"/>
      <c r="D15" s="351"/>
      <c r="E15" s="351"/>
      <c r="F15" s="393"/>
      <c r="G15" s="393"/>
      <c r="H15" s="393"/>
      <c r="I15" s="351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</row>
    <row r="16" spans="1:257" ht="15" x14ac:dyDescent="0.2">
      <c r="A16" s="392">
        <v>8</v>
      </c>
      <c r="B16" s="351"/>
      <c r="C16" s="351"/>
      <c r="D16" s="351"/>
      <c r="E16" s="351"/>
      <c r="F16" s="393"/>
      <c r="G16" s="393"/>
      <c r="H16" s="393"/>
      <c r="I16" s="351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</row>
    <row r="17" spans="1:257" ht="15" x14ac:dyDescent="0.2">
      <c r="A17" s="392">
        <v>9</v>
      </c>
      <c r="B17" s="351"/>
      <c r="C17" s="351"/>
      <c r="D17" s="351"/>
      <c r="E17" s="351"/>
      <c r="F17" s="393"/>
      <c r="G17" s="393"/>
      <c r="H17" s="393"/>
      <c r="I17" s="351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</row>
    <row r="18" spans="1:257" ht="15" x14ac:dyDescent="0.2">
      <c r="A18" s="392">
        <v>10</v>
      </c>
      <c r="B18" s="351"/>
      <c r="C18" s="351"/>
      <c r="D18" s="351"/>
      <c r="E18" s="351"/>
      <c r="F18" s="393"/>
      <c r="G18" s="393"/>
      <c r="H18" s="393"/>
      <c r="I18" s="351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</row>
    <row r="19" spans="1:257" ht="15" x14ac:dyDescent="0.2">
      <c r="A19" s="392">
        <v>11</v>
      </c>
      <c r="B19" s="351"/>
      <c r="C19" s="351"/>
      <c r="D19" s="351"/>
      <c r="E19" s="351"/>
      <c r="F19" s="393"/>
      <c r="G19" s="393"/>
      <c r="H19" s="393"/>
      <c r="I19" s="351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</row>
    <row r="20" spans="1:257" ht="15" x14ac:dyDescent="0.2">
      <c r="A20" s="392">
        <v>12</v>
      </c>
      <c r="B20" s="351"/>
      <c r="C20" s="351"/>
      <c r="D20" s="351"/>
      <c r="E20" s="351"/>
      <c r="F20" s="393"/>
      <c r="G20" s="393"/>
      <c r="H20" s="393"/>
      <c r="I20" s="351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</row>
    <row r="21" spans="1:257" ht="15" x14ac:dyDescent="0.2">
      <c r="A21" s="392">
        <v>13</v>
      </c>
      <c r="B21" s="351"/>
      <c r="C21" s="351"/>
      <c r="D21" s="351"/>
      <c r="E21" s="351"/>
      <c r="F21" s="393"/>
      <c r="G21" s="393"/>
      <c r="H21" s="393"/>
      <c r="I21" s="35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</row>
    <row r="22" spans="1:257" ht="15" x14ac:dyDescent="0.2">
      <c r="A22" s="392">
        <v>14</v>
      </c>
      <c r="B22" s="351"/>
      <c r="C22" s="351"/>
      <c r="D22" s="351"/>
      <c r="E22" s="351"/>
      <c r="F22" s="393"/>
      <c r="G22" s="393"/>
      <c r="H22" s="393"/>
      <c r="I22" s="351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</row>
    <row r="23" spans="1:257" ht="15" x14ac:dyDescent="0.2">
      <c r="A23" s="392">
        <v>15</v>
      </c>
      <c r="B23" s="351"/>
      <c r="C23" s="351"/>
      <c r="D23" s="351"/>
      <c r="E23" s="351"/>
      <c r="F23" s="393"/>
      <c r="G23" s="393"/>
      <c r="H23" s="393"/>
      <c r="I23" s="351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</row>
    <row r="24" spans="1:257" ht="15" x14ac:dyDescent="0.2">
      <c r="A24" s="392">
        <v>16</v>
      </c>
      <c r="B24" s="351"/>
      <c r="C24" s="351"/>
      <c r="D24" s="351"/>
      <c r="E24" s="351"/>
      <c r="F24" s="393"/>
      <c r="G24" s="393"/>
      <c r="H24" s="393"/>
      <c r="I24" s="351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</row>
    <row r="25" spans="1:257" ht="15" x14ac:dyDescent="0.2">
      <c r="A25" s="392">
        <v>17</v>
      </c>
      <c r="B25" s="351"/>
      <c r="C25" s="351"/>
      <c r="D25" s="351"/>
      <c r="E25" s="351"/>
      <c r="F25" s="393"/>
      <c r="G25" s="393"/>
      <c r="H25" s="393"/>
      <c r="I25" s="351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</row>
    <row r="26" spans="1:257" ht="15" x14ac:dyDescent="0.2">
      <c r="A26" s="392">
        <v>18</v>
      </c>
      <c r="B26" s="351"/>
      <c r="C26" s="351"/>
      <c r="D26" s="351"/>
      <c r="E26" s="351"/>
      <c r="F26" s="393"/>
      <c r="G26" s="393"/>
      <c r="H26" s="393"/>
      <c r="I26" s="351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</row>
    <row r="27" spans="1:257" ht="15" x14ac:dyDescent="0.2">
      <c r="A27" s="392" t="s">
        <v>431</v>
      </c>
      <c r="B27" s="351"/>
      <c r="C27" s="351"/>
      <c r="D27" s="351"/>
      <c r="E27" s="351"/>
      <c r="F27" s="393"/>
      <c r="G27" s="393"/>
      <c r="H27" s="393"/>
      <c r="I27" s="351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</row>
    <row r="28" spans="1:257" x14ac:dyDescent="0.2">
      <c r="A28" s="236"/>
      <c r="B28" s="236"/>
      <c r="C28" s="236"/>
      <c r="D28" s="236"/>
      <c r="E28" s="236"/>
      <c r="F28" s="236"/>
      <c r="G28" s="236"/>
      <c r="H28" s="236"/>
      <c r="I28" s="236"/>
    </row>
    <row r="29" spans="1:257" x14ac:dyDescent="0.2">
      <c r="A29" s="236"/>
      <c r="B29" s="236"/>
      <c r="C29" s="236"/>
      <c r="D29" s="236"/>
      <c r="E29" s="236"/>
      <c r="F29" s="236"/>
      <c r="G29" s="236"/>
      <c r="H29" s="236"/>
      <c r="I29" s="236"/>
    </row>
    <row r="30" spans="1:257" x14ac:dyDescent="0.2">
      <c r="A30" s="394"/>
      <c r="B30" s="236"/>
      <c r="C30" s="236"/>
      <c r="D30" s="236"/>
      <c r="E30" s="236"/>
      <c r="F30" s="236"/>
      <c r="G30" s="236"/>
      <c r="H30" s="236"/>
      <c r="I30" s="236"/>
    </row>
    <row r="31" spans="1:257" ht="15" x14ac:dyDescent="0.3">
      <c r="A31" s="192"/>
      <c r="B31" s="330" t="s">
        <v>294</v>
      </c>
      <c r="C31" s="192"/>
      <c r="D31" s="192"/>
      <c r="E31" s="161"/>
      <c r="F31" s="192"/>
      <c r="G31" s="192"/>
      <c r="H31" s="192"/>
      <c r="I31" s="192"/>
    </row>
    <row r="32" spans="1:257" ht="15" x14ac:dyDescent="0.3">
      <c r="A32" s="192"/>
      <c r="B32" s="192"/>
      <c r="C32" s="238"/>
      <c r="D32" s="192"/>
      <c r="F32" s="238"/>
      <c r="G32" s="395"/>
    </row>
    <row r="33" spans="2:6" ht="15" x14ac:dyDescent="0.3">
      <c r="B33" s="192"/>
      <c r="C33" s="237" t="s">
        <v>499</v>
      </c>
      <c r="D33" s="192"/>
      <c r="F33" s="332" t="s">
        <v>580</v>
      </c>
    </row>
    <row r="34" spans="2:6" ht="15" x14ac:dyDescent="0.3">
      <c r="B34" s="192"/>
      <c r="C34" s="239" t="s">
        <v>297</v>
      </c>
      <c r="D34" s="192"/>
      <c r="F34" s="192" t="s">
        <v>581</v>
      </c>
    </row>
  </sheetData>
  <pageMargins left="0.7" right="0.7" top="0.75" bottom="0.75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51"/>
  <sheetViews>
    <sheetView zoomScaleNormal="100" zoomScalePageLayoutView="80" workbookViewId="0">
      <selection activeCell="B9" sqref="B9"/>
    </sheetView>
  </sheetViews>
  <sheetFormatPr defaultRowHeight="15" x14ac:dyDescent="0.3"/>
  <cols>
    <col min="1" max="1" width="10" style="192"/>
    <col min="2" max="2" width="20.28515625" style="192"/>
    <col min="3" max="3" width="30" style="192"/>
    <col min="4" max="4" width="29" style="192"/>
    <col min="5" max="5" width="22.5703125" style="192"/>
    <col min="6" max="6" width="20" style="192"/>
    <col min="7" max="7" width="29.28515625" style="192"/>
    <col min="8" max="8" width="27.140625" style="192"/>
    <col min="9" max="9" width="26.42578125" style="192"/>
    <col min="10" max="10" width="0.5703125" style="192"/>
    <col min="11" max="257" width="9.140625" style="192"/>
  </cols>
  <sheetData>
    <row r="1" spans="1:10" x14ac:dyDescent="0.3">
      <c r="A1" s="106" t="s">
        <v>664</v>
      </c>
      <c r="B1" s="107"/>
      <c r="C1" s="107"/>
      <c r="D1" s="107"/>
      <c r="E1" s="107"/>
      <c r="F1" s="107"/>
      <c r="G1" s="107"/>
      <c r="H1" s="107"/>
      <c r="I1" s="246" t="s">
        <v>502</v>
      </c>
      <c r="J1" s="310"/>
    </row>
    <row r="2" spans="1:10" x14ac:dyDescent="0.3">
      <c r="A2" s="107" t="s">
        <v>2</v>
      </c>
      <c r="B2" s="107"/>
      <c r="C2" s="107"/>
      <c r="D2" s="107"/>
      <c r="E2" s="107"/>
      <c r="F2" s="107"/>
      <c r="G2" s="107"/>
      <c r="H2" s="107"/>
      <c r="I2" s="311" t="str">
        <f>'ფორმა N1'!L2</f>
        <v>03.10.-21.10.2017</v>
      </c>
      <c r="J2" s="310"/>
    </row>
    <row r="3" spans="1:10" x14ac:dyDescent="0.3">
      <c r="A3" s="107"/>
      <c r="B3" s="107"/>
      <c r="C3" s="107"/>
      <c r="D3" s="107"/>
      <c r="E3" s="107"/>
      <c r="F3" s="107"/>
      <c r="G3" s="107"/>
      <c r="H3" s="107"/>
      <c r="I3" s="111"/>
      <c r="J3" s="310"/>
    </row>
    <row r="4" spans="1:10" x14ac:dyDescent="0.3">
      <c r="A4" s="110" t="s">
        <v>4</v>
      </c>
      <c r="B4" s="107"/>
      <c r="C4" s="107"/>
      <c r="D4" s="107"/>
      <c r="E4" s="107"/>
      <c r="F4" s="107"/>
      <c r="G4" s="107"/>
      <c r="H4" s="107"/>
      <c r="I4" s="107"/>
      <c r="J4" s="115"/>
    </row>
    <row r="5" spans="1:10" x14ac:dyDescent="0.3">
      <c r="A5" s="284" t="str">
        <f>'ფორმა N1'!A5</f>
        <v>ალექსანდრე ელისაშვილი</v>
      </c>
      <c r="B5" s="284"/>
      <c r="C5" s="284"/>
      <c r="D5" s="284"/>
      <c r="E5" s="284"/>
      <c r="F5" s="284"/>
      <c r="G5" s="284"/>
      <c r="H5" s="284"/>
      <c r="I5" s="284"/>
      <c r="J5" s="244"/>
    </row>
    <row r="6" spans="1:10" x14ac:dyDescent="0.3">
      <c r="A6" s="110"/>
      <c r="B6" s="107"/>
      <c r="C6" s="107"/>
      <c r="D6" s="107"/>
      <c r="E6" s="107"/>
      <c r="F6" s="107"/>
      <c r="G6" s="107"/>
      <c r="H6" s="107"/>
      <c r="I6" s="107"/>
      <c r="J6" s="115"/>
    </row>
    <row r="7" spans="1:10" x14ac:dyDescent="0.3">
      <c r="A7" s="107"/>
      <c r="B7" s="107"/>
      <c r="C7" s="107"/>
      <c r="D7" s="107"/>
      <c r="E7" s="107"/>
      <c r="F7" s="107"/>
      <c r="G7" s="107"/>
      <c r="H7" s="107"/>
      <c r="I7" s="107"/>
      <c r="J7" s="116"/>
    </row>
    <row r="8" spans="1:10" ht="63.75" customHeight="1" x14ac:dyDescent="0.3">
      <c r="A8" s="312" t="s">
        <v>7</v>
      </c>
      <c r="B8" s="396" t="s">
        <v>665</v>
      </c>
      <c r="C8" s="397" t="s">
        <v>666</v>
      </c>
      <c r="D8" s="397" t="s">
        <v>667</v>
      </c>
      <c r="E8" s="397" t="s">
        <v>668</v>
      </c>
      <c r="F8" s="397" t="s">
        <v>669</v>
      </c>
      <c r="G8" s="397" t="s">
        <v>670</v>
      </c>
      <c r="H8" s="397" t="s">
        <v>671</v>
      </c>
      <c r="I8" s="313" t="s">
        <v>672</v>
      </c>
      <c r="J8" s="116"/>
    </row>
    <row r="9" spans="1:10" x14ac:dyDescent="0.3">
      <c r="A9" s="315">
        <v>1</v>
      </c>
      <c r="B9" s="398"/>
      <c r="C9" s="320"/>
      <c r="D9" s="320"/>
      <c r="E9" s="319"/>
      <c r="F9" s="319"/>
      <c r="G9" s="319"/>
      <c r="H9" s="319"/>
      <c r="I9" s="319"/>
      <c r="J9" s="116"/>
    </row>
    <row r="10" spans="1:10" x14ac:dyDescent="0.3">
      <c r="A10" s="315">
        <v>2</v>
      </c>
      <c r="B10" s="398"/>
      <c r="C10" s="320"/>
      <c r="D10" s="320"/>
      <c r="E10" s="319"/>
      <c r="F10" s="319"/>
      <c r="G10" s="319"/>
      <c r="H10" s="319"/>
      <c r="I10" s="319"/>
      <c r="J10" s="116"/>
    </row>
    <row r="11" spans="1:10" x14ac:dyDescent="0.3">
      <c r="A11" s="315">
        <v>3</v>
      </c>
      <c r="B11" s="398"/>
      <c r="C11" s="320"/>
      <c r="D11" s="320"/>
      <c r="E11" s="319"/>
      <c r="F11" s="319"/>
      <c r="G11" s="319"/>
      <c r="H11" s="319"/>
      <c r="I11" s="319"/>
      <c r="J11" s="116"/>
    </row>
    <row r="12" spans="1:10" x14ac:dyDescent="0.3">
      <c r="A12" s="315">
        <v>4</v>
      </c>
      <c r="B12" s="398"/>
      <c r="C12" s="320"/>
      <c r="D12" s="320"/>
      <c r="E12" s="319"/>
      <c r="F12" s="319"/>
      <c r="G12" s="319"/>
      <c r="H12" s="319"/>
      <c r="I12" s="319"/>
      <c r="J12" s="116"/>
    </row>
    <row r="13" spans="1:10" x14ac:dyDescent="0.3">
      <c r="A13" s="315">
        <v>5</v>
      </c>
      <c r="B13" s="398"/>
      <c r="C13" s="320"/>
      <c r="D13" s="320"/>
      <c r="E13" s="319"/>
      <c r="F13" s="319"/>
      <c r="G13" s="319"/>
      <c r="H13" s="319"/>
      <c r="I13" s="319"/>
      <c r="J13" s="116"/>
    </row>
    <row r="14" spans="1:10" x14ac:dyDescent="0.3">
      <c r="A14" s="315">
        <v>6</v>
      </c>
      <c r="B14" s="398"/>
      <c r="C14" s="320"/>
      <c r="D14" s="320"/>
      <c r="E14" s="319"/>
      <c r="F14" s="319"/>
      <c r="G14" s="319"/>
      <c r="H14" s="319"/>
      <c r="I14" s="319"/>
      <c r="J14" s="116"/>
    </row>
    <row r="15" spans="1:10" x14ac:dyDescent="0.3">
      <c r="A15" s="315">
        <v>7</v>
      </c>
      <c r="B15" s="398"/>
      <c r="C15" s="320"/>
      <c r="D15" s="320"/>
      <c r="E15" s="319"/>
      <c r="F15" s="319"/>
      <c r="G15" s="319"/>
      <c r="H15" s="319"/>
      <c r="I15" s="319"/>
      <c r="J15" s="116"/>
    </row>
    <row r="16" spans="1:10" x14ac:dyDescent="0.3">
      <c r="A16" s="315">
        <v>8</v>
      </c>
      <c r="B16" s="398"/>
      <c r="C16" s="320"/>
      <c r="D16" s="320"/>
      <c r="E16" s="319"/>
      <c r="F16" s="319"/>
      <c r="G16" s="319"/>
      <c r="H16" s="319"/>
      <c r="I16" s="319"/>
      <c r="J16" s="116"/>
    </row>
    <row r="17" spans="1:10" x14ac:dyDescent="0.3">
      <c r="A17" s="315">
        <v>9</v>
      </c>
      <c r="B17" s="398"/>
      <c r="C17" s="320"/>
      <c r="D17" s="320"/>
      <c r="E17" s="319"/>
      <c r="F17" s="319"/>
      <c r="G17" s="319"/>
      <c r="H17" s="319"/>
      <c r="I17" s="319"/>
      <c r="J17" s="116"/>
    </row>
    <row r="18" spans="1:10" x14ac:dyDescent="0.3">
      <c r="A18" s="315">
        <v>10</v>
      </c>
      <c r="B18" s="398"/>
      <c r="C18" s="320"/>
      <c r="D18" s="320"/>
      <c r="E18" s="319"/>
      <c r="F18" s="319"/>
      <c r="G18" s="319"/>
      <c r="H18" s="319"/>
      <c r="I18" s="319"/>
      <c r="J18" s="116"/>
    </row>
    <row r="19" spans="1:10" x14ac:dyDescent="0.3">
      <c r="A19" s="315">
        <v>11</v>
      </c>
      <c r="B19" s="398"/>
      <c r="C19" s="320"/>
      <c r="D19" s="320"/>
      <c r="E19" s="319"/>
      <c r="F19" s="319"/>
      <c r="G19" s="319"/>
      <c r="H19" s="319"/>
      <c r="I19" s="319"/>
      <c r="J19" s="116"/>
    </row>
    <row r="20" spans="1:10" x14ac:dyDescent="0.3">
      <c r="A20" s="315">
        <v>12</v>
      </c>
      <c r="B20" s="398"/>
      <c r="C20" s="320"/>
      <c r="D20" s="320"/>
      <c r="E20" s="319"/>
      <c r="F20" s="319"/>
      <c r="G20" s="319"/>
      <c r="H20" s="319"/>
      <c r="I20" s="319"/>
      <c r="J20" s="116"/>
    </row>
    <row r="21" spans="1:10" x14ac:dyDescent="0.3">
      <c r="A21" s="315">
        <v>13</v>
      </c>
      <c r="B21" s="398"/>
      <c r="C21" s="320"/>
      <c r="D21" s="320"/>
      <c r="E21" s="319"/>
      <c r="F21" s="319"/>
      <c r="G21" s="319"/>
      <c r="H21" s="319"/>
      <c r="I21" s="319"/>
      <c r="J21" s="116"/>
    </row>
    <row r="22" spans="1:10" x14ac:dyDescent="0.3">
      <c r="A22" s="315">
        <v>14</v>
      </c>
      <c r="B22" s="398"/>
      <c r="C22" s="320"/>
      <c r="D22" s="320"/>
      <c r="E22" s="319"/>
      <c r="F22" s="319"/>
      <c r="G22" s="319"/>
      <c r="H22" s="319"/>
      <c r="I22" s="319"/>
      <c r="J22" s="116"/>
    </row>
    <row r="23" spans="1:10" x14ac:dyDescent="0.3">
      <c r="A23" s="315">
        <v>15</v>
      </c>
      <c r="B23" s="398"/>
      <c r="C23" s="320"/>
      <c r="D23" s="320"/>
      <c r="E23" s="319"/>
      <c r="F23" s="319"/>
      <c r="G23" s="319"/>
      <c r="H23" s="319"/>
      <c r="I23" s="319"/>
      <c r="J23" s="116"/>
    </row>
    <row r="24" spans="1:10" x14ac:dyDescent="0.3">
      <c r="A24" s="315">
        <v>16</v>
      </c>
      <c r="B24" s="398"/>
      <c r="C24" s="320"/>
      <c r="D24" s="320"/>
      <c r="E24" s="319"/>
      <c r="F24" s="319"/>
      <c r="G24" s="319"/>
      <c r="H24" s="319"/>
      <c r="I24" s="319"/>
      <c r="J24" s="116"/>
    </row>
    <row r="25" spans="1:10" x14ac:dyDescent="0.3">
      <c r="A25" s="315">
        <v>17</v>
      </c>
      <c r="B25" s="398"/>
      <c r="C25" s="320"/>
      <c r="D25" s="320"/>
      <c r="E25" s="319"/>
      <c r="F25" s="319"/>
      <c r="G25" s="319"/>
      <c r="H25" s="319"/>
      <c r="I25" s="319"/>
      <c r="J25" s="116"/>
    </row>
    <row r="26" spans="1:10" x14ac:dyDescent="0.3">
      <c r="A26" s="315">
        <v>18</v>
      </c>
      <c r="B26" s="398"/>
      <c r="C26" s="320"/>
      <c r="D26" s="320"/>
      <c r="E26" s="319"/>
      <c r="F26" s="319"/>
      <c r="G26" s="319"/>
      <c r="H26" s="319"/>
      <c r="I26" s="319"/>
      <c r="J26" s="116"/>
    </row>
    <row r="27" spans="1:10" x14ac:dyDescent="0.3">
      <c r="A27" s="315">
        <v>19</v>
      </c>
      <c r="B27" s="398"/>
      <c r="C27" s="320"/>
      <c r="D27" s="320"/>
      <c r="E27" s="319"/>
      <c r="F27" s="319"/>
      <c r="G27" s="319"/>
      <c r="H27" s="319"/>
      <c r="I27" s="319"/>
      <c r="J27" s="116"/>
    </row>
    <row r="28" spans="1:10" x14ac:dyDescent="0.3">
      <c r="A28" s="315">
        <v>20</v>
      </c>
      <c r="B28" s="398"/>
      <c r="C28" s="320"/>
      <c r="D28" s="320"/>
      <c r="E28" s="319"/>
      <c r="F28" s="319"/>
      <c r="G28" s="319"/>
      <c r="H28" s="319"/>
      <c r="I28" s="319"/>
      <c r="J28" s="116"/>
    </row>
    <row r="29" spans="1:10" x14ac:dyDescent="0.3">
      <c r="A29" s="315">
        <v>21</v>
      </c>
      <c r="B29" s="398"/>
      <c r="C29" s="323"/>
      <c r="D29" s="323"/>
      <c r="E29" s="322"/>
      <c r="F29" s="322"/>
      <c r="G29" s="322"/>
      <c r="H29" s="399"/>
      <c r="I29" s="319"/>
      <c r="J29" s="116"/>
    </row>
    <row r="30" spans="1:10" x14ac:dyDescent="0.3">
      <c r="A30" s="315">
        <v>22</v>
      </c>
      <c r="B30" s="398"/>
      <c r="C30" s="323"/>
      <c r="D30" s="323"/>
      <c r="E30" s="322"/>
      <c r="F30" s="322"/>
      <c r="G30" s="322"/>
      <c r="H30" s="399"/>
      <c r="I30" s="319"/>
      <c r="J30" s="116"/>
    </row>
    <row r="31" spans="1:10" x14ac:dyDescent="0.3">
      <c r="A31" s="315">
        <v>23</v>
      </c>
      <c r="B31" s="398"/>
      <c r="C31" s="323"/>
      <c r="D31" s="323"/>
      <c r="E31" s="322"/>
      <c r="F31" s="322"/>
      <c r="G31" s="322"/>
      <c r="H31" s="399"/>
      <c r="I31" s="319"/>
      <c r="J31" s="116"/>
    </row>
    <row r="32" spans="1:10" x14ac:dyDescent="0.3">
      <c r="A32" s="315">
        <v>24</v>
      </c>
      <c r="B32" s="398"/>
      <c r="C32" s="323"/>
      <c r="D32" s="323"/>
      <c r="E32" s="322"/>
      <c r="F32" s="322"/>
      <c r="G32" s="322"/>
      <c r="H32" s="399"/>
      <c r="I32" s="319"/>
      <c r="J32" s="116"/>
    </row>
    <row r="33" spans="1:12" x14ac:dyDescent="0.3">
      <c r="A33" s="315">
        <v>25</v>
      </c>
      <c r="B33" s="398"/>
      <c r="C33" s="323"/>
      <c r="D33" s="323"/>
      <c r="E33" s="322"/>
      <c r="F33" s="322"/>
      <c r="G33" s="322"/>
      <c r="H33" s="399"/>
      <c r="I33" s="319"/>
      <c r="J33" s="116"/>
    </row>
    <row r="34" spans="1:12" x14ac:dyDescent="0.3">
      <c r="A34" s="315">
        <v>26</v>
      </c>
      <c r="B34" s="398"/>
      <c r="C34" s="323"/>
      <c r="D34" s="323"/>
      <c r="E34" s="322"/>
      <c r="F34" s="322"/>
      <c r="G34" s="322"/>
      <c r="H34" s="399"/>
      <c r="I34" s="319"/>
      <c r="J34" s="116"/>
    </row>
    <row r="35" spans="1:12" x14ac:dyDescent="0.3">
      <c r="A35" s="315">
        <v>27</v>
      </c>
      <c r="B35" s="398"/>
      <c r="C35" s="323"/>
      <c r="D35" s="323"/>
      <c r="E35" s="322"/>
      <c r="F35" s="322"/>
      <c r="G35" s="322"/>
      <c r="H35" s="399"/>
      <c r="I35" s="319"/>
      <c r="J35" s="116"/>
    </row>
    <row r="36" spans="1:12" x14ac:dyDescent="0.3">
      <c r="A36" s="315">
        <v>28</v>
      </c>
      <c r="B36" s="398"/>
      <c r="C36" s="323"/>
      <c r="D36" s="323"/>
      <c r="E36" s="322"/>
      <c r="F36" s="322"/>
      <c r="G36" s="322"/>
      <c r="H36" s="399"/>
      <c r="I36" s="319"/>
      <c r="J36" s="116"/>
    </row>
    <row r="37" spans="1:12" x14ac:dyDescent="0.3">
      <c r="A37" s="315">
        <v>29</v>
      </c>
      <c r="B37" s="398"/>
      <c r="C37" s="323"/>
      <c r="D37" s="323"/>
      <c r="E37" s="322"/>
      <c r="F37" s="322"/>
      <c r="G37" s="322"/>
      <c r="H37" s="399"/>
      <c r="I37" s="319"/>
      <c r="J37" s="116"/>
    </row>
    <row r="38" spans="1:12" x14ac:dyDescent="0.3">
      <c r="A38" s="315" t="s">
        <v>431</v>
      </c>
      <c r="B38" s="398"/>
      <c r="C38" s="323"/>
      <c r="D38" s="323"/>
      <c r="E38" s="322"/>
      <c r="F38" s="322"/>
      <c r="G38" s="400"/>
      <c r="H38" s="401" t="s">
        <v>673</v>
      </c>
      <c r="I38" s="402">
        <f>SUM(I9:I37)</f>
        <v>0</v>
      </c>
      <c r="J38" s="116"/>
    </row>
    <row r="40" spans="1:12" x14ac:dyDescent="0.3">
      <c r="A40" s="192" t="s">
        <v>674</v>
      </c>
    </row>
    <row r="42" spans="1:12" x14ac:dyDescent="0.3">
      <c r="B42" s="330" t="s">
        <v>294</v>
      </c>
      <c r="F42" s="161"/>
    </row>
    <row r="43" spans="1:12" x14ac:dyDescent="0.3">
      <c r="F43" s="232"/>
      <c r="I43" s="232"/>
      <c r="J43" s="232"/>
      <c r="K43" s="232"/>
      <c r="L43" s="232"/>
    </row>
    <row r="44" spans="1:12" x14ac:dyDescent="0.3">
      <c r="C44" s="238"/>
      <c r="F44" s="238"/>
      <c r="G44" s="238"/>
      <c r="H44" s="244"/>
      <c r="I44" s="331"/>
      <c r="J44" s="232"/>
      <c r="K44" s="232"/>
      <c r="L44" s="232"/>
    </row>
    <row r="45" spans="1:12" x14ac:dyDescent="0.3">
      <c r="A45" s="232"/>
      <c r="C45" s="237" t="s">
        <v>499</v>
      </c>
      <c r="F45" s="332" t="s">
        <v>580</v>
      </c>
      <c r="G45" s="237"/>
      <c r="H45" s="237"/>
      <c r="I45" s="331"/>
      <c r="J45" s="232"/>
      <c r="K45" s="232"/>
      <c r="L45" s="232"/>
    </row>
    <row r="46" spans="1:12" x14ac:dyDescent="0.3">
      <c r="A46" s="232"/>
      <c r="C46" s="239" t="s">
        <v>297</v>
      </c>
      <c r="F46" s="192" t="s">
        <v>581</v>
      </c>
      <c r="I46" s="232"/>
      <c r="J46" s="232"/>
      <c r="K46" s="232"/>
      <c r="L46" s="232"/>
    </row>
    <row r="47" spans="1:12" s="232" customFormat="1" x14ac:dyDescent="0.3">
      <c r="B47" s="192"/>
      <c r="C47" s="239"/>
      <c r="G47" s="239"/>
      <c r="H47" s="239"/>
    </row>
    <row r="48" spans="1:12" s="232" customFormat="1" ht="12.75" x14ac:dyDescent="0.2"/>
    <row r="49" s="232" customFormat="1" ht="12.75" x14ac:dyDescent="0.2"/>
    <row r="50" s="232" customFormat="1" ht="12.75" x14ac:dyDescent="0.2"/>
    <row r="51" s="232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>
      <formula1>0</formula1>
      <formula2>0</formula2>
    </dataValidation>
  </dataValidations>
  <printOptions gridLines="1"/>
  <pageMargins left="0.7" right="0.7" top="0.75" bottom="0.75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4"/>
  <sheetViews>
    <sheetView zoomScaleNormal="100" workbookViewId="0">
      <selection activeCell="C2" sqref="C2"/>
    </sheetView>
  </sheetViews>
  <sheetFormatPr defaultRowHeight="12.75" x14ac:dyDescent="0.2"/>
  <cols>
    <col min="1" max="1" width="7.28515625" style="358"/>
    <col min="2" max="2" width="57.28515625" style="358"/>
    <col min="3" max="3" width="24.140625" style="358"/>
    <col min="4" max="257" width="9.140625" style="358"/>
  </cols>
  <sheetData>
    <row r="1" spans="1:3" s="119" customFormat="1" ht="18.75" customHeight="1" x14ac:dyDescent="0.3">
      <c r="A1" s="19" t="s">
        <v>675</v>
      </c>
      <c r="B1" s="19"/>
      <c r="C1" s="246" t="s">
        <v>1</v>
      </c>
    </row>
    <row r="2" spans="1:3" s="119" customFormat="1" ht="15" x14ac:dyDescent="0.3">
      <c r="A2" s="19"/>
      <c r="B2" s="19"/>
      <c r="C2" s="229" t="str">
        <f>'ფორმა N1'!L2</f>
        <v>03.10.-21.10.2017</v>
      </c>
    </row>
    <row r="3" spans="1:3" s="119" customFormat="1" ht="15" x14ac:dyDescent="0.3">
      <c r="A3" s="403" t="s">
        <v>2</v>
      </c>
      <c r="B3" s="151"/>
      <c r="C3" s="108"/>
    </row>
    <row r="4" spans="1:3" s="119" customFormat="1" ht="15" x14ac:dyDescent="0.3">
      <c r="A4" s="200"/>
      <c r="B4" s="151"/>
      <c r="C4" s="108"/>
    </row>
    <row r="5" spans="1:3" s="142" customFormat="1" ht="15" x14ac:dyDescent="0.3">
      <c r="A5" s="18" t="s">
        <v>4</v>
      </c>
      <c r="B5" s="18"/>
      <c r="C5" s="200"/>
    </row>
    <row r="6" spans="1:3" s="142" customFormat="1" ht="15" x14ac:dyDescent="0.3">
      <c r="A6" s="17" t="str">
        <f>'ფორმა N1'!A5</f>
        <v>ალექსანდრე ელისაშვილი</v>
      </c>
      <c r="B6" s="17"/>
      <c r="C6" s="200"/>
    </row>
    <row r="7" spans="1:3" x14ac:dyDescent="0.2">
      <c r="A7" s="404"/>
      <c r="B7" s="404"/>
      <c r="C7" s="404"/>
    </row>
    <row r="8" spans="1:3" x14ac:dyDescent="0.2">
      <c r="A8" s="404"/>
      <c r="B8" s="404"/>
      <c r="C8" s="404"/>
    </row>
    <row r="9" spans="1:3" ht="30" customHeight="1" x14ac:dyDescent="0.2">
      <c r="A9" s="405" t="s">
        <v>7</v>
      </c>
      <c r="B9" s="405" t="s">
        <v>303</v>
      </c>
      <c r="C9" s="406" t="s">
        <v>305</v>
      </c>
    </row>
    <row r="10" spans="1:3" ht="15" x14ac:dyDescent="0.3">
      <c r="A10" s="407">
        <v>1</v>
      </c>
      <c r="B10" s="408" t="s">
        <v>306</v>
      </c>
      <c r="C10" s="409">
        <f>'ფორმა N4'!D11+'ფორმა N5'!D9</f>
        <v>76350.13</v>
      </c>
    </row>
    <row r="11" spans="1:3" ht="15" x14ac:dyDescent="0.3">
      <c r="A11" s="410">
        <v>1.1000000000000001</v>
      </c>
      <c r="B11" s="408" t="s">
        <v>676</v>
      </c>
      <c r="C11" s="411">
        <f>'ფორმა N4'!D39+'ფორმა N5'!D37</f>
        <v>64637.59</v>
      </c>
    </row>
    <row r="12" spans="1:3" ht="15" x14ac:dyDescent="0.3">
      <c r="A12" s="412" t="s">
        <v>247</v>
      </c>
      <c r="B12" s="408" t="s">
        <v>677</v>
      </c>
      <c r="C12" s="411">
        <f>'ფორმა N4'!D40+'ფორმა N5'!D38</f>
        <v>53087.67</v>
      </c>
    </row>
    <row r="13" spans="1:3" ht="15" x14ac:dyDescent="0.3">
      <c r="A13" s="410">
        <v>1.2</v>
      </c>
      <c r="B13" s="408" t="s">
        <v>307</v>
      </c>
      <c r="C13" s="411">
        <f>'ფორმა N4'!D12+'ფორმა N5'!D10</f>
        <v>687.5</v>
      </c>
    </row>
    <row r="14" spans="1:3" ht="15" x14ac:dyDescent="0.3">
      <c r="A14" s="410">
        <v>1.3</v>
      </c>
      <c r="B14" s="408" t="s">
        <v>678</v>
      </c>
      <c r="C14" s="411">
        <f>'ფორმა N4'!D17+'ფორმა N5'!D15</f>
        <v>0</v>
      </c>
    </row>
    <row r="15" spans="1:3" ht="15" x14ac:dyDescent="0.2">
      <c r="A15" s="16"/>
      <c r="B15" s="16"/>
      <c r="C15" s="16"/>
    </row>
    <row r="16" spans="1:3" ht="30" customHeight="1" x14ac:dyDescent="0.2">
      <c r="A16" s="405" t="s">
        <v>7</v>
      </c>
      <c r="B16" s="405" t="s">
        <v>242</v>
      </c>
      <c r="C16" s="406" t="s">
        <v>244</v>
      </c>
    </row>
    <row r="17" spans="1:4" ht="15" x14ac:dyDescent="0.3">
      <c r="A17" s="407">
        <v>2</v>
      </c>
      <c r="B17" s="408" t="s">
        <v>679</v>
      </c>
      <c r="C17" s="413">
        <f>'ფორმა N2'!D9+'ფორმა N2'!C26+'ფორმა N3'!D9+'ფორმა N3'!C26</f>
        <v>69153</v>
      </c>
    </row>
    <row r="18" spans="1:4" ht="15" x14ac:dyDescent="0.3">
      <c r="A18" s="414">
        <v>2.1</v>
      </c>
      <c r="B18" s="408" t="s">
        <v>680</v>
      </c>
      <c r="C18" s="408">
        <f>'ფორმა N2'!D17+'ფორმა N3'!D17</f>
        <v>0</v>
      </c>
    </row>
    <row r="19" spans="1:4" ht="15" x14ac:dyDescent="0.3">
      <c r="A19" s="414">
        <v>2.2000000000000002</v>
      </c>
      <c r="B19" s="408" t="s">
        <v>681</v>
      </c>
      <c r="C19" s="408">
        <f>'ფორმა N2'!D18+'ფორმა N3'!D18</f>
        <v>0</v>
      </c>
    </row>
    <row r="20" spans="1:4" ht="15" x14ac:dyDescent="0.3">
      <c r="A20" s="414">
        <v>2.2999999999999998</v>
      </c>
      <c r="B20" s="408" t="s">
        <v>682</v>
      </c>
      <c r="C20" s="415">
        <f>SUM(C21:C25)</f>
        <v>10000</v>
      </c>
    </row>
    <row r="21" spans="1:4" ht="15" x14ac:dyDescent="0.3">
      <c r="A21" s="412" t="s">
        <v>683</v>
      </c>
      <c r="B21" s="416" t="s">
        <v>684</v>
      </c>
      <c r="C21" s="408"/>
    </row>
    <row r="22" spans="1:4" ht="15" x14ac:dyDescent="0.3">
      <c r="A22" s="412" t="s">
        <v>685</v>
      </c>
      <c r="B22" s="416" t="s">
        <v>686</v>
      </c>
      <c r="C22" s="408">
        <f>'ფორმა N2'!C27+'ფორმა N3'!C27</f>
        <v>10000</v>
      </c>
    </row>
    <row r="23" spans="1:4" ht="15" x14ac:dyDescent="0.3">
      <c r="A23" s="412" t="s">
        <v>687</v>
      </c>
      <c r="B23" s="416" t="s">
        <v>688</v>
      </c>
      <c r="C23" s="408">
        <f>'ფორმა N2'!D14+'ფორმა N3'!D14</f>
        <v>0</v>
      </c>
    </row>
    <row r="24" spans="1:4" ht="15" x14ac:dyDescent="0.3">
      <c r="A24" s="412" t="s">
        <v>689</v>
      </c>
      <c r="B24" s="416" t="s">
        <v>690</v>
      </c>
      <c r="C24" s="408">
        <f>'ფორმა N2'!C31+'ფორმა N3'!C31</f>
        <v>0</v>
      </c>
    </row>
    <row r="25" spans="1:4" ht="15" x14ac:dyDescent="0.3">
      <c r="A25" s="412" t="s">
        <v>691</v>
      </c>
      <c r="B25" s="416" t="s">
        <v>692</v>
      </c>
      <c r="C25" s="408">
        <f>'ფორმა N2'!D11+'ფორმა N3'!D11</f>
        <v>0</v>
      </c>
    </row>
    <row r="26" spans="1:4" ht="15" x14ac:dyDescent="0.3">
      <c r="A26" s="417"/>
      <c r="B26" s="418"/>
      <c r="C26" s="419"/>
    </row>
    <row r="27" spans="1:4" ht="15" x14ac:dyDescent="0.3">
      <c r="A27" s="417"/>
      <c r="B27" s="418"/>
      <c r="C27" s="419"/>
    </row>
    <row r="28" spans="1:4" ht="15" x14ac:dyDescent="0.3">
      <c r="A28" s="142"/>
      <c r="B28" s="142"/>
      <c r="C28" s="142"/>
      <c r="D28" s="420"/>
    </row>
    <row r="29" spans="1:4" ht="15" x14ac:dyDescent="0.3">
      <c r="A29" s="421" t="s">
        <v>294</v>
      </c>
      <c r="B29" s="142"/>
      <c r="C29" s="142"/>
      <c r="D29" s="420"/>
    </row>
    <row r="30" spans="1:4" ht="15" x14ac:dyDescent="0.3">
      <c r="A30" s="142"/>
      <c r="B30" s="142"/>
      <c r="C30" s="142"/>
      <c r="D30" s="420"/>
    </row>
    <row r="31" spans="1:4" ht="15" x14ac:dyDescent="0.3">
      <c r="A31" s="142"/>
      <c r="B31" s="142"/>
      <c r="C31" s="142"/>
      <c r="D31" s="422"/>
    </row>
    <row r="32" spans="1:4" ht="15" x14ac:dyDescent="0.3">
      <c r="B32" s="421" t="s">
        <v>295</v>
      </c>
      <c r="C32" s="142"/>
      <c r="D32" s="422"/>
    </row>
    <row r="33" spans="2:4" ht="15" x14ac:dyDescent="0.3">
      <c r="B33" s="142" t="s">
        <v>296</v>
      </c>
      <c r="C33" s="142"/>
      <c r="D33" s="422"/>
    </row>
    <row r="34" spans="2:4" x14ac:dyDescent="0.2">
      <c r="B34" s="423" t="s">
        <v>297</v>
      </c>
      <c r="D34" s="424"/>
    </row>
  </sheetData>
  <mergeCells count="4">
    <mergeCell ref="A1:B2"/>
    <mergeCell ref="A5:B5"/>
    <mergeCell ref="A6:B6"/>
    <mergeCell ref="A15:C1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5"/>
  <sheetViews>
    <sheetView showGridLines="0" zoomScaleNormal="100" zoomScalePageLayoutView="80" workbookViewId="0">
      <selection activeCell="D12" sqref="D12"/>
    </sheetView>
  </sheetViews>
  <sheetFormatPr defaultRowHeight="15" x14ac:dyDescent="0.3"/>
  <cols>
    <col min="1" max="1" width="16.28515625" style="104"/>
    <col min="2" max="2" width="79.85546875" style="104"/>
    <col min="3" max="3" width="16.140625" style="104"/>
    <col min="4" max="4" width="14.7109375" style="104"/>
    <col min="5" max="5" width="0.7109375" style="105"/>
    <col min="6" max="6" width="9.140625" style="104"/>
    <col min="7" max="7" width="15.85546875" style="104"/>
    <col min="8" max="257" width="9.140625" style="104"/>
  </cols>
  <sheetData>
    <row r="1" spans="1:7" x14ac:dyDescent="0.3">
      <c r="A1" s="106" t="s">
        <v>241</v>
      </c>
      <c r="B1" s="107"/>
      <c r="C1" s="13" t="s">
        <v>1</v>
      </c>
      <c r="D1" s="13"/>
      <c r="E1" s="109"/>
    </row>
    <row r="2" spans="1:7" x14ac:dyDescent="0.3">
      <c r="A2" s="107" t="s">
        <v>2</v>
      </c>
      <c r="B2" s="107"/>
      <c r="C2" s="12" t="str">
        <f>'ფორმა N1'!L2</f>
        <v>03.10.-21.10.2017</v>
      </c>
      <c r="D2" s="12"/>
      <c r="E2" s="109"/>
    </row>
    <row r="3" spans="1:7" x14ac:dyDescent="0.3">
      <c r="A3" s="106"/>
      <c r="B3" s="107"/>
      <c r="C3" s="108"/>
      <c r="D3" s="108"/>
      <c r="E3" s="109"/>
    </row>
    <row r="4" spans="1:7" x14ac:dyDescent="0.3">
      <c r="A4" s="110" t="s">
        <v>4</v>
      </c>
      <c r="B4" s="111"/>
      <c r="C4" s="112"/>
      <c r="D4" s="107"/>
      <c r="E4" s="109"/>
    </row>
    <row r="5" spans="1:7" x14ac:dyDescent="0.3">
      <c r="A5" s="113" t="str">
        <f>'ფორმა N1'!A5</f>
        <v>ალექსანდრე ელისაშვილი</v>
      </c>
      <c r="B5" s="114"/>
      <c r="C5" s="114"/>
      <c r="E5" s="109"/>
    </row>
    <row r="6" spans="1:7" x14ac:dyDescent="0.3">
      <c r="A6" s="115"/>
      <c r="B6" s="115"/>
      <c r="C6" s="115"/>
      <c r="D6" s="116"/>
      <c r="E6" s="109"/>
    </row>
    <row r="7" spans="1:7" x14ac:dyDescent="0.3">
      <c r="A7" s="107"/>
      <c r="B7" s="107"/>
      <c r="C7" s="107"/>
      <c r="D7" s="107"/>
      <c r="E7" s="109"/>
    </row>
    <row r="8" spans="1:7" s="119" customFormat="1" ht="39" customHeight="1" x14ac:dyDescent="0.3">
      <c r="A8" s="117" t="s">
        <v>7</v>
      </c>
      <c r="B8" s="118" t="s">
        <v>242</v>
      </c>
      <c r="C8" s="118" t="s">
        <v>243</v>
      </c>
      <c r="D8" s="118" t="s">
        <v>244</v>
      </c>
      <c r="E8" s="109"/>
    </row>
    <row r="9" spans="1:7" s="122" customFormat="1" ht="16.5" customHeight="1" x14ac:dyDescent="0.3">
      <c r="A9" s="120">
        <v>1</v>
      </c>
      <c r="B9" s="120" t="s">
        <v>245</v>
      </c>
      <c r="C9" s="121">
        <f>SUM(C10,C26)</f>
        <v>0</v>
      </c>
      <c r="D9" s="121">
        <f>SUM(D10,D26)</f>
        <v>0</v>
      </c>
      <c r="E9" s="109"/>
    </row>
    <row r="10" spans="1:7" s="122" customFormat="1" ht="16.5" customHeight="1" x14ac:dyDescent="0.3">
      <c r="A10" s="123">
        <v>1.1000000000000001</v>
      </c>
      <c r="B10" s="123" t="s">
        <v>246</v>
      </c>
      <c r="C10" s="121">
        <f>SUM(C11,C12,C16,C19,C25,C26)</f>
        <v>0</v>
      </c>
      <c r="D10" s="121">
        <f>SUM(D11,D12,D16,D19,D24,D25)</f>
        <v>0</v>
      </c>
      <c r="E10" s="109"/>
    </row>
    <row r="11" spans="1:7" s="126" customFormat="1" ht="16.5" customHeight="1" x14ac:dyDescent="0.3">
      <c r="A11" s="124" t="s">
        <v>247</v>
      </c>
      <c r="B11" s="124" t="s">
        <v>248</v>
      </c>
      <c r="C11" s="125"/>
      <c r="D11" s="125"/>
      <c r="E11" s="109"/>
    </row>
    <row r="12" spans="1:7" s="128" customFormat="1" ht="16.5" customHeight="1" x14ac:dyDescent="0.3">
      <c r="A12" s="124" t="s">
        <v>249</v>
      </c>
      <c r="B12" s="124" t="s">
        <v>250</v>
      </c>
      <c r="C12" s="127">
        <f>SUM(C14:C15)</f>
        <v>0</v>
      </c>
      <c r="D12" s="127"/>
      <c r="E12" s="109"/>
      <c r="G12" s="129"/>
    </row>
    <row r="13" spans="1:7" s="131" customFormat="1" ht="16.5" customHeight="1" x14ac:dyDescent="0.3">
      <c r="A13" s="130" t="s">
        <v>251</v>
      </c>
      <c r="B13" s="130" t="s">
        <v>252</v>
      </c>
      <c r="C13" s="125"/>
      <c r="D13" s="125"/>
      <c r="E13" s="109"/>
    </row>
    <row r="14" spans="1:7" s="131" customFormat="1" ht="16.5" customHeight="1" x14ac:dyDescent="0.3">
      <c r="A14" s="130" t="s">
        <v>253</v>
      </c>
      <c r="B14" s="130" t="s">
        <v>254</v>
      </c>
      <c r="C14" s="125"/>
      <c r="D14" s="125"/>
      <c r="E14" s="109"/>
    </row>
    <row r="15" spans="1:7" s="131" customFormat="1" ht="16.5" customHeight="1" x14ac:dyDescent="0.3">
      <c r="A15" s="130" t="s">
        <v>255</v>
      </c>
      <c r="B15" s="130" t="s">
        <v>256</v>
      </c>
      <c r="C15" s="125"/>
      <c r="D15" s="125"/>
      <c r="E15" s="109"/>
    </row>
    <row r="16" spans="1:7" s="131" customFormat="1" ht="16.5" customHeight="1" x14ac:dyDescent="0.3">
      <c r="A16" s="124" t="s">
        <v>257</v>
      </c>
      <c r="B16" s="124" t="s">
        <v>258</v>
      </c>
      <c r="C16" s="127">
        <f>SUM(C17:C18)</f>
        <v>0</v>
      </c>
      <c r="D16" s="127">
        <f>SUM(D17:D18)</f>
        <v>0</v>
      </c>
      <c r="E16" s="109"/>
    </row>
    <row r="17" spans="1:5" s="131" customFormat="1" ht="16.5" customHeight="1" x14ac:dyDescent="0.3">
      <c r="A17" s="130" t="s">
        <v>259</v>
      </c>
      <c r="B17" s="130" t="s">
        <v>260</v>
      </c>
      <c r="C17" s="125"/>
      <c r="D17" s="125"/>
      <c r="E17" s="109"/>
    </row>
    <row r="18" spans="1:5" s="131" customFormat="1" ht="30" x14ac:dyDescent="0.3">
      <c r="A18" s="130" t="s">
        <v>261</v>
      </c>
      <c r="B18" s="130" t="s">
        <v>262</v>
      </c>
      <c r="C18" s="125"/>
      <c r="D18" s="125"/>
      <c r="E18" s="109"/>
    </row>
    <row r="19" spans="1:5" s="131" customFormat="1" ht="16.5" customHeight="1" x14ac:dyDescent="0.3">
      <c r="A19" s="124" t="s">
        <v>263</v>
      </c>
      <c r="B19" s="124" t="s">
        <v>264</v>
      </c>
      <c r="C19" s="127">
        <f>SUM(C20:C23)</f>
        <v>0</v>
      </c>
      <c r="D19" s="127">
        <f>SUM(D20:D23)</f>
        <v>0</v>
      </c>
      <c r="E19" s="109"/>
    </row>
    <row r="20" spans="1:5" s="131" customFormat="1" ht="16.5" customHeight="1" x14ac:dyDescent="0.3">
      <c r="A20" s="130" t="s">
        <v>265</v>
      </c>
      <c r="B20" s="130" t="s">
        <v>266</v>
      </c>
      <c r="C20" s="125"/>
      <c r="D20" s="125"/>
      <c r="E20" s="109"/>
    </row>
    <row r="21" spans="1:5" s="131" customFormat="1" ht="30" x14ac:dyDescent="0.3">
      <c r="A21" s="130" t="s">
        <v>267</v>
      </c>
      <c r="B21" s="130" t="s">
        <v>268</v>
      </c>
      <c r="C21" s="125"/>
      <c r="D21" s="125"/>
      <c r="E21" s="109"/>
    </row>
    <row r="22" spans="1:5" s="131" customFormat="1" ht="16.5" customHeight="1" x14ac:dyDescent="0.3">
      <c r="A22" s="130" t="s">
        <v>269</v>
      </c>
      <c r="B22" s="130" t="s">
        <v>270</v>
      </c>
      <c r="C22" s="125"/>
      <c r="D22" s="125"/>
      <c r="E22" s="109"/>
    </row>
    <row r="23" spans="1:5" s="131" customFormat="1" ht="16.5" customHeight="1" x14ac:dyDescent="0.3">
      <c r="A23" s="130" t="s">
        <v>271</v>
      </c>
      <c r="B23" s="130" t="s">
        <v>272</v>
      </c>
      <c r="C23" s="125"/>
      <c r="D23" s="125"/>
      <c r="E23" s="109"/>
    </row>
    <row r="24" spans="1:5" s="131" customFormat="1" ht="16.5" customHeight="1" x14ac:dyDescent="0.3">
      <c r="A24" s="124" t="s">
        <v>273</v>
      </c>
      <c r="B24" s="124" t="s">
        <v>274</v>
      </c>
      <c r="C24" s="132"/>
      <c r="D24" s="125"/>
      <c r="E24" s="109"/>
    </row>
    <row r="25" spans="1:5" s="131" customFormat="1" x14ac:dyDescent="0.3">
      <c r="A25" s="124" t="s">
        <v>275</v>
      </c>
      <c r="B25" s="124" t="s">
        <v>276</v>
      </c>
      <c r="C25" s="125"/>
      <c r="D25" s="125"/>
      <c r="E25" s="109"/>
    </row>
    <row r="26" spans="1:5" ht="16.5" customHeight="1" x14ac:dyDescent="0.3">
      <c r="A26" s="123">
        <v>1.2</v>
      </c>
      <c r="B26" s="123" t="s">
        <v>277</v>
      </c>
      <c r="C26" s="121">
        <f>SUM(C27,C35)</f>
        <v>0</v>
      </c>
      <c r="D26" s="121">
        <f>SUM(D27,D35)</f>
        <v>0</v>
      </c>
      <c r="E26" s="109"/>
    </row>
    <row r="27" spans="1:5" ht="16.5" customHeight="1" x14ac:dyDescent="0.3">
      <c r="A27" s="124" t="s">
        <v>278</v>
      </c>
      <c r="B27" s="124" t="s">
        <v>252</v>
      </c>
      <c r="C27" s="127">
        <f>SUM(C28:C30)</f>
        <v>0</v>
      </c>
      <c r="D27" s="127">
        <f>SUM(D28:D30)</f>
        <v>0</v>
      </c>
      <c r="E27" s="109"/>
    </row>
    <row r="28" spans="1:5" x14ac:dyDescent="0.3">
      <c r="A28" s="133" t="s">
        <v>279</v>
      </c>
      <c r="B28" s="133" t="s">
        <v>280</v>
      </c>
      <c r="C28" s="125"/>
      <c r="D28" s="125"/>
      <c r="E28" s="109"/>
    </row>
    <row r="29" spans="1:5" x14ac:dyDescent="0.3">
      <c r="A29" s="133" t="s">
        <v>281</v>
      </c>
      <c r="B29" s="133" t="s">
        <v>282</v>
      </c>
      <c r="C29" s="125"/>
      <c r="D29" s="125"/>
      <c r="E29" s="109"/>
    </row>
    <row r="30" spans="1:5" x14ac:dyDescent="0.3">
      <c r="A30" s="133" t="s">
        <v>283</v>
      </c>
      <c r="B30" s="133" t="s">
        <v>284</v>
      </c>
      <c r="C30" s="125"/>
      <c r="D30" s="125"/>
      <c r="E30" s="109"/>
    </row>
    <row r="31" spans="1:5" x14ac:dyDescent="0.3">
      <c r="A31" s="124" t="s">
        <v>285</v>
      </c>
      <c r="B31" s="124" t="s">
        <v>254</v>
      </c>
      <c r="C31" s="127">
        <f>SUM(C32:C34)</f>
        <v>0</v>
      </c>
      <c r="D31" s="127">
        <f>SUM(D32:D34)</f>
        <v>0</v>
      </c>
      <c r="E31" s="109"/>
    </row>
    <row r="32" spans="1:5" x14ac:dyDescent="0.3">
      <c r="A32" s="133" t="s">
        <v>286</v>
      </c>
      <c r="B32" s="133" t="s">
        <v>287</v>
      </c>
      <c r="C32" s="125"/>
      <c r="D32" s="125"/>
      <c r="E32" s="109"/>
    </row>
    <row r="33" spans="1:257" x14ac:dyDescent="0.3">
      <c r="A33" s="133" t="s">
        <v>288</v>
      </c>
      <c r="B33" s="133" t="s">
        <v>289</v>
      </c>
      <c r="C33" s="125"/>
      <c r="D33" s="125"/>
      <c r="E33" s="109"/>
    </row>
    <row r="34" spans="1:257" x14ac:dyDescent="0.3">
      <c r="A34" s="133" t="s">
        <v>290</v>
      </c>
      <c r="B34" s="133" t="s">
        <v>291</v>
      </c>
      <c r="C34" s="125"/>
      <c r="D34" s="125"/>
      <c r="E34" s="109"/>
    </row>
    <row r="35" spans="1:257" x14ac:dyDescent="0.3">
      <c r="A35" s="124" t="s">
        <v>292</v>
      </c>
      <c r="B35" s="134" t="s">
        <v>293</v>
      </c>
      <c r="C35" s="125"/>
      <c r="D35" s="125"/>
      <c r="E35" s="109"/>
    </row>
    <row r="36" spans="1:257" x14ac:dyDescent="0.3">
      <c r="D36" s="135"/>
      <c r="E36" s="136"/>
      <c r="F36" s="135"/>
    </row>
    <row r="37" spans="1:257" x14ac:dyDescent="0.3">
      <c r="A37" s="137"/>
      <c r="D37" s="135"/>
      <c r="E37" s="136"/>
      <c r="F37" s="135"/>
    </row>
    <row r="38" spans="1:257" x14ac:dyDescent="0.3">
      <c r="D38" s="135"/>
      <c r="E38" s="136"/>
      <c r="F38" s="135"/>
    </row>
    <row r="39" spans="1:257" x14ac:dyDescent="0.3">
      <c r="D39" s="135"/>
      <c r="E39" s="136"/>
      <c r="F39" s="135"/>
    </row>
    <row r="40" spans="1:257" x14ac:dyDescent="0.3">
      <c r="A40" s="138" t="s">
        <v>294</v>
      </c>
      <c r="D40" s="135"/>
      <c r="E40" s="136"/>
      <c r="F40" s="135"/>
    </row>
    <row r="41" spans="1:257" x14ac:dyDescent="0.3">
      <c r="D41" s="135"/>
      <c r="E41" s="139"/>
      <c r="F41" s="139"/>
      <c r="G41"/>
      <c r="H41"/>
      <c r="I41"/>
    </row>
    <row r="42" spans="1:257" x14ac:dyDescent="0.3">
      <c r="D42" s="140"/>
      <c r="E42" s="139"/>
      <c r="F42" s="139"/>
      <c r="G42"/>
      <c r="H42"/>
      <c r="I42"/>
    </row>
    <row r="43" spans="1:257" x14ac:dyDescent="0.3">
      <c r="A43"/>
      <c r="B43" s="138" t="s">
        <v>295</v>
      </c>
      <c r="D43" s="140"/>
      <c r="E43" s="139"/>
      <c r="F43" s="139"/>
      <c r="G43"/>
      <c r="H43"/>
      <c r="I43"/>
    </row>
    <row r="44" spans="1:257" x14ac:dyDescent="0.3">
      <c r="A44"/>
      <c r="B44" s="104" t="s">
        <v>296</v>
      </c>
      <c r="D44" s="140"/>
      <c r="E44" s="139"/>
      <c r="F44" s="139"/>
      <c r="G44"/>
      <c r="H44"/>
      <c r="I44"/>
    </row>
    <row r="45" spans="1:257" ht="12.75" x14ac:dyDescent="0.2">
      <c r="A45"/>
      <c r="B45" s="141" t="s">
        <v>297</v>
      </c>
      <c r="C45"/>
      <c r="D45" s="139"/>
      <c r="E45" s="139"/>
      <c r="F45" s="139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</row>
  </sheetData>
  <mergeCells count="2">
    <mergeCell ref="C1:D1"/>
    <mergeCell ref="C2:D2"/>
  </mergeCells>
  <printOptions gridLines="1"/>
  <pageMargins left="0.196527777777778" right="0.196527777777778" top="0.196527777777778" bottom="0.19652777777777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3"/>
  <sheetViews>
    <sheetView zoomScaleNormal="100" workbookViewId="0">
      <selection activeCell="E13" sqref="E13"/>
    </sheetView>
  </sheetViews>
  <sheetFormatPr defaultRowHeight="12.75" x14ac:dyDescent="0.2"/>
  <cols>
    <col min="3" max="3" width="74.42578125"/>
    <col min="5" max="5" width="29"/>
  </cols>
  <sheetData>
    <row r="1" spans="1:7" x14ac:dyDescent="0.2">
      <c r="A1" t="s">
        <v>693</v>
      </c>
      <c r="C1" t="s">
        <v>694</v>
      </c>
      <c r="E1" t="s">
        <v>695</v>
      </c>
      <c r="G1" t="s">
        <v>696</v>
      </c>
    </row>
    <row r="2" spans="1:7" ht="15" x14ac:dyDescent="0.2">
      <c r="A2" s="425">
        <v>40907</v>
      </c>
      <c r="C2" t="s">
        <v>697</v>
      </c>
      <c r="E2" t="s">
        <v>698</v>
      </c>
      <c r="G2" s="426" t="s">
        <v>699</v>
      </c>
    </row>
    <row r="3" spans="1:7" ht="15" x14ac:dyDescent="0.2">
      <c r="A3" s="425">
        <v>40908</v>
      </c>
      <c r="C3" t="s">
        <v>700</v>
      </c>
      <c r="E3" t="s">
        <v>701</v>
      </c>
      <c r="G3" s="426" t="s">
        <v>702</v>
      </c>
    </row>
    <row r="4" spans="1:7" ht="15" x14ac:dyDescent="0.2">
      <c r="A4" s="425">
        <v>40909</v>
      </c>
      <c r="C4" t="s">
        <v>703</v>
      </c>
      <c r="E4" t="s">
        <v>704</v>
      </c>
      <c r="G4" s="426" t="s">
        <v>705</v>
      </c>
    </row>
    <row r="5" spans="1:7" x14ac:dyDescent="0.2">
      <c r="A5" s="425">
        <v>40910</v>
      </c>
      <c r="C5" t="s">
        <v>706</v>
      </c>
      <c r="E5" t="s">
        <v>707</v>
      </c>
    </row>
    <row r="6" spans="1:7" x14ac:dyDescent="0.2">
      <c r="A6" s="425">
        <v>40911</v>
      </c>
      <c r="C6" t="s">
        <v>708</v>
      </c>
    </row>
    <row r="7" spans="1:7" x14ac:dyDescent="0.2">
      <c r="A7" s="425">
        <v>40912</v>
      </c>
      <c r="C7" t="s">
        <v>709</v>
      </c>
    </row>
    <row r="8" spans="1:7" x14ac:dyDescent="0.2">
      <c r="A8" s="425">
        <v>40913</v>
      </c>
      <c r="C8" t="s">
        <v>710</v>
      </c>
    </row>
    <row r="9" spans="1:7" x14ac:dyDescent="0.2">
      <c r="A9" s="425">
        <v>40914</v>
      </c>
      <c r="C9" t="s">
        <v>711</v>
      </c>
    </row>
    <row r="10" spans="1:7" x14ac:dyDescent="0.2">
      <c r="A10" s="425">
        <v>40915</v>
      </c>
      <c r="C10" t="s">
        <v>712</v>
      </c>
    </row>
    <row r="11" spans="1:7" x14ac:dyDescent="0.2">
      <c r="A11" s="425">
        <v>40916</v>
      </c>
      <c r="C11" t="s">
        <v>713</v>
      </c>
    </row>
    <row r="12" spans="1:7" x14ac:dyDescent="0.2">
      <c r="A12" s="425">
        <v>40917</v>
      </c>
      <c r="C12" t="s">
        <v>714</v>
      </c>
    </row>
    <row r="13" spans="1:7" x14ac:dyDescent="0.2">
      <c r="A13" s="425">
        <v>40918</v>
      </c>
      <c r="C13" t="s">
        <v>715</v>
      </c>
    </row>
    <row r="14" spans="1:7" x14ac:dyDescent="0.2">
      <c r="A14" s="425">
        <v>40919</v>
      </c>
      <c r="C14" t="s">
        <v>716</v>
      </c>
    </row>
    <row r="15" spans="1:7" x14ac:dyDescent="0.2">
      <c r="A15" s="425">
        <v>40920</v>
      </c>
      <c r="C15" t="s">
        <v>717</v>
      </c>
    </row>
    <row r="16" spans="1:7" x14ac:dyDescent="0.2">
      <c r="A16" s="425">
        <v>40921</v>
      </c>
      <c r="C16" t="s">
        <v>718</v>
      </c>
    </row>
    <row r="17" spans="1:3" x14ac:dyDescent="0.2">
      <c r="A17" s="425">
        <v>40922</v>
      </c>
      <c r="C17" t="s">
        <v>719</v>
      </c>
    </row>
    <row r="18" spans="1:3" x14ac:dyDescent="0.2">
      <c r="A18" s="425">
        <v>40923</v>
      </c>
      <c r="C18" t="s">
        <v>720</v>
      </c>
    </row>
    <row r="19" spans="1:3" x14ac:dyDescent="0.2">
      <c r="A19" s="425">
        <v>40924</v>
      </c>
      <c r="C19" t="s">
        <v>721</v>
      </c>
    </row>
    <row r="20" spans="1:3" x14ac:dyDescent="0.2">
      <c r="A20" s="425">
        <v>40925</v>
      </c>
      <c r="C20" t="s">
        <v>722</v>
      </c>
    </row>
    <row r="21" spans="1:3" x14ac:dyDescent="0.2">
      <c r="A21" s="425">
        <v>40926</v>
      </c>
    </row>
    <row r="22" spans="1:3" x14ac:dyDescent="0.2">
      <c r="A22" s="425">
        <v>40927</v>
      </c>
    </row>
    <row r="23" spans="1:3" x14ac:dyDescent="0.2">
      <c r="A23" s="425">
        <v>40928</v>
      </c>
    </row>
    <row r="24" spans="1:3" x14ac:dyDescent="0.2">
      <c r="A24" s="425">
        <v>40929</v>
      </c>
    </row>
    <row r="25" spans="1:3" x14ac:dyDescent="0.2">
      <c r="A25" s="425">
        <v>40930</v>
      </c>
    </row>
    <row r="26" spans="1:3" x14ac:dyDescent="0.2">
      <c r="A26" s="425">
        <v>40931</v>
      </c>
    </row>
    <row r="27" spans="1:3" x14ac:dyDescent="0.2">
      <c r="A27" s="425">
        <v>40932</v>
      </c>
    </row>
    <row r="28" spans="1:3" x14ac:dyDescent="0.2">
      <c r="A28" s="425">
        <v>40933</v>
      </c>
    </row>
    <row r="29" spans="1:3" x14ac:dyDescent="0.2">
      <c r="A29" s="425">
        <v>40934</v>
      </c>
    </row>
    <row r="30" spans="1:3" x14ac:dyDescent="0.2">
      <c r="A30" s="425">
        <v>40935</v>
      </c>
    </row>
    <row r="31" spans="1:3" x14ac:dyDescent="0.2">
      <c r="A31" s="425">
        <v>40936</v>
      </c>
    </row>
    <row r="32" spans="1:3" x14ac:dyDescent="0.2">
      <c r="A32" s="425">
        <v>40937</v>
      </c>
    </row>
    <row r="33" spans="1:1" x14ac:dyDescent="0.2">
      <c r="A33" s="425">
        <v>40938</v>
      </c>
    </row>
    <row r="34" spans="1:1" x14ac:dyDescent="0.2">
      <c r="A34" s="425">
        <v>40939</v>
      </c>
    </row>
    <row r="35" spans="1:1" x14ac:dyDescent="0.2">
      <c r="A35" s="425">
        <v>40941</v>
      </c>
    </row>
    <row r="36" spans="1:1" x14ac:dyDescent="0.2">
      <c r="A36" s="425">
        <v>40942</v>
      </c>
    </row>
    <row r="37" spans="1:1" x14ac:dyDescent="0.2">
      <c r="A37" s="425">
        <v>40943</v>
      </c>
    </row>
    <row r="38" spans="1:1" x14ac:dyDescent="0.2">
      <c r="A38" s="425">
        <v>40944</v>
      </c>
    </row>
    <row r="39" spans="1:1" x14ac:dyDescent="0.2">
      <c r="A39" s="425">
        <v>40945</v>
      </c>
    </row>
    <row r="40" spans="1:1" x14ac:dyDescent="0.2">
      <c r="A40" s="425">
        <v>40946</v>
      </c>
    </row>
    <row r="41" spans="1:1" x14ac:dyDescent="0.2">
      <c r="A41" s="425">
        <v>40947</v>
      </c>
    </row>
    <row r="42" spans="1:1" x14ac:dyDescent="0.2">
      <c r="A42" s="425">
        <v>40948</v>
      </c>
    </row>
    <row r="43" spans="1:1" x14ac:dyDescent="0.2">
      <c r="A43" s="425">
        <v>40949</v>
      </c>
    </row>
    <row r="44" spans="1:1" x14ac:dyDescent="0.2">
      <c r="A44" s="425">
        <v>40950</v>
      </c>
    </row>
    <row r="45" spans="1:1" x14ac:dyDescent="0.2">
      <c r="A45" s="425">
        <v>40951</v>
      </c>
    </row>
    <row r="46" spans="1:1" x14ac:dyDescent="0.2">
      <c r="A46" s="425">
        <v>40952</v>
      </c>
    </row>
    <row r="47" spans="1:1" x14ac:dyDescent="0.2">
      <c r="A47" s="425">
        <v>40953</v>
      </c>
    </row>
    <row r="48" spans="1:1" x14ac:dyDescent="0.2">
      <c r="A48" s="425">
        <v>40954</v>
      </c>
    </row>
    <row r="49" spans="1:1" x14ac:dyDescent="0.2">
      <c r="A49" s="425">
        <v>40955</v>
      </c>
    </row>
    <row r="50" spans="1:1" x14ac:dyDescent="0.2">
      <c r="A50" s="425">
        <v>40956</v>
      </c>
    </row>
    <row r="51" spans="1:1" x14ac:dyDescent="0.2">
      <c r="A51" s="425">
        <v>40957</v>
      </c>
    </row>
    <row r="52" spans="1:1" x14ac:dyDescent="0.2">
      <c r="A52" s="425">
        <v>40958</v>
      </c>
    </row>
    <row r="53" spans="1:1" x14ac:dyDescent="0.2">
      <c r="A53" s="425">
        <v>40959</v>
      </c>
    </row>
    <row r="54" spans="1:1" x14ac:dyDescent="0.2">
      <c r="A54" s="425">
        <v>40960</v>
      </c>
    </row>
    <row r="55" spans="1:1" x14ac:dyDescent="0.2">
      <c r="A55" s="425">
        <v>40961</v>
      </c>
    </row>
    <row r="56" spans="1:1" x14ac:dyDescent="0.2">
      <c r="A56" s="425">
        <v>40962</v>
      </c>
    </row>
    <row r="57" spans="1:1" x14ac:dyDescent="0.2">
      <c r="A57" s="425">
        <v>40963</v>
      </c>
    </row>
    <row r="58" spans="1:1" x14ac:dyDescent="0.2">
      <c r="A58" s="425">
        <v>40964</v>
      </c>
    </row>
    <row r="59" spans="1:1" x14ac:dyDescent="0.2">
      <c r="A59" s="425">
        <v>40965</v>
      </c>
    </row>
    <row r="60" spans="1:1" x14ac:dyDescent="0.2">
      <c r="A60" s="425">
        <v>40966</v>
      </c>
    </row>
    <row r="61" spans="1:1" x14ac:dyDescent="0.2">
      <c r="A61" s="425">
        <v>40967</v>
      </c>
    </row>
    <row r="62" spans="1:1" x14ac:dyDescent="0.2">
      <c r="A62" s="425">
        <v>40968</v>
      </c>
    </row>
    <row r="63" spans="1:1" x14ac:dyDescent="0.2">
      <c r="A63" s="425">
        <v>40969</v>
      </c>
    </row>
    <row r="64" spans="1:1" x14ac:dyDescent="0.2">
      <c r="A64" s="425">
        <v>40970</v>
      </c>
    </row>
    <row r="65" spans="1:1" x14ac:dyDescent="0.2">
      <c r="A65" s="425">
        <v>40971</v>
      </c>
    </row>
    <row r="66" spans="1:1" x14ac:dyDescent="0.2">
      <c r="A66" s="425">
        <v>40972</v>
      </c>
    </row>
    <row r="67" spans="1:1" x14ac:dyDescent="0.2">
      <c r="A67" s="425">
        <v>40973</v>
      </c>
    </row>
    <row r="68" spans="1:1" x14ac:dyDescent="0.2">
      <c r="A68" s="425">
        <v>40974</v>
      </c>
    </row>
    <row r="69" spans="1:1" x14ac:dyDescent="0.2">
      <c r="A69" s="425">
        <v>40975</v>
      </c>
    </row>
    <row r="70" spans="1:1" x14ac:dyDescent="0.2">
      <c r="A70" s="425">
        <v>40976</v>
      </c>
    </row>
    <row r="71" spans="1:1" x14ac:dyDescent="0.2">
      <c r="A71" s="425">
        <v>40977</v>
      </c>
    </row>
    <row r="72" spans="1:1" x14ac:dyDescent="0.2">
      <c r="A72" s="425">
        <v>40978</v>
      </c>
    </row>
    <row r="73" spans="1:1" x14ac:dyDescent="0.2">
      <c r="A73" s="425">
        <v>40979</v>
      </c>
    </row>
    <row r="74" spans="1:1" x14ac:dyDescent="0.2">
      <c r="A74" s="425">
        <v>40980</v>
      </c>
    </row>
    <row r="75" spans="1:1" x14ac:dyDescent="0.2">
      <c r="A75" s="425">
        <v>40981</v>
      </c>
    </row>
    <row r="76" spans="1:1" x14ac:dyDescent="0.2">
      <c r="A76" s="425">
        <v>40982</v>
      </c>
    </row>
    <row r="77" spans="1:1" x14ac:dyDescent="0.2">
      <c r="A77" s="425">
        <v>40983</v>
      </c>
    </row>
    <row r="78" spans="1:1" x14ac:dyDescent="0.2">
      <c r="A78" s="425">
        <v>40984</v>
      </c>
    </row>
    <row r="79" spans="1:1" x14ac:dyDescent="0.2">
      <c r="A79" s="425">
        <v>40985</v>
      </c>
    </row>
    <row r="80" spans="1:1" x14ac:dyDescent="0.2">
      <c r="A80" s="425">
        <v>40986</v>
      </c>
    </row>
    <row r="81" spans="1:1" x14ac:dyDescent="0.2">
      <c r="A81" s="425">
        <v>40987</v>
      </c>
    </row>
    <row r="82" spans="1:1" x14ac:dyDescent="0.2">
      <c r="A82" s="425">
        <v>40988</v>
      </c>
    </row>
    <row r="83" spans="1:1" x14ac:dyDescent="0.2">
      <c r="A83" s="425">
        <v>40989</v>
      </c>
    </row>
    <row r="84" spans="1:1" x14ac:dyDescent="0.2">
      <c r="A84" s="425">
        <v>40990</v>
      </c>
    </row>
    <row r="85" spans="1:1" x14ac:dyDescent="0.2">
      <c r="A85" s="425">
        <v>40991</v>
      </c>
    </row>
    <row r="86" spans="1:1" x14ac:dyDescent="0.2">
      <c r="A86" s="425">
        <v>40992</v>
      </c>
    </row>
    <row r="87" spans="1:1" x14ac:dyDescent="0.2">
      <c r="A87" s="425">
        <v>40993</v>
      </c>
    </row>
    <row r="88" spans="1:1" x14ac:dyDescent="0.2">
      <c r="A88" s="425">
        <v>40994</v>
      </c>
    </row>
    <row r="89" spans="1:1" x14ac:dyDescent="0.2">
      <c r="A89" s="425">
        <v>40995</v>
      </c>
    </row>
    <row r="90" spans="1:1" x14ac:dyDescent="0.2">
      <c r="A90" s="425">
        <v>40996</v>
      </c>
    </row>
    <row r="91" spans="1:1" x14ac:dyDescent="0.2">
      <c r="A91" s="425">
        <v>40997</v>
      </c>
    </row>
    <row r="92" spans="1:1" x14ac:dyDescent="0.2">
      <c r="A92" s="425">
        <v>40998</v>
      </c>
    </row>
    <row r="93" spans="1:1" x14ac:dyDescent="0.2">
      <c r="A93" s="425">
        <v>40999</v>
      </c>
    </row>
    <row r="94" spans="1:1" x14ac:dyDescent="0.2">
      <c r="A94" s="425">
        <v>41000</v>
      </c>
    </row>
    <row r="95" spans="1:1" x14ac:dyDescent="0.2">
      <c r="A95" s="425">
        <v>41001</v>
      </c>
    </row>
    <row r="96" spans="1:1" x14ac:dyDescent="0.2">
      <c r="A96" s="425">
        <v>41002</v>
      </c>
    </row>
    <row r="97" spans="1:1" x14ac:dyDescent="0.2">
      <c r="A97" s="425">
        <v>41003</v>
      </c>
    </row>
    <row r="98" spans="1:1" x14ac:dyDescent="0.2">
      <c r="A98" s="425">
        <v>41004</v>
      </c>
    </row>
    <row r="99" spans="1:1" x14ac:dyDescent="0.2">
      <c r="A99" s="425">
        <v>41005</v>
      </c>
    </row>
    <row r="100" spans="1:1" x14ac:dyDescent="0.2">
      <c r="A100" s="425">
        <v>41006</v>
      </c>
    </row>
    <row r="101" spans="1:1" x14ac:dyDescent="0.2">
      <c r="A101" s="425">
        <v>41007</v>
      </c>
    </row>
    <row r="102" spans="1:1" x14ac:dyDescent="0.2">
      <c r="A102" s="425">
        <v>41008</v>
      </c>
    </row>
    <row r="103" spans="1:1" x14ac:dyDescent="0.2">
      <c r="A103" s="425">
        <v>41009</v>
      </c>
    </row>
    <row r="104" spans="1:1" x14ac:dyDescent="0.2">
      <c r="A104" s="425">
        <v>41010</v>
      </c>
    </row>
    <row r="105" spans="1:1" x14ac:dyDescent="0.2">
      <c r="A105" s="425">
        <v>41011</v>
      </c>
    </row>
    <row r="106" spans="1:1" x14ac:dyDescent="0.2">
      <c r="A106" s="425">
        <v>41012</v>
      </c>
    </row>
    <row r="107" spans="1:1" x14ac:dyDescent="0.2">
      <c r="A107" s="425">
        <v>41013</v>
      </c>
    </row>
    <row r="108" spans="1:1" x14ac:dyDescent="0.2">
      <c r="A108" s="425">
        <v>41014</v>
      </c>
    </row>
    <row r="109" spans="1:1" x14ac:dyDescent="0.2">
      <c r="A109" s="425">
        <v>41015</v>
      </c>
    </row>
    <row r="110" spans="1:1" x14ac:dyDescent="0.2">
      <c r="A110" s="425">
        <v>41016</v>
      </c>
    </row>
    <row r="111" spans="1:1" x14ac:dyDescent="0.2">
      <c r="A111" s="425">
        <v>41017</v>
      </c>
    </row>
    <row r="112" spans="1:1" x14ac:dyDescent="0.2">
      <c r="A112" s="425">
        <v>41018</v>
      </c>
    </row>
    <row r="113" spans="1:1" x14ac:dyDescent="0.2">
      <c r="A113" s="425">
        <v>41019</v>
      </c>
    </row>
    <row r="114" spans="1:1" x14ac:dyDescent="0.2">
      <c r="A114" s="425">
        <v>41020</v>
      </c>
    </row>
    <row r="115" spans="1:1" x14ac:dyDescent="0.2">
      <c r="A115" s="425">
        <v>41021</v>
      </c>
    </row>
    <row r="116" spans="1:1" x14ac:dyDescent="0.2">
      <c r="A116" s="425">
        <v>41022</v>
      </c>
    </row>
    <row r="117" spans="1:1" x14ac:dyDescent="0.2">
      <c r="A117" s="425">
        <v>41023</v>
      </c>
    </row>
    <row r="118" spans="1:1" x14ac:dyDescent="0.2">
      <c r="A118" s="425">
        <v>41024</v>
      </c>
    </row>
    <row r="119" spans="1:1" x14ac:dyDescent="0.2">
      <c r="A119" s="425">
        <v>41025</v>
      </c>
    </row>
    <row r="120" spans="1:1" x14ac:dyDescent="0.2">
      <c r="A120" s="425">
        <v>41026</v>
      </c>
    </row>
    <row r="121" spans="1:1" x14ac:dyDescent="0.2">
      <c r="A121" s="425">
        <v>41027</v>
      </c>
    </row>
    <row r="122" spans="1:1" x14ac:dyDescent="0.2">
      <c r="A122" s="425">
        <v>41028</v>
      </c>
    </row>
    <row r="123" spans="1:1" x14ac:dyDescent="0.2">
      <c r="A123" s="425">
        <v>41029</v>
      </c>
    </row>
    <row r="124" spans="1:1" x14ac:dyDescent="0.2">
      <c r="A124" s="425">
        <v>41030</v>
      </c>
    </row>
    <row r="125" spans="1:1" x14ac:dyDescent="0.2">
      <c r="A125" s="425">
        <v>41031</v>
      </c>
    </row>
    <row r="126" spans="1:1" x14ac:dyDescent="0.2">
      <c r="A126" s="425">
        <v>41032</v>
      </c>
    </row>
    <row r="127" spans="1:1" x14ac:dyDescent="0.2">
      <c r="A127" s="425">
        <v>41033</v>
      </c>
    </row>
    <row r="128" spans="1:1" x14ac:dyDescent="0.2">
      <c r="A128" s="425">
        <v>41034</v>
      </c>
    </row>
    <row r="129" spans="1:1" x14ac:dyDescent="0.2">
      <c r="A129" s="425">
        <v>41035</v>
      </c>
    </row>
    <row r="130" spans="1:1" x14ac:dyDescent="0.2">
      <c r="A130" s="425">
        <v>41036</v>
      </c>
    </row>
    <row r="131" spans="1:1" x14ac:dyDescent="0.2">
      <c r="A131" s="425">
        <v>41037</v>
      </c>
    </row>
    <row r="132" spans="1:1" x14ac:dyDescent="0.2">
      <c r="A132" s="425">
        <v>41038</v>
      </c>
    </row>
    <row r="133" spans="1:1" x14ac:dyDescent="0.2">
      <c r="A133" s="425">
        <v>41039</v>
      </c>
    </row>
    <row r="134" spans="1:1" x14ac:dyDescent="0.2">
      <c r="A134" s="425">
        <v>41040</v>
      </c>
    </row>
    <row r="135" spans="1:1" x14ac:dyDescent="0.2">
      <c r="A135" s="425">
        <v>41041</v>
      </c>
    </row>
    <row r="136" spans="1:1" x14ac:dyDescent="0.2">
      <c r="A136" s="425">
        <v>41042</v>
      </c>
    </row>
    <row r="137" spans="1:1" x14ac:dyDescent="0.2">
      <c r="A137" s="425">
        <v>41043</v>
      </c>
    </row>
    <row r="138" spans="1:1" x14ac:dyDescent="0.2">
      <c r="A138" s="425">
        <v>41044</v>
      </c>
    </row>
    <row r="139" spans="1:1" x14ac:dyDescent="0.2">
      <c r="A139" s="425">
        <v>41045</v>
      </c>
    </row>
    <row r="140" spans="1:1" x14ac:dyDescent="0.2">
      <c r="A140" s="425">
        <v>41046</v>
      </c>
    </row>
    <row r="141" spans="1:1" x14ac:dyDescent="0.2">
      <c r="A141" s="425">
        <v>41047</v>
      </c>
    </row>
    <row r="142" spans="1:1" x14ac:dyDescent="0.2">
      <c r="A142" s="425">
        <v>41048</v>
      </c>
    </row>
    <row r="143" spans="1:1" x14ac:dyDescent="0.2">
      <c r="A143" s="425">
        <v>41049</v>
      </c>
    </row>
    <row r="144" spans="1:1" x14ac:dyDescent="0.2">
      <c r="A144" s="425">
        <v>41050</v>
      </c>
    </row>
    <row r="145" spans="1:1" x14ac:dyDescent="0.2">
      <c r="A145" s="425">
        <v>41051</v>
      </c>
    </row>
    <row r="146" spans="1:1" x14ac:dyDescent="0.2">
      <c r="A146" s="425">
        <v>41052</v>
      </c>
    </row>
    <row r="147" spans="1:1" x14ac:dyDescent="0.2">
      <c r="A147" s="425">
        <v>41053</v>
      </c>
    </row>
    <row r="148" spans="1:1" x14ac:dyDescent="0.2">
      <c r="A148" s="425">
        <v>41054</v>
      </c>
    </row>
    <row r="149" spans="1:1" x14ac:dyDescent="0.2">
      <c r="A149" s="425">
        <v>41055</v>
      </c>
    </row>
    <row r="150" spans="1:1" x14ac:dyDescent="0.2">
      <c r="A150" s="425">
        <v>41056</v>
      </c>
    </row>
    <row r="151" spans="1:1" x14ac:dyDescent="0.2">
      <c r="A151" s="425">
        <v>41057</v>
      </c>
    </row>
    <row r="152" spans="1:1" x14ac:dyDescent="0.2">
      <c r="A152" s="425">
        <v>41058</v>
      </c>
    </row>
    <row r="153" spans="1:1" x14ac:dyDescent="0.2">
      <c r="A153" s="425">
        <v>41059</v>
      </c>
    </row>
    <row r="154" spans="1:1" x14ac:dyDescent="0.2">
      <c r="A154" s="425">
        <v>41060</v>
      </c>
    </row>
    <row r="155" spans="1:1" x14ac:dyDescent="0.2">
      <c r="A155" s="425">
        <v>41061</v>
      </c>
    </row>
    <row r="156" spans="1:1" x14ac:dyDescent="0.2">
      <c r="A156" s="425">
        <v>41062</v>
      </c>
    </row>
    <row r="157" spans="1:1" x14ac:dyDescent="0.2">
      <c r="A157" s="425">
        <v>41063</v>
      </c>
    </row>
    <row r="158" spans="1:1" x14ac:dyDescent="0.2">
      <c r="A158" s="425">
        <v>41064</v>
      </c>
    </row>
    <row r="159" spans="1:1" x14ac:dyDescent="0.2">
      <c r="A159" s="425">
        <v>41065</v>
      </c>
    </row>
    <row r="160" spans="1:1" x14ac:dyDescent="0.2">
      <c r="A160" s="425">
        <v>41066</v>
      </c>
    </row>
    <row r="161" spans="1:1" x14ac:dyDescent="0.2">
      <c r="A161" s="425">
        <v>41067</v>
      </c>
    </row>
    <row r="162" spans="1:1" x14ac:dyDescent="0.2">
      <c r="A162" s="425">
        <v>41068</v>
      </c>
    </row>
    <row r="163" spans="1:1" x14ac:dyDescent="0.2">
      <c r="A163" s="425">
        <v>41069</v>
      </c>
    </row>
    <row r="164" spans="1:1" x14ac:dyDescent="0.2">
      <c r="A164" s="425">
        <v>41070</v>
      </c>
    </row>
    <row r="165" spans="1:1" x14ac:dyDescent="0.2">
      <c r="A165" s="425">
        <v>41071</v>
      </c>
    </row>
    <row r="166" spans="1:1" x14ac:dyDescent="0.2">
      <c r="A166" s="425">
        <v>41072</v>
      </c>
    </row>
    <row r="167" spans="1:1" x14ac:dyDescent="0.2">
      <c r="A167" s="425">
        <v>41073</v>
      </c>
    </row>
    <row r="168" spans="1:1" x14ac:dyDescent="0.2">
      <c r="A168" s="425">
        <v>41074</v>
      </c>
    </row>
    <row r="169" spans="1:1" x14ac:dyDescent="0.2">
      <c r="A169" s="425">
        <v>41075</v>
      </c>
    </row>
    <row r="170" spans="1:1" x14ac:dyDescent="0.2">
      <c r="A170" s="425">
        <v>41076</v>
      </c>
    </row>
    <row r="171" spans="1:1" x14ac:dyDescent="0.2">
      <c r="A171" s="425">
        <v>41077</v>
      </c>
    </row>
    <row r="172" spans="1:1" x14ac:dyDescent="0.2">
      <c r="A172" s="425">
        <v>41078</v>
      </c>
    </row>
    <row r="173" spans="1:1" x14ac:dyDescent="0.2">
      <c r="A173" s="425">
        <v>41079</v>
      </c>
    </row>
    <row r="174" spans="1:1" x14ac:dyDescent="0.2">
      <c r="A174" s="425">
        <v>41080</v>
      </c>
    </row>
    <row r="175" spans="1:1" x14ac:dyDescent="0.2">
      <c r="A175" s="425">
        <v>41081</v>
      </c>
    </row>
    <row r="176" spans="1:1" x14ac:dyDescent="0.2">
      <c r="A176" s="425">
        <v>41082</v>
      </c>
    </row>
    <row r="177" spans="1:1" x14ac:dyDescent="0.2">
      <c r="A177" s="425">
        <v>41083</v>
      </c>
    </row>
    <row r="178" spans="1:1" x14ac:dyDescent="0.2">
      <c r="A178" s="425">
        <v>41084</v>
      </c>
    </row>
    <row r="179" spans="1:1" x14ac:dyDescent="0.2">
      <c r="A179" s="425">
        <v>41085</v>
      </c>
    </row>
    <row r="180" spans="1:1" x14ac:dyDescent="0.2">
      <c r="A180" s="425">
        <v>41086</v>
      </c>
    </row>
    <row r="181" spans="1:1" x14ac:dyDescent="0.2">
      <c r="A181" s="425">
        <v>41087</v>
      </c>
    </row>
    <row r="182" spans="1:1" x14ac:dyDescent="0.2">
      <c r="A182" s="425">
        <v>41088</v>
      </c>
    </row>
    <row r="183" spans="1:1" x14ac:dyDescent="0.2">
      <c r="A183" s="425">
        <v>41089</v>
      </c>
    </row>
    <row r="184" spans="1:1" x14ac:dyDescent="0.2">
      <c r="A184" s="425">
        <v>41090</v>
      </c>
    </row>
    <row r="185" spans="1:1" x14ac:dyDescent="0.2">
      <c r="A185" s="425">
        <v>41091</v>
      </c>
    </row>
    <row r="186" spans="1:1" x14ac:dyDescent="0.2">
      <c r="A186" s="425">
        <v>41092</v>
      </c>
    </row>
    <row r="187" spans="1:1" x14ac:dyDescent="0.2">
      <c r="A187" s="425">
        <v>41093</v>
      </c>
    </row>
    <row r="188" spans="1:1" x14ac:dyDescent="0.2">
      <c r="A188" s="425">
        <v>41094</v>
      </c>
    </row>
    <row r="189" spans="1:1" x14ac:dyDescent="0.2">
      <c r="A189" s="425">
        <v>41095</v>
      </c>
    </row>
    <row r="190" spans="1:1" x14ac:dyDescent="0.2">
      <c r="A190" s="425">
        <v>41096</v>
      </c>
    </row>
    <row r="191" spans="1:1" x14ac:dyDescent="0.2">
      <c r="A191" s="425">
        <v>41097</v>
      </c>
    </row>
    <row r="192" spans="1:1" x14ac:dyDescent="0.2">
      <c r="A192" s="425">
        <v>41098</v>
      </c>
    </row>
    <row r="193" spans="1:1" x14ac:dyDescent="0.2">
      <c r="A193" s="425">
        <v>41099</v>
      </c>
    </row>
    <row r="194" spans="1:1" x14ac:dyDescent="0.2">
      <c r="A194" s="425">
        <v>41100</v>
      </c>
    </row>
    <row r="195" spans="1:1" x14ac:dyDescent="0.2">
      <c r="A195" s="425">
        <v>41101</v>
      </c>
    </row>
    <row r="196" spans="1:1" x14ac:dyDescent="0.2">
      <c r="A196" s="425">
        <v>41102</v>
      </c>
    </row>
    <row r="197" spans="1:1" x14ac:dyDescent="0.2">
      <c r="A197" s="425">
        <v>41103</v>
      </c>
    </row>
    <row r="198" spans="1:1" x14ac:dyDescent="0.2">
      <c r="A198" s="425">
        <v>41104</v>
      </c>
    </row>
    <row r="199" spans="1:1" x14ac:dyDescent="0.2">
      <c r="A199" s="425">
        <v>41105</v>
      </c>
    </row>
    <row r="200" spans="1:1" x14ac:dyDescent="0.2">
      <c r="A200" s="425">
        <v>41106</v>
      </c>
    </row>
    <row r="201" spans="1:1" x14ac:dyDescent="0.2">
      <c r="A201" s="425">
        <v>41107</v>
      </c>
    </row>
    <row r="202" spans="1:1" x14ac:dyDescent="0.2">
      <c r="A202" s="425">
        <v>41108</v>
      </c>
    </row>
    <row r="203" spans="1:1" x14ac:dyDescent="0.2">
      <c r="A203" s="425">
        <v>41109</v>
      </c>
    </row>
    <row r="204" spans="1:1" x14ac:dyDescent="0.2">
      <c r="A204" s="425">
        <v>41110</v>
      </c>
    </row>
    <row r="205" spans="1:1" x14ac:dyDescent="0.2">
      <c r="A205" s="425">
        <v>41111</v>
      </c>
    </row>
    <row r="206" spans="1:1" x14ac:dyDescent="0.2">
      <c r="A206" s="425">
        <v>41112</v>
      </c>
    </row>
    <row r="207" spans="1:1" x14ac:dyDescent="0.2">
      <c r="A207" s="425">
        <v>41113</v>
      </c>
    </row>
    <row r="208" spans="1:1" x14ac:dyDescent="0.2">
      <c r="A208" s="425">
        <v>41114</v>
      </c>
    </row>
    <row r="209" spans="1:1" x14ac:dyDescent="0.2">
      <c r="A209" s="425">
        <v>41115</v>
      </c>
    </row>
    <row r="210" spans="1:1" x14ac:dyDescent="0.2">
      <c r="A210" s="425">
        <v>41116</v>
      </c>
    </row>
    <row r="211" spans="1:1" x14ac:dyDescent="0.2">
      <c r="A211" s="425">
        <v>41117</v>
      </c>
    </row>
    <row r="212" spans="1:1" x14ac:dyDescent="0.2">
      <c r="A212" s="425">
        <v>41118</v>
      </c>
    </row>
    <row r="213" spans="1:1" x14ac:dyDescent="0.2">
      <c r="A213" s="425">
        <v>41119</v>
      </c>
    </row>
    <row r="214" spans="1:1" x14ac:dyDescent="0.2">
      <c r="A214" s="425">
        <v>41120</v>
      </c>
    </row>
    <row r="215" spans="1:1" x14ac:dyDescent="0.2">
      <c r="A215" s="425">
        <v>41121</v>
      </c>
    </row>
    <row r="216" spans="1:1" x14ac:dyDescent="0.2">
      <c r="A216" s="425">
        <v>41122</v>
      </c>
    </row>
    <row r="217" spans="1:1" x14ac:dyDescent="0.2">
      <c r="A217" s="425">
        <v>41123</v>
      </c>
    </row>
    <row r="218" spans="1:1" x14ac:dyDescent="0.2">
      <c r="A218" s="425">
        <v>41124</v>
      </c>
    </row>
    <row r="219" spans="1:1" x14ac:dyDescent="0.2">
      <c r="A219" s="425">
        <v>41125</v>
      </c>
    </row>
    <row r="220" spans="1:1" x14ac:dyDescent="0.2">
      <c r="A220" s="425">
        <v>41126</v>
      </c>
    </row>
    <row r="221" spans="1:1" x14ac:dyDescent="0.2">
      <c r="A221" s="425">
        <v>41127</v>
      </c>
    </row>
    <row r="222" spans="1:1" x14ac:dyDescent="0.2">
      <c r="A222" s="425">
        <v>41128</v>
      </c>
    </row>
    <row r="223" spans="1:1" x14ac:dyDescent="0.2">
      <c r="A223" s="425">
        <v>41129</v>
      </c>
    </row>
    <row r="224" spans="1:1" x14ac:dyDescent="0.2">
      <c r="A224" s="425">
        <v>41130</v>
      </c>
    </row>
    <row r="225" spans="1:1" x14ac:dyDescent="0.2">
      <c r="A225" s="425">
        <v>41131</v>
      </c>
    </row>
    <row r="226" spans="1:1" x14ac:dyDescent="0.2">
      <c r="A226" s="425">
        <v>41132</v>
      </c>
    </row>
    <row r="227" spans="1:1" x14ac:dyDescent="0.2">
      <c r="A227" s="425">
        <v>41133</v>
      </c>
    </row>
    <row r="228" spans="1:1" x14ac:dyDescent="0.2">
      <c r="A228" s="425">
        <v>41134</v>
      </c>
    </row>
    <row r="229" spans="1:1" x14ac:dyDescent="0.2">
      <c r="A229" s="425">
        <v>41135</v>
      </c>
    </row>
    <row r="230" spans="1:1" x14ac:dyDescent="0.2">
      <c r="A230" s="425">
        <v>41136</v>
      </c>
    </row>
    <row r="231" spans="1:1" x14ac:dyDescent="0.2">
      <c r="A231" s="425">
        <v>41137</v>
      </c>
    </row>
    <row r="232" spans="1:1" x14ac:dyDescent="0.2">
      <c r="A232" s="425">
        <v>41138</v>
      </c>
    </row>
    <row r="233" spans="1:1" x14ac:dyDescent="0.2">
      <c r="A233" s="425">
        <v>41139</v>
      </c>
    </row>
    <row r="234" spans="1:1" x14ac:dyDescent="0.2">
      <c r="A234" s="425">
        <v>41140</v>
      </c>
    </row>
    <row r="235" spans="1:1" x14ac:dyDescent="0.2">
      <c r="A235" s="425">
        <v>41141</v>
      </c>
    </row>
    <row r="236" spans="1:1" x14ac:dyDescent="0.2">
      <c r="A236" s="425">
        <v>41142</v>
      </c>
    </row>
    <row r="237" spans="1:1" x14ac:dyDescent="0.2">
      <c r="A237" s="425">
        <v>41143</v>
      </c>
    </row>
    <row r="238" spans="1:1" x14ac:dyDescent="0.2">
      <c r="A238" s="425">
        <v>41144</v>
      </c>
    </row>
    <row r="239" spans="1:1" x14ac:dyDescent="0.2">
      <c r="A239" s="425">
        <v>41145</v>
      </c>
    </row>
    <row r="240" spans="1:1" x14ac:dyDescent="0.2">
      <c r="A240" s="425">
        <v>41146</v>
      </c>
    </row>
    <row r="241" spans="1:1" x14ac:dyDescent="0.2">
      <c r="A241" s="425">
        <v>41147</v>
      </c>
    </row>
    <row r="242" spans="1:1" x14ac:dyDescent="0.2">
      <c r="A242" s="425">
        <v>41148</v>
      </c>
    </row>
    <row r="243" spans="1:1" x14ac:dyDescent="0.2">
      <c r="A243" s="425">
        <v>41149</v>
      </c>
    </row>
    <row r="244" spans="1:1" x14ac:dyDescent="0.2">
      <c r="A244" s="425">
        <v>41150</v>
      </c>
    </row>
    <row r="245" spans="1:1" x14ac:dyDescent="0.2">
      <c r="A245" s="425">
        <v>41151</v>
      </c>
    </row>
    <row r="246" spans="1:1" x14ac:dyDescent="0.2">
      <c r="A246" s="425">
        <v>41152</v>
      </c>
    </row>
    <row r="247" spans="1:1" x14ac:dyDescent="0.2">
      <c r="A247" s="425">
        <v>41153</v>
      </c>
    </row>
    <row r="248" spans="1:1" x14ac:dyDescent="0.2">
      <c r="A248" s="425">
        <v>41154</v>
      </c>
    </row>
    <row r="249" spans="1:1" x14ac:dyDescent="0.2">
      <c r="A249" s="425">
        <v>41155</v>
      </c>
    </row>
    <row r="250" spans="1:1" x14ac:dyDescent="0.2">
      <c r="A250" s="425">
        <v>41156</v>
      </c>
    </row>
    <row r="251" spans="1:1" x14ac:dyDescent="0.2">
      <c r="A251" s="425">
        <v>41157</v>
      </c>
    </row>
    <row r="252" spans="1:1" x14ac:dyDescent="0.2">
      <c r="A252" s="425">
        <v>41158</v>
      </c>
    </row>
    <row r="253" spans="1:1" x14ac:dyDescent="0.2">
      <c r="A253" s="425">
        <v>41159</v>
      </c>
    </row>
    <row r="254" spans="1:1" x14ac:dyDescent="0.2">
      <c r="A254" s="425">
        <v>41160</v>
      </c>
    </row>
    <row r="255" spans="1:1" x14ac:dyDescent="0.2">
      <c r="A255" s="425">
        <v>41161</v>
      </c>
    </row>
    <row r="256" spans="1:1" x14ac:dyDescent="0.2">
      <c r="A256" s="425">
        <v>41162</v>
      </c>
    </row>
    <row r="257" spans="1:1" x14ac:dyDescent="0.2">
      <c r="A257" s="425">
        <v>41163</v>
      </c>
    </row>
    <row r="258" spans="1:1" x14ac:dyDescent="0.2">
      <c r="A258" s="425">
        <v>41164</v>
      </c>
    </row>
    <row r="259" spans="1:1" x14ac:dyDescent="0.2">
      <c r="A259" s="425">
        <v>41165</v>
      </c>
    </row>
    <row r="260" spans="1:1" x14ac:dyDescent="0.2">
      <c r="A260" s="425">
        <v>41166</v>
      </c>
    </row>
    <row r="261" spans="1:1" x14ac:dyDescent="0.2">
      <c r="A261" s="425">
        <v>41167</v>
      </c>
    </row>
    <row r="262" spans="1:1" x14ac:dyDescent="0.2">
      <c r="A262" s="425">
        <v>41168</v>
      </c>
    </row>
    <row r="263" spans="1:1" x14ac:dyDescent="0.2">
      <c r="A263" s="425">
        <v>41169</v>
      </c>
    </row>
    <row r="264" spans="1:1" x14ac:dyDescent="0.2">
      <c r="A264" s="425">
        <v>41170</v>
      </c>
    </row>
    <row r="265" spans="1:1" x14ac:dyDescent="0.2">
      <c r="A265" s="425">
        <v>41171</v>
      </c>
    </row>
    <row r="266" spans="1:1" x14ac:dyDescent="0.2">
      <c r="A266" s="425">
        <v>41172</v>
      </c>
    </row>
    <row r="267" spans="1:1" x14ac:dyDescent="0.2">
      <c r="A267" s="425">
        <v>41173</v>
      </c>
    </row>
    <row r="268" spans="1:1" x14ac:dyDescent="0.2">
      <c r="A268" s="425">
        <v>41174</v>
      </c>
    </row>
    <row r="269" spans="1:1" x14ac:dyDescent="0.2">
      <c r="A269" s="425">
        <v>41175</v>
      </c>
    </row>
    <row r="270" spans="1:1" x14ac:dyDescent="0.2">
      <c r="A270" s="425">
        <v>41176</v>
      </c>
    </row>
    <row r="271" spans="1:1" x14ac:dyDescent="0.2">
      <c r="A271" s="425">
        <v>41177</v>
      </c>
    </row>
    <row r="272" spans="1:1" x14ac:dyDescent="0.2">
      <c r="A272" s="425">
        <v>41178</v>
      </c>
    </row>
    <row r="273" spans="1:1" x14ac:dyDescent="0.2">
      <c r="A273" s="425">
        <v>41179</v>
      </c>
    </row>
    <row r="274" spans="1:1" x14ac:dyDescent="0.2">
      <c r="A274" s="425">
        <v>41180</v>
      </c>
    </row>
    <row r="275" spans="1:1" x14ac:dyDescent="0.2">
      <c r="A275" s="425">
        <v>41181</v>
      </c>
    </row>
    <row r="276" spans="1:1" x14ac:dyDescent="0.2">
      <c r="A276" s="425">
        <v>41182</v>
      </c>
    </row>
    <row r="277" spans="1:1" x14ac:dyDescent="0.2">
      <c r="A277" s="425">
        <v>41183</v>
      </c>
    </row>
    <row r="278" spans="1:1" x14ac:dyDescent="0.2">
      <c r="A278" s="425">
        <v>41184</v>
      </c>
    </row>
    <row r="279" spans="1:1" x14ac:dyDescent="0.2">
      <c r="A279" s="425">
        <v>41185</v>
      </c>
    </row>
    <row r="280" spans="1:1" x14ac:dyDescent="0.2">
      <c r="A280" s="425">
        <v>41186</v>
      </c>
    </row>
    <row r="281" spans="1:1" x14ac:dyDescent="0.2">
      <c r="A281" s="425">
        <v>41187</v>
      </c>
    </row>
    <row r="282" spans="1:1" x14ac:dyDescent="0.2">
      <c r="A282" s="425">
        <v>41188</v>
      </c>
    </row>
    <row r="283" spans="1:1" x14ac:dyDescent="0.2">
      <c r="A283" s="425">
        <v>41189</v>
      </c>
    </row>
    <row r="284" spans="1:1" x14ac:dyDescent="0.2">
      <c r="A284" s="425">
        <v>41190</v>
      </c>
    </row>
    <row r="285" spans="1:1" x14ac:dyDescent="0.2">
      <c r="A285" s="425">
        <v>41191</v>
      </c>
    </row>
    <row r="286" spans="1:1" x14ac:dyDescent="0.2">
      <c r="A286" s="425">
        <v>41192</v>
      </c>
    </row>
    <row r="287" spans="1:1" x14ac:dyDescent="0.2">
      <c r="A287" s="425">
        <v>41193</v>
      </c>
    </row>
    <row r="288" spans="1:1" x14ac:dyDescent="0.2">
      <c r="A288" s="425">
        <v>41194</v>
      </c>
    </row>
    <row r="289" spans="1:1" x14ac:dyDescent="0.2">
      <c r="A289" s="425">
        <v>41195</v>
      </c>
    </row>
    <row r="290" spans="1:1" x14ac:dyDescent="0.2">
      <c r="A290" s="425">
        <v>41196</v>
      </c>
    </row>
    <row r="291" spans="1:1" x14ac:dyDescent="0.2">
      <c r="A291" s="425">
        <v>41197</v>
      </c>
    </row>
    <row r="292" spans="1:1" x14ac:dyDescent="0.2">
      <c r="A292" s="425">
        <v>41198</v>
      </c>
    </row>
    <row r="293" spans="1:1" x14ac:dyDescent="0.2">
      <c r="A293" s="425">
        <v>41199</v>
      </c>
    </row>
    <row r="294" spans="1:1" x14ac:dyDescent="0.2">
      <c r="A294" s="425">
        <v>41200</v>
      </c>
    </row>
    <row r="295" spans="1:1" x14ac:dyDescent="0.2">
      <c r="A295" s="425">
        <v>41201</v>
      </c>
    </row>
    <row r="296" spans="1:1" x14ac:dyDescent="0.2">
      <c r="A296" s="425">
        <v>41202</v>
      </c>
    </row>
    <row r="297" spans="1:1" x14ac:dyDescent="0.2">
      <c r="A297" s="425">
        <v>41203</v>
      </c>
    </row>
    <row r="298" spans="1:1" x14ac:dyDescent="0.2">
      <c r="A298" s="425">
        <v>41204</v>
      </c>
    </row>
    <row r="299" spans="1:1" x14ac:dyDescent="0.2">
      <c r="A299" s="425">
        <v>41205</v>
      </c>
    </row>
    <row r="300" spans="1:1" x14ac:dyDescent="0.2">
      <c r="A300" s="425">
        <v>41206</v>
      </c>
    </row>
    <row r="301" spans="1:1" x14ac:dyDescent="0.2">
      <c r="A301" s="425">
        <v>41207</v>
      </c>
    </row>
    <row r="302" spans="1:1" x14ac:dyDescent="0.2">
      <c r="A302" s="425">
        <v>41208</v>
      </c>
    </row>
    <row r="303" spans="1:1" x14ac:dyDescent="0.2">
      <c r="A303" s="425">
        <v>41209</v>
      </c>
    </row>
    <row r="304" spans="1:1" x14ac:dyDescent="0.2">
      <c r="A304" s="425">
        <v>41210</v>
      </c>
    </row>
    <row r="305" spans="1:1" x14ac:dyDescent="0.2">
      <c r="A305" s="425">
        <v>41211</v>
      </c>
    </row>
    <row r="306" spans="1:1" x14ac:dyDescent="0.2">
      <c r="A306" s="425">
        <v>41212</v>
      </c>
    </row>
    <row r="307" spans="1:1" x14ac:dyDescent="0.2">
      <c r="A307" s="425">
        <v>41213</v>
      </c>
    </row>
    <row r="308" spans="1:1" x14ac:dyDescent="0.2">
      <c r="A308" s="425">
        <v>41214</v>
      </c>
    </row>
    <row r="309" spans="1:1" x14ac:dyDescent="0.2">
      <c r="A309" s="425">
        <v>41215</v>
      </c>
    </row>
    <row r="310" spans="1:1" x14ac:dyDescent="0.2">
      <c r="A310" s="425">
        <v>41216</v>
      </c>
    </row>
    <row r="311" spans="1:1" x14ac:dyDescent="0.2">
      <c r="A311" s="425">
        <v>41217</v>
      </c>
    </row>
    <row r="312" spans="1:1" x14ac:dyDescent="0.2">
      <c r="A312" s="425">
        <v>41218</v>
      </c>
    </row>
    <row r="313" spans="1:1" x14ac:dyDescent="0.2">
      <c r="A313" s="425">
        <v>41219</v>
      </c>
    </row>
    <row r="314" spans="1:1" x14ac:dyDescent="0.2">
      <c r="A314" s="425">
        <v>41220</v>
      </c>
    </row>
    <row r="315" spans="1:1" x14ac:dyDescent="0.2">
      <c r="A315" s="425">
        <v>41221</v>
      </c>
    </row>
    <row r="316" spans="1:1" x14ac:dyDescent="0.2">
      <c r="A316" s="425">
        <v>41222</v>
      </c>
    </row>
    <row r="317" spans="1:1" x14ac:dyDescent="0.2">
      <c r="A317" s="425">
        <v>41223</v>
      </c>
    </row>
    <row r="318" spans="1:1" x14ac:dyDescent="0.2">
      <c r="A318" s="425">
        <v>41224</v>
      </c>
    </row>
    <row r="319" spans="1:1" x14ac:dyDescent="0.2">
      <c r="A319" s="425">
        <v>41225</v>
      </c>
    </row>
    <row r="320" spans="1:1" x14ac:dyDescent="0.2">
      <c r="A320" s="425">
        <v>41226</v>
      </c>
    </row>
    <row r="321" spans="1:1" x14ac:dyDescent="0.2">
      <c r="A321" s="425">
        <v>41227</v>
      </c>
    </row>
    <row r="322" spans="1:1" x14ac:dyDescent="0.2">
      <c r="A322" s="425">
        <v>41228</v>
      </c>
    </row>
    <row r="323" spans="1:1" x14ac:dyDescent="0.2">
      <c r="A323" s="425">
        <v>41229</v>
      </c>
    </row>
    <row r="324" spans="1:1" x14ac:dyDescent="0.2">
      <c r="A324" s="425">
        <v>41230</v>
      </c>
    </row>
    <row r="325" spans="1:1" x14ac:dyDescent="0.2">
      <c r="A325" s="425">
        <v>41231</v>
      </c>
    </row>
    <row r="326" spans="1:1" x14ac:dyDescent="0.2">
      <c r="A326" s="425">
        <v>41232</v>
      </c>
    </row>
    <row r="327" spans="1:1" x14ac:dyDescent="0.2">
      <c r="A327" s="425">
        <v>41233</v>
      </c>
    </row>
    <row r="328" spans="1:1" x14ac:dyDescent="0.2">
      <c r="A328" s="425">
        <v>41234</v>
      </c>
    </row>
    <row r="329" spans="1:1" x14ac:dyDescent="0.2">
      <c r="A329" s="425">
        <v>41235</v>
      </c>
    </row>
    <row r="330" spans="1:1" x14ac:dyDescent="0.2">
      <c r="A330" s="425">
        <v>41236</v>
      </c>
    </row>
    <row r="331" spans="1:1" x14ac:dyDescent="0.2">
      <c r="A331" s="425">
        <v>41237</v>
      </c>
    </row>
    <row r="332" spans="1:1" x14ac:dyDescent="0.2">
      <c r="A332" s="425">
        <v>41238</v>
      </c>
    </row>
    <row r="333" spans="1:1" x14ac:dyDescent="0.2">
      <c r="A333" s="425">
        <v>41239</v>
      </c>
    </row>
    <row r="334" spans="1:1" x14ac:dyDescent="0.2">
      <c r="A334" s="425">
        <v>41240</v>
      </c>
    </row>
    <row r="335" spans="1:1" x14ac:dyDescent="0.2">
      <c r="A335" s="425">
        <v>41241</v>
      </c>
    </row>
    <row r="336" spans="1:1" x14ac:dyDescent="0.2">
      <c r="A336" s="425">
        <v>41242</v>
      </c>
    </row>
    <row r="337" spans="1:1" x14ac:dyDescent="0.2">
      <c r="A337" s="425">
        <v>41243</v>
      </c>
    </row>
    <row r="338" spans="1:1" x14ac:dyDescent="0.2">
      <c r="A338" s="425">
        <v>41244</v>
      </c>
    </row>
    <row r="339" spans="1:1" x14ac:dyDescent="0.2">
      <c r="A339" s="425">
        <v>41245</v>
      </c>
    </row>
    <row r="340" spans="1:1" x14ac:dyDescent="0.2">
      <c r="A340" s="425">
        <v>41246</v>
      </c>
    </row>
    <row r="341" spans="1:1" x14ac:dyDescent="0.2">
      <c r="A341" s="425">
        <v>41247</v>
      </c>
    </row>
    <row r="342" spans="1:1" x14ac:dyDescent="0.2">
      <c r="A342" s="425">
        <v>41248</v>
      </c>
    </row>
    <row r="343" spans="1:1" x14ac:dyDescent="0.2">
      <c r="A343" s="425">
        <v>41249</v>
      </c>
    </row>
    <row r="344" spans="1:1" x14ac:dyDescent="0.2">
      <c r="A344" s="425">
        <v>41250</v>
      </c>
    </row>
    <row r="345" spans="1:1" x14ac:dyDescent="0.2">
      <c r="A345" s="425">
        <v>41251</v>
      </c>
    </row>
    <row r="346" spans="1:1" x14ac:dyDescent="0.2">
      <c r="A346" s="425">
        <v>41252</v>
      </c>
    </row>
    <row r="347" spans="1:1" x14ac:dyDescent="0.2">
      <c r="A347" s="425">
        <v>41253</v>
      </c>
    </row>
    <row r="348" spans="1:1" x14ac:dyDescent="0.2">
      <c r="A348" s="425">
        <v>41254</v>
      </c>
    </row>
    <row r="349" spans="1:1" x14ac:dyDescent="0.2">
      <c r="A349" s="425">
        <v>41255</v>
      </c>
    </row>
    <row r="350" spans="1:1" x14ac:dyDescent="0.2">
      <c r="A350" s="425">
        <v>41256</v>
      </c>
    </row>
    <row r="351" spans="1:1" x14ac:dyDescent="0.2">
      <c r="A351" s="425">
        <v>41257</v>
      </c>
    </row>
    <row r="352" spans="1:1" x14ac:dyDescent="0.2">
      <c r="A352" s="425">
        <v>41258</v>
      </c>
    </row>
    <row r="353" spans="1:1" x14ac:dyDescent="0.2">
      <c r="A353" s="425">
        <v>41259</v>
      </c>
    </row>
    <row r="354" spans="1:1" x14ac:dyDescent="0.2">
      <c r="A354" s="425">
        <v>41260</v>
      </c>
    </row>
    <row r="355" spans="1:1" x14ac:dyDescent="0.2">
      <c r="A355" s="425">
        <v>41261</v>
      </c>
    </row>
    <row r="356" spans="1:1" x14ac:dyDescent="0.2">
      <c r="A356" s="425">
        <v>41262</v>
      </c>
    </row>
    <row r="357" spans="1:1" x14ac:dyDescent="0.2">
      <c r="A357" s="425">
        <v>41263</v>
      </c>
    </row>
    <row r="358" spans="1:1" x14ac:dyDescent="0.2">
      <c r="A358" s="425">
        <v>41264</v>
      </c>
    </row>
    <row r="359" spans="1:1" x14ac:dyDescent="0.2">
      <c r="A359" s="425">
        <v>41265</v>
      </c>
    </row>
    <row r="360" spans="1:1" x14ac:dyDescent="0.2">
      <c r="A360" s="425">
        <v>41266</v>
      </c>
    </row>
    <row r="361" spans="1:1" x14ac:dyDescent="0.2">
      <c r="A361" s="425">
        <v>41267</v>
      </c>
    </row>
    <row r="362" spans="1:1" x14ac:dyDescent="0.2">
      <c r="A362" s="425">
        <v>41268</v>
      </c>
    </row>
    <row r="363" spans="1:1" x14ac:dyDescent="0.2">
      <c r="A363" s="425">
        <v>41269</v>
      </c>
    </row>
    <row r="364" spans="1:1" x14ac:dyDescent="0.2">
      <c r="A364" s="425">
        <v>41270</v>
      </c>
    </row>
    <row r="365" spans="1:1" x14ac:dyDescent="0.2">
      <c r="A365" s="425">
        <v>41271</v>
      </c>
    </row>
    <row r="366" spans="1:1" x14ac:dyDescent="0.2">
      <c r="A366" s="425">
        <v>41272</v>
      </c>
    </row>
    <row r="367" spans="1:1" x14ac:dyDescent="0.2">
      <c r="A367" s="425">
        <v>41273</v>
      </c>
    </row>
    <row r="368" spans="1:1" x14ac:dyDescent="0.2">
      <c r="A368" s="425">
        <v>41274</v>
      </c>
    </row>
    <row r="369" spans="1:1" x14ac:dyDescent="0.2">
      <c r="A369" s="425">
        <v>41275</v>
      </c>
    </row>
    <row r="370" spans="1:1" x14ac:dyDescent="0.2">
      <c r="A370" s="425">
        <v>41276</v>
      </c>
    </row>
    <row r="371" spans="1:1" x14ac:dyDescent="0.2">
      <c r="A371" s="425">
        <v>41277</v>
      </c>
    </row>
    <row r="372" spans="1:1" x14ac:dyDescent="0.2">
      <c r="A372" s="425">
        <v>41278</v>
      </c>
    </row>
    <row r="373" spans="1:1" x14ac:dyDescent="0.2">
      <c r="A373" s="425">
        <v>41279</v>
      </c>
    </row>
    <row r="374" spans="1:1" x14ac:dyDescent="0.2">
      <c r="A374" s="425">
        <v>41280</v>
      </c>
    </row>
    <row r="375" spans="1:1" x14ac:dyDescent="0.2">
      <c r="A375" s="425">
        <v>41281</v>
      </c>
    </row>
    <row r="376" spans="1:1" x14ac:dyDescent="0.2">
      <c r="A376" s="425">
        <v>41282</v>
      </c>
    </row>
    <row r="377" spans="1:1" x14ac:dyDescent="0.2">
      <c r="A377" s="425">
        <v>41283</v>
      </c>
    </row>
    <row r="378" spans="1:1" x14ac:dyDescent="0.2">
      <c r="A378" s="425">
        <v>41284</v>
      </c>
    </row>
    <row r="379" spans="1:1" x14ac:dyDescent="0.2">
      <c r="A379" s="425">
        <v>41285</v>
      </c>
    </row>
    <row r="380" spans="1:1" x14ac:dyDescent="0.2">
      <c r="A380" s="425">
        <v>41286</v>
      </c>
    </row>
    <row r="381" spans="1:1" x14ac:dyDescent="0.2">
      <c r="A381" s="425">
        <v>41287</v>
      </c>
    </row>
    <row r="382" spans="1:1" x14ac:dyDescent="0.2">
      <c r="A382" s="425">
        <v>41288</v>
      </c>
    </row>
    <row r="383" spans="1:1" x14ac:dyDescent="0.2">
      <c r="A383" s="425">
        <v>41289</v>
      </c>
    </row>
    <row r="384" spans="1:1" x14ac:dyDescent="0.2">
      <c r="A384" s="425">
        <v>41290</v>
      </c>
    </row>
    <row r="385" spans="1:1" x14ac:dyDescent="0.2">
      <c r="A385" s="425">
        <v>41291</v>
      </c>
    </row>
    <row r="386" spans="1:1" x14ac:dyDescent="0.2">
      <c r="A386" s="425">
        <v>41292</v>
      </c>
    </row>
    <row r="387" spans="1:1" x14ac:dyDescent="0.2">
      <c r="A387" s="425">
        <v>41293</v>
      </c>
    </row>
    <row r="388" spans="1:1" x14ac:dyDescent="0.2">
      <c r="A388" s="425">
        <v>41294</v>
      </c>
    </row>
    <row r="389" spans="1:1" x14ac:dyDescent="0.2">
      <c r="A389" s="425">
        <v>41295</v>
      </c>
    </row>
    <row r="390" spans="1:1" x14ac:dyDescent="0.2">
      <c r="A390" s="425">
        <v>41296</v>
      </c>
    </row>
    <row r="391" spans="1:1" x14ac:dyDescent="0.2">
      <c r="A391" s="425">
        <v>41297</v>
      </c>
    </row>
    <row r="392" spans="1:1" x14ac:dyDescent="0.2">
      <c r="A392" s="425">
        <v>41298</v>
      </c>
    </row>
    <row r="393" spans="1:1" x14ac:dyDescent="0.2">
      <c r="A393" s="425">
        <v>41299</v>
      </c>
    </row>
    <row r="394" spans="1:1" x14ac:dyDescent="0.2">
      <c r="A394" s="425">
        <v>41300</v>
      </c>
    </row>
    <row r="395" spans="1:1" x14ac:dyDescent="0.2">
      <c r="A395" s="425">
        <v>41301</v>
      </c>
    </row>
    <row r="396" spans="1:1" x14ac:dyDescent="0.2">
      <c r="A396" s="425">
        <v>41302</v>
      </c>
    </row>
    <row r="397" spans="1:1" x14ac:dyDescent="0.2">
      <c r="A397" s="425">
        <v>41303</v>
      </c>
    </row>
    <row r="398" spans="1:1" x14ac:dyDescent="0.2">
      <c r="A398" s="425">
        <v>41304</v>
      </c>
    </row>
    <row r="399" spans="1:1" x14ac:dyDescent="0.2">
      <c r="A399" s="425">
        <v>41305</v>
      </c>
    </row>
    <row r="400" spans="1:1" x14ac:dyDescent="0.2">
      <c r="A400" s="425">
        <v>41306</v>
      </c>
    </row>
    <row r="401" spans="1:1" x14ac:dyDescent="0.2">
      <c r="A401" s="425">
        <v>41307</v>
      </c>
    </row>
    <row r="402" spans="1:1" x14ac:dyDescent="0.2">
      <c r="A402" s="425">
        <v>41308</v>
      </c>
    </row>
    <row r="403" spans="1:1" x14ac:dyDescent="0.2">
      <c r="A403" s="425">
        <v>41309</v>
      </c>
    </row>
    <row r="404" spans="1:1" x14ac:dyDescent="0.2">
      <c r="A404" s="425">
        <v>41310</v>
      </c>
    </row>
    <row r="405" spans="1:1" x14ac:dyDescent="0.2">
      <c r="A405" s="425">
        <v>41311</v>
      </c>
    </row>
    <row r="406" spans="1:1" x14ac:dyDescent="0.2">
      <c r="A406" s="425">
        <v>41312</v>
      </c>
    </row>
    <row r="407" spans="1:1" x14ac:dyDescent="0.2">
      <c r="A407" s="425">
        <v>41313</v>
      </c>
    </row>
    <row r="408" spans="1:1" x14ac:dyDescent="0.2">
      <c r="A408" s="425">
        <v>41314</v>
      </c>
    </row>
    <row r="409" spans="1:1" x14ac:dyDescent="0.2">
      <c r="A409" s="425">
        <v>41315</v>
      </c>
    </row>
    <row r="410" spans="1:1" x14ac:dyDescent="0.2">
      <c r="A410" s="425">
        <v>41316</v>
      </c>
    </row>
    <row r="411" spans="1:1" x14ac:dyDescent="0.2">
      <c r="A411" s="425">
        <v>41317</v>
      </c>
    </row>
    <row r="412" spans="1:1" x14ac:dyDescent="0.2">
      <c r="A412" s="425">
        <v>41318</v>
      </c>
    </row>
    <row r="413" spans="1:1" x14ac:dyDescent="0.2">
      <c r="A413" s="425">
        <v>41319</v>
      </c>
    </row>
    <row r="414" spans="1:1" x14ac:dyDescent="0.2">
      <c r="A414" s="425">
        <v>41320</v>
      </c>
    </row>
    <row r="415" spans="1:1" x14ac:dyDescent="0.2">
      <c r="A415" s="425">
        <v>41321</v>
      </c>
    </row>
    <row r="416" spans="1:1" x14ac:dyDescent="0.2">
      <c r="A416" s="425">
        <v>41322</v>
      </c>
    </row>
    <row r="417" spans="1:1" x14ac:dyDescent="0.2">
      <c r="A417" s="425">
        <v>41323</v>
      </c>
    </row>
    <row r="418" spans="1:1" x14ac:dyDescent="0.2">
      <c r="A418" s="425">
        <v>41324</v>
      </c>
    </row>
    <row r="419" spans="1:1" x14ac:dyDescent="0.2">
      <c r="A419" s="425">
        <v>41325</v>
      </c>
    </row>
    <row r="420" spans="1:1" x14ac:dyDescent="0.2">
      <c r="A420" s="425">
        <v>41326</v>
      </c>
    </row>
    <row r="421" spans="1:1" x14ac:dyDescent="0.2">
      <c r="A421" s="425">
        <v>41327</v>
      </c>
    </row>
    <row r="422" spans="1:1" x14ac:dyDescent="0.2">
      <c r="A422" s="425">
        <v>41328</v>
      </c>
    </row>
    <row r="423" spans="1:1" x14ac:dyDescent="0.2">
      <c r="A423" s="425">
        <v>41329</v>
      </c>
    </row>
    <row r="424" spans="1:1" x14ac:dyDescent="0.2">
      <c r="A424" s="425">
        <v>41330</v>
      </c>
    </row>
    <row r="425" spans="1:1" x14ac:dyDescent="0.2">
      <c r="A425" s="425">
        <v>41331</v>
      </c>
    </row>
    <row r="426" spans="1:1" x14ac:dyDescent="0.2">
      <c r="A426" s="425">
        <v>41332</v>
      </c>
    </row>
    <row r="427" spans="1:1" x14ac:dyDescent="0.2">
      <c r="A427" s="425">
        <v>41333</v>
      </c>
    </row>
    <row r="428" spans="1:1" x14ac:dyDescent="0.2">
      <c r="A428" s="425">
        <v>41334</v>
      </c>
    </row>
    <row r="429" spans="1:1" x14ac:dyDescent="0.2">
      <c r="A429" s="425">
        <v>41335</v>
      </c>
    </row>
    <row r="430" spans="1:1" x14ac:dyDescent="0.2">
      <c r="A430" s="425">
        <v>41336</v>
      </c>
    </row>
    <row r="431" spans="1:1" x14ac:dyDescent="0.2">
      <c r="A431" s="425">
        <v>41337</v>
      </c>
    </row>
    <row r="432" spans="1:1" x14ac:dyDescent="0.2">
      <c r="A432" s="425">
        <v>41338</v>
      </c>
    </row>
    <row r="433" spans="1:1" x14ac:dyDescent="0.2">
      <c r="A433" s="425">
        <v>41339</v>
      </c>
    </row>
    <row r="434" spans="1:1" x14ac:dyDescent="0.2">
      <c r="A434" s="425">
        <v>41340</v>
      </c>
    </row>
    <row r="435" spans="1:1" x14ac:dyDescent="0.2">
      <c r="A435" s="425">
        <v>41341</v>
      </c>
    </row>
    <row r="436" spans="1:1" x14ac:dyDescent="0.2">
      <c r="A436" s="425">
        <v>41342</v>
      </c>
    </row>
    <row r="437" spans="1:1" x14ac:dyDescent="0.2">
      <c r="A437" s="425">
        <v>41343</v>
      </c>
    </row>
    <row r="438" spans="1:1" x14ac:dyDescent="0.2">
      <c r="A438" s="425">
        <v>41344</v>
      </c>
    </row>
    <row r="439" spans="1:1" x14ac:dyDescent="0.2">
      <c r="A439" s="425">
        <v>41345</v>
      </c>
    </row>
    <row r="440" spans="1:1" x14ac:dyDescent="0.2">
      <c r="A440" s="425">
        <v>41346</v>
      </c>
    </row>
    <row r="441" spans="1:1" x14ac:dyDescent="0.2">
      <c r="A441" s="425">
        <v>41347</v>
      </c>
    </row>
    <row r="442" spans="1:1" x14ac:dyDescent="0.2">
      <c r="A442" s="425">
        <v>41348</v>
      </c>
    </row>
    <row r="443" spans="1:1" x14ac:dyDescent="0.2">
      <c r="A443" s="425">
        <v>41349</v>
      </c>
    </row>
    <row r="444" spans="1:1" x14ac:dyDescent="0.2">
      <c r="A444" s="425">
        <v>41350</v>
      </c>
    </row>
    <row r="445" spans="1:1" x14ac:dyDescent="0.2">
      <c r="A445" s="425">
        <v>41351</v>
      </c>
    </row>
    <row r="446" spans="1:1" x14ac:dyDescent="0.2">
      <c r="A446" s="425">
        <v>41352</v>
      </c>
    </row>
    <row r="447" spans="1:1" x14ac:dyDescent="0.2">
      <c r="A447" s="425">
        <v>41353</v>
      </c>
    </row>
    <row r="448" spans="1:1" x14ac:dyDescent="0.2">
      <c r="A448" s="425">
        <v>41354</v>
      </c>
    </row>
    <row r="449" spans="1:1" x14ac:dyDescent="0.2">
      <c r="A449" s="425">
        <v>41355</v>
      </c>
    </row>
    <row r="450" spans="1:1" x14ac:dyDescent="0.2">
      <c r="A450" s="425">
        <v>41356</v>
      </c>
    </row>
    <row r="451" spans="1:1" x14ac:dyDescent="0.2">
      <c r="A451" s="425">
        <v>41357</v>
      </c>
    </row>
    <row r="452" spans="1:1" x14ac:dyDescent="0.2">
      <c r="A452" s="425">
        <v>41358</v>
      </c>
    </row>
    <row r="453" spans="1:1" x14ac:dyDescent="0.2">
      <c r="A453" s="425">
        <v>41359</v>
      </c>
    </row>
    <row r="454" spans="1:1" x14ac:dyDescent="0.2">
      <c r="A454" s="425">
        <v>41360</v>
      </c>
    </row>
    <row r="455" spans="1:1" x14ac:dyDescent="0.2">
      <c r="A455" s="425">
        <v>41361</v>
      </c>
    </row>
    <row r="456" spans="1:1" x14ac:dyDescent="0.2">
      <c r="A456" s="425">
        <v>41362</v>
      </c>
    </row>
    <row r="457" spans="1:1" x14ac:dyDescent="0.2">
      <c r="A457" s="425">
        <v>41363</v>
      </c>
    </row>
    <row r="458" spans="1:1" x14ac:dyDescent="0.2">
      <c r="A458" s="425">
        <v>41364</v>
      </c>
    </row>
    <row r="459" spans="1:1" x14ac:dyDescent="0.2">
      <c r="A459" s="425">
        <v>41365</v>
      </c>
    </row>
    <row r="460" spans="1:1" x14ac:dyDescent="0.2">
      <c r="A460" s="425">
        <v>41366</v>
      </c>
    </row>
    <row r="461" spans="1:1" x14ac:dyDescent="0.2">
      <c r="A461" s="425">
        <v>41367</v>
      </c>
    </row>
    <row r="462" spans="1:1" x14ac:dyDescent="0.2">
      <c r="A462" s="425">
        <v>41368</v>
      </c>
    </row>
    <row r="463" spans="1:1" x14ac:dyDescent="0.2">
      <c r="A463" s="425">
        <v>41369</v>
      </c>
    </row>
    <row r="464" spans="1:1" x14ac:dyDescent="0.2">
      <c r="A464" s="425">
        <v>41370</v>
      </c>
    </row>
    <row r="465" spans="1:1" x14ac:dyDescent="0.2">
      <c r="A465" s="425">
        <v>41371</v>
      </c>
    </row>
    <row r="466" spans="1:1" x14ac:dyDescent="0.2">
      <c r="A466" s="425">
        <v>41372</v>
      </c>
    </row>
    <row r="467" spans="1:1" x14ac:dyDescent="0.2">
      <c r="A467" s="425">
        <v>41373</v>
      </c>
    </row>
    <row r="468" spans="1:1" x14ac:dyDescent="0.2">
      <c r="A468" s="425">
        <v>41374</v>
      </c>
    </row>
    <row r="469" spans="1:1" x14ac:dyDescent="0.2">
      <c r="A469" s="425">
        <v>41375</v>
      </c>
    </row>
    <row r="470" spans="1:1" x14ac:dyDescent="0.2">
      <c r="A470" s="425">
        <v>41376</v>
      </c>
    </row>
    <row r="471" spans="1:1" x14ac:dyDescent="0.2">
      <c r="A471" s="425">
        <v>41377</v>
      </c>
    </row>
    <row r="472" spans="1:1" x14ac:dyDescent="0.2">
      <c r="A472" s="425">
        <v>41378</v>
      </c>
    </row>
    <row r="473" spans="1:1" x14ac:dyDescent="0.2">
      <c r="A473" s="425">
        <v>41379</v>
      </c>
    </row>
    <row r="474" spans="1:1" x14ac:dyDescent="0.2">
      <c r="A474" s="425">
        <v>41380</v>
      </c>
    </row>
    <row r="475" spans="1:1" x14ac:dyDescent="0.2">
      <c r="A475" s="425">
        <v>41381</v>
      </c>
    </row>
    <row r="476" spans="1:1" x14ac:dyDescent="0.2">
      <c r="A476" s="425">
        <v>41382</v>
      </c>
    </row>
    <row r="477" spans="1:1" x14ac:dyDescent="0.2">
      <c r="A477" s="425">
        <v>41383</v>
      </c>
    </row>
    <row r="478" spans="1:1" x14ac:dyDescent="0.2">
      <c r="A478" s="425">
        <v>41384</v>
      </c>
    </row>
    <row r="479" spans="1:1" x14ac:dyDescent="0.2">
      <c r="A479" s="425">
        <v>41385</v>
      </c>
    </row>
    <row r="480" spans="1:1" x14ac:dyDescent="0.2">
      <c r="A480" s="425">
        <v>41386</v>
      </c>
    </row>
    <row r="481" spans="1:1" x14ac:dyDescent="0.2">
      <c r="A481" s="425">
        <v>41387</v>
      </c>
    </row>
    <row r="482" spans="1:1" x14ac:dyDescent="0.2">
      <c r="A482" s="425">
        <v>41388</v>
      </c>
    </row>
    <row r="483" spans="1:1" x14ac:dyDescent="0.2">
      <c r="A483" s="425">
        <v>41389</v>
      </c>
    </row>
    <row r="484" spans="1:1" x14ac:dyDescent="0.2">
      <c r="A484" s="425">
        <v>41390</v>
      </c>
    </row>
    <row r="485" spans="1:1" x14ac:dyDescent="0.2">
      <c r="A485" s="425">
        <v>41391</v>
      </c>
    </row>
    <row r="486" spans="1:1" x14ac:dyDescent="0.2">
      <c r="A486" s="425">
        <v>41392</v>
      </c>
    </row>
    <row r="487" spans="1:1" x14ac:dyDescent="0.2">
      <c r="A487" s="425">
        <v>41393</v>
      </c>
    </row>
    <row r="488" spans="1:1" x14ac:dyDescent="0.2">
      <c r="A488" s="425">
        <v>41394</v>
      </c>
    </row>
    <row r="489" spans="1:1" x14ac:dyDescent="0.2">
      <c r="A489" s="425">
        <v>41395</v>
      </c>
    </row>
    <row r="490" spans="1:1" x14ac:dyDescent="0.2">
      <c r="A490" s="425">
        <v>41396</v>
      </c>
    </row>
    <row r="491" spans="1:1" x14ac:dyDescent="0.2">
      <c r="A491" s="425">
        <v>41397</v>
      </c>
    </row>
    <row r="492" spans="1:1" x14ac:dyDescent="0.2">
      <c r="A492" s="425">
        <v>41398</v>
      </c>
    </row>
    <row r="493" spans="1:1" x14ac:dyDescent="0.2">
      <c r="A493" s="425">
        <v>41399</v>
      </c>
    </row>
    <row r="494" spans="1:1" x14ac:dyDescent="0.2">
      <c r="A494" s="425">
        <v>41400</v>
      </c>
    </row>
    <row r="495" spans="1:1" x14ac:dyDescent="0.2">
      <c r="A495" s="425">
        <v>41401</v>
      </c>
    </row>
    <row r="496" spans="1:1" x14ac:dyDescent="0.2">
      <c r="A496" s="425">
        <v>41402</v>
      </c>
    </row>
    <row r="497" spans="1:1" x14ac:dyDescent="0.2">
      <c r="A497" s="425">
        <v>41403</v>
      </c>
    </row>
    <row r="498" spans="1:1" x14ac:dyDescent="0.2">
      <c r="A498" s="425">
        <v>41404</v>
      </c>
    </row>
    <row r="499" spans="1:1" x14ac:dyDescent="0.2">
      <c r="A499" s="425">
        <v>41405</v>
      </c>
    </row>
    <row r="500" spans="1:1" x14ac:dyDescent="0.2">
      <c r="A500" s="425">
        <v>41406</v>
      </c>
    </row>
    <row r="501" spans="1:1" x14ac:dyDescent="0.2">
      <c r="A501" s="425">
        <v>41407</v>
      </c>
    </row>
    <row r="502" spans="1:1" x14ac:dyDescent="0.2">
      <c r="A502" s="425">
        <v>41408</v>
      </c>
    </row>
    <row r="503" spans="1:1" x14ac:dyDescent="0.2">
      <c r="A503" s="425">
        <v>41409</v>
      </c>
    </row>
    <row r="504" spans="1:1" x14ac:dyDescent="0.2">
      <c r="A504" s="425">
        <v>41410</v>
      </c>
    </row>
    <row r="505" spans="1:1" x14ac:dyDescent="0.2">
      <c r="A505" s="425">
        <v>41411</v>
      </c>
    </row>
    <row r="506" spans="1:1" x14ac:dyDescent="0.2">
      <c r="A506" s="425">
        <v>41412</v>
      </c>
    </row>
    <row r="507" spans="1:1" x14ac:dyDescent="0.2">
      <c r="A507" s="425">
        <v>41413</v>
      </c>
    </row>
    <row r="508" spans="1:1" x14ac:dyDescent="0.2">
      <c r="A508" s="425">
        <v>41414</v>
      </c>
    </row>
    <row r="509" spans="1:1" x14ac:dyDescent="0.2">
      <c r="A509" s="425">
        <v>41415</v>
      </c>
    </row>
    <row r="510" spans="1:1" x14ac:dyDescent="0.2">
      <c r="A510" s="425">
        <v>41416</v>
      </c>
    </row>
    <row r="511" spans="1:1" x14ac:dyDescent="0.2">
      <c r="A511" s="425">
        <v>41417</v>
      </c>
    </row>
    <row r="512" spans="1:1" x14ac:dyDescent="0.2">
      <c r="A512" s="425">
        <v>41418</v>
      </c>
    </row>
    <row r="513" spans="1:1" x14ac:dyDescent="0.2">
      <c r="A513" s="425">
        <v>41419</v>
      </c>
    </row>
    <row r="514" spans="1:1" x14ac:dyDescent="0.2">
      <c r="A514" s="425">
        <v>41420</v>
      </c>
    </row>
    <row r="515" spans="1:1" x14ac:dyDescent="0.2">
      <c r="A515" s="425">
        <v>41421</v>
      </c>
    </row>
    <row r="516" spans="1:1" x14ac:dyDescent="0.2">
      <c r="A516" s="425">
        <v>41422</v>
      </c>
    </row>
    <row r="517" spans="1:1" x14ac:dyDescent="0.2">
      <c r="A517" s="425">
        <v>41423</v>
      </c>
    </row>
    <row r="518" spans="1:1" x14ac:dyDescent="0.2">
      <c r="A518" s="425">
        <v>41424</v>
      </c>
    </row>
    <row r="519" spans="1:1" x14ac:dyDescent="0.2">
      <c r="A519" s="425">
        <v>41425</v>
      </c>
    </row>
    <row r="520" spans="1:1" x14ac:dyDescent="0.2">
      <c r="A520" s="425">
        <v>41426</v>
      </c>
    </row>
    <row r="521" spans="1:1" x14ac:dyDescent="0.2">
      <c r="A521" s="425">
        <v>41427</v>
      </c>
    </row>
    <row r="522" spans="1:1" x14ac:dyDescent="0.2">
      <c r="A522" s="425">
        <v>41428</v>
      </c>
    </row>
    <row r="523" spans="1:1" x14ac:dyDescent="0.2">
      <c r="A523" s="425">
        <v>41429</v>
      </c>
    </row>
    <row r="524" spans="1:1" x14ac:dyDescent="0.2">
      <c r="A524" s="425">
        <v>41430</v>
      </c>
    </row>
    <row r="525" spans="1:1" x14ac:dyDescent="0.2">
      <c r="A525" s="425">
        <v>41431</v>
      </c>
    </row>
    <row r="526" spans="1:1" x14ac:dyDescent="0.2">
      <c r="A526" s="425">
        <v>41432</v>
      </c>
    </row>
    <row r="527" spans="1:1" x14ac:dyDescent="0.2">
      <c r="A527" s="425">
        <v>41433</v>
      </c>
    </row>
    <row r="528" spans="1:1" x14ac:dyDescent="0.2">
      <c r="A528" s="425">
        <v>41434</v>
      </c>
    </row>
    <row r="529" spans="1:1" x14ac:dyDescent="0.2">
      <c r="A529" s="425">
        <v>41435</v>
      </c>
    </row>
    <row r="530" spans="1:1" x14ac:dyDescent="0.2">
      <c r="A530" s="425">
        <v>41436</v>
      </c>
    </row>
    <row r="531" spans="1:1" x14ac:dyDescent="0.2">
      <c r="A531" s="425">
        <v>41437</v>
      </c>
    </row>
    <row r="532" spans="1:1" x14ac:dyDescent="0.2">
      <c r="A532" s="425">
        <v>41438</v>
      </c>
    </row>
    <row r="533" spans="1:1" x14ac:dyDescent="0.2">
      <c r="A533" s="425">
        <v>41439</v>
      </c>
    </row>
    <row r="534" spans="1:1" x14ac:dyDescent="0.2">
      <c r="A534" s="425">
        <v>41440</v>
      </c>
    </row>
    <row r="535" spans="1:1" x14ac:dyDescent="0.2">
      <c r="A535" s="425">
        <v>41441</v>
      </c>
    </row>
    <row r="536" spans="1:1" x14ac:dyDescent="0.2">
      <c r="A536" s="425">
        <v>41442</v>
      </c>
    </row>
    <row r="537" spans="1:1" x14ac:dyDescent="0.2">
      <c r="A537" s="425">
        <v>41443</v>
      </c>
    </row>
    <row r="538" spans="1:1" x14ac:dyDescent="0.2">
      <c r="A538" s="425">
        <v>41444</v>
      </c>
    </row>
    <row r="539" spans="1:1" x14ac:dyDescent="0.2">
      <c r="A539" s="425">
        <v>41445</v>
      </c>
    </row>
    <row r="540" spans="1:1" x14ac:dyDescent="0.2">
      <c r="A540" s="425">
        <v>41446</v>
      </c>
    </row>
    <row r="541" spans="1:1" x14ac:dyDescent="0.2">
      <c r="A541" s="425">
        <v>41447</v>
      </c>
    </row>
    <row r="542" spans="1:1" x14ac:dyDescent="0.2">
      <c r="A542" s="425">
        <v>41448</v>
      </c>
    </row>
    <row r="543" spans="1:1" x14ac:dyDescent="0.2">
      <c r="A543" s="425">
        <v>41449</v>
      </c>
    </row>
    <row r="544" spans="1:1" x14ac:dyDescent="0.2">
      <c r="A544" s="425">
        <v>41450</v>
      </c>
    </row>
    <row r="545" spans="1:1" x14ac:dyDescent="0.2">
      <c r="A545" s="425">
        <v>41451</v>
      </c>
    </row>
    <row r="546" spans="1:1" x14ac:dyDescent="0.2">
      <c r="A546" s="425">
        <v>41452</v>
      </c>
    </row>
    <row r="547" spans="1:1" x14ac:dyDescent="0.2">
      <c r="A547" s="425">
        <v>41453</v>
      </c>
    </row>
    <row r="548" spans="1:1" x14ac:dyDescent="0.2">
      <c r="A548" s="425">
        <v>41454</v>
      </c>
    </row>
    <row r="549" spans="1:1" x14ac:dyDescent="0.2">
      <c r="A549" s="425">
        <v>41455</v>
      </c>
    </row>
    <row r="550" spans="1:1" x14ac:dyDescent="0.2">
      <c r="A550" s="425">
        <v>41456</v>
      </c>
    </row>
    <row r="551" spans="1:1" x14ac:dyDescent="0.2">
      <c r="A551" s="425">
        <v>41457</v>
      </c>
    </row>
    <row r="552" spans="1:1" x14ac:dyDescent="0.2">
      <c r="A552" s="425">
        <v>41458</v>
      </c>
    </row>
    <row r="553" spans="1:1" x14ac:dyDescent="0.2">
      <c r="A553" s="425">
        <v>41459</v>
      </c>
    </row>
    <row r="554" spans="1:1" x14ac:dyDescent="0.2">
      <c r="A554" s="425">
        <v>41460</v>
      </c>
    </row>
    <row r="555" spans="1:1" x14ac:dyDescent="0.2">
      <c r="A555" s="425">
        <v>41461</v>
      </c>
    </row>
    <row r="556" spans="1:1" x14ac:dyDescent="0.2">
      <c r="A556" s="425">
        <v>41462</v>
      </c>
    </row>
    <row r="557" spans="1:1" x14ac:dyDescent="0.2">
      <c r="A557" s="425">
        <v>41463</v>
      </c>
    </row>
    <row r="558" spans="1:1" x14ac:dyDescent="0.2">
      <c r="A558" s="425">
        <v>41464</v>
      </c>
    </row>
    <row r="559" spans="1:1" x14ac:dyDescent="0.2">
      <c r="A559" s="425">
        <v>41465</v>
      </c>
    </row>
    <row r="560" spans="1:1" x14ac:dyDescent="0.2">
      <c r="A560" s="425">
        <v>41466</v>
      </c>
    </row>
    <row r="561" spans="1:1" x14ac:dyDescent="0.2">
      <c r="A561" s="425">
        <v>41467</v>
      </c>
    </row>
    <row r="562" spans="1:1" x14ac:dyDescent="0.2">
      <c r="A562" s="425">
        <v>41468</v>
      </c>
    </row>
    <row r="563" spans="1:1" x14ac:dyDescent="0.2">
      <c r="A563" s="425">
        <v>41469</v>
      </c>
    </row>
    <row r="564" spans="1:1" x14ac:dyDescent="0.2">
      <c r="A564" s="425">
        <v>41470</v>
      </c>
    </row>
    <row r="565" spans="1:1" x14ac:dyDescent="0.2">
      <c r="A565" s="425">
        <v>41471</v>
      </c>
    </row>
    <row r="566" spans="1:1" x14ac:dyDescent="0.2">
      <c r="A566" s="425">
        <v>41472</v>
      </c>
    </row>
    <row r="567" spans="1:1" x14ac:dyDescent="0.2">
      <c r="A567" s="425">
        <v>41473</v>
      </c>
    </row>
    <row r="568" spans="1:1" x14ac:dyDescent="0.2">
      <c r="A568" s="425">
        <v>41474</v>
      </c>
    </row>
    <row r="569" spans="1:1" x14ac:dyDescent="0.2">
      <c r="A569" s="425">
        <v>41475</v>
      </c>
    </row>
    <row r="570" spans="1:1" x14ac:dyDescent="0.2">
      <c r="A570" s="425">
        <v>41476</v>
      </c>
    </row>
    <row r="571" spans="1:1" x14ac:dyDescent="0.2">
      <c r="A571" s="425">
        <v>41477</v>
      </c>
    </row>
    <row r="572" spans="1:1" x14ac:dyDescent="0.2">
      <c r="A572" s="425">
        <v>41478</v>
      </c>
    </row>
    <row r="573" spans="1:1" x14ac:dyDescent="0.2">
      <c r="A573" s="425">
        <v>41479</v>
      </c>
    </row>
    <row r="574" spans="1:1" x14ac:dyDescent="0.2">
      <c r="A574" s="425">
        <v>41480</v>
      </c>
    </row>
    <row r="575" spans="1:1" x14ac:dyDescent="0.2">
      <c r="A575" s="425">
        <v>41481</v>
      </c>
    </row>
    <row r="576" spans="1:1" x14ac:dyDescent="0.2">
      <c r="A576" s="425">
        <v>41482</v>
      </c>
    </row>
    <row r="577" spans="1:1" x14ac:dyDescent="0.2">
      <c r="A577" s="425">
        <v>41483</v>
      </c>
    </row>
    <row r="578" spans="1:1" x14ac:dyDescent="0.2">
      <c r="A578" s="425">
        <v>41484</v>
      </c>
    </row>
    <row r="579" spans="1:1" x14ac:dyDescent="0.2">
      <c r="A579" s="425">
        <v>41485</v>
      </c>
    </row>
    <row r="580" spans="1:1" x14ac:dyDescent="0.2">
      <c r="A580" s="425">
        <v>41486</v>
      </c>
    </row>
    <row r="581" spans="1:1" x14ac:dyDescent="0.2">
      <c r="A581" s="425">
        <v>41487</v>
      </c>
    </row>
    <row r="582" spans="1:1" x14ac:dyDescent="0.2">
      <c r="A582" s="425">
        <v>41488</v>
      </c>
    </row>
    <row r="583" spans="1:1" x14ac:dyDescent="0.2">
      <c r="A583" s="425">
        <v>41489</v>
      </c>
    </row>
    <row r="584" spans="1:1" x14ac:dyDescent="0.2">
      <c r="A584" s="425">
        <v>41490</v>
      </c>
    </row>
    <row r="585" spans="1:1" x14ac:dyDescent="0.2">
      <c r="A585" s="425">
        <v>41491</v>
      </c>
    </row>
    <row r="586" spans="1:1" x14ac:dyDescent="0.2">
      <c r="A586" s="425">
        <v>41492</v>
      </c>
    </row>
    <row r="587" spans="1:1" x14ac:dyDescent="0.2">
      <c r="A587" s="425">
        <v>41493</v>
      </c>
    </row>
    <row r="588" spans="1:1" x14ac:dyDescent="0.2">
      <c r="A588" s="425">
        <v>41494</v>
      </c>
    </row>
    <row r="589" spans="1:1" x14ac:dyDescent="0.2">
      <c r="A589" s="425">
        <v>41495</v>
      </c>
    </row>
    <row r="590" spans="1:1" x14ac:dyDescent="0.2">
      <c r="A590" s="425">
        <v>41496</v>
      </c>
    </row>
    <row r="591" spans="1:1" x14ac:dyDescent="0.2">
      <c r="A591" s="425">
        <v>41497</v>
      </c>
    </row>
    <row r="592" spans="1:1" x14ac:dyDescent="0.2">
      <c r="A592" s="425">
        <v>41498</v>
      </c>
    </row>
    <row r="593" spans="1:1" x14ac:dyDescent="0.2">
      <c r="A593" s="425">
        <v>41499</v>
      </c>
    </row>
    <row r="594" spans="1:1" x14ac:dyDescent="0.2">
      <c r="A594" s="425">
        <v>41500</v>
      </c>
    </row>
    <row r="595" spans="1:1" x14ac:dyDescent="0.2">
      <c r="A595" s="425">
        <v>41501</v>
      </c>
    </row>
    <row r="596" spans="1:1" x14ac:dyDescent="0.2">
      <c r="A596" s="425">
        <v>41502</v>
      </c>
    </row>
    <row r="597" spans="1:1" x14ac:dyDescent="0.2">
      <c r="A597" s="425">
        <v>41503</v>
      </c>
    </row>
    <row r="598" spans="1:1" x14ac:dyDescent="0.2">
      <c r="A598" s="425">
        <v>41504</v>
      </c>
    </row>
    <row r="599" spans="1:1" x14ac:dyDescent="0.2">
      <c r="A599" s="425">
        <v>41505</v>
      </c>
    </row>
    <row r="600" spans="1:1" x14ac:dyDescent="0.2">
      <c r="A600" s="425">
        <v>41506</v>
      </c>
    </row>
    <row r="601" spans="1:1" x14ac:dyDescent="0.2">
      <c r="A601" s="425">
        <v>41507</v>
      </c>
    </row>
    <row r="602" spans="1:1" x14ac:dyDescent="0.2">
      <c r="A602" s="425">
        <v>41508</v>
      </c>
    </row>
    <row r="603" spans="1:1" x14ac:dyDescent="0.2">
      <c r="A603" s="425">
        <v>41509</v>
      </c>
    </row>
    <row r="604" spans="1:1" x14ac:dyDescent="0.2">
      <c r="A604" s="425">
        <v>41510</v>
      </c>
    </row>
    <row r="605" spans="1:1" x14ac:dyDescent="0.2">
      <c r="A605" s="425">
        <v>41511</v>
      </c>
    </row>
    <row r="606" spans="1:1" x14ac:dyDescent="0.2">
      <c r="A606" s="425">
        <v>41512</v>
      </c>
    </row>
    <row r="607" spans="1:1" x14ac:dyDescent="0.2">
      <c r="A607" s="425">
        <v>41513</v>
      </c>
    </row>
    <row r="608" spans="1:1" x14ac:dyDescent="0.2">
      <c r="A608" s="425">
        <v>41514</v>
      </c>
    </row>
    <row r="609" spans="1:1" x14ac:dyDescent="0.2">
      <c r="A609" s="425">
        <v>41515</v>
      </c>
    </row>
    <row r="610" spans="1:1" x14ac:dyDescent="0.2">
      <c r="A610" s="425">
        <v>41516</v>
      </c>
    </row>
    <row r="611" spans="1:1" x14ac:dyDescent="0.2">
      <c r="A611" s="425">
        <v>41517</v>
      </c>
    </row>
    <row r="612" spans="1:1" x14ac:dyDescent="0.2">
      <c r="A612" s="425">
        <v>41518</v>
      </c>
    </row>
    <row r="613" spans="1:1" x14ac:dyDescent="0.2">
      <c r="A613" s="425">
        <v>41519</v>
      </c>
    </row>
    <row r="614" spans="1:1" x14ac:dyDescent="0.2">
      <c r="A614" s="425">
        <v>41520</v>
      </c>
    </row>
    <row r="615" spans="1:1" x14ac:dyDescent="0.2">
      <c r="A615" s="425">
        <v>41521</v>
      </c>
    </row>
    <row r="616" spans="1:1" x14ac:dyDescent="0.2">
      <c r="A616" s="425">
        <v>41522</v>
      </c>
    </row>
    <row r="617" spans="1:1" x14ac:dyDescent="0.2">
      <c r="A617" s="425">
        <v>41523</v>
      </c>
    </row>
    <row r="618" spans="1:1" x14ac:dyDescent="0.2">
      <c r="A618" s="425">
        <v>41524</v>
      </c>
    </row>
    <row r="619" spans="1:1" x14ac:dyDescent="0.2">
      <c r="A619" s="425">
        <v>41525</v>
      </c>
    </row>
    <row r="620" spans="1:1" x14ac:dyDescent="0.2">
      <c r="A620" s="425">
        <v>41526</v>
      </c>
    </row>
    <row r="621" spans="1:1" x14ac:dyDescent="0.2">
      <c r="A621" s="425">
        <v>41527</v>
      </c>
    </row>
    <row r="622" spans="1:1" x14ac:dyDescent="0.2">
      <c r="A622" s="425">
        <v>41528</v>
      </c>
    </row>
    <row r="623" spans="1:1" x14ac:dyDescent="0.2">
      <c r="A623" s="425">
        <v>41529</v>
      </c>
    </row>
    <row r="624" spans="1:1" x14ac:dyDescent="0.2">
      <c r="A624" s="425">
        <v>41530</v>
      </c>
    </row>
    <row r="625" spans="1:1" x14ac:dyDescent="0.2">
      <c r="A625" s="425">
        <v>41531</v>
      </c>
    </row>
    <row r="626" spans="1:1" x14ac:dyDescent="0.2">
      <c r="A626" s="425">
        <v>41532</v>
      </c>
    </row>
    <row r="627" spans="1:1" x14ac:dyDescent="0.2">
      <c r="A627" s="425">
        <v>41533</v>
      </c>
    </row>
    <row r="628" spans="1:1" x14ac:dyDescent="0.2">
      <c r="A628" s="425">
        <v>41534</v>
      </c>
    </row>
    <row r="629" spans="1:1" x14ac:dyDescent="0.2">
      <c r="A629" s="425">
        <v>41535</v>
      </c>
    </row>
    <row r="630" spans="1:1" x14ac:dyDescent="0.2">
      <c r="A630" s="425">
        <v>41536</v>
      </c>
    </row>
    <row r="631" spans="1:1" x14ac:dyDescent="0.2">
      <c r="A631" s="425">
        <v>41537</v>
      </c>
    </row>
    <row r="632" spans="1:1" x14ac:dyDescent="0.2">
      <c r="A632" s="425">
        <v>41538</v>
      </c>
    </row>
    <row r="633" spans="1:1" x14ac:dyDescent="0.2">
      <c r="A633" s="425">
        <v>41539</v>
      </c>
    </row>
    <row r="634" spans="1:1" x14ac:dyDescent="0.2">
      <c r="A634" s="425">
        <v>41540</v>
      </c>
    </row>
    <row r="635" spans="1:1" x14ac:dyDescent="0.2">
      <c r="A635" s="425">
        <v>41541</v>
      </c>
    </row>
    <row r="636" spans="1:1" x14ac:dyDescent="0.2">
      <c r="A636" s="425">
        <v>41542</v>
      </c>
    </row>
    <row r="637" spans="1:1" x14ac:dyDescent="0.2">
      <c r="A637" s="425">
        <v>41543</v>
      </c>
    </row>
    <row r="638" spans="1:1" x14ac:dyDescent="0.2">
      <c r="A638" s="425">
        <v>41544</v>
      </c>
    </row>
    <row r="639" spans="1:1" x14ac:dyDescent="0.2">
      <c r="A639" s="425">
        <v>41545</v>
      </c>
    </row>
    <row r="640" spans="1:1" x14ac:dyDescent="0.2">
      <c r="A640" s="425">
        <v>41546</v>
      </c>
    </row>
    <row r="641" spans="1:1" x14ac:dyDescent="0.2">
      <c r="A641" s="425">
        <v>41547</v>
      </c>
    </row>
    <row r="642" spans="1:1" x14ac:dyDescent="0.2">
      <c r="A642" s="425">
        <v>41548</v>
      </c>
    </row>
    <row r="643" spans="1:1" x14ac:dyDescent="0.2">
      <c r="A643" s="425">
        <v>41549</v>
      </c>
    </row>
    <row r="644" spans="1:1" x14ac:dyDescent="0.2">
      <c r="A644" s="425">
        <v>41550</v>
      </c>
    </row>
    <row r="645" spans="1:1" x14ac:dyDescent="0.2">
      <c r="A645" s="425">
        <v>41551</v>
      </c>
    </row>
    <row r="646" spans="1:1" x14ac:dyDescent="0.2">
      <c r="A646" s="425">
        <v>41552</v>
      </c>
    </row>
    <row r="647" spans="1:1" x14ac:dyDescent="0.2">
      <c r="A647" s="425">
        <v>41553</v>
      </c>
    </row>
    <row r="648" spans="1:1" x14ac:dyDescent="0.2">
      <c r="A648" s="425">
        <v>41554</v>
      </c>
    </row>
    <row r="649" spans="1:1" x14ac:dyDescent="0.2">
      <c r="A649" s="425">
        <v>41555</v>
      </c>
    </row>
    <row r="650" spans="1:1" x14ac:dyDescent="0.2">
      <c r="A650" s="425">
        <v>41556</v>
      </c>
    </row>
    <row r="651" spans="1:1" x14ac:dyDescent="0.2">
      <c r="A651" s="425">
        <v>41557</v>
      </c>
    </row>
    <row r="652" spans="1:1" x14ac:dyDescent="0.2">
      <c r="A652" s="425">
        <v>41558</v>
      </c>
    </row>
    <row r="653" spans="1:1" x14ac:dyDescent="0.2">
      <c r="A653" s="425">
        <v>41559</v>
      </c>
    </row>
    <row r="654" spans="1:1" x14ac:dyDescent="0.2">
      <c r="A654" s="425">
        <v>41560</v>
      </c>
    </row>
    <row r="655" spans="1:1" x14ac:dyDescent="0.2">
      <c r="A655" s="425">
        <v>41561</v>
      </c>
    </row>
    <row r="656" spans="1:1" x14ac:dyDescent="0.2">
      <c r="A656" s="425">
        <v>41562</v>
      </c>
    </row>
    <row r="657" spans="1:1" x14ac:dyDescent="0.2">
      <c r="A657" s="425">
        <v>41563</v>
      </c>
    </row>
    <row r="658" spans="1:1" x14ac:dyDescent="0.2">
      <c r="A658" s="425">
        <v>41564</v>
      </c>
    </row>
    <row r="659" spans="1:1" x14ac:dyDescent="0.2">
      <c r="A659" s="425">
        <v>41565</v>
      </c>
    </row>
    <row r="660" spans="1:1" x14ac:dyDescent="0.2">
      <c r="A660" s="425">
        <v>41566</v>
      </c>
    </row>
    <row r="661" spans="1:1" x14ac:dyDescent="0.2">
      <c r="A661" s="425">
        <v>41567</v>
      </c>
    </row>
    <row r="662" spans="1:1" x14ac:dyDescent="0.2">
      <c r="A662" s="425">
        <v>41568</v>
      </c>
    </row>
    <row r="663" spans="1:1" x14ac:dyDescent="0.2">
      <c r="A663" s="425">
        <v>41569</v>
      </c>
    </row>
    <row r="664" spans="1:1" x14ac:dyDescent="0.2">
      <c r="A664" s="425">
        <v>41570</v>
      </c>
    </row>
    <row r="665" spans="1:1" x14ac:dyDescent="0.2">
      <c r="A665" s="425">
        <v>41571</v>
      </c>
    </row>
    <row r="666" spans="1:1" x14ac:dyDescent="0.2">
      <c r="A666" s="425">
        <v>41572</v>
      </c>
    </row>
    <row r="667" spans="1:1" x14ac:dyDescent="0.2">
      <c r="A667" s="425">
        <v>41573</v>
      </c>
    </row>
    <row r="668" spans="1:1" x14ac:dyDescent="0.2">
      <c r="A668" s="425">
        <v>41574</v>
      </c>
    </row>
    <row r="669" spans="1:1" x14ac:dyDescent="0.2">
      <c r="A669" s="425">
        <v>41575</v>
      </c>
    </row>
    <row r="670" spans="1:1" x14ac:dyDescent="0.2">
      <c r="A670" s="425">
        <v>41576</v>
      </c>
    </row>
    <row r="671" spans="1:1" x14ac:dyDescent="0.2">
      <c r="A671" s="425">
        <v>41577</v>
      </c>
    </row>
    <row r="672" spans="1:1" x14ac:dyDescent="0.2">
      <c r="A672" s="425">
        <v>41578</v>
      </c>
    </row>
    <row r="673" spans="1:1" x14ac:dyDescent="0.2">
      <c r="A673" s="425">
        <v>41579</v>
      </c>
    </row>
    <row r="674" spans="1:1" x14ac:dyDescent="0.2">
      <c r="A674" s="425">
        <v>41580</v>
      </c>
    </row>
    <row r="675" spans="1:1" x14ac:dyDescent="0.2">
      <c r="A675" s="425">
        <v>41581</v>
      </c>
    </row>
    <row r="676" spans="1:1" x14ac:dyDescent="0.2">
      <c r="A676" s="425">
        <v>41582</v>
      </c>
    </row>
    <row r="677" spans="1:1" x14ac:dyDescent="0.2">
      <c r="A677" s="425">
        <v>41583</v>
      </c>
    </row>
    <row r="678" spans="1:1" x14ac:dyDescent="0.2">
      <c r="A678" s="425">
        <v>41584</v>
      </c>
    </row>
    <row r="679" spans="1:1" x14ac:dyDescent="0.2">
      <c r="A679" s="425">
        <v>41585</v>
      </c>
    </row>
    <row r="680" spans="1:1" x14ac:dyDescent="0.2">
      <c r="A680" s="425">
        <v>41586</v>
      </c>
    </row>
    <row r="681" spans="1:1" x14ac:dyDescent="0.2">
      <c r="A681" s="425">
        <v>41587</v>
      </c>
    </row>
    <row r="682" spans="1:1" x14ac:dyDescent="0.2">
      <c r="A682" s="425">
        <v>41588</v>
      </c>
    </row>
    <row r="683" spans="1:1" x14ac:dyDescent="0.2">
      <c r="A683" s="425">
        <v>41589</v>
      </c>
    </row>
    <row r="684" spans="1:1" x14ac:dyDescent="0.2">
      <c r="A684" s="425">
        <v>41590</v>
      </c>
    </row>
    <row r="685" spans="1:1" x14ac:dyDescent="0.2">
      <c r="A685" s="425">
        <v>41591</v>
      </c>
    </row>
    <row r="686" spans="1:1" x14ac:dyDescent="0.2">
      <c r="A686" s="425">
        <v>41592</v>
      </c>
    </row>
    <row r="687" spans="1:1" x14ac:dyDescent="0.2">
      <c r="A687" s="425">
        <v>41593</v>
      </c>
    </row>
    <row r="688" spans="1:1" x14ac:dyDescent="0.2">
      <c r="A688" s="425">
        <v>41594</v>
      </c>
    </row>
    <row r="689" spans="1:1" x14ac:dyDescent="0.2">
      <c r="A689" s="425">
        <v>41595</v>
      </c>
    </row>
    <row r="690" spans="1:1" x14ac:dyDescent="0.2">
      <c r="A690" s="425">
        <v>41596</v>
      </c>
    </row>
    <row r="691" spans="1:1" x14ac:dyDescent="0.2">
      <c r="A691" s="425">
        <v>41597</v>
      </c>
    </row>
    <row r="692" spans="1:1" x14ac:dyDescent="0.2">
      <c r="A692" s="425">
        <v>41598</v>
      </c>
    </row>
    <row r="693" spans="1:1" x14ac:dyDescent="0.2">
      <c r="A693" s="425">
        <v>41599</v>
      </c>
    </row>
    <row r="694" spans="1:1" x14ac:dyDescent="0.2">
      <c r="A694" s="425">
        <v>41600</v>
      </c>
    </row>
    <row r="695" spans="1:1" x14ac:dyDescent="0.2">
      <c r="A695" s="425">
        <v>41601</v>
      </c>
    </row>
    <row r="696" spans="1:1" x14ac:dyDescent="0.2">
      <c r="A696" s="425">
        <v>41602</v>
      </c>
    </row>
    <row r="697" spans="1:1" x14ac:dyDescent="0.2">
      <c r="A697" s="425">
        <v>41603</v>
      </c>
    </row>
    <row r="698" spans="1:1" x14ac:dyDescent="0.2">
      <c r="A698" s="425">
        <v>41604</v>
      </c>
    </row>
    <row r="699" spans="1:1" x14ac:dyDescent="0.2">
      <c r="A699" s="425">
        <v>41605</v>
      </c>
    </row>
    <row r="700" spans="1:1" x14ac:dyDescent="0.2">
      <c r="A700" s="425">
        <v>41606</v>
      </c>
    </row>
    <row r="701" spans="1:1" x14ac:dyDescent="0.2">
      <c r="A701" s="425">
        <v>41607</v>
      </c>
    </row>
    <row r="702" spans="1:1" x14ac:dyDescent="0.2">
      <c r="A702" s="425">
        <v>41608</v>
      </c>
    </row>
    <row r="703" spans="1:1" x14ac:dyDescent="0.2">
      <c r="A703" s="425">
        <v>41609</v>
      </c>
    </row>
    <row r="704" spans="1:1" x14ac:dyDescent="0.2">
      <c r="A704" s="425">
        <v>41610</v>
      </c>
    </row>
    <row r="705" spans="1:1" x14ac:dyDescent="0.2">
      <c r="A705" s="425">
        <v>41611</v>
      </c>
    </row>
    <row r="706" spans="1:1" x14ac:dyDescent="0.2">
      <c r="A706" s="425">
        <v>41612</v>
      </c>
    </row>
    <row r="707" spans="1:1" x14ac:dyDescent="0.2">
      <c r="A707" s="425">
        <v>41613</v>
      </c>
    </row>
    <row r="708" spans="1:1" x14ac:dyDescent="0.2">
      <c r="A708" s="425">
        <v>41614</v>
      </c>
    </row>
    <row r="709" spans="1:1" x14ac:dyDescent="0.2">
      <c r="A709" s="425">
        <v>41615</v>
      </c>
    </row>
    <row r="710" spans="1:1" x14ac:dyDescent="0.2">
      <c r="A710" s="425">
        <v>41616</v>
      </c>
    </row>
    <row r="711" spans="1:1" x14ac:dyDescent="0.2">
      <c r="A711" s="425">
        <v>41617</v>
      </c>
    </row>
    <row r="712" spans="1:1" x14ac:dyDescent="0.2">
      <c r="A712" s="425">
        <v>41618</v>
      </c>
    </row>
    <row r="713" spans="1:1" x14ac:dyDescent="0.2">
      <c r="A713" s="425">
        <v>41619</v>
      </c>
    </row>
    <row r="714" spans="1:1" x14ac:dyDescent="0.2">
      <c r="A714" s="425">
        <v>41620</v>
      </c>
    </row>
    <row r="715" spans="1:1" x14ac:dyDescent="0.2">
      <c r="A715" s="425">
        <v>41621</v>
      </c>
    </row>
    <row r="716" spans="1:1" x14ac:dyDescent="0.2">
      <c r="A716" s="425">
        <v>41622</v>
      </c>
    </row>
    <row r="717" spans="1:1" x14ac:dyDescent="0.2">
      <c r="A717" s="425">
        <v>41623</v>
      </c>
    </row>
    <row r="718" spans="1:1" x14ac:dyDescent="0.2">
      <c r="A718" s="425">
        <v>41624</v>
      </c>
    </row>
    <row r="719" spans="1:1" x14ac:dyDescent="0.2">
      <c r="A719" s="425">
        <v>41625</v>
      </c>
    </row>
    <row r="720" spans="1:1" x14ac:dyDescent="0.2">
      <c r="A720" s="425">
        <v>41626</v>
      </c>
    </row>
    <row r="721" spans="1:1" x14ac:dyDescent="0.2">
      <c r="A721" s="425">
        <v>41627</v>
      </c>
    </row>
    <row r="722" spans="1:1" x14ac:dyDescent="0.2">
      <c r="A722" s="425">
        <v>41628</v>
      </c>
    </row>
    <row r="723" spans="1:1" x14ac:dyDescent="0.2">
      <c r="A723" s="425">
        <v>41629</v>
      </c>
    </row>
    <row r="724" spans="1:1" x14ac:dyDescent="0.2">
      <c r="A724" s="425">
        <v>41630</v>
      </c>
    </row>
    <row r="725" spans="1:1" x14ac:dyDescent="0.2">
      <c r="A725" s="425">
        <v>41631</v>
      </c>
    </row>
    <row r="726" spans="1:1" x14ac:dyDescent="0.2">
      <c r="A726" s="425">
        <v>41632</v>
      </c>
    </row>
    <row r="727" spans="1:1" x14ac:dyDescent="0.2">
      <c r="A727" s="425">
        <v>41633</v>
      </c>
    </row>
    <row r="728" spans="1:1" x14ac:dyDescent="0.2">
      <c r="A728" s="425">
        <v>41634</v>
      </c>
    </row>
    <row r="729" spans="1:1" x14ac:dyDescent="0.2">
      <c r="A729" s="425">
        <v>41635</v>
      </c>
    </row>
    <row r="730" spans="1:1" x14ac:dyDescent="0.2">
      <c r="A730" s="425">
        <v>41636</v>
      </c>
    </row>
    <row r="731" spans="1:1" x14ac:dyDescent="0.2">
      <c r="A731" s="425">
        <v>41637</v>
      </c>
    </row>
    <row r="732" spans="1:1" x14ac:dyDescent="0.2">
      <c r="A732" s="425">
        <v>41638</v>
      </c>
    </row>
    <row r="733" spans="1:1" x14ac:dyDescent="0.2">
      <c r="A733" s="425">
        <v>41639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5"/>
  <sheetViews>
    <sheetView showGridLines="0" zoomScaleNormal="100" zoomScalePageLayoutView="80" workbookViewId="0">
      <selection activeCell="C28" sqref="C28"/>
    </sheetView>
  </sheetViews>
  <sheetFormatPr defaultRowHeight="15" x14ac:dyDescent="0.3"/>
  <cols>
    <col min="1" max="1" width="14.28515625" style="142"/>
    <col min="2" max="2" width="79.85546875" style="143"/>
    <col min="3" max="3" width="16.5703125" style="142"/>
    <col min="4" max="4" width="14.28515625" style="142"/>
    <col min="5" max="5" width="0.42578125" style="144"/>
    <col min="6" max="257" width="9.140625" style="142"/>
  </cols>
  <sheetData>
    <row r="1" spans="1:12" s="119" customFormat="1" x14ac:dyDescent="0.3">
      <c r="A1" s="106" t="s">
        <v>298</v>
      </c>
      <c r="B1" s="145"/>
      <c r="C1" s="13" t="s">
        <v>1</v>
      </c>
      <c r="D1" s="13"/>
      <c r="E1" s="146"/>
    </row>
    <row r="2" spans="1:12" s="119" customFormat="1" x14ac:dyDescent="0.3">
      <c r="A2" s="107" t="s">
        <v>2</v>
      </c>
      <c r="B2" s="145"/>
      <c r="C2" s="12" t="str">
        <f>'ფორმა N1'!L2</f>
        <v>03.10.-21.10.2017</v>
      </c>
      <c r="D2" s="12"/>
      <c r="E2" s="146"/>
    </row>
    <row r="3" spans="1:12" s="119" customFormat="1" x14ac:dyDescent="0.3">
      <c r="A3" s="107"/>
      <c r="B3" s="145"/>
      <c r="C3" s="108"/>
      <c r="D3" s="108"/>
      <c r="E3" s="146"/>
    </row>
    <row r="4" spans="1:12" s="104" customFormat="1" x14ac:dyDescent="0.3">
      <c r="A4" s="110" t="str">
        <f>'ფორმა N2'!A4</f>
        <v>ანგარიშვალდებული პირის დასახელება:</v>
      </c>
      <c r="B4" s="147"/>
      <c r="C4" s="107"/>
      <c r="D4" s="107"/>
      <c r="E4" s="109"/>
      <c r="L4" s="119"/>
    </row>
    <row r="5" spans="1:12" s="104" customFormat="1" x14ac:dyDescent="0.3">
      <c r="A5" s="148" t="str">
        <f>'ფორმა N1'!A5</f>
        <v>ალექსანდრე ელისაშვილი</v>
      </c>
      <c r="B5" s="149"/>
      <c r="C5" s="150"/>
      <c r="D5" s="150"/>
      <c r="E5" s="109"/>
    </row>
    <row r="6" spans="1:12" s="104" customFormat="1" x14ac:dyDescent="0.3">
      <c r="A6" s="110"/>
      <c r="B6" s="147"/>
      <c r="C6" s="107"/>
      <c r="D6" s="107"/>
      <c r="E6" s="109"/>
    </row>
    <row r="7" spans="1:12" s="119" customFormat="1" ht="18" x14ac:dyDescent="0.3">
      <c r="A7" s="151"/>
      <c r="B7" s="152"/>
      <c r="C7" s="153"/>
      <c r="D7" s="153"/>
      <c r="E7" s="146"/>
    </row>
    <row r="8" spans="1:12" s="119" customFormat="1" ht="30" x14ac:dyDescent="0.3">
      <c r="A8" s="117" t="s">
        <v>7</v>
      </c>
      <c r="B8" s="118" t="s">
        <v>242</v>
      </c>
      <c r="C8" s="118" t="s">
        <v>243</v>
      </c>
      <c r="D8" s="118" t="s">
        <v>244</v>
      </c>
      <c r="E8" s="146"/>
      <c r="F8" s="154"/>
    </row>
    <row r="9" spans="1:12" s="122" customFormat="1" x14ac:dyDescent="0.3">
      <c r="A9" s="120">
        <v>1</v>
      </c>
      <c r="B9" s="120" t="s">
        <v>245</v>
      </c>
      <c r="C9" s="121">
        <f>SUM(C10,C26)</f>
        <v>10000</v>
      </c>
      <c r="D9" s="121">
        <f>SUM(D10,D26)</f>
        <v>59153</v>
      </c>
      <c r="E9" s="146"/>
    </row>
    <row r="10" spans="1:12" s="122" customFormat="1" x14ac:dyDescent="0.3">
      <c r="A10" s="123">
        <v>1.1000000000000001</v>
      </c>
      <c r="B10" s="123" t="s">
        <v>246</v>
      </c>
      <c r="C10" s="121"/>
      <c r="D10" s="121">
        <f>SUM(D11,D12,D16,D19,D24,D25)</f>
        <v>59153</v>
      </c>
      <c r="E10" s="146"/>
    </row>
    <row r="11" spans="1:12" s="126" customFormat="1" ht="18" x14ac:dyDescent="0.3">
      <c r="A11" s="124" t="s">
        <v>247</v>
      </c>
      <c r="B11" s="124" t="s">
        <v>248</v>
      </c>
      <c r="C11" s="125"/>
      <c r="D11" s="125"/>
      <c r="E11" s="146"/>
    </row>
    <row r="12" spans="1:12" s="128" customFormat="1" x14ac:dyDescent="0.3">
      <c r="A12" s="124" t="s">
        <v>249</v>
      </c>
      <c r="B12" s="124" t="s">
        <v>250</v>
      </c>
      <c r="C12" s="127">
        <f>SUM(C14:C15)</f>
        <v>0</v>
      </c>
      <c r="D12" s="127">
        <v>59153</v>
      </c>
      <c r="E12" s="146"/>
    </row>
    <row r="13" spans="1:12" s="131" customFormat="1" x14ac:dyDescent="0.3">
      <c r="A13" s="130" t="s">
        <v>251</v>
      </c>
      <c r="B13" s="130" t="s">
        <v>252</v>
      </c>
      <c r="C13" s="125"/>
      <c r="D13" s="125">
        <v>59153</v>
      </c>
      <c r="E13" s="146"/>
    </row>
    <row r="14" spans="1:12" s="131" customFormat="1" x14ac:dyDescent="0.3">
      <c r="A14" s="130" t="s">
        <v>253</v>
      </c>
      <c r="B14" s="130" t="s">
        <v>254</v>
      </c>
      <c r="C14" s="125"/>
      <c r="D14" s="125"/>
      <c r="E14" s="146"/>
    </row>
    <row r="15" spans="1:12" s="131" customFormat="1" x14ac:dyDescent="0.3">
      <c r="A15" s="130" t="s">
        <v>255</v>
      </c>
      <c r="B15" s="130" t="s">
        <v>256</v>
      </c>
      <c r="C15" s="125"/>
      <c r="D15" s="125"/>
      <c r="E15" s="146"/>
    </row>
    <row r="16" spans="1:12" s="131" customFormat="1" x14ac:dyDescent="0.3">
      <c r="A16" s="124" t="s">
        <v>257</v>
      </c>
      <c r="B16" s="124" t="s">
        <v>258</v>
      </c>
      <c r="C16" s="127">
        <f>SUM(C17:C18)</f>
        <v>0</v>
      </c>
      <c r="D16" s="127">
        <f>SUM(D17:D18)</f>
        <v>0</v>
      </c>
      <c r="E16" s="146"/>
    </row>
    <row r="17" spans="1:5" s="131" customFormat="1" x14ac:dyDescent="0.3">
      <c r="A17" s="130" t="s">
        <v>259</v>
      </c>
      <c r="B17" s="130" t="s">
        <v>260</v>
      </c>
      <c r="C17" s="125"/>
      <c r="D17" s="125"/>
      <c r="E17" s="146"/>
    </row>
    <row r="18" spans="1:5" s="131" customFormat="1" ht="30" x14ac:dyDescent="0.3">
      <c r="A18" s="130" t="s">
        <v>261</v>
      </c>
      <c r="B18" s="130" t="s">
        <v>262</v>
      </c>
      <c r="C18" s="125"/>
      <c r="D18" s="125"/>
      <c r="E18" s="146"/>
    </row>
    <row r="19" spans="1:5" s="131" customFormat="1" x14ac:dyDescent="0.3">
      <c r="A19" s="124" t="s">
        <v>263</v>
      </c>
      <c r="B19" s="124" t="s">
        <v>264</v>
      </c>
      <c r="C19" s="127">
        <f>SUM(C20:C23)</f>
        <v>0</v>
      </c>
      <c r="D19" s="127">
        <f>SUM(D20:D23)</f>
        <v>0</v>
      </c>
      <c r="E19" s="146"/>
    </row>
    <row r="20" spans="1:5" s="131" customFormat="1" x14ac:dyDescent="0.3">
      <c r="A20" s="130" t="s">
        <v>265</v>
      </c>
      <c r="B20" s="130" t="s">
        <v>266</v>
      </c>
      <c r="C20" s="125"/>
      <c r="D20" s="125"/>
      <c r="E20" s="146"/>
    </row>
    <row r="21" spans="1:5" s="131" customFormat="1" ht="30" x14ac:dyDescent="0.3">
      <c r="A21" s="130" t="s">
        <v>267</v>
      </c>
      <c r="B21" s="130" t="s">
        <v>268</v>
      </c>
      <c r="C21" s="125"/>
      <c r="D21" s="125"/>
      <c r="E21" s="146"/>
    </row>
    <row r="22" spans="1:5" s="131" customFormat="1" x14ac:dyDescent="0.3">
      <c r="A22" s="130" t="s">
        <v>269</v>
      </c>
      <c r="B22" s="130" t="s">
        <v>270</v>
      </c>
      <c r="C22" s="125"/>
      <c r="D22" s="125"/>
      <c r="E22" s="146"/>
    </row>
    <row r="23" spans="1:5" s="131" customFormat="1" x14ac:dyDescent="0.3">
      <c r="A23" s="130" t="s">
        <v>271</v>
      </c>
      <c r="B23" s="130" t="s">
        <v>272</v>
      </c>
      <c r="C23" s="125"/>
      <c r="D23" s="125"/>
      <c r="E23" s="146"/>
    </row>
    <row r="24" spans="1:5" s="131" customFormat="1" x14ac:dyDescent="0.3">
      <c r="A24" s="124" t="s">
        <v>273</v>
      </c>
      <c r="B24" s="124" t="s">
        <v>274</v>
      </c>
      <c r="C24" s="132"/>
      <c r="D24" s="125"/>
      <c r="E24" s="146"/>
    </row>
    <row r="25" spans="1:5" s="131" customFormat="1" x14ac:dyDescent="0.3">
      <c r="A25" s="124" t="s">
        <v>275</v>
      </c>
      <c r="B25" s="124" t="s">
        <v>276</v>
      </c>
      <c r="C25" s="125"/>
      <c r="D25" s="125"/>
      <c r="E25" s="146"/>
    </row>
    <row r="26" spans="1:5" x14ac:dyDescent="0.3">
      <c r="A26" s="123">
        <v>1.2</v>
      </c>
      <c r="B26" s="123" t="s">
        <v>277</v>
      </c>
      <c r="C26" s="121">
        <f>SUM(C27,C35)</f>
        <v>10000</v>
      </c>
      <c r="D26" s="121">
        <f>SUM(D27,D35)</f>
        <v>0</v>
      </c>
      <c r="E26" s="146"/>
    </row>
    <row r="27" spans="1:5" x14ac:dyDescent="0.3">
      <c r="A27" s="124" t="s">
        <v>278</v>
      </c>
      <c r="B27" s="124" t="s">
        <v>252</v>
      </c>
      <c r="C27" s="127">
        <v>10000</v>
      </c>
      <c r="D27" s="127">
        <f>SUM(D28:D30)</f>
        <v>0</v>
      </c>
      <c r="E27" s="146"/>
    </row>
    <row r="28" spans="1:5" x14ac:dyDescent="0.3">
      <c r="A28" s="133" t="s">
        <v>279</v>
      </c>
      <c r="B28" s="133" t="s">
        <v>280</v>
      </c>
      <c r="C28" s="125"/>
      <c r="D28" s="125"/>
      <c r="E28" s="146"/>
    </row>
    <row r="29" spans="1:5" x14ac:dyDescent="0.3">
      <c r="A29" s="133" t="s">
        <v>281</v>
      </c>
      <c r="B29" s="133" t="s">
        <v>282</v>
      </c>
      <c r="C29" s="125"/>
      <c r="D29" s="125"/>
      <c r="E29" s="146"/>
    </row>
    <row r="30" spans="1:5" x14ac:dyDescent="0.3">
      <c r="A30" s="133" t="s">
        <v>283</v>
      </c>
      <c r="B30" s="133" t="s">
        <v>284</v>
      </c>
      <c r="C30" s="125"/>
      <c r="D30" s="125"/>
      <c r="E30" s="146"/>
    </row>
    <row r="31" spans="1:5" x14ac:dyDescent="0.3">
      <c r="A31" s="124" t="s">
        <v>285</v>
      </c>
      <c r="B31" s="124" t="s">
        <v>254</v>
      </c>
      <c r="C31" s="127">
        <f>SUM(C32:C34)</f>
        <v>0</v>
      </c>
      <c r="D31" s="127">
        <f>SUM(D32:D34)</f>
        <v>0</v>
      </c>
      <c r="E31" s="146"/>
    </row>
    <row r="32" spans="1:5" x14ac:dyDescent="0.3">
      <c r="A32" s="133" t="s">
        <v>286</v>
      </c>
      <c r="B32" s="133" t="s">
        <v>287</v>
      </c>
      <c r="C32" s="125"/>
      <c r="D32" s="125"/>
      <c r="E32" s="146"/>
    </row>
    <row r="33" spans="1:257" x14ac:dyDescent="0.3">
      <c r="A33" s="133" t="s">
        <v>288</v>
      </c>
      <c r="B33" s="133" t="s">
        <v>289</v>
      </c>
      <c r="C33" s="125"/>
      <c r="D33" s="125"/>
      <c r="E33" s="146"/>
    </row>
    <row r="34" spans="1:257" x14ac:dyDescent="0.3">
      <c r="A34" s="133" t="s">
        <v>290</v>
      </c>
      <c r="B34" s="133" t="s">
        <v>291</v>
      </c>
      <c r="C34" s="125"/>
      <c r="D34" s="125"/>
      <c r="E34" s="146"/>
    </row>
    <row r="35" spans="1:257" s="155" customFormat="1" x14ac:dyDescent="0.3">
      <c r="A35" s="124" t="s">
        <v>292</v>
      </c>
      <c r="B35" s="134" t="s">
        <v>293</v>
      </c>
      <c r="C35" s="125"/>
      <c r="D35" s="125"/>
    </row>
    <row r="36" spans="1:257" s="104" customFormat="1" x14ac:dyDescent="0.3">
      <c r="A36" s="137"/>
      <c r="B36" s="156"/>
      <c r="E36" s="105"/>
    </row>
    <row r="37" spans="1:257" s="104" customFormat="1" x14ac:dyDescent="0.3">
      <c r="B37" s="156"/>
      <c r="E37" s="105"/>
    </row>
    <row r="38" spans="1:257" x14ac:dyDescent="0.3">
      <c r="A38" s="137"/>
    </row>
    <row r="39" spans="1:257" x14ac:dyDescent="0.3">
      <c r="A39" s="104"/>
    </row>
    <row r="40" spans="1:257" s="104" customFormat="1" x14ac:dyDescent="0.3">
      <c r="A40" s="138" t="s">
        <v>294</v>
      </c>
      <c r="B40" s="156"/>
      <c r="E40" s="105"/>
    </row>
    <row r="41" spans="1:257" s="104" customFormat="1" x14ac:dyDescent="0.3">
      <c r="B41" s="156"/>
      <c r="E41"/>
      <c r="F41"/>
      <c r="G41"/>
      <c r="H41"/>
      <c r="I41"/>
    </row>
    <row r="42" spans="1:257" s="104" customFormat="1" x14ac:dyDescent="0.3">
      <c r="B42" s="156"/>
      <c r="D42" s="114"/>
      <c r="E42"/>
      <c r="F42"/>
      <c r="G42"/>
      <c r="H42"/>
      <c r="I42"/>
    </row>
    <row r="43" spans="1:257" s="104" customFormat="1" x14ac:dyDescent="0.3">
      <c r="A43"/>
      <c r="B43" s="157" t="s">
        <v>299</v>
      </c>
      <c r="D43" s="114"/>
      <c r="E43"/>
      <c r="F43"/>
      <c r="G43"/>
      <c r="H43"/>
      <c r="I43"/>
    </row>
    <row r="44" spans="1:257" s="104" customFormat="1" x14ac:dyDescent="0.3">
      <c r="A44"/>
      <c r="B44" s="156" t="s">
        <v>296</v>
      </c>
      <c r="D44" s="114"/>
      <c r="E44"/>
      <c r="F44"/>
      <c r="G44"/>
      <c r="H44"/>
      <c r="I44"/>
    </row>
    <row r="45" spans="1:257" ht="12.75" x14ac:dyDescent="0.2">
      <c r="A45"/>
      <c r="B45" s="158" t="s">
        <v>297</v>
      </c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</row>
  </sheetData>
  <mergeCells count="2">
    <mergeCell ref="C1:D1"/>
    <mergeCell ref="C2:D2"/>
  </mergeCells>
  <pageMargins left="0.118055555555556" right="0.118055555555556" top="0.59027777777777801" bottom="0.59027777777777801" header="0.51180555555555496" footer="0.51180555555555496"/>
  <pageSetup paperSize="0" scale="0" firstPageNumber="0" orientation="portrait" usePrinterDefaults="0" horizontalDpi="0" verticalDpi="0" copies="0"/>
  <colBreaks count="2" manualBreakCount="2">
    <brk id="4" max="1048575" man="1"/>
    <brk id="5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89"/>
  <sheetViews>
    <sheetView showGridLines="0" zoomScaleNormal="100" zoomScalePageLayoutView="80" workbookViewId="0">
      <selection activeCell="C2" sqref="C2"/>
    </sheetView>
  </sheetViews>
  <sheetFormatPr defaultRowHeight="15" x14ac:dyDescent="0.3"/>
  <cols>
    <col min="1" max="1" width="15.85546875" style="104"/>
    <col min="2" max="2" width="76.5703125" style="104"/>
    <col min="3" max="3" width="15.140625" style="104"/>
    <col min="4" max="4" width="13.5703125" style="104"/>
    <col min="5" max="5" width="0.7109375" style="104"/>
    <col min="6" max="257" width="9.140625" style="104"/>
  </cols>
  <sheetData>
    <row r="1" spans="1:5" s="119" customFormat="1" x14ac:dyDescent="0.3">
      <c r="A1" s="106" t="s">
        <v>300</v>
      </c>
      <c r="B1" s="151"/>
      <c r="C1" s="13" t="s">
        <v>1</v>
      </c>
      <c r="D1" s="13"/>
      <c r="E1" s="159"/>
    </row>
    <row r="2" spans="1:5" s="119" customFormat="1" x14ac:dyDescent="0.3">
      <c r="A2" s="160" t="s">
        <v>301</v>
      </c>
      <c r="B2" s="151"/>
      <c r="C2" s="12" t="str">
        <f>'ფორმა N1'!L2</f>
        <v>03.10.-21.10.2017</v>
      </c>
      <c r="D2" s="12"/>
      <c r="E2" s="159"/>
    </row>
    <row r="3" spans="1:5" s="119" customFormat="1" x14ac:dyDescent="0.3">
      <c r="A3" s="160" t="s">
        <v>302</v>
      </c>
      <c r="B3" s="151"/>
      <c r="C3" s="108"/>
      <c r="D3" s="108"/>
      <c r="E3" s="159"/>
    </row>
    <row r="4" spans="1:5" s="119" customFormat="1" x14ac:dyDescent="0.3">
      <c r="A4" s="107" t="s">
        <v>2</v>
      </c>
      <c r="B4" s="151"/>
      <c r="C4" s="108"/>
      <c r="D4" s="108"/>
      <c r="E4" s="159"/>
    </row>
    <row r="5" spans="1:5" s="119" customFormat="1" x14ac:dyDescent="0.3">
      <c r="A5" s="107"/>
      <c r="B5" s="151"/>
      <c r="C5" s="108"/>
      <c r="D5" s="108"/>
      <c r="E5" s="159"/>
    </row>
    <row r="6" spans="1:5" x14ac:dyDescent="0.3">
      <c r="A6" s="110" t="s">
        <v>4</v>
      </c>
      <c r="B6" s="110"/>
      <c r="C6" s="107"/>
      <c r="D6" s="107"/>
      <c r="E6" s="161"/>
    </row>
    <row r="7" spans="1:5" x14ac:dyDescent="0.3">
      <c r="A7" s="162" t="str">
        <f>'ფორმა N1'!A5</f>
        <v>ალექსანდრე ელისაშვილი</v>
      </c>
      <c r="B7" s="163"/>
      <c r="C7" s="164"/>
      <c r="D7" s="164"/>
      <c r="E7" s="161"/>
    </row>
    <row r="8" spans="1:5" x14ac:dyDescent="0.3">
      <c r="A8" s="110"/>
      <c r="B8" s="110"/>
      <c r="C8" s="107"/>
      <c r="D8" s="107"/>
      <c r="E8" s="161"/>
    </row>
    <row r="9" spans="1:5" s="119" customFormat="1" x14ac:dyDescent="0.3">
      <c r="A9" s="151"/>
      <c r="B9" s="151"/>
      <c r="C9" s="153"/>
      <c r="D9" s="153"/>
      <c r="E9" s="159"/>
    </row>
    <row r="10" spans="1:5" s="119" customFormat="1" ht="30" x14ac:dyDescent="0.3">
      <c r="A10" s="165" t="s">
        <v>7</v>
      </c>
      <c r="B10" s="166" t="s">
        <v>303</v>
      </c>
      <c r="C10" s="118" t="s">
        <v>304</v>
      </c>
      <c r="D10" s="118" t="s">
        <v>305</v>
      </c>
      <c r="E10" s="159"/>
    </row>
    <row r="11" spans="1:5" s="122" customFormat="1" x14ac:dyDescent="0.2">
      <c r="A11" s="120">
        <v>1</v>
      </c>
      <c r="B11" s="120" t="s">
        <v>306</v>
      </c>
      <c r="C11" s="167">
        <f>SUM(C12,C16,C56,C59,C60,C61,C79)</f>
        <v>0</v>
      </c>
      <c r="D11" s="167">
        <f>SUM(D12,D16,D56,D59,D60,D61,D67,D75,D76)</f>
        <v>0</v>
      </c>
      <c r="E11" s="168"/>
    </row>
    <row r="12" spans="1:5" s="126" customFormat="1" ht="18" x14ac:dyDescent="0.2">
      <c r="A12" s="123">
        <v>1.1000000000000001</v>
      </c>
      <c r="B12" s="123" t="s">
        <v>307</v>
      </c>
      <c r="C12" s="169">
        <f>SUM(C13:C14)</f>
        <v>0</v>
      </c>
      <c r="D12" s="169">
        <f>SUM(D13:D14)</f>
        <v>0</v>
      </c>
      <c r="E12" s="170"/>
    </row>
    <row r="13" spans="1:5" s="128" customFormat="1" x14ac:dyDescent="0.2">
      <c r="A13" s="124" t="s">
        <v>247</v>
      </c>
      <c r="B13" s="124" t="s">
        <v>308</v>
      </c>
      <c r="C13" s="171"/>
      <c r="D13" s="171"/>
      <c r="E13" s="172"/>
    </row>
    <row r="14" spans="1:5" s="131" customFormat="1" x14ac:dyDescent="0.2">
      <c r="A14" s="124" t="s">
        <v>249</v>
      </c>
      <c r="B14" s="124" t="s">
        <v>309</v>
      </c>
      <c r="C14" s="171"/>
      <c r="D14" s="171"/>
      <c r="E14" s="173"/>
    </row>
    <row r="15" spans="1:5" s="131" customFormat="1" x14ac:dyDescent="0.3">
      <c r="A15" s="174" t="s">
        <v>310</v>
      </c>
      <c r="B15" s="175" t="s">
        <v>311</v>
      </c>
      <c r="C15" s="171"/>
      <c r="D15" s="171"/>
      <c r="E15" s="173"/>
    </row>
    <row r="16" spans="1:5" s="122" customFormat="1" x14ac:dyDescent="0.2">
      <c r="A16" s="123">
        <v>1.2</v>
      </c>
      <c r="B16" s="123" t="s">
        <v>312</v>
      </c>
      <c r="C16" s="176">
        <f>SUM(C17,C20,C32,C33,C34,C35,C38,C39,C46:C50,C54,C55)</f>
        <v>0</v>
      </c>
      <c r="D16" s="176">
        <f>SUM(D17,D20,D32,D33,D34,D35,D38,D39,D46:D50,D54,D55)</f>
        <v>0</v>
      </c>
      <c r="E16" s="168"/>
    </row>
    <row r="17" spans="1:6" s="131" customFormat="1" x14ac:dyDescent="0.2">
      <c r="A17" s="124" t="s">
        <v>278</v>
      </c>
      <c r="B17" s="124" t="s">
        <v>313</v>
      </c>
      <c r="C17" s="169">
        <f>SUM(C18:C19)</f>
        <v>0</v>
      </c>
      <c r="D17" s="169">
        <f>SUM(D18:D19)</f>
        <v>0</v>
      </c>
      <c r="E17" s="173"/>
    </row>
    <row r="18" spans="1:6" s="131" customFormat="1" x14ac:dyDescent="0.2">
      <c r="A18" s="130" t="s">
        <v>279</v>
      </c>
      <c r="B18" s="130" t="s">
        <v>314</v>
      </c>
      <c r="C18" s="171"/>
      <c r="D18" s="177"/>
      <c r="E18" s="173"/>
    </row>
    <row r="19" spans="1:6" s="131" customFormat="1" x14ac:dyDescent="0.2">
      <c r="A19" s="130" t="s">
        <v>281</v>
      </c>
      <c r="B19" s="130" t="s">
        <v>315</v>
      </c>
      <c r="C19" s="171"/>
      <c r="D19" s="177"/>
      <c r="E19" s="173"/>
    </row>
    <row r="20" spans="1:6" s="131" customFormat="1" x14ac:dyDescent="0.2">
      <c r="A20" s="124" t="s">
        <v>285</v>
      </c>
      <c r="B20" s="124" t="s">
        <v>316</v>
      </c>
      <c r="C20" s="169">
        <f>SUM(C21:C26,C31)</f>
        <v>0</v>
      </c>
      <c r="D20" s="169">
        <f>SUM(D21:D26,D31)</f>
        <v>0</v>
      </c>
      <c r="E20" s="178"/>
      <c r="F20" s="179"/>
    </row>
    <row r="21" spans="1:6" s="183" customFormat="1" ht="30" x14ac:dyDescent="0.2">
      <c r="A21" s="130" t="s">
        <v>286</v>
      </c>
      <c r="B21" s="130" t="s">
        <v>317</v>
      </c>
      <c r="C21" s="180"/>
      <c r="D21" s="181"/>
      <c r="E21" s="182"/>
    </row>
    <row r="22" spans="1:6" s="183" customFormat="1" x14ac:dyDescent="0.2">
      <c r="A22" s="130" t="s">
        <v>288</v>
      </c>
      <c r="B22" s="130" t="s">
        <v>318</v>
      </c>
      <c r="C22" s="180"/>
      <c r="D22" s="184"/>
      <c r="E22" s="182"/>
    </row>
    <row r="23" spans="1:6" s="183" customFormat="1" ht="30" x14ac:dyDescent="0.2">
      <c r="A23" s="130" t="s">
        <v>290</v>
      </c>
      <c r="B23" s="130" t="s">
        <v>319</v>
      </c>
      <c r="C23" s="180"/>
      <c r="D23" s="185"/>
      <c r="E23" s="182"/>
    </row>
    <row r="24" spans="1:6" s="183" customFormat="1" ht="16.5" customHeight="1" x14ac:dyDescent="0.2">
      <c r="A24" s="130" t="s">
        <v>320</v>
      </c>
      <c r="B24" s="130" t="s">
        <v>321</v>
      </c>
      <c r="C24" s="180"/>
      <c r="D24" s="185"/>
      <c r="E24" s="182"/>
    </row>
    <row r="25" spans="1:6" s="183" customFormat="1" ht="16.5" customHeight="1" x14ac:dyDescent="0.2">
      <c r="A25" s="130" t="s">
        <v>322</v>
      </c>
      <c r="B25" s="130" t="s">
        <v>323</v>
      </c>
      <c r="C25" s="180"/>
      <c r="D25" s="185"/>
      <c r="E25" s="182"/>
    </row>
    <row r="26" spans="1:6" s="183" customFormat="1" ht="16.5" customHeight="1" x14ac:dyDescent="0.2">
      <c r="A26" s="130" t="s">
        <v>324</v>
      </c>
      <c r="B26" s="130" t="s">
        <v>325</v>
      </c>
      <c r="C26" s="169">
        <f>SUM(C27:C30)</f>
        <v>0</v>
      </c>
      <c r="D26" s="169">
        <f>SUM(D27:D30)</f>
        <v>0</v>
      </c>
      <c r="E26" s="182"/>
    </row>
    <row r="27" spans="1:6" s="183" customFormat="1" ht="16.5" customHeight="1" x14ac:dyDescent="0.2">
      <c r="A27" s="133" t="s">
        <v>326</v>
      </c>
      <c r="B27" s="133" t="s">
        <v>327</v>
      </c>
      <c r="C27" s="180"/>
      <c r="D27" s="185"/>
      <c r="E27" s="182"/>
    </row>
    <row r="28" spans="1:6" s="183" customFormat="1" ht="16.5" customHeight="1" x14ac:dyDescent="0.2">
      <c r="A28" s="133" t="s">
        <v>328</v>
      </c>
      <c r="B28" s="133" t="s">
        <v>329</v>
      </c>
      <c r="C28" s="180"/>
      <c r="D28" s="185"/>
      <c r="E28" s="182"/>
    </row>
    <row r="29" spans="1:6" s="183" customFormat="1" ht="16.5" customHeight="1" x14ac:dyDescent="0.2">
      <c r="A29" s="133" t="s">
        <v>330</v>
      </c>
      <c r="B29" s="133" t="s">
        <v>331</v>
      </c>
      <c r="C29" s="180"/>
      <c r="D29" s="185"/>
      <c r="E29" s="182"/>
    </row>
    <row r="30" spans="1:6" s="183" customFormat="1" ht="16.5" customHeight="1" x14ac:dyDescent="0.2">
      <c r="A30" s="133" t="s">
        <v>332</v>
      </c>
      <c r="B30" s="133" t="s">
        <v>333</v>
      </c>
      <c r="C30" s="180"/>
      <c r="D30" s="186"/>
      <c r="E30" s="182"/>
    </row>
    <row r="31" spans="1:6" s="183" customFormat="1" ht="16.5" customHeight="1" x14ac:dyDescent="0.2">
      <c r="A31" s="130" t="s">
        <v>334</v>
      </c>
      <c r="B31" s="130" t="s">
        <v>335</v>
      </c>
      <c r="C31" s="180"/>
      <c r="D31" s="186"/>
      <c r="E31" s="182"/>
    </row>
    <row r="32" spans="1:6" s="131" customFormat="1" ht="16.5" customHeight="1" x14ac:dyDescent="0.2">
      <c r="A32" s="124" t="s">
        <v>292</v>
      </c>
      <c r="B32" s="124" t="s">
        <v>336</v>
      </c>
      <c r="C32" s="171"/>
      <c r="D32" s="177"/>
      <c r="E32" s="178"/>
    </row>
    <row r="33" spans="1:5" s="131" customFormat="1" ht="16.5" customHeight="1" x14ac:dyDescent="0.2">
      <c r="A33" s="124" t="s">
        <v>337</v>
      </c>
      <c r="B33" s="124" t="s">
        <v>338</v>
      </c>
      <c r="C33" s="171"/>
      <c r="D33" s="177"/>
      <c r="E33" s="173"/>
    </row>
    <row r="34" spans="1:5" s="131" customFormat="1" ht="16.5" customHeight="1" x14ac:dyDescent="0.2">
      <c r="A34" s="124" t="s">
        <v>339</v>
      </c>
      <c r="B34" s="124" t="s">
        <v>340</v>
      </c>
      <c r="C34" s="171"/>
      <c r="D34" s="177"/>
      <c r="E34" s="173"/>
    </row>
    <row r="35" spans="1:5" s="131" customFormat="1" x14ac:dyDescent="0.2">
      <c r="A35" s="124" t="s">
        <v>341</v>
      </c>
      <c r="B35" s="124" t="s">
        <v>342</v>
      </c>
      <c r="C35" s="169">
        <f>SUM(C36:C37)</f>
        <v>0</v>
      </c>
      <c r="D35" s="169">
        <f>SUM(D36:D37)</f>
        <v>0</v>
      </c>
      <c r="E35" s="173"/>
    </row>
    <row r="36" spans="1:5" s="131" customFormat="1" ht="16.5" customHeight="1" x14ac:dyDescent="0.2">
      <c r="A36" s="130" t="s">
        <v>343</v>
      </c>
      <c r="B36" s="130" t="s">
        <v>344</v>
      </c>
      <c r="C36" s="171"/>
      <c r="D36" s="177"/>
      <c r="E36" s="173"/>
    </row>
    <row r="37" spans="1:5" s="131" customFormat="1" ht="16.5" customHeight="1" x14ac:dyDescent="0.2">
      <c r="A37" s="130" t="s">
        <v>345</v>
      </c>
      <c r="B37" s="130" t="s">
        <v>346</v>
      </c>
      <c r="C37" s="171"/>
      <c r="D37" s="177"/>
      <c r="E37" s="173"/>
    </row>
    <row r="38" spans="1:5" s="131" customFormat="1" ht="16.5" customHeight="1" x14ac:dyDescent="0.2">
      <c r="A38" s="124" t="s">
        <v>347</v>
      </c>
      <c r="B38" s="124" t="s">
        <v>348</v>
      </c>
      <c r="C38" s="171"/>
      <c r="D38" s="177"/>
      <c r="E38" s="173"/>
    </row>
    <row r="39" spans="1:5" s="131" customFormat="1" ht="16.5" customHeight="1" x14ac:dyDescent="0.2">
      <c r="A39" s="124" t="s">
        <v>349</v>
      </c>
      <c r="B39" s="124" t="s">
        <v>350</v>
      </c>
      <c r="C39" s="169">
        <f>SUM(C40:C45)</f>
        <v>0</v>
      </c>
      <c r="D39" s="169">
        <f>SUM(D40:D45)</f>
        <v>0</v>
      </c>
      <c r="E39" s="173"/>
    </row>
    <row r="40" spans="1:5" s="131" customFormat="1" ht="16.5" customHeight="1" x14ac:dyDescent="0.2">
      <c r="A40" s="187" t="s">
        <v>351</v>
      </c>
      <c r="B40" s="187" t="s">
        <v>352</v>
      </c>
      <c r="C40" s="171"/>
      <c r="D40" s="177"/>
      <c r="E40" s="173"/>
    </row>
    <row r="41" spans="1:5" s="131" customFormat="1" ht="16.5" customHeight="1" x14ac:dyDescent="0.2">
      <c r="A41" s="187" t="s">
        <v>353</v>
      </c>
      <c r="B41" s="187" t="s">
        <v>354</v>
      </c>
      <c r="C41" s="171"/>
      <c r="D41" s="177"/>
      <c r="E41" s="173"/>
    </row>
    <row r="42" spans="1:5" s="131" customFormat="1" ht="16.5" customHeight="1" x14ac:dyDescent="0.2">
      <c r="A42" s="187" t="s">
        <v>355</v>
      </c>
      <c r="B42" s="187" t="s">
        <v>356</v>
      </c>
      <c r="C42" s="171"/>
      <c r="D42" s="177"/>
      <c r="E42" s="173"/>
    </row>
    <row r="43" spans="1:5" s="131" customFormat="1" ht="16.5" customHeight="1" x14ac:dyDescent="0.2">
      <c r="A43" s="187" t="s">
        <v>357</v>
      </c>
      <c r="B43" s="187" t="s">
        <v>358</v>
      </c>
      <c r="C43" s="171"/>
      <c r="D43" s="177"/>
      <c r="E43" s="173"/>
    </row>
    <row r="44" spans="1:5" s="131" customFormat="1" ht="16.5" customHeight="1" x14ac:dyDescent="0.2">
      <c r="A44" s="187" t="s">
        <v>359</v>
      </c>
      <c r="B44" s="187" t="s">
        <v>360</v>
      </c>
      <c r="C44" s="171"/>
      <c r="D44" s="177"/>
      <c r="E44" s="173"/>
    </row>
    <row r="45" spans="1:5" s="131" customFormat="1" ht="16.5" customHeight="1" x14ac:dyDescent="0.2">
      <c r="A45" s="187" t="s">
        <v>361</v>
      </c>
      <c r="B45" s="187" t="s">
        <v>362</v>
      </c>
      <c r="C45" s="171"/>
      <c r="D45" s="177"/>
      <c r="E45" s="173"/>
    </row>
    <row r="46" spans="1:5" s="131" customFormat="1" ht="30" x14ac:dyDescent="0.2">
      <c r="A46" s="124" t="s">
        <v>363</v>
      </c>
      <c r="B46" s="124" t="s">
        <v>364</v>
      </c>
      <c r="C46" s="171"/>
      <c r="D46" s="177"/>
      <c r="E46" s="173"/>
    </row>
    <row r="47" spans="1:5" s="131" customFormat="1" ht="16.5" customHeight="1" x14ac:dyDescent="0.2">
      <c r="A47" s="124" t="s">
        <v>365</v>
      </c>
      <c r="B47" s="124" t="s">
        <v>366</v>
      </c>
      <c r="C47" s="171"/>
      <c r="D47" s="177"/>
      <c r="E47" s="173"/>
    </row>
    <row r="48" spans="1:5" s="131" customFormat="1" ht="16.5" customHeight="1" x14ac:dyDescent="0.2">
      <c r="A48" s="124" t="s">
        <v>367</v>
      </c>
      <c r="B48" s="124" t="s">
        <v>368</v>
      </c>
      <c r="C48" s="171"/>
      <c r="D48" s="177"/>
      <c r="E48" s="173"/>
    </row>
    <row r="49" spans="1:6" s="131" customFormat="1" ht="16.5" customHeight="1" x14ac:dyDescent="0.2">
      <c r="A49" s="124" t="s">
        <v>369</v>
      </c>
      <c r="B49" s="124" t="s">
        <v>370</v>
      </c>
      <c r="C49" s="171"/>
      <c r="D49" s="177"/>
      <c r="E49" s="173"/>
    </row>
    <row r="50" spans="1:6" s="131" customFormat="1" ht="16.5" customHeight="1" x14ac:dyDescent="0.2">
      <c r="A50" s="124" t="s">
        <v>371</v>
      </c>
      <c r="B50" s="124" t="s">
        <v>372</v>
      </c>
      <c r="C50" s="169">
        <f>SUM(C51:C53)</f>
        <v>0</v>
      </c>
      <c r="D50" s="169">
        <f>SUM(D51:D53)</f>
        <v>0</v>
      </c>
      <c r="E50" s="173"/>
    </row>
    <row r="51" spans="1:6" s="131" customFormat="1" ht="16.5" customHeight="1" x14ac:dyDescent="0.2">
      <c r="A51" s="130" t="s">
        <v>373</v>
      </c>
      <c r="B51" s="130" t="s">
        <v>374</v>
      </c>
      <c r="C51" s="171"/>
      <c r="D51" s="177"/>
      <c r="E51" s="173"/>
    </row>
    <row r="52" spans="1:6" s="131" customFormat="1" ht="16.5" customHeight="1" x14ac:dyDescent="0.2">
      <c r="A52" s="130" t="s">
        <v>375</v>
      </c>
      <c r="B52" s="130" t="s">
        <v>376</v>
      </c>
      <c r="C52" s="171"/>
      <c r="D52" s="177"/>
      <c r="E52" s="173"/>
    </row>
    <row r="53" spans="1:6" s="131" customFormat="1" ht="16.5" customHeight="1" x14ac:dyDescent="0.2">
      <c r="A53" s="130" t="s">
        <v>377</v>
      </c>
      <c r="B53" s="130" t="s">
        <v>378</v>
      </c>
      <c r="C53" s="171"/>
      <c r="D53" s="177"/>
      <c r="E53" s="173"/>
    </row>
    <row r="54" spans="1:6" s="131" customFormat="1" x14ac:dyDescent="0.2">
      <c r="A54" s="124" t="s">
        <v>379</v>
      </c>
      <c r="B54" s="124" t="s">
        <v>380</v>
      </c>
      <c r="C54" s="171"/>
      <c r="D54" s="177"/>
      <c r="E54" s="173"/>
    </row>
    <row r="55" spans="1:6" s="131" customFormat="1" ht="16.5" customHeight="1" x14ac:dyDescent="0.2">
      <c r="A55" s="124" t="s">
        <v>381</v>
      </c>
      <c r="B55" s="124" t="s">
        <v>382</v>
      </c>
      <c r="C55" s="171"/>
      <c r="D55" s="177"/>
      <c r="E55" s="178"/>
      <c r="F55" s="179"/>
    </row>
    <row r="56" spans="1:6" s="131" customFormat="1" ht="30" x14ac:dyDescent="0.2">
      <c r="A56" s="123">
        <v>1.3</v>
      </c>
      <c r="B56" s="123" t="s">
        <v>383</v>
      </c>
      <c r="C56" s="176">
        <f>SUM(C57:C58)</f>
        <v>0</v>
      </c>
      <c r="D56" s="176">
        <f>SUM(D57:D58)</f>
        <v>0</v>
      </c>
      <c r="E56" s="178"/>
      <c r="F56" s="179"/>
    </row>
    <row r="57" spans="1:6" s="131" customFormat="1" ht="30" x14ac:dyDescent="0.2">
      <c r="A57" s="124" t="s">
        <v>384</v>
      </c>
      <c r="B57" s="124" t="s">
        <v>385</v>
      </c>
      <c r="C57" s="171"/>
      <c r="D57" s="177"/>
      <c r="E57" s="178"/>
      <c r="F57" s="179"/>
    </row>
    <row r="58" spans="1:6" s="131" customFormat="1" ht="16.5" customHeight="1" x14ac:dyDescent="0.2">
      <c r="A58" s="124" t="s">
        <v>386</v>
      </c>
      <c r="B58" s="124" t="s">
        <v>387</v>
      </c>
      <c r="C58" s="171"/>
      <c r="D58" s="177"/>
      <c r="E58" s="178"/>
      <c r="F58" s="179"/>
    </row>
    <row r="59" spans="1:6" s="131" customFormat="1" x14ac:dyDescent="0.2">
      <c r="A59" s="123">
        <v>1.4</v>
      </c>
      <c r="B59" s="123" t="s">
        <v>388</v>
      </c>
      <c r="C59" s="171"/>
      <c r="D59" s="177"/>
      <c r="E59" s="178"/>
      <c r="F59" s="179"/>
    </row>
    <row r="60" spans="1:6" s="183" customFormat="1" x14ac:dyDescent="0.2">
      <c r="A60" s="123">
        <v>1.5</v>
      </c>
      <c r="B60" s="123" t="s">
        <v>389</v>
      </c>
      <c r="C60" s="180"/>
      <c r="D60" s="185"/>
      <c r="E60" s="182"/>
    </row>
    <row r="61" spans="1:6" s="183" customFormat="1" x14ac:dyDescent="0.3">
      <c r="A61" s="123">
        <v>1.6</v>
      </c>
      <c r="B61" s="188" t="s">
        <v>390</v>
      </c>
      <c r="C61" s="121">
        <f>SUM(C62:C66)</f>
        <v>0</v>
      </c>
      <c r="D61" s="189">
        <f>SUM(D62:D66)</f>
        <v>0</v>
      </c>
      <c r="E61" s="182"/>
    </row>
    <row r="62" spans="1:6" s="183" customFormat="1" x14ac:dyDescent="0.2">
      <c r="A62" s="124" t="s">
        <v>391</v>
      </c>
      <c r="B62" s="190" t="s">
        <v>392</v>
      </c>
      <c r="C62" s="180"/>
      <c r="D62" s="185"/>
      <c r="E62" s="182"/>
    </row>
    <row r="63" spans="1:6" s="183" customFormat="1" ht="30" x14ac:dyDescent="0.2">
      <c r="A63" s="124" t="s">
        <v>393</v>
      </c>
      <c r="B63" s="190" t="s">
        <v>394</v>
      </c>
      <c r="C63" s="180"/>
      <c r="D63" s="185"/>
      <c r="E63" s="182"/>
    </row>
    <row r="64" spans="1:6" s="183" customFormat="1" x14ac:dyDescent="0.2">
      <c r="A64" s="124" t="s">
        <v>395</v>
      </c>
      <c r="B64" s="190" t="s">
        <v>396</v>
      </c>
      <c r="C64" s="185"/>
      <c r="D64" s="185"/>
      <c r="E64" s="182"/>
    </row>
    <row r="65" spans="1:5" s="183" customFormat="1" x14ac:dyDescent="0.2">
      <c r="A65" s="124" t="s">
        <v>397</v>
      </c>
      <c r="B65" s="190" t="s">
        <v>398</v>
      </c>
      <c r="C65" s="180"/>
      <c r="D65" s="185"/>
      <c r="E65" s="182"/>
    </row>
    <row r="66" spans="1:5" s="183" customFormat="1" x14ac:dyDescent="0.2">
      <c r="A66" s="124" t="s">
        <v>399</v>
      </c>
      <c r="B66" s="190" t="s">
        <v>400</v>
      </c>
      <c r="C66" s="180"/>
      <c r="D66" s="185"/>
      <c r="E66" s="182"/>
    </row>
    <row r="67" spans="1:5" x14ac:dyDescent="0.3">
      <c r="A67" s="120">
        <v>2</v>
      </c>
      <c r="B67" s="120" t="s">
        <v>401</v>
      </c>
      <c r="C67" s="191"/>
      <c r="D67" s="121">
        <f>SUM(D68:D74)</f>
        <v>0</v>
      </c>
      <c r="E67" s="192"/>
    </row>
    <row r="68" spans="1:5" x14ac:dyDescent="0.3">
      <c r="A68" s="193">
        <v>2.1</v>
      </c>
      <c r="B68" s="194" t="s">
        <v>402</v>
      </c>
      <c r="C68" s="195"/>
      <c r="D68" s="196"/>
      <c r="E68" s="192"/>
    </row>
    <row r="69" spans="1:5" x14ac:dyDescent="0.3">
      <c r="A69" s="193">
        <v>2.2000000000000002</v>
      </c>
      <c r="B69" s="194" t="s">
        <v>403</v>
      </c>
      <c r="C69" s="195"/>
      <c r="D69" s="196"/>
      <c r="E69" s="192"/>
    </row>
    <row r="70" spans="1:5" x14ac:dyDescent="0.3">
      <c r="A70" s="193">
        <v>2.2999999999999998</v>
      </c>
      <c r="B70" s="194" t="s">
        <v>404</v>
      </c>
      <c r="C70" s="195"/>
      <c r="D70" s="196"/>
      <c r="E70" s="192"/>
    </row>
    <row r="71" spans="1:5" x14ac:dyDescent="0.3">
      <c r="A71" s="193">
        <v>2.4</v>
      </c>
      <c r="B71" s="194" t="s">
        <v>405</v>
      </c>
      <c r="C71" s="195"/>
      <c r="D71" s="196"/>
      <c r="E71" s="192"/>
    </row>
    <row r="72" spans="1:5" x14ac:dyDescent="0.3">
      <c r="A72" s="193">
        <v>2.5</v>
      </c>
      <c r="B72" s="194" t="s">
        <v>406</v>
      </c>
      <c r="C72" s="195"/>
      <c r="D72" s="196"/>
      <c r="E72" s="192"/>
    </row>
    <row r="73" spans="1:5" x14ac:dyDescent="0.3">
      <c r="A73" s="193">
        <v>2.6</v>
      </c>
      <c r="B73" s="194" t="s">
        <v>407</v>
      </c>
      <c r="C73" s="195"/>
      <c r="D73" s="196"/>
      <c r="E73" s="192"/>
    </row>
    <row r="74" spans="1:5" x14ac:dyDescent="0.3">
      <c r="A74" s="193">
        <v>2.7</v>
      </c>
      <c r="B74" s="194" t="s">
        <v>408</v>
      </c>
      <c r="C74" s="197"/>
      <c r="D74" s="196"/>
      <c r="E74" s="192"/>
    </row>
    <row r="75" spans="1:5" x14ac:dyDescent="0.3">
      <c r="A75" s="120">
        <v>3</v>
      </c>
      <c r="B75" s="120" t="s">
        <v>409</v>
      </c>
      <c r="C75" s="121"/>
      <c r="D75" s="196"/>
      <c r="E75" s="192"/>
    </row>
    <row r="76" spans="1:5" x14ac:dyDescent="0.3">
      <c r="A76" s="120">
        <v>4</v>
      </c>
      <c r="B76" s="120" t="s">
        <v>410</v>
      </c>
      <c r="C76" s="121"/>
      <c r="D76" s="121">
        <f>SUM(D77:D78)</f>
        <v>0</v>
      </c>
      <c r="E76" s="192"/>
    </row>
    <row r="77" spans="1:5" x14ac:dyDescent="0.3">
      <c r="A77" s="193">
        <v>4.0999999999999996</v>
      </c>
      <c r="B77" s="193" t="s">
        <v>411</v>
      </c>
      <c r="C77" s="195"/>
      <c r="D77" s="125"/>
      <c r="E77" s="192"/>
    </row>
    <row r="78" spans="1:5" x14ac:dyDescent="0.3">
      <c r="A78" s="193">
        <v>4.2</v>
      </c>
      <c r="B78" s="193" t="s">
        <v>412</v>
      </c>
      <c r="C78" s="197"/>
      <c r="D78" s="125"/>
      <c r="E78" s="192"/>
    </row>
    <row r="79" spans="1:5" x14ac:dyDescent="0.3">
      <c r="A79" s="120">
        <v>5</v>
      </c>
      <c r="B79" s="120" t="s">
        <v>413</v>
      </c>
      <c r="C79" s="198"/>
      <c r="D79" s="197"/>
      <c r="E79" s="192"/>
    </row>
    <row r="80" spans="1:5" x14ac:dyDescent="0.3">
      <c r="B80" s="199"/>
    </row>
    <row r="81" spans="1:257" ht="15" customHeight="1" x14ac:dyDescent="0.3">
      <c r="A81" s="11" t="s">
        <v>414</v>
      </c>
      <c r="B81" s="11"/>
      <c r="C81" s="11"/>
      <c r="D81" s="11"/>
      <c r="E81" s="105"/>
    </row>
    <row r="82" spans="1:257" x14ac:dyDescent="0.3">
      <c r="B82" s="199"/>
    </row>
    <row r="83" spans="1:257" s="155" customFormat="1" ht="12.75" x14ac:dyDescent="0.2"/>
    <row r="84" spans="1:257" x14ac:dyDescent="0.3">
      <c r="A84" s="138" t="s">
        <v>294</v>
      </c>
      <c r="E84" s="105"/>
    </row>
    <row r="85" spans="1:257" x14ac:dyDescent="0.3">
      <c r="E85"/>
      <c r="F85"/>
      <c r="G85"/>
      <c r="H85"/>
      <c r="I85"/>
    </row>
    <row r="86" spans="1:257" x14ac:dyDescent="0.3">
      <c r="D86" s="114"/>
      <c r="E86"/>
      <c r="F86"/>
      <c r="G86"/>
      <c r="H86"/>
      <c r="I86"/>
    </row>
    <row r="87" spans="1:257" x14ac:dyDescent="0.3">
      <c r="A87"/>
      <c r="B87" s="138" t="s">
        <v>415</v>
      </c>
      <c r="D87" s="114"/>
      <c r="E87"/>
      <c r="F87"/>
      <c r="G87"/>
      <c r="H87"/>
      <c r="I87"/>
    </row>
    <row r="88" spans="1:257" x14ac:dyDescent="0.3">
      <c r="A88"/>
      <c r="B88" s="104" t="s">
        <v>416</v>
      </c>
      <c r="D88" s="114"/>
      <c r="E88"/>
      <c r="F88"/>
      <c r="G88"/>
      <c r="H88"/>
      <c r="I88"/>
    </row>
    <row r="89" spans="1:257" ht="12.75" x14ac:dyDescent="0.2">
      <c r="A89"/>
      <c r="B89" s="141" t="s">
        <v>297</v>
      </c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</row>
  </sheetData>
  <mergeCells count="3">
    <mergeCell ref="C1:D1"/>
    <mergeCell ref="C2:D2"/>
    <mergeCell ref="A81:D81"/>
  </mergeCells>
  <pageMargins left="0.196527777777778" right="0.196527777777778" top="0.196527777777778" bottom="0.196527777777778" header="0.51180555555555496" footer="0.51180555555555496"/>
  <pageSetup paperSize="0" scale="0" firstPageNumber="0" fitToHeight="0" orientation="portrait" usePrinterDefaults="0" horizontalDpi="0" verticalDpi="0" copies="0"/>
  <rowBreaks count="1" manualBreakCount="1">
    <brk id="55" max="16383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W87"/>
  <sheetViews>
    <sheetView showGridLines="0" zoomScaleNormal="100" zoomScalePageLayoutView="80" workbookViewId="0">
      <selection activeCell="H47" sqref="H47"/>
    </sheetView>
  </sheetViews>
  <sheetFormatPr defaultRowHeight="15" x14ac:dyDescent="0.3"/>
  <cols>
    <col min="1" max="1" width="15.7109375" style="142"/>
    <col min="2" max="2" width="74" style="142"/>
    <col min="3" max="3" width="14.85546875" style="142"/>
    <col min="4" max="4" width="13.28515625" style="142"/>
    <col min="5" max="5" width="0.7109375" style="142"/>
    <col min="6" max="257" width="9.140625" style="142"/>
  </cols>
  <sheetData>
    <row r="1" spans="1:12" x14ac:dyDescent="0.3">
      <c r="A1" s="106" t="s">
        <v>417</v>
      </c>
      <c r="B1" s="200"/>
      <c r="C1" s="13" t="s">
        <v>1</v>
      </c>
      <c r="D1" s="13"/>
      <c r="E1" s="201"/>
    </row>
    <row r="2" spans="1:12" x14ac:dyDescent="0.3">
      <c r="A2" s="107" t="s">
        <v>2</v>
      </c>
      <c r="B2" s="200"/>
      <c r="C2" s="12" t="str">
        <f>'ფორმა N1'!L2</f>
        <v>03.10.-21.10.2017</v>
      </c>
      <c r="D2" s="12"/>
      <c r="E2" s="201"/>
    </row>
    <row r="3" spans="1:12" x14ac:dyDescent="0.3">
      <c r="A3" s="107"/>
      <c r="B3" s="200"/>
      <c r="C3" s="108"/>
      <c r="D3" s="108"/>
      <c r="E3" s="201"/>
    </row>
    <row r="4" spans="1:12" s="104" customFormat="1" x14ac:dyDescent="0.3">
      <c r="A4" s="110" t="s">
        <v>4</v>
      </c>
      <c r="B4" s="110"/>
      <c r="C4" s="107"/>
      <c r="D4" s="107"/>
      <c r="E4" s="109"/>
      <c r="L4" s="142"/>
    </row>
    <row r="5" spans="1:12" s="104" customFormat="1" x14ac:dyDescent="0.3">
      <c r="A5" s="148" t="s">
        <v>5</v>
      </c>
      <c r="B5" s="140"/>
      <c r="C5" s="150"/>
      <c r="D5" s="150"/>
      <c r="E5" s="109"/>
    </row>
    <row r="6" spans="1:12" s="104" customFormat="1" x14ac:dyDescent="0.3">
      <c r="A6" s="110"/>
      <c r="B6" s="110"/>
      <c r="C6" s="107"/>
      <c r="D6" s="107"/>
      <c r="E6" s="109"/>
    </row>
    <row r="7" spans="1:12" s="119" customFormat="1" x14ac:dyDescent="0.3">
      <c r="A7" s="151"/>
      <c r="B7" s="151"/>
      <c r="C7" s="153"/>
      <c r="D7" s="153"/>
      <c r="E7" s="202"/>
    </row>
    <row r="8" spans="1:12" s="119" customFormat="1" ht="30" x14ac:dyDescent="0.3">
      <c r="A8" s="117" t="s">
        <v>7</v>
      </c>
      <c r="B8" s="118" t="s">
        <v>303</v>
      </c>
      <c r="C8" s="118" t="s">
        <v>304</v>
      </c>
      <c r="D8" s="118" t="s">
        <v>305</v>
      </c>
      <c r="E8" s="202"/>
    </row>
    <row r="9" spans="1:12" s="126" customFormat="1" ht="18" x14ac:dyDescent="0.2">
      <c r="A9" s="203">
        <v>1</v>
      </c>
      <c r="B9" s="203" t="s">
        <v>306</v>
      </c>
      <c r="C9" s="167">
        <f>SUM(C10,C14,C54,C57,C58,C59,C76)</f>
        <v>0</v>
      </c>
      <c r="D9" s="167">
        <f>SUM(D10,D14,D54,D57,D58,D59,D65,D72,D73)</f>
        <v>76350.13</v>
      </c>
      <c r="E9" s="204"/>
    </row>
    <row r="10" spans="1:12" s="126" customFormat="1" ht="18" x14ac:dyDescent="0.2">
      <c r="A10" s="205">
        <v>1.1000000000000001</v>
      </c>
      <c r="B10" s="205" t="s">
        <v>307</v>
      </c>
      <c r="C10" s="176"/>
      <c r="D10" s="176">
        <f>SUM(D11:D12)</f>
        <v>687.5</v>
      </c>
      <c r="E10" s="204"/>
    </row>
    <row r="11" spans="1:12" s="126" customFormat="1" ht="16.5" customHeight="1" x14ac:dyDescent="0.2">
      <c r="A11" s="206" t="s">
        <v>247</v>
      </c>
      <c r="B11" s="206" t="s">
        <v>308</v>
      </c>
      <c r="C11" s="207"/>
      <c r="D11" s="208">
        <f>550+137.5</f>
        <v>687.5</v>
      </c>
      <c r="E11" s="204"/>
    </row>
    <row r="12" spans="1:12" ht="16.5" customHeight="1" x14ac:dyDescent="0.3">
      <c r="A12" s="206" t="s">
        <v>249</v>
      </c>
      <c r="B12" s="206" t="s">
        <v>309</v>
      </c>
      <c r="C12" s="207"/>
      <c r="D12" s="208"/>
      <c r="E12" s="201"/>
    </row>
    <row r="13" spans="1:12" ht="16.5" customHeight="1" x14ac:dyDescent="0.3">
      <c r="A13" s="174" t="s">
        <v>310</v>
      </c>
      <c r="B13" s="175" t="s">
        <v>311</v>
      </c>
      <c r="C13" s="207"/>
      <c r="D13" s="208"/>
      <c r="E13" s="201"/>
    </row>
    <row r="14" spans="1:12" x14ac:dyDescent="0.3">
      <c r="A14" s="205">
        <v>1.2</v>
      </c>
      <c r="B14" s="205" t="s">
        <v>312</v>
      </c>
      <c r="C14" s="176">
        <f>SUM(C15,C18,C30:C33,C36,C37,C44,C45,C46,C47,C48,C52,C53)</f>
        <v>0</v>
      </c>
      <c r="D14" s="176">
        <f>SUM(D15,D18,D30:D33,D36,D37,D44,D45,D46,D47,D48,D52,D53)</f>
        <v>75257.63</v>
      </c>
      <c r="E14" s="201"/>
    </row>
    <row r="15" spans="1:12" x14ac:dyDescent="0.3">
      <c r="A15" s="206" t="s">
        <v>278</v>
      </c>
      <c r="B15" s="206" t="s">
        <v>313</v>
      </c>
      <c r="C15" s="169">
        <f>SUM(C16:C17)</f>
        <v>0</v>
      </c>
      <c r="D15" s="169">
        <f>SUM(D16:D17)</f>
        <v>0</v>
      </c>
      <c r="E15" s="201"/>
    </row>
    <row r="16" spans="1:12" ht="17.25" customHeight="1" x14ac:dyDescent="0.3">
      <c r="A16" s="187" t="s">
        <v>279</v>
      </c>
      <c r="B16" s="187" t="s">
        <v>314</v>
      </c>
      <c r="C16" s="209"/>
      <c r="D16" s="210"/>
      <c r="E16" s="201"/>
    </row>
    <row r="17" spans="1:5" ht="17.25" customHeight="1" x14ac:dyDescent="0.3">
      <c r="A17" s="187" t="s">
        <v>281</v>
      </c>
      <c r="B17" s="187" t="s">
        <v>315</v>
      </c>
      <c r="C17" s="209"/>
      <c r="D17" s="210"/>
      <c r="E17" s="201"/>
    </row>
    <row r="18" spans="1:5" x14ac:dyDescent="0.3">
      <c r="A18" s="206" t="s">
        <v>285</v>
      </c>
      <c r="B18" s="206" t="s">
        <v>316</v>
      </c>
      <c r="C18" s="169">
        <f>SUM(C19:C24,C29)</f>
        <v>0</v>
      </c>
      <c r="D18" s="169"/>
      <c r="E18" s="201"/>
    </row>
    <row r="19" spans="1:5" ht="30" x14ac:dyDescent="0.3">
      <c r="A19" s="187" t="s">
        <v>286</v>
      </c>
      <c r="B19" s="187" t="s">
        <v>317</v>
      </c>
      <c r="C19" s="211"/>
      <c r="D19" s="185"/>
      <c r="E19" s="201"/>
    </row>
    <row r="20" spans="1:5" x14ac:dyDescent="0.3">
      <c r="A20" s="187" t="s">
        <v>288</v>
      </c>
      <c r="B20" s="187" t="s">
        <v>318</v>
      </c>
      <c r="C20" s="211"/>
      <c r="D20" s="184"/>
      <c r="E20" s="201"/>
    </row>
    <row r="21" spans="1:5" ht="30" x14ac:dyDescent="0.3">
      <c r="A21" s="187" t="s">
        <v>290</v>
      </c>
      <c r="B21" s="187" t="s">
        <v>319</v>
      </c>
      <c r="C21" s="211"/>
      <c r="D21" s="185"/>
      <c r="E21" s="201"/>
    </row>
    <row r="22" spans="1:5" x14ac:dyDescent="0.3">
      <c r="A22" s="187" t="s">
        <v>320</v>
      </c>
      <c r="B22" s="187" t="s">
        <v>321</v>
      </c>
      <c r="C22" s="211"/>
      <c r="D22" s="185"/>
      <c r="E22" s="201"/>
    </row>
    <row r="23" spans="1:5" x14ac:dyDescent="0.3">
      <c r="A23" s="187" t="s">
        <v>322</v>
      </c>
      <c r="B23" s="187" t="s">
        <v>323</v>
      </c>
      <c r="C23" s="211"/>
      <c r="D23" s="185"/>
      <c r="E23" s="201"/>
    </row>
    <row r="24" spans="1:5" x14ac:dyDescent="0.3">
      <c r="A24" s="187" t="s">
        <v>324</v>
      </c>
      <c r="B24" s="187" t="s">
        <v>325</v>
      </c>
      <c r="C24" s="212">
        <f>SUM(C25:C28)</f>
        <v>0</v>
      </c>
      <c r="D24" s="212"/>
      <c r="E24" s="201"/>
    </row>
    <row r="25" spans="1:5" ht="16.5" customHeight="1" x14ac:dyDescent="0.3">
      <c r="A25" s="213" t="s">
        <v>326</v>
      </c>
      <c r="B25" s="213" t="s">
        <v>327</v>
      </c>
      <c r="C25" s="211"/>
      <c r="D25" s="185"/>
      <c r="E25" s="201"/>
    </row>
    <row r="26" spans="1:5" ht="16.5" customHeight="1" x14ac:dyDescent="0.3">
      <c r="A26" s="213" t="s">
        <v>328</v>
      </c>
      <c r="B26" s="213" t="s">
        <v>329</v>
      </c>
      <c r="C26" s="211"/>
      <c r="D26" s="185"/>
      <c r="E26" s="201"/>
    </row>
    <row r="27" spans="1:5" ht="16.5" customHeight="1" x14ac:dyDescent="0.3">
      <c r="A27" s="213" t="s">
        <v>330</v>
      </c>
      <c r="B27" s="213" t="s">
        <v>331</v>
      </c>
      <c r="C27" s="211"/>
      <c r="D27" s="185"/>
      <c r="E27" s="201"/>
    </row>
    <row r="28" spans="1:5" ht="16.5" customHeight="1" x14ac:dyDescent="0.3">
      <c r="A28" s="213" t="s">
        <v>332</v>
      </c>
      <c r="B28" s="213" t="s">
        <v>333</v>
      </c>
      <c r="C28" s="211"/>
      <c r="D28" s="186"/>
      <c r="E28" s="201"/>
    </row>
    <row r="29" spans="1:5" x14ac:dyDescent="0.3">
      <c r="A29" s="187" t="s">
        <v>334</v>
      </c>
      <c r="B29" s="187" t="s">
        <v>335</v>
      </c>
      <c r="C29" s="211"/>
      <c r="D29" s="186"/>
      <c r="E29" s="201"/>
    </row>
    <row r="30" spans="1:5" x14ac:dyDescent="0.3">
      <c r="A30" s="206" t="s">
        <v>292</v>
      </c>
      <c r="B30" s="206" t="s">
        <v>336</v>
      </c>
      <c r="C30" s="207"/>
      <c r="D30" s="208"/>
      <c r="E30" s="201"/>
    </row>
    <row r="31" spans="1:5" x14ac:dyDescent="0.3">
      <c r="A31" s="206" t="s">
        <v>337</v>
      </c>
      <c r="B31" s="206" t="s">
        <v>338</v>
      </c>
      <c r="C31" s="207"/>
      <c r="D31" s="208"/>
      <c r="E31" s="201"/>
    </row>
    <row r="32" spans="1:5" x14ac:dyDescent="0.3">
      <c r="A32" s="206" t="s">
        <v>339</v>
      </c>
      <c r="B32" s="206" t="s">
        <v>340</v>
      </c>
      <c r="C32" s="207"/>
      <c r="D32" s="208"/>
      <c r="E32" s="201"/>
    </row>
    <row r="33" spans="1:5" x14ac:dyDescent="0.3">
      <c r="A33" s="206" t="s">
        <v>341</v>
      </c>
      <c r="B33" s="206" t="s">
        <v>342</v>
      </c>
      <c r="C33" s="169">
        <f>SUM(C34:C35)</f>
        <v>0</v>
      </c>
      <c r="D33" s="169">
        <f>SUM(D34:D35)</f>
        <v>0</v>
      </c>
      <c r="E33" s="201"/>
    </row>
    <row r="34" spans="1:5" x14ac:dyDescent="0.3">
      <c r="A34" s="187" t="s">
        <v>343</v>
      </c>
      <c r="B34" s="187" t="s">
        <v>344</v>
      </c>
      <c r="C34" s="207"/>
      <c r="D34" s="208"/>
      <c r="E34" s="201"/>
    </row>
    <row r="35" spans="1:5" x14ac:dyDescent="0.3">
      <c r="A35" s="187" t="s">
        <v>345</v>
      </c>
      <c r="B35" s="187" t="s">
        <v>346</v>
      </c>
      <c r="C35" s="207"/>
      <c r="D35" s="208"/>
      <c r="E35" s="201"/>
    </row>
    <row r="36" spans="1:5" x14ac:dyDescent="0.3">
      <c r="A36" s="206" t="s">
        <v>347</v>
      </c>
      <c r="B36" s="206" t="s">
        <v>348</v>
      </c>
      <c r="C36" s="207"/>
      <c r="D36" s="208">
        <v>31.05</v>
      </c>
      <c r="E36" s="201"/>
    </row>
    <row r="37" spans="1:5" x14ac:dyDescent="0.3">
      <c r="A37" s="206" t="s">
        <v>349</v>
      </c>
      <c r="B37" s="206" t="s">
        <v>418</v>
      </c>
      <c r="C37" s="169">
        <f>SUM(C38:C43)</f>
        <v>0</v>
      </c>
      <c r="D37" s="169">
        <f>SUM(D38:D43)</f>
        <v>64637.59</v>
      </c>
      <c r="E37" s="201"/>
    </row>
    <row r="38" spans="1:5" x14ac:dyDescent="0.3">
      <c r="A38" s="187" t="s">
        <v>351</v>
      </c>
      <c r="B38" s="187" t="s">
        <v>352</v>
      </c>
      <c r="C38" s="207"/>
      <c r="D38" s="207">
        <f>27493.67+25594</f>
        <v>53087.67</v>
      </c>
      <c r="E38" s="201"/>
    </row>
    <row r="39" spans="1:5" x14ac:dyDescent="0.3">
      <c r="A39" s="187" t="s">
        <v>353</v>
      </c>
      <c r="B39" s="187" t="s">
        <v>354</v>
      </c>
      <c r="C39" s="207"/>
      <c r="D39" s="207">
        <f>300+90.29</f>
        <v>390.29</v>
      </c>
      <c r="E39" s="201"/>
    </row>
    <row r="40" spans="1:5" x14ac:dyDescent="0.3">
      <c r="A40" s="187" t="s">
        <v>355</v>
      </c>
      <c r="B40" s="187" t="s">
        <v>356</v>
      </c>
      <c r="C40" s="207"/>
      <c r="D40" s="208">
        <v>11159.63</v>
      </c>
      <c r="E40" s="201"/>
    </row>
    <row r="41" spans="1:5" x14ac:dyDescent="0.3">
      <c r="A41" s="187" t="s">
        <v>357</v>
      </c>
      <c r="B41" s="187" t="s">
        <v>358</v>
      </c>
      <c r="C41" s="207"/>
      <c r="D41" s="208"/>
      <c r="E41" s="201"/>
    </row>
    <row r="42" spans="1:5" x14ac:dyDescent="0.3">
      <c r="A42" s="187" t="s">
        <v>359</v>
      </c>
      <c r="B42" s="187" t="s">
        <v>360</v>
      </c>
      <c r="C42" s="207"/>
      <c r="D42" s="208"/>
      <c r="E42" s="201"/>
    </row>
    <row r="43" spans="1:5" x14ac:dyDescent="0.3">
      <c r="A43" s="187" t="s">
        <v>361</v>
      </c>
      <c r="B43" s="187" t="s">
        <v>362</v>
      </c>
      <c r="C43" s="207"/>
      <c r="D43" s="208"/>
      <c r="E43" s="201"/>
    </row>
    <row r="44" spans="1:5" ht="30" x14ac:dyDescent="0.3">
      <c r="A44" s="206" t="s">
        <v>363</v>
      </c>
      <c r="B44" s="206" t="s">
        <v>364</v>
      </c>
      <c r="C44" s="207"/>
      <c r="D44" s="208">
        <f>1000+1801.51+7200+587.48</f>
        <v>10588.99</v>
      </c>
      <c r="E44" s="201"/>
    </row>
    <row r="45" spans="1:5" x14ac:dyDescent="0.3">
      <c r="A45" s="206" t="s">
        <v>365</v>
      </c>
      <c r="B45" s="206" t="s">
        <v>366</v>
      </c>
      <c r="C45" s="207"/>
      <c r="D45" s="208"/>
      <c r="E45" s="201"/>
    </row>
    <row r="46" spans="1:5" x14ac:dyDescent="0.3">
      <c r="A46" s="206" t="s">
        <v>367</v>
      </c>
      <c r="B46" s="206" t="s">
        <v>368</v>
      </c>
      <c r="C46" s="207"/>
      <c r="D46" s="208"/>
      <c r="E46" s="201"/>
    </row>
    <row r="47" spans="1:5" x14ac:dyDescent="0.3">
      <c r="A47" s="206" t="s">
        <v>369</v>
      </c>
      <c r="B47" s="206" t="s">
        <v>370</v>
      </c>
      <c r="C47" s="207"/>
      <c r="D47" s="208"/>
      <c r="E47" s="201"/>
    </row>
    <row r="48" spans="1:5" x14ac:dyDescent="0.3">
      <c r="A48" s="206" t="s">
        <v>371</v>
      </c>
      <c r="B48" s="206" t="s">
        <v>419</v>
      </c>
      <c r="C48" s="169">
        <f>SUM(C49:C51)</f>
        <v>0</v>
      </c>
      <c r="D48" s="169">
        <f>SUM(D49:D51)</f>
        <v>0</v>
      </c>
      <c r="E48" s="201"/>
    </row>
    <row r="49" spans="1:5" x14ac:dyDescent="0.3">
      <c r="A49" s="130" t="s">
        <v>373</v>
      </c>
      <c r="B49" s="130" t="s">
        <v>374</v>
      </c>
      <c r="C49" s="207"/>
      <c r="D49" s="208"/>
      <c r="E49" s="201"/>
    </row>
    <row r="50" spans="1:5" x14ac:dyDescent="0.3">
      <c r="A50" s="130" t="s">
        <v>375</v>
      </c>
      <c r="B50" s="130" t="s">
        <v>376</v>
      </c>
      <c r="C50" s="207"/>
      <c r="D50" s="208"/>
      <c r="E50" s="201"/>
    </row>
    <row r="51" spans="1:5" x14ac:dyDescent="0.3">
      <c r="A51" s="130" t="s">
        <v>377</v>
      </c>
      <c r="B51" s="130" t="s">
        <v>378</v>
      </c>
      <c r="C51" s="207"/>
      <c r="D51" s="208"/>
      <c r="E51" s="201"/>
    </row>
    <row r="52" spans="1:5" ht="26.25" customHeight="1" x14ac:dyDescent="0.3">
      <c r="A52" s="206" t="s">
        <v>379</v>
      </c>
      <c r="B52" s="206" t="s">
        <v>380</v>
      </c>
      <c r="C52" s="207"/>
      <c r="D52" s="208"/>
      <c r="E52" s="201"/>
    </row>
    <row r="53" spans="1:5" x14ac:dyDescent="0.3">
      <c r="A53" s="206" t="s">
        <v>381</v>
      </c>
      <c r="B53" s="206" t="s">
        <v>382</v>
      </c>
      <c r="C53" s="207"/>
      <c r="D53" s="208"/>
      <c r="E53" s="201"/>
    </row>
    <row r="54" spans="1:5" ht="30" x14ac:dyDescent="0.3">
      <c r="A54" s="205">
        <v>1.3</v>
      </c>
      <c r="B54" s="123" t="s">
        <v>383</v>
      </c>
      <c r="C54" s="176">
        <f>SUM(C55:C56)</f>
        <v>0</v>
      </c>
      <c r="D54" s="176">
        <f>SUM(D55:D56)</f>
        <v>0</v>
      </c>
      <c r="E54" s="201"/>
    </row>
    <row r="55" spans="1:5" ht="30" x14ac:dyDescent="0.3">
      <c r="A55" s="206" t="s">
        <v>384</v>
      </c>
      <c r="B55" s="206" t="s">
        <v>385</v>
      </c>
      <c r="C55" s="207"/>
      <c r="D55" s="208"/>
      <c r="E55" s="201"/>
    </row>
    <row r="56" spans="1:5" x14ac:dyDescent="0.3">
      <c r="A56" s="206" t="s">
        <v>386</v>
      </c>
      <c r="B56" s="206" t="s">
        <v>387</v>
      </c>
      <c r="C56" s="207"/>
      <c r="D56" s="208"/>
      <c r="E56" s="201"/>
    </row>
    <row r="57" spans="1:5" x14ac:dyDescent="0.3">
      <c r="A57" s="205">
        <v>1.4</v>
      </c>
      <c r="B57" s="205" t="s">
        <v>388</v>
      </c>
      <c r="C57" s="207"/>
      <c r="D57" s="208"/>
      <c r="E57" s="201"/>
    </row>
    <row r="58" spans="1:5" x14ac:dyDescent="0.3">
      <c r="A58" s="205">
        <v>1.5</v>
      </c>
      <c r="B58" s="205" t="s">
        <v>389</v>
      </c>
      <c r="C58" s="211"/>
      <c r="D58" s="185"/>
      <c r="E58" s="201"/>
    </row>
    <row r="59" spans="1:5" x14ac:dyDescent="0.3">
      <c r="A59" s="205">
        <v>1.6</v>
      </c>
      <c r="B59" s="188" t="s">
        <v>390</v>
      </c>
      <c r="C59" s="176">
        <f>SUM(C60:C64)</f>
        <v>0</v>
      </c>
      <c r="D59" s="176">
        <f>SUM(D60:D64)</f>
        <v>405</v>
      </c>
      <c r="E59" s="201"/>
    </row>
    <row r="60" spans="1:5" x14ac:dyDescent="0.3">
      <c r="A60" s="206" t="s">
        <v>391</v>
      </c>
      <c r="B60" s="190" t="s">
        <v>392</v>
      </c>
      <c r="C60" s="211"/>
      <c r="D60" s="185"/>
      <c r="E60" s="201"/>
    </row>
    <row r="61" spans="1:5" ht="30" x14ac:dyDescent="0.3">
      <c r="A61" s="206" t="s">
        <v>393</v>
      </c>
      <c r="B61" s="190" t="s">
        <v>394</v>
      </c>
      <c r="C61" s="211"/>
      <c r="D61" s="185">
        <v>405</v>
      </c>
      <c r="E61" s="201"/>
    </row>
    <row r="62" spans="1:5" x14ac:dyDescent="0.3">
      <c r="A62" s="206" t="s">
        <v>395</v>
      </c>
      <c r="B62" s="190" t="s">
        <v>396</v>
      </c>
      <c r="C62" s="185"/>
      <c r="D62" s="185"/>
      <c r="E62" s="201"/>
    </row>
    <row r="63" spans="1:5" x14ac:dyDescent="0.3">
      <c r="A63" s="206" t="s">
        <v>397</v>
      </c>
      <c r="B63" s="190" t="s">
        <v>398</v>
      </c>
      <c r="C63" s="211"/>
      <c r="D63" s="185"/>
      <c r="E63" s="201"/>
    </row>
    <row r="64" spans="1:5" x14ac:dyDescent="0.3">
      <c r="A64" s="206" t="s">
        <v>399</v>
      </c>
      <c r="B64" s="214" t="s">
        <v>400</v>
      </c>
      <c r="C64" s="211"/>
      <c r="D64" s="215"/>
      <c r="E64" s="201"/>
    </row>
    <row r="65" spans="1:5" x14ac:dyDescent="0.3">
      <c r="A65" s="203">
        <v>2</v>
      </c>
      <c r="B65" s="216" t="s">
        <v>420</v>
      </c>
      <c r="C65" s="217"/>
      <c r="D65" s="218">
        <f>SUM(D66:D71)</f>
        <v>0</v>
      </c>
      <c r="E65" s="201"/>
    </row>
    <row r="66" spans="1:5" x14ac:dyDescent="0.3">
      <c r="A66" s="219">
        <v>2.1</v>
      </c>
      <c r="B66" s="220" t="s">
        <v>402</v>
      </c>
      <c r="C66" s="169"/>
      <c r="D66" s="221"/>
      <c r="E66" s="201"/>
    </row>
    <row r="67" spans="1:5" x14ac:dyDescent="0.3">
      <c r="A67" s="219">
        <v>2.2000000000000002</v>
      </c>
      <c r="B67" s="220" t="s">
        <v>404</v>
      </c>
      <c r="C67" s="169"/>
      <c r="D67" s="222"/>
      <c r="E67" s="201"/>
    </row>
    <row r="68" spans="1:5" x14ac:dyDescent="0.3">
      <c r="A68" s="219">
        <v>2.2999999999999998</v>
      </c>
      <c r="B68" s="220" t="s">
        <v>405</v>
      </c>
      <c r="C68" s="169"/>
      <c r="D68" s="222"/>
      <c r="E68" s="201"/>
    </row>
    <row r="69" spans="1:5" x14ac:dyDescent="0.3">
      <c r="A69" s="219">
        <v>2.4</v>
      </c>
      <c r="B69" s="220" t="s">
        <v>421</v>
      </c>
      <c r="C69" s="169"/>
      <c r="D69" s="222"/>
      <c r="E69" s="201"/>
    </row>
    <row r="70" spans="1:5" x14ac:dyDescent="0.3">
      <c r="A70" s="219">
        <v>2.5</v>
      </c>
      <c r="B70" s="220" t="s">
        <v>407</v>
      </c>
      <c r="C70" s="169"/>
      <c r="D70" s="222"/>
      <c r="E70" s="201"/>
    </row>
    <row r="71" spans="1:5" x14ac:dyDescent="0.3">
      <c r="A71" s="219">
        <v>2.6</v>
      </c>
      <c r="B71" s="220" t="s">
        <v>408</v>
      </c>
      <c r="C71" s="169"/>
      <c r="D71" s="222"/>
      <c r="E71" s="201"/>
    </row>
    <row r="72" spans="1:5" s="104" customFormat="1" x14ac:dyDescent="0.3">
      <c r="A72" s="203">
        <v>3</v>
      </c>
      <c r="B72" s="223" t="s">
        <v>409</v>
      </c>
      <c r="C72" s="121"/>
      <c r="D72" s="224"/>
      <c r="E72" s="116"/>
    </row>
    <row r="73" spans="1:5" s="104" customFormat="1" x14ac:dyDescent="0.3">
      <c r="A73" s="203">
        <v>4</v>
      </c>
      <c r="B73" s="203" t="s">
        <v>410</v>
      </c>
      <c r="C73" s="225">
        <f>SUM(C74:C75)</f>
        <v>0</v>
      </c>
      <c r="D73" s="121">
        <f>SUM(D74:D75)</f>
        <v>0</v>
      </c>
      <c r="E73" s="116"/>
    </row>
    <row r="74" spans="1:5" s="104" customFormat="1" x14ac:dyDescent="0.3">
      <c r="A74" s="219">
        <v>4.0999999999999996</v>
      </c>
      <c r="B74" s="219" t="s">
        <v>411</v>
      </c>
      <c r="C74" s="125"/>
      <c r="D74" s="125"/>
      <c r="E74" s="116"/>
    </row>
    <row r="75" spans="1:5" s="104" customFormat="1" x14ac:dyDescent="0.3">
      <c r="A75" s="219">
        <v>4.2</v>
      </c>
      <c r="B75" s="219" t="s">
        <v>412</v>
      </c>
      <c r="C75" s="125"/>
      <c r="D75" s="125"/>
      <c r="E75" s="116"/>
    </row>
    <row r="76" spans="1:5" s="104" customFormat="1" x14ac:dyDescent="0.3">
      <c r="A76" s="203">
        <v>5</v>
      </c>
      <c r="B76" s="226" t="s">
        <v>413</v>
      </c>
      <c r="C76" s="125"/>
      <c r="D76" s="121"/>
      <c r="E76" s="116"/>
    </row>
    <row r="77" spans="1:5" s="104" customFormat="1" x14ac:dyDescent="0.3">
      <c r="A77" s="227"/>
      <c r="B77" s="227"/>
      <c r="C77" s="114"/>
      <c r="D77" s="114"/>
      <c r="E77" s="116"/>
    </row>
    <row r="78" spans="1:5" s="104" customFormat="1" ht="15" customHeight="1" x14ac:dyDescent="0.3">
      <c r="A78" s="11" t="s">
        <v>414</v>
      </c>
      <c r="B78" s="11"/>
      <c r="C78" s="11"/>
      <c r="D78" s="11"/>
      <c r="E78" s="116"/>
    </row>
    <row r="79" spans="1:5" s="104" customFormat="1" x14ac:dyDescent="0.3">
      <c r="A79" s="227"/>
      <c r="B79" s="227"/>
      <c r="C79" s="114"/>
      <c r="D79" s="114"/>
      <c r="E79" s="116"/>
    </row>
    <row r="80" spans="1:5" s="155" customFormat="1" ht="12.75" x14ac:dyDescent="0.2"/>
    <row r="81" spans="1:257" s="104" customFormat="1" x14ac:dyDescent="0.3">
      <c r="A81" s="138" t="s">
        <v>294</v>
      </c>
      <c r="E81" s="105"/>
    </row>
    <row r="82" spans="1:257" s="104" customFormat="1" x14ac:dyDescent="0.3">
      <c r="E82"/>
      <c r="F82"/>
      <c r="G82"/>
      <c r="H82"/>
      <c r="I82"/>
    </row>
    <row r="83" spans="1:257" s="104" customFormat="1" x14ac:dyDescent="0.3">
      <c r="D83" s="114"/>
      <c r="E83"/>
      <c r="F83"/>
      <c r="G83"/>
      <c r="H83"/>
      <c r="I83"/>
    </row>
    <row r="84" spans="1:257" s="104" customFormat="1" x14ac:dyDescent="0.3">
      <c r="A84"/>
      <c r="B84" s="199" t="s">
        <v>422</v>
      </c>
      <c r="D84" s="114"/>
      <c r="E84"/>
      <c r="F84"/>
      <c r="G84"/>
      <c r="H84"/>
      <c r="I84"/>
    </row>
    <row r="85" spans="1:257" s="104" customFormat="1" ht="15" customHeight="1" x14ac:dyDescent="0.3">
      <c r="A85"/>
      <c r="B85" s="10" t="s">
        <v>423</v>
      </c>
      <c r="C85" s="10"/>
      <c r="D85" s="10"/>
      <c r="E85"/>
      <c r="F85"/>
      <c r="G85"/>
      <c r="H85"/>
      <c r="I85"/>
    </row>
    <row r="86" spans="1:257" ht="12.75" x14ac:dyDescent="0.2">
      <c r="A86"/>
      <c r="B86" s="141" t="s">
        <v>424</v>
      </c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</row>
    <row r="87" spans="1:257" s="104" customFormat="1" ht="15" customHeight="1" x14ac:dyDescent="0.3">
      <c r="A87" s="228"/>
      <c r="B87" s="10" t="s">
        <v>425</v>
      </c>
      <c r="C87" s="10"/>
      <c r="D87" s="10"/>
    </row>
  </sheetData>
  <mergeCells count="5">
    <mergeCell ref="C1:D1"/>
    <mergeCell ref="C2:D2"/>
    <mergeCell ref="A78:D78"/>
    <mergeCell ref="B85:D85"/>
    <mergeCell ref="B87:D87"/>
  </mergeCells>
  <printOptions gridLines="1"/>
  <pageMargins left="1" right="1" top="1" bottom="1" header="0.51180555555555496" footer="0.51180555555555496"/>
  <pageSetup paperSize="0" scale="0" firstPageNumber="0" orientation="portrait" usePrinterDefaults="0" horizontalDpi="0" verticalDpi="0" copies="0"/>
  <rowBreaks count="1" manualBreakCount="1">
    <brk id="58" max="16383" man="1"/>
  </rowBreaks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38"/>
  <sheetViews>
    <sheetView showGridLines="0" zoomScaleNormal="100" zoomScalePageLayoutView="80" workbookViewId="0">
      <selection activeCell="C3" sqref="C3"/>
    </sheetView>
  </sheetViews>
  <sheetFormatPr defaultRowHeight="15" x14ac:dyDescent="0.3"/>
  <cols>
    <col min="1" max="1" width="8.85546875" style="104"/>
    <col min="2" max="2" width="84.7109375" style="104"/>
    <col min="3" max="3" width="15.85546875" style="104"/>
    <col min="4" max="4" width="13.5703125" style="104"/>
    <col min="5" max="5" width="0.7109375" style="104"/>
    <col min="6" max="257" width="9.140625" style="104"/>
  </cols>
  <sheetData>
    <row r="1" spans="1:5" s="119" customFormat="1" x14ac:dyDescent="0.3">
      <c r="A1" s="106" t="s">
        <v>426</v>
      </c>
      <c r="B1" s="110"/>
      <c r="C1" s="13" t="s">
        <v>1</v>
      </c>
      <c r="D1" s="13"/>
      <c r="E1" s="159"/>
    </row>
    <row r="2" spans="1:5" s="119" customFormat="1" x14ac:dyDescent="0.3">
      <c r="A2" s="106" t="s">
        <v>427</v>
      </c>
      <c r="B2" s="110"/>
      <c r="C2" s="9" t="str">
        <f>'ფორმა N1'!L2</f>
        <v>03.10.-21.10.2017</v>
      </c>
      <c r="D2" s="9"/>
      <c r="E2" s="159"/>
    </row>
    <row r="3" spans="1:5" s="119" customFormat="1" x14ac:dyDescent="0.3">
      <c r="A3" s="107" t="s">
        <v>2</v>
      </c>
      <c r="B3" s="106"/>
      <c r="C3" s="108"/>
      <c r="D3" s="108"/>
      <c r="E3" s="159"/>
    </row>
    <row r="4" spans="1:5" s="119" customFormat="1" x14ac:dyDescent="0.3">
      <c r="A4" s="110" t="s">
        <v>4</v>
      </c>
      <c r="B4" s="107"/>
      <c r="C4" s="108"/>
      <c r="D4" s="108"/>
      <c r="E4" s="159"/>
    </row>
    <row r="5" spans="1:5" x14ac:dyDescent="0.3">
      <c r="A5" s="110" t="str">
        <f>'ფორმა N2'!A5</f>
        <v>ალექსანდრე ელისაშვილი</v>
      </c>
      <c r="B5" s="110"/>
      <c r="C5" s="107"/>
      <c r="D5" s="107"/>
      <c r="E5" s="161"/>
    </row>
    <row r="6" spans="1:5" x14ac:dyDescent="0.3">
      <c r="A6" s="110"/>
      <c r="B6" s="110"/>
      <c r="C6" s="107"/>
      <c r="D6" s="107"/>
      <c r="E6" s="161"/>
    </row>
    <row r="7" spans="1:5" x14ac:dyDescent="0.3">
      <c r="A7" s="110"/>
      <c r="B7" s="110"/>
      <c r="C7" s="107"/>
      <c r="D7" s="107"/>
      <c r="E7" s="161"/>
    </row>
    <row r="8" spans="1:5" s="119" customFormat="1" x14ac:dyDescent="0.3">
      <c r="A8" s="151"/>
      <c r="B8" s="151"/>
      <c r="C8" s="153"/>
      <c r="D8" s="153"/>
      <c r="E8" s="159"/>
    </row>
    <row r="9" spans="1:5" s="119" customFormat="1" ht="30" x14ac:dyDescent="0.3">
      <c r="A9" s="165" t="s">
        <v>7</v>
      </c>
      <c r="B9" s="165" t="s">
        <v>428</v>
      </c>
      <c r="C9" s="118" t="s">
        <v>304</v>
      </c>
      <c r="D9" s="118" t="s">
        <v>305</v>
      </c>
      <c r="E9" s="159"/>
    </row>
    <row r="10" spans="1:5" s="126" customFormat="1" ht="18" x14ac:dyDescent="0.2">
      <c r="A10" s="193" t="s">
        <v>429</v>
      </c>
      <c r="B10" s="193"/>
      <c r="C10" s="171"/>
      <c r="D10" s="171"/>
      <c r="E10" s="170"/>
    </row>
    <row r="11" spans="1:5" s="128" customFormat="1" x14ac:dyDescent="0.2">
      <c r="A11" s="193" t="s">
        <v>430</v>
      </c>
      <c r="B11" s="193"/>
      <c r="C11" s="171"/>
      <c r="D11" s="171"/>
      <c r="E11" s="172"/>
    </row>
    <row r="12" spans="1:5" s="128" customFormat="1" x14ac:dyDescent="0.2">
      <c r="A12" s="123" t="s">
        <v>431</v>
      </c>
      <c r="B12" s="123"/>
      <c r="C12" s="171"/>
      <c r="D12" s="171"/>
      <c r="E12" s="172"/>
    </row>
    <row r="13" spans="1:5" s="128" customFormat="1" x14ac:dyDescent="0.2">
      <c r="A13" s="123" t="s">
        <v>431</v>
      </c>
      <c r="B13" s="123"/>
      <c r="C13" s="171"/>
      <c r="D13" s="171"/>
      <c r="E13" s="172"/>
    </row>
    <row r="14" spans="1:5" s="128" customFormat="1" x14ac:dyDescent="0.2">
      <c r="A14" s="123" t="s">
        <v>431</v>
      </c>
      <c r="B14" s="123"/>
      <c r="C14" s="171"/>
      <c r="D14" s="171"/>
      <c r="E14" s="172"/>
    </row>
    <row r="15" spans="1:5" s="128" customFormat="1" x14ac:dyDescent="0.2">
      <c r="A15" s="123" t="s">
        <v>431</v>
      </c>
      <c r="B15" s="123"/>
      <c r="C15" s="171"/>
      <c r="D15" s="171"/>
      <c r="E15" s="172"/>
    </row>
    <row r="16" spans="1:5" s="128" customFormat="1" x14ac:dyDescent="0.2">
      <c r="A16" s="123" t="s">
        <v>431</v>
      </c>
      <c r="B16" s="123"/>
      <c r="C16" s="171"/>
      <c r="D16" s="171"/>
      <c r="E16" s="172"/>
    </row>
    <row r="17" spans="1:5" s="128" customFormat="1" ht="17.25" customHeight="1" x14ac:dyDescent="0.2">
      <c r="A17" s="193" t="s">
        <v>432</v>
      </c>
      <c r="B17" s="123"/>
      <c r="C17" s="171"/>
      <c r="D17" s="171"/>
      <c r="E17" s="172"/>
    </row>
    <row r="18" spans="1:5" s="128" customFormat="1" ht="18" customHeight="1" x14ac:dyDescent="0.2">
      <c r="A18" s="193" t="s">
        <v>433</v>
      </c>
      <c r="B18" s="123"/>
      <c r="C18" s="171"/>
      <c r="D18" s="171"/>
      <c r="E18" s="172"/>
    </row>
    <row r="19" spans="1:5" s="128" customFormat="1" x14ac:dyDescent="0.2">
      <c r="A19" s="123" t="s">
        <v>431</v>
      </c>
      <c r="B19" s="123"/>
      <c r="C19" s="171"/>
      <c r="D19" s="171"/>
      <c r="E19" s="172"/>
    </row>
    <row r="20" spans="1:5" s="128" customFormat="1" x14ac:dyDescent="0.2">
      <c r="A20" s="123" t="s">
        <v>431</v>
      </c>
      <c r="B20" s="123"/>
      <c r="C20" s="171"/>
      <c r="D20" s="171"/>
      <c r="E20" s="172"/>
    </row>
    <row r="21" spans="1:5" s="128" customFormat="1" x14ac:dyDescent="0.2">
      <c r="A21" s="123" t="s">
        <v>431</v>
      </c>
      <c r="B21" s="123"/>
      <c r="C21" s="171"/>
      <c r="D21" s="171"/>
      <c r="E21" s="172"/>
    </row>
    <row r="22" spans="1:5" s="128" customFormat="1" x14ac:dyDescent="0.2">
      <c r="A22" s="123" t="s">
        <v>431</v>
      </c>
      <c r="B22" s="123"/>
      <c r="C22" s="171"/>
      <c r="D22" s="171"/>
      <c r="E22" s="172"/>
    </row>
    <row r="23" spans="1:5" s="128" customFormat="1" x14ac:dyDescent="0.2">
      <c r="A23" s="123" t="s">
        <v>431</v>
      </c>
      <c r="B23" s="123"/>
      <c r="C23" s="171"/>
      <c r="D23" s="171"/>
      <c r="E23" s="172"/>
    </row>
    <row r="24" spans="1:5" s="131" customFormat="1" x14ac:dyDescent="0.2">
      <c r="A24" s="124"/>
      <c r="B24" s="124"/>
      <c r="C24" s="171"/>
      <c r="D24" s="171"/>
      <c r="E24" s="173"/>
    </row>
    <row r="25" spans="1:5" x14ac:dyDescent="0.3">
      <c r="A25" s="230"/>
      <c r="B25" s="230" t="s">
        <v>434</v>
      </c>
      <c r="C25" s="189">
        <f>SUM(C10:C24)</f>
        <v>0</v>
      </c>
      <c r="D25" s="189">
        <f>SUM(D10:D24)</f>
        <v>0</v>
      </c>
      <c r="E25" s="192"/>
    </row>
    <row r="26" spans="1:5" x14ac:dyDescent="0.3">
      <c r="A26" s="199"/>
      <c r="B26" s="199"/>
    </row>
    <row r="27" spans="1:5" x14ac:dyDescent="0.3">
      <c r="A27" s="104" t="s">
        <v>435</v>
      </c>
      <c r="E27" s="105"/>
    </row>
    <row r="28" spans="1:5" x14ac:dyDescent="0.3">
      <c r="A28" s="104" t="s">
        <v>436</v>
      </c>
    </row>
    <row r="29" spans="1:5" x14ac:dyDescent="0.3">
      <c r="A29" s="231" t="s">
        <v>437</v>
      </c>
    </row>
    <row r="30" spans="1:5" x14ac:dyDescent="0.3">
      <c r="A30" s="231"/>
    </row>
    <row r="31" spans="1:5" x14ac:dyDescent="0.3">
      <c r="A31" s="231" t="s">
        <v>438</v>
      </c>
    </row>
    <row r="32" spans="1:5" s="155" customFormat="1" ht="12.75" x14ac:dyDescent="0.2"/>
    <row r="33" spans="1:257" x14ac:dyDescent="0.3">
      <c r="A33" s="138" t="s">
        <v>294</v>
      </c>
      <c r="E33" s="105"/>
    </row>
    <row r="34" spans="1:257" x14ac:dyDescent="0.3">
      <c r="E34"/>
      <c r="F34"/>
      <c r="G34"/>
      <c r="H34"/>
      <c r="I34"/>
    </row>
    <row r="35" spans="1:257" x14ac:dyDescent="0.3">
      <c r="D35" s="114"/>
      <c r="E35"/>
      <c r="F35"/>
      <c r="G35"/>
      <c r="H35"/>
      <c r="I35"/>
    </row>
    <row r="36" spans="1:257" x14ac:dyDescent="0.3">
      <c r="A36" s="138"/>
      <c r="B36" s="138" t="s">
        <v>295</v>
      </c>
      <c r="D36" s="114"/>
      <c r="E36"/>
      <c r="F36"/>
      <c r="G36"/>
      <c r="H36"/>
      <c r="I36"/>
    </row>
    <row r="37" spans="1:257" x14ac:dyDescent="0.3">
      <c r="B37" s="104" t="s">
        <v>296</v>
      </c>
      <c r="D37" s="114"/>
      <c r="E37"/>
      <c r="F37"/>
      <c r="G37"/>
      <c r="H37"/>
      <c r="I37"/>
    </row>
    <row r="38" spans="1:257" ht="12.75" x14ac:dyDescent="0.2">
      <c r="A38" s="141"/>
      <c r="B38" s="141" t="s">
        <v>297</v>
      </c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</row>
  </sheetData>
  <mergeCells count="2">
    <mergeCell ref="C1:D1"/>
    <mergeCell ref="C2:D2"/>
  </mergeCells>
  <printOptions gridLines="1"/>
  <pageMargins left="0.196527777777778" right="0.196527777777778" top="0.196527777777778" bottom="0.196527777777778" header="0.51180555555555496" footer="0.51180555555555496"/>
  <pageSetup paperSize="0" scale="0" firstPageNumber="0" fitToHeight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37"/>
  <sheetViews>
    <sheetView zoomScaleNormal="100" zoomScalePageLayoutView="80" workbookViewId="0">
      <selection activeCell="E24" sqref="E24"/>
    </sheetView>
  </sheetViews>
  <sheetFormatPr defaultRowHeight="12.75" x14ac:dyDescent="0.2"/>
  <cols>
    <col min="1" max="1" width="5.42578125" style="232"/>
    <col min="2" max="2" width="20.85546875" style="232"/>
    <col min="3" max="3" width="26" style="232"/>
    <col min="4" max="4" width="21" style="232"/>
    <col min="5" max="5" width="18.140625" style="232"/>
    <col min="6" max="6" width="14.7109375" style="232"/>
    <col min="7" max="7" width="15.5703125" style="232"/>
    <col min="8" max="8" width="14.7109375" style="232"/>
    <col min="9" max="9" width="29.7109375" style="232"/>
    <col min="10" max="10" width="0" style="232" hidden="1"/>
    <col min="11" max="257" width="9.140625" style="232"/>
  </cols>
  <sheetData>
    <row r="1" spans="1:10" ht="15" x14ac:dyDescent="0.3">
      <c r="A1" s="106" t="s">
        <v>439</v>
      </c>
      <c r="B1" s="106"/>
      <c r="C1" s="110"/>
      <c r="D1" s="110"/>
      <c r="E1" s="110"/>
      <c r="F1" s="110"/>
      <c r="G1" s="108"/>
      <c r="H1" s="108"/>
      <c r="I1" s="13" t="s">
        <v>1</v>
      </c>
      <c r="J1" s="13"/>
    </row>
    <row r="2" spans="1:10" ht="15" x14ac:dyDescent="0.3">
      <c r="A2" s="107" t="s">
        <v>2</v>
      </c>
      <c r="B2" s="106"/>
      <c r="C2" s="110"/>
      <c r="D2" s="110"/>
      <c r="E2" s="110"/>
      <c r="F2" s="110"/>
      <c r="G2" s="108"/>
      <c r="H2" s="108"/>
      <c r="I2" s="9" t="str">
        <f>'ფორმა N1'!L2</f>
        <v>03.10.-21.10.2017</v>
      </c>
      <c r="J2" s="9"/>
    </row>
    <row r="3" spans="1:10" ht="15" x14ac:dyDescent="0.3">
      <c r="A3" s="107"/>
      <c r="B3" s="107"/>
      <c r="C3" s="106"/>
      <c r="D3" s="106"/>
      <c r="E3" s="106"/>
      <c r="F3" s="106"/>
      <c r="G3" s="108"/>
      <c r="H3" s="108"/>
      <c r="I3" s="108"/>
    </row>
    <row r="4" spans="1:10" ht="15" x14ac:dyDescent="0.3">
      <c r="A4" s="110" t="s">
        <v>4</v>
      </c>
      <c r="B4" s="110"/>
      <c r="C4" s="110"/>
      <c r="D4" s="110"/>
      <c r="E4" s="110"/>
      <c r="F4" s="110"/>
      <c r="G4" s="107"/>
      <c r="H4" s="107"/>
      <c r="I4" s="107"/>
    </row>
    <row r="5" spans="1:10" ht="15" x14ac:dyDescent="0.3">
      <c r="A5" s="163" t="str">
        <f>'ფორმა N1'!A5</f>
        <v>ალექსანდრე ელისაშვილი</v>
      </c>
      <c r="B5" s="163"/>
      <c r="C5" s="163"/>
      <c r="D5" s="163"/>
      <c r="E5" s="163"/>
      <c r="F5" s="163"/>
      <c r="G5" s="164"/>
      <c r="H5" s="164"/>
      <c r="I5" s="164"/>
    </row>
    <row r="6" spans="1:10" ht="15" x14ac:dyDescent="0.3">
      <c r="A6" s="110"/>
      <c r="B6" s="110"/>
      <c r="C6" s="110"/>
      <c r="D6" s="110"/>
      <c r="E6" s="110"/>
      <c r="F6" s="110"/>
      <c r="G6" s="107"/>
      <c r="H6" s="107"/>
      <c r="I6" s="107"/>
    </row>
    <row r="7" spans="1:10" ht="15" x14ac:dyDescent="0.2">
      <c r="A7" s="151"/>
      <c r="B7" s="151"/>
      <c r="C7" s="151"/>
      <c r="D7" s="151"/>
      <c r="E7" s="151"/>
      <c r="F7" s="151"/>
      <c r="G7" s="153"/>
      <c r="H7" s="153"/>
      <c r="I7" s="153"/>
    </row>
    <row r="8" spans="1:10" ht="45" x14ac:dyDescent="0.2">
      <c r="A8" s="166" t="s">
        <v>7</v>
      </c>
      <c r="B8" s="166" t="s">
        <v>440</v>
      </c>
      <c r="C8" s="166" t="s">
        <v>441</v>
      </c>
      <c r="D8" s="166" t="s">
        <v>442</v>
      </c>
      <c r="E8" s="166" t="s">
        <v>443</v>
      </c>
      <c r="F8" s="166" t="s">
        <v>444</v>
      </c>
      <c r="G8" s="118" t="s">
        <v>304</v>
      </c>
      <c r="H8" s="118" t="s">
        <v>305</v>
      </c>
      <c r="I8" s="118" t="s">
        <v>445</v>
      </c>
      <c r="J8" s="233" t="s">
        <v>446</v>
      </c>
    </row>
    <row r="9" spans="1:10" ht="15" x14ac:dyDescent="0.2">
      <c r="A9" s="193">
        <v>1</v>
      </c>
      <c r="B9" s="123" t="s">
        <v>447</v>
      </c>
      <c r="C9" s="123" t="s">
        <v>448</v>
      </c>
      <c r="D9" s="193">
        <v>1005025652</v>
      </c>
      <c r="E9" s="193"/>
      <c r="F9" s="193" t="s">
        <v>446</v>
      </c>
      <c r="G9" s="171">
        <v>62.5</v>
      </c>
      <c r="H9" s="171"/>
      <c r="I9" s="171"/>
      <c r="J9" s="233" t="s">
        <v>309</v>
      </c>
    </row>
    <row r="10" spans="1:10" ht="15" x14ac:dyDescent="0.2">
      <c r="A10" s="193">
        <v>2</v>
      </c>
      <c r="B10" s="123" t="s">
        <v>449</v>
      </c>
      <c r="C10" s="123" t="s">
        <v>450</v>
      </c>
      <c r="D10" s="193">
        <v>1003015727</v>
      </c>
      <c r="E10" s="193"/>
      <c r="F10" s="193" t="s">
        <v>446</v>
      </c>
      <c r="G10" s="171">
        <v>250</v>
      </c>
      <c r="H10" s="171"/>
      <c r="I10" s="171"/>
    </row>
    <row r="11" spans="1:10" ht="15" x14ac:dyDescent="0.2">
      <c r="A11" s="193">
        <v>3</v>
      </c>
      <c r="B11" s="123" t="s">
        <v>451</v>
      </c>
      <c r="C11" s="123" t="s">
        <v>452</v>
      </c>
      <c r="D11" s="193">
        <v>1008022895</v>
      </c>
      <c r="E11" s="123"/>
      <c r="F11" s="193" t="s">
        <v>446</v>
      </c>
      <c r="G11" s="171">
        <v>125</v>
      </c>
      <c r="H11" s="171"/>
      <c r="I11" s="171"/>
    </row>
    <row r="12" spans="1:10" ht="15" x14ac:dyDescent="0.2">
      <c r="A12" s="193">
        <v>4</v>
      </c>
      <c r="B12" s="123" t="s">
        <v>453</v>
      </c>
      <c r="C12" s="123" t="s">
        <v>454</v>
      </c>
      <c r="D12" s="193">
        <v>37001237009</v>
      </c>
      <c r="E12" s="123"/>
      <c r="F12" s="193" t="s">
        <v>446</v>
      </c>
      <c r="G12" s="171">
        <v>250</v>
      </c>
      <c r="H12" s="171"/>
      <c r="I12" s="171"/>
    </row>
    <row r="13" spans="1:10" ht="15" x14ac:dyDescent="0.2">
      <c r="A13" s="193">
        <v>5</v>
      </c>
      <c r="B13" s="123"/>
      <c r="C13" s="123"/>
      <c r="D13" s="193"/>
      <c r="E13" s="123"/>
      <c r="F13" s="193"/>
      <c r="G13" s="171"/>
      <c r="H13" s="171"/>
      <c r="I13" s="171"/>
    </row>
    <row r="14" spans="1:10" ht="15" x14ac:dyDescent="0.2">
      <c r="A14" s="193">
        <v>6</v>
      </c>
      <c r="B14" s="123"/>
      <c r="C14" s="123"/>
      <c r="D14" s="123"/>
      <c r="E14" s="123"/>
      <c r="F14" s="193"/>
      <c r="G14" s="171"/>
      <c r="H14" s="171"/>
      <c r="I14" s="171"/>
    </row>
    <row r="15" spans="1:10" ht="15" x14ac:dyDescent="0.2">
      <c r="A15" s="193">
        <v>7</v>
      </c>
      <c r="B15" s="123"/>
      <c r="C15" s="123"/>
      <c r="D15" s="123"/>
      <c r="E15" s="123"/>
      <c r="F15" s="193"/>
      <c r="G15" s="171"/>
      <c r="H15" s="171"/>
      <c r="I15" s="171"/>
    </row>
    <row r="16" spans="1:10" ht="15" x14ac:dyDescent="0.2">
      <c r="A16" s="193">
        <v>8</v>
      </c>
      <c r="B16" s="123"/>
      <c r="C16" s="123"/>
      <c r="D16" s="123"/>
      <c r="E16" s="123"/>
      <c r="F16" s="193"/>
      <c r="G16" s="171"/>
      <c r="H16" s="171"/>
      <c r="I16" s="171"/>
    </row>
    <row r="17" spans="1:10" ht="15" x14ac:dyDescent="0.2">
      <c r="A17" s="193">
        <v>9</v>
      </c>
      <c r="B17" s="123"/>
      <c r="C17" s="123"/>
      <c r="D17" s="123"/>
      <c r="E17" s="123"/>
      <c r="F17" s="193"/>
      <c r="G17" s="171"/>
      <c r="H17" s="171"/>
      <c r="I17" s="171"/>
    </row>
    <row r="18" spans="1:10" ht="15" x14ac:dyDescent="0.2">
      <c r="A18" s="193">
        <v>1</v>
      </c>
      <c r="B18" s="123"/>
      <c r="C18" s="123"/>
      <c r="D18" s="123"/>
      <c r="E18" s="193"/>
      <c r="F18" s="193"/>
      <c r="G18" s="171"/>
      <c r="H18" s="171"/>
      <c r="I18" s="171"/>
      <c r="J18" s="233" t="s">
        <v>309</v>
      </c>
    </row>
    <row r="19" spans="1:10" ht="15" x14ac:dyDescent="0.2">
      <c r="A19" s="193">
        <v>11</v>
      </c>
      <c r="B19" s="123"/>
      <c r="C19" s="123"/>
      <c r="D19" s="123"/>
      <c r="E19" s="123"/>
      <c r="F19" s="193"/>
      <c r="G19" s="171"/>
      <c r="H19" s="171"/>
      <c r="I19" s="171"/>
    </row>
    <row r="20" spans="1:10" ht="15" x14ac:dyDescent="0.2">
      <c r="A20" s="193">
        <v>12</v>
      </c>
      <c r="B20" s="123"/>
      <c r="C20" s="123"/>
      <c r="D20" s="123"/>
      <c r="E20" s="123"/>
      <c r="F20" s="193"/>
      <c r="G20" s="171"/>
      <c r="H20" s="171"/>
      <c r="I20" s="171"/>
    </row>
    <row r="21" spans="1:10" ht="15" x14ac:dyDescent="0.2">
      <c r="A21" s="193">
        <v>13</v>
      </c>
      <c r="B21" s="123"/>
      <c r="C21" s="123"/>
      <c r="D21" s="123"/>
      <c r="E21" s="123"/>
      <c r="F21" s="193"/>
      <c r="G21" s="171"/>
      <c r="H21" s="171"/>
      <c r="I21" s="171"/>
    </row>
    <row r="22" spans="1:10" ht="15" x14ac:dyDescent="0.2">
      <c r="A22" s="193">
        <v>14</v>
      </c>
      <c r="B22" s="123"/>
      <c r="C22" s="123"/>
      <c r="D22" s="123"/>
      <c r="E22" s="123"/>
      <c r="F22" s="193"/>
      <c r="G22" s="171"/>
      <c r="H22" s="171"/>
      <c r="I22" s="171"/>
    </row>
    <row r="23" spans="1:10" ht="15" x14ac:dyDescent="0.2">
      <c r="A23" s="193">
        <v>15</v>
      </c>
      <c r="B23" s="123"/>
      <c r="C23" s="123"/>
      <c r="D23" s="123"/>
      <c r="E23" s="123"/>
      <c r="F23" s="193"/>
      <c r="G23" s="171"/>
      <c r="H23" s="171"/>
      <c r="I23" s="171"/>
    </row>
    <row r="24" spans="1:10" ht="15" x14ac:dyDescent="0.2">
      <c r="A24" s="123" t="s">
        <v>455</v>
      </c>
      <c r="B24" s="123"/>
      <c r="C24" s="123"/>
      <c r="D24" s="123"/>
      <c r="E24" s="123"/>
      <c r="F24" s="193"/>
      <c r="G24" s="171"/>
      <c r="H24" s="171"/>
      <c r="I24" s="171"/>
    </row>
    <row r="25" spans="1:10" ht="15" x14ac:dyDescent="0.3">
      <c r="A25" s="123"/>
      <c r="B25" s="230"/>
      <c r="C25" s="230"/>
      <c r="D25" s="230"/>
      <c r="E25" s="230"/>
      <c r="F25" s="123" t="s">
        <v>456</v>
      </c>
      <c r="G25" s="189">
        <f>SUM(G9:G24)</f>
        <v>687.5</v>
      </c>
      <c r="H25" s="189">
        <f>SUM(H9:H24)</f>
        <v>0</v>
      </c>
      <c r="I25" s="189">
        <f>SUM(I9:I24)</f>
        <v>0</v>
      </c>
    </row>
    <row r="26" spans="1:10" ht="15" x14ac:dyDescent="0.3">
      <c r="A26" s="234"/>
      <c r="B26" s="234"/>
      <c r="C26" s="234"/>
      <c r="D26" s="234"/>
      <c r="E26" s="234"/>
      <c r="F26" s="234"/>
      <c r="G26" s="234"/>
      <c r="H26" s="192"/>
      <c r="I26" s="192"/>
    </row>
    <row r="27" spans="1:10" ht="15" x14ac:dyDescent="0.3">
      <c r="A27" s="235" t="s">
        <v>457</v>
      </c>
      <c r="B27" s="235"/>
      <c r="C27" s="234"/>
      <c r="D27" s="234"/>
      <c r="E27" s="234"/>
      <c r="F27" s="234"/>
      <c r="G27" s="234"/>
      <c r="H27" s="192"/>
      <c r="I27" s="192"/>
    </row>
    <row r="28" spans="1:10" ht="15" x14ac:dyDescent="0.3">
      <c r="A28" s="235"/>
      <c r="B28" s="235"/>
      <c r="C28" s="234"/>
      <c r="D28" s="234"/>
      <c r="E28" s="234"/>
      <c r="F28" s="234"/>
      <c r="G28" s="234"/>
      <c r="H28" s="192"/>
      <c r="I28" s="192"/>
    </row>
    <row r="29" spans="1:10" ht="15" x14ac:dyDescent="0.3">
      <c r="A29" s="235"/>
      <c r="B29" s="235"/>
      <c r="C29" s="192"/>
      <c r="D29" s="192"/>
      <c r="E29" s="192"/>
      <c r="F29" s="192"/>
      <c r="G29" s="192"/>
      <c r="H29" s="192"/>
      <c r="I29" s="192"/>
    </row>
    <row r="30" spans="1:10" ht="15" x14ac:dyDescent="0.3">
      <c r="A30" s="235"/>
      <c r="B30" s="235"/>
      <c r="C30" s="192"/>
      <c r="D30" s="192"/>
      <c r="E30" s="192"/>
      <c r="F30" s="192"/>
      <c r="G30" s="192"/>
      <c r="H30" s="192"/>
      <c r="I30" s="192"/>
    </row>
    <row r="31" spans="1:10" x14ac:dyDescent="0.2">
      <c r="A31" s="236"/>
      <c r="B31" s="236"/>
      <c r="C31" s="236"/>
      <c r="D31" s="236"/>
      <c r="E31" s="236"/>
      <c r="F31" s="236"/>
      <c r="G31" s="236"/>
      <c r="H31" s="236"/>
      <c r="I31" s="236"/>
    </row>
    <row r="32" spans="1:10" ht="15" x14ac:dyDescent="0.3">
      <c r="A32" s="237" t="s">
        <v>294</v>
      </c>
      <c r="B32" s="237"/>
      <c r="C32" s="192"/>
      <c r="D32" s="192"/>
      <c r="E32" s="192"/>
      <c r="F32" s="192"/>
      <c r="G32" s="192"/>
      <c r="H32" s="192"/>
      <c r="I32" s="192"/>
    </row>
    <row r="33" spans="1:9" ht="15" x14ac:dyDescent="0.3">
      <c r="A33" s="192"/>
      <c r="B33" s="192"/>
      <c r="C33" s="192"/>
      <c r="D33" s="192"/>
      <c r="E33" s="192"/>
      <c r="F33" s="192"/>
      <c r="G33" s="192"/>
      <c r="H33" s="192"/>
      <c r="I33" s="192"/>
    </row>
    <row r="34" spans="1:9" ht="15" x14ac:dyDescent="0.3">
      <c r="A34" s="192"/>
      <c r="B34" s="192"/>
      <c r="C34" s="192"/>
      <c r="D34" s="192"/>
      <c r="E34" s="238"/>
      <c r="F34" s="238"/>
      <c r="G34" s="238"/>
      <c r="H34" s="192"/>
      <c r="I34" s="192"/>
    </row>
    <row r="35" spans="1:9" ht="15" x14ac:dyDescent="0.3">
      <c r="A35" s="237"/>
      <c r="B35" s="237"/>
      <c r="C35" s="237" t="s">
        <v>458</v>
      </c>
      <c r="D35" s="237"/>
      <c r="E35" s="237"/>
      <c r="F35" s="237"/>
      <c r="G35" s="237"/>
      <c r="H35" s="192"/>
      <c r="I35" s="192"/>
    </row>
    <row r="36" spans="1:9" ht="15" x14ac:dyDescent="0.3">
      <c r="A36" s="192"/>
      <c r="B36" s="192"/>
      <c r="C36" s="192" t="s">
        <v>459</v>
      </c>
      <c r="D36" s="192"/>
      <c r="E36" s="192"/>
      <c r="F36" s="192"/>
      <c r="G36" s="192"/>
      <c r="H36" s="192"/>
      <c r="I36" s="192"/>
    </row>
    <row r="37" spans="1:9" x14ac:dyDescent="0.2">
      <c r="A37" s="239"/>
      <c r="B37" s="239"/>
      <c r="C37" s="239" t="s">
        <v>297</v>
      </c>
      <c r="D37" s="239"/>
      <c r="E37" s="239"/>
      <c r="F37" s="239"/>
      <c r="G37" s="239"/>
    </row>
  </sheetData>
  <mergeCells count="2">
    <mergeCell ref="I1:J1"/>
    <mergeCell ref="I2:J2"/>
  </mergeCells>
  <printOptions gridLines="1"/>
  <pageMargins left="0.25" right="0.25" top="0.75" bottom="0.75" header="0.51180555555555496" footer="0.51180555555555496"/>
  <pageSetup paperSize="0" scale="0" firstPageNumber="0" fitToHeight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zoomScaleNormal="100" zoomScalePageLayoutView="80" workbookViewId="0">
      <selection activeCell="G3" sqref="G3"/>
    </sheetView>
  </sheetViews>
  <sheetFormatPr defaultRowHeight="12.75" x14ac:dyDescent="0.2"/>
  <cols>
    <col min="1" max="1" width="4.42578125"/>
    <col min="2" max="2" width="18.140625"/>
    <col min="3" max="3" width="20.28515625"/>
    <col min="4" max="4" width="18.5703125"/>
    <col min="5" max="5" width="14.7109375"/>
    <col min="6" max="6" width="15.140625"/>
    <col min="7" max="7" width="15"/>
    <col min="8" max="8" width="12"/>
  </cols>
  <sheetData>
    <row r="1" spans="1:9" ht="15" x14ac:dyDescent="0.3">
      <c r="A1" s="106" t="s">
        <v>460</v>
      </c>
      <c r="B1" s="110"/>
      <c r="C1" s="110"/>
      <c r="D1" s="110"/>
      <c r="E1" s="110"/>
      <c r="F1" s="110"/>
      <c r="G1" s="13" t="s">
        <v>1</v>
      </c>
      <c r="H1" s="13"/>
      <c r="I1" s="108"/>
    </row>
    <row r="2" spans="1:9" ht="15" x14ac:dyDescent="0.3">
      <c r="A2" s="107" t="s">
        <v>2</v>
      </c>
      <c r="B2" s="110"/>
      <c r="C2" s="110"/>
      <c r="D2" s="110"/>
      <c r="E2" s="110"/>
      <c r="F2" s="110"/>
      <c r="G2" s="9" t="str">
        <f>'ფორმა N1'!L2</f>
        <v>03.10.-21.10.2017</v>
      </c>
      <c r="H2" s="9"/>
      <c r="I2" s="107"/>
    </row>
    <row r="3" spans="1:9" ht="15" x14ac:dyDescent="0.3">
      <c r="A3" s="107"/>
      <c r="B3" s="107"/>
      <c r="C3" s="107"/>
      <c r="D3" s="107"/>
      <c r="E3" s="107"/>
      <c r="F3" s="107"/>
      <c r="G3" s="108"/>
      <c r="H3" s="108"/>
      <c r="I3" s="108"/>
    </row>
    <row r="4" spans="1:9" ht="15" x14ac:dyDescent="0.3">
      <c r="A4" s="110" t="s">
        <v>4</v>
      </c>
      <c r="B4" s="110"/>
      <c r="C4" s="110"/>
      <c r="D4" s="110"/>
      <c r="E4" s="110"/>
      <c r="F4" s="110"/>
      <c r="G4" s="107"/>
      <c r="H4" s="107"/>
      <c r="I4" s="107"/>
    </row>
    <row r="5" spans="1:9" ht="15" x14ac:dyDescent="0.3">
      <c r="A5" s="163" t="str">
        <f>'ფორმა N1'!A5</f>
        <v>ალექსანდრე ელისაშვილი</v>
      </c>
      <c r="B5" s="163"/>
      <c r="C5" s="163"/>
      <c r="D5" s="163"/>
      <c r="E5" s="163"/>
      <c r="F5" s="163"/>
      <c r="G5" s="164"/>
      <c r="H5" s="164"/>
      <c r="I5" s="164"/>
    </row>
    <row r="6" spans="1:9" ht="15" x14ac:dyDescent="0.3">
      <c r="A6" s="110"/>
      <c r="B6" s="110"/>
      <c r="C6" s="110"/>
      <c r="D6" s="110"/>
      <c r="E6" s="110"/>
      <c r="F6" s="110"/>
      <c r="G6" s="107"/>
      <c r="H6" s="107"/>
      <c r="I6" s="107"/>
    </row>
    <row r="7" spans="1:9" ht="15" x14ac:dyDescent="0.2">
      <c r="A7" s="151"/>
      <c r="B7" s="151"/>
      <c r="C7" s="151"/>
      <c r="D7" s="151"/>
      <c r="E7" s="151"/>
      <c r="F7" s="151"/>
      <c r="G7" s="153"/>
      <c r="H7" s="153"/>
      <c r="I7" s="108"/>
    </row>
    <row r="8" spans="1:9" ht="45" x14ac:dyDescent="0.2">
      <c r="A8" s="240" t="s">
        <v>7</v>
      </c>
      <c r="B8" s="118" t="s">
        <v>440</v>
      </c>
      <c r="C8" s="166" t="s">
        <v>441</v>
      </c>
      <c r="D8" s="166" t="s">
        <v>442</v>
      </c>
      <c r="E8" s="166" t="s">
        <v>461</v>
      </c>
      <c r="F8" s="166" t="s">
        <v>462</v>
      </c>
      <c r="G8" s="166" t="s">
        <v>463</v>
      </c>
      <c r="H8" s="118" t="s">
        <v>304</v>
      </c>
      <c r="I8" s="118" t="s">
        <v>305</v>
      </c>
    </row>
    <row r="9" spans="1:9" ht="15" x14ac:dyDescent="0.2">
      <c r="A9" s="241"/>
      <c r="B9" s="242"/>
      <c r="C9" s="193"/>
      <c r="D9" s="193"/>
      <c r="E9" s="193"/>
      <c r="F9" s="193"/>
      <c r="G9" s="193"/>
      <c r="H9" s="171"/>
      <c r="I9" s="171"/>
    </row>
    <row r="10" spans="1:9" ht="15" x14ac:dyDescent="0.2">
      <c r="A10" s="241"/>
      <c r="B10" s="242"/>
      <c r="C10" s="193"/>
      <c r="D10" s="193"/>
      <c r="E10" s="193"/>
      <c r="F10" s="193"/>
      <c r="G10" s="193"/>
      <c r="H10" s="171"/>
      <c r="I10" s="171"/>
    </row>
    <row r="11" spans="1:9" ht="15" x14ac:dyDescent="0.2">
      <c r="A11" s="241"/>
      <c r="B11" s="242"/>
      <c r="C11" s="123"/>
      <c r="D11" s="123"/>
      <c r="E11" s="123"/>
      <c r="F11" s="123"/>
      <c r="G11" s="123"/>
      <c r="H11" s="171"/>
      <c r="I11" s="171"/>
    </row>
    <row r="12" spans="1:9" ht="15" x14ac:dyDescent="0.2">
      <c r="A12" s="241"/>
      <c r="B12" s="242"/>
      <c r="C12" s="123"/>
      <c r="D12" s="123"/>
      <c r="E12" s="123"/>
      <c r="F12" s="123"/>
      <c r="G12" s="123"/>
      <c r="H12" s="171"/>
      <c r="I12" s="171"/>
    </row>
    <row r="13" spans="1:9" ht="15" x14ac:dyDescent="0.2">
      <c r="A13" s="241"/>
      <c r="B13" s="242"/>
      <c r="C13" s="123"/>
      <c r="D13" s="123"/>
      <c r="E13" s="123"/>
      <c r="F13" s="123"/>
      <c r="G13" s="123"/>
      <c r="H13" s="171"/>
      <c r="I13" s="171"/>
    </row>
    <row r="14" spans="1:9" ht="15" x14ac:dyDescent="0.2">
      <c r="A14" s="241"/>
      <c r="B14" s="242"/>
      <c r="C14" s="123"/>
      <c r="D14" s="123"/>
      <c r="E14" s="123"/>
      <c r="F14" s="123"/>
      <c r="G14" s="123"/>
      <c r="H14" s="171"/>
      <c r="I14" s="171"/>
    </row>
    <row r="15" spans="1:9" ht="15" x14ac:dyDescent="0.2">
      <c r="A15" s="241"/>
      <c r="B15" s="242"/>
      <c r="C15" s="123"/>
      <c r="D15" s="123"/>
      <c r="E15" s="123"/>
      <c r="F15" s="123"/>
      <c r="G15" s="123"/>
      <c r="H15" s="171"/>
      <c r="I15" s="171"/>
    </row>
    <row r="16" spans="1:9" ht="15" x14ac:dyDescent="0.2">
      <c r="A16" s="241"/>
      <c r="B16" s="242"/>
      <c r="C16" s="123"/>
      <c r="D16" s="123"/>
      <c r="E16" s="123"/>
      <c r="F16" s="123"/>
      <c r="G16" s="123"/>
      <c r="H16" s="171"/>
      <c r="I16" s="171"/>
    </row>
    <row r="17" spans="1:9" ht="15" x14ac:dyDescent="0.2">
      <c r="A17" s="241"/>
      <c r="B17" s="242"/>
      <c r="C17" s="123"/>
      <c r="D17" s="123"/>
      <c r="E17" s="123"/>
      <c r="F17" s="123"/>
      <c r="G17" s="123"/>
      <c r="H17" s="171"/>
      <c r="I17" s="171"/>
    </row>
    <row r="18" spans="1:9" ht="15" x14ac:dyDescent="0.2">
      <c r="A18" s="241"/>
      <c r="B18" s="242"/>
      <c r="C18" s="123"/>
      <c r="D18" s="123"/>
      <c r="E18" s="123"/>
      <c r="F18" s="123"/>
      <c r="G18" s="123"/>
      <c r="H18" s="171"/>
      <c r="I18" s="171"/>
    </row>
    <row r="19" spans="1:9" ht="15" x14ac:dyDescent="0.2">
      <c r="A19" s="241"/>
      <c r="B19" s="242"/>
      <c r="C19" s="123"/>
      <c r="D19" s="123"/>
      <c r="E19" s="123"/>
      <c r="F19" s="123"/>
      <c r="G19" s="123"/>
      <c r="H19" s="171"/>
      <c r="I19" s="171"/>
    </row>
    <row r="20" spans="1:9" ht="15" x14ac:dyDescent="0.2">
      <c r="A20" s="241"/>
      <c r="B20" s="242"/>
      <c r="C20" s="123"/>
      <c r="D20" s="123"/>
      <c r="E20" s="123"/>
      <c r="F20" s="123"/>
      <c r="G20" s="123"/>
      <c r="H20" s="171"/>
      <c r="I20" s="171"/>
    </row>
    <row r="21" spans="1:9" ht="15" x14ac:dyDescent="0.2">
      <c r="A21" s="241"/>
      <c r="B21" s="242"/>
      <c r="C21" s="123"/>
      <c r="D21" s="123"/>
      <c r="E21" s="123"/>
      <c r="F21" s="123"/>
      <c r="G21" s="123"/>
      <c r="H21" s="171"/>
      <c r="I21" s="171"/>
    </row>
    <row r="22" spans="1:9" ht="15" x14ac:dyDescent="0.2">
      <c r="A22" s="241"/>
      <c r="B22" s="242"/>
      <c r="C22" s="123"/>
      <c r="D22" s="123"/>
      <c r="E22" s="123"/>
      <c r="F22" s="123"/>
      <c r="G22" s="123"/>
      <c r="H22" s="171"/>
      <c r="I22" s="171"/>
    </row>
    <row r="23" spans="1:9" ht="15" x14ac:dyDescent="0.2">
      <c r="A23" s="241"/>
      <c r="B23" s="242"/>
      <c r="C23" s="123"/>
      <c r="D23" s="123"/>
      <c r="E23" s="123"/>
      <c r="F23" s="123"/>
      <c r="G23" s="123"/>
      <c r="H23" s="171"/>
      <c r="I23" s="171"/>
    </row>
    <row r="24" spans="1:9" ht="15" x14ac:dyDescent="0.2">
      <c r="A24" s="241"/>
      <c r="B24" s="242"/>
      <c r="C24" s="123"/>
      <c r="D24" s="123"/>
      <c r="E24" s="123"/>
      <c r="F24" s="123"/>
      <c r="G24" s="123"/>
      <c r="H24" s="171"/>
      <c r="I24" s="171"/>
    </row>
    <row r="25" spans="1:9" ht="15" x14ac:dyDescent="0.2">
      <c r="A25" s="241"/>
      <c r="B25" s="242"/>
      <c r="C25" s="123"/>
      <c r="D25" s="123"/>
      <c r="E25" s="123"/>
      <c r="F25" s="123"/>
      <c r="G25" s="123"/>
      <c r="H25" s="171"/>
      <c r="I25" s="171"/>
    </row>
    <row r="26" spans="1:9" ht="15" x14ac:dyDescent="0.2">
      <c r="A26" s="241"/>
      <c r="B26" s="242"/>
      <c r="C26" s="123"/>
      <c r="D26" s="123"/>
      <c r="E26" s="123"/>
      <c r="F26" s="123"/>
      <c r="G26" s="123"/>
      <c r="H26" s="171"/>
      <c r="I26" s="171"/>
    </row>
    <row r="27" spans="1:9" ht="15" x14ac:dyDescent="0.2">
      <c r="A27" s="241"/>
      <c r="B27" s="242"/>
      <c r="C27" s="123"/>
      <c r="D27" s="123"/>
      <c r="E27" s="123"/>
      <c r="F27" s="123"/>
      <c r="G27" s="123"/>
      <c r="H27" s="171"/>
      <c r="I27" s="171"/>
    </row>
    <row r="28" spans="1:9" ht="15" x14ac:dyDescent="0.2">
      <c r="A28" s="241"/>
      <c r="B28" s="242"/>
      <c r="C28" s="123"/>
      <c r="D28" s="123"/>
      <c r="E28" s="123"/>
      <c r="F28" s="123"/>
      <c r="G28" s="123"/>
      <c r="H28" s="171"/>
      <c r="I28" s="171"/>
    </row>
    <row r="29" spans="1:9" ht="15" x14ac:dyDescent="0.2">
      <c r="A29" s="241"/>
      <c r="B29" s="242"/>
      <c r="C29" s="123"/>
      <c r="D29" s="123"/>
      <c r="E29" s="123"/>
      <c r="F29" s="123"/>
      <c r="G29" s="123"/>
      <c r="H29" s="171"/>
      <c r="I29" s="171"/>
    </row>
    <row r="30" spans="1:9" ht="15" x14ac:dyDescent="0.2">
      <c r="A30" s="241"/>
      <c r="B30" s="242"/>
      <c r="C30" s="123"/>
      <c r="D30" s="123"/>
      <c r="E30" s="123"/>
      <c r="F30" s="123"/>
      <c r="G30" s="123"/>
      <c r="H30" s="171"/>
      <c r="I30" s="171"/>
    </row>
    <row r="31" spans="1:9" ht="15" x14ac:dyDescent="0.2">
      <c r="A31" s="241"/>
      <c r="B31" s="242"/>
      <c r="C31" s="123"/>
      <c r="D31" s="123"/>
      <c r="E31" s="123"/>
      <c r="F31" s="123"/>
      <c r="G31" s="123"/>
      <c r="H31" s="171"/>
      <c r="I31" s="171"/>
    </row>
    <row r="32" spans="1:9" ht="15" x14ac:dyDescent="0.2">
      <c r="A32" s="241"/>
      <c r="B32" s="242"/>
      <c r="C32" s="123"/>
      <c r="D32" s="123"/>
      <c r="E32" s="123"/>
      <c r="F32" s="123"/>
      <c r="G32" s="123"/>
      <c r="H32" s="171"/>
      <c r="I32" s="171"/>
    </row>
    <row r="33" spans="1:9" ht="15" x14ac:dyDescent="0.2">
      <c r="A33" s="241"/>
      <c r="B33" s="242"/>
      <c r="C33" s="123"/>
      <c r="D33" s="123"/>
      <c r="E33" s="123"/>
      <c r="F33" s="123"/>
      <c r="G33" s="123"/>
      <c r="H33" s="171"/>
      <c r="I33" s="171"/>
    </row>
    <row r="34" spans="1:9" ht="15" x14ac:dyDescent="0.3">
      <c r="A34" s="241"/>
      <c r="B34" s="243"/>
      <c r="C34" s="230"/>
      <c r="D34" s="230"/>
      <c r="E34" s="230"/>
      <c r="F34" s="230"/>
      <c r="G34" s="230" t="s">
        <v>464</v>
      </c>
      <c r="H34" s="189">
        <f>SUM(H9:H33)</f>
        <v>0</v>
      </c>
      <c r="I34" s="189">
        <f>SUM(I9:I33)</f>
        <v>0</v>
      </c>
    </row>
    <row r="35" spans="1:9" ht="15" x14ac:dyDescent="0.3">
      <c r="A35" s="199"/>
      <c r="B35" s="199"/>
      <c r="C35" s="199"/>
      <c r="D35" s="199"/>
      <c r="E35" s="199"/>
      <c r="F35" s="199"/>
      <c r="G35" s="104"/>
      <c r="H35" s="104"/>
    </row>
    <row r="36" spans="1:9" ht="15" x14ac:dyDescent="0.3">
      <c r="A36" s="231" t="s">
        <v>465</v>
      </c>
      <c r="B36" s="199"/>
      <c r="C36" s="199"/>
      <c r="D36" s="199"/>
      <c r="E36" s="199"/>
      <c r="F36" s="199"/>
      <c r="G36" s="104"/>
      <c r="H36" s="104"/>
    </row>
    <row r="37" spans="1:9" ht="15" x14ac:dyDescent="0.3">
      <c r="A37" s="231"/>
      <c r="B37" s="199"/>
      <c r="C37" s="199"/>
      <c r="D37" s="199"/>
      <c r="E37" s="199"/>
      <c r="F37" s="199"/>
      <c r="G37" s="104"/>
      <c r="H37" s="104"/>
    </row>
    <row r="38" spans="1:9" ht="15" x14ac:dyDescent="0.3">
      <c r="A38" s="231"/>
      <c r="B38" s="104"/>
      <c r="C38" s="104"/>
      <c r="D38" s="104"/>
      <c r="E38" s="104"/>
      <c r="F38" s="104"/>
      <c r="G38" s="104"/>
      <c r="H38" s="104"/>
    </row>
    <row r="39" spans="1:9" ht="15" x14ac:dyDescent="0.3">
      <c r="A39" s="231"/>
      <c r="B39" s="104"/>
      <c r="C39" s="104"/>
      <c r="D39" s="104"/>
      <c r="E39" s="104"/>
      <c r="F39" s="104"/>
      <c r="G39" s="104"/>
      <c r="H39" s="104"/>
    </row>
    <row r="40" spans="1:9" x14ac:dyDescent="0.2">
      <c r="A40" s="155"/>
      <c r="B40" s="155"/>
      <c r="C40" s="155"/>
      <c r="D40" s="155"/>
      <c r="E40" s="155"/>
      <c r="F40" s="155"/>
      <c r="G40" s="155"/>
      <c r="H40" s="155"/>
    </row>
    <row r="41" spans="1:9" ht="15" x14ac:dyDescent="0.3">
      <c r="A41" s="138" t="s">
        <v>294</v>
      </c>
      <c r="B41" s="104"/>
      <c r="C41" s="104"/>
      <c r="D41" s="104"/>
      <c r="E41" s="104"/>
      <c r="F41" s="104"/>
      <c r="G41" s="104"/>
      <c r="H41" s="104"/>
    </row>
    <row r="42" spans="1:9" ht="15" x14ac:dyDescent="0.3">
      <c r="A42" s="104"/>
      <c r="B42" s="104"/>
      <c r="C42" s="104"/>
      <c r="D42" s="104"/>
      <c r="E42" s="104"/>
      <c r="F42" s="104"/>
      <c r="G42" s="104"/>
      <c r="H42" s="104"/>
    </row>
    <row r="43" spans="1:9" ht="15" x14ac:dyDescent="0.3">
      <c r="A43" s="104"/>
      <c r="B43" s="104"/>
      <c r="C43" s="104"/>
      <c r="D43" s="104"/>
      <c r="E43" s="104"/>
      <c r="F43" s="104"/>
      <c r="G43" s="104"/>
      <c r="H43" s="114"/>
    </row>
    <row r="44" spans="1:9" ht="15" x14ac:dyDescent="0.3">
      <c r="A44" s="138"/>
      <c r="B44" s="138" t="s">
        <v>295</v>
      </c>
      <c r="C44" s="138"/>
      <c r="D44" s="138"/>
      <c r="E44" s="138"/>
      <c r="F44" s="138"/>
      <c r="G44" s="104"/>
      <c r="H44" s="114"/>
    </row>
    <row r="45" spans="1:9" ht="15" x14ac:dyDescent="0.3">
      <c r="A45" s="104"/>
      <c r="B45" s="104" t="s">
        <v>296</v>
      </c>
      <c r="C45" s="104"/>
      <c r="D45" s="104"/>
      <c r="E45" s="104"/>
      <c r="F45" s="104"/>
      <c r="G45" s="104"/>
      <c r="H45" s="114"/>
    </row>
    <row r="46" spans="1:9" x14ac:dyDescent="0.2">
      <c r="A46" s="141"/>
      <c r="B46" s="141" t="s">
        <v>297</v>
      </c>
      <c r="C46" s="141"/>
      <c r="D46" s="141"/>
      <c r="E46" s="141"/>
      <c r="F46" s="141"/>
    </row>
  </sheetData>
  <mergeCells count="2">
    <mergeCell ref="G1:H1"/>
    <mergeCell ref="G2:H2"/>
  </mergeCells>
  <printOptions gridLines="1"/>
  <pageMargins left="0.25" right="0.25" top="0.75" bottom="0.75" header="0.51180555555555496" footer="0.51180555555555496"/>
  <pageSetup paperSize="0" scale="0" firstPageNumber="0" fitToHeight="0" orientation="portrait" usePrinterDefaults="0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6"/>
  <sheetViews>
    <sheetView zoomScaleNormal="100" zoomScalePageLayoutView="80" workbookViewId="0">
      <selection activeCell="G3" sqref="G3"/>
    </sheetView>
  </sheetViews>
  <sheetFormatPr defaultRowHeight="12.75" x14ac:dyDescent="0.2"/>
  <cols>
    <col min="1" max="1" width="5.42578125" style="232"/>
    <col min="2" max="2" width="13.140625" style="232"/>
    <col min="3" max="3" width="15.140625" style="232"/>
    <col min="4" max="4" width="18" style="232"/>
    <col min="5" max="5" width="20.5703125" style="232"/>
    <col min="6" max="6" width="21.28515625" style="232"/>
    <col min="7" max="7" width="15.140625" style="232"/>
    <col min="8" max="8" width="15.5703125" style="232"/>
    <col min="9" max="9" width="13.42578125" style="232"/>
    <col min="10" max="10" width="0" style="232" hidden="1"/>
    <col min="11" max="257" width="9.140625" style="232"/>
  </cols>
  <sheetData>
    <row r="1" spans="1:10" ht="15" x14ac:dyDescent="0.3">
      <c r="A1" s="106" t="s">
        <v>466</v>
      </c>
      <c r="B1" s="106"/>
      <c r="C1" s="110"/>
      <c r="D1" s="110"/>
      <c r="E1" s="110"/>
      <c r="F1" s="110"/>
      <c r="G1" s="13" t="s">
        <v>1</v>
      </c>
      <c r="H1" s="13"/>
    </row>
    <row r="2" spans="1:10" ht="15" x14ac:dyDescent="0.3">
      <c r="A2" s="107" t="s">
        <v>2</v>
      </c>
      <c r="B2" s="106"/>
      <c r="C2" s="110"/>
      <c r="D2" s="110"/>
      <c r="E2" s="110"/>
      <c r="F2" s="110"/>
      <c r="G2" s="9" t="str">
        <f>'ფორმა N1'!L2</f>
        <v>03.10.-21.10.2017</v>
      </c>
      <c r="H2" s="9"/>
    </row>
    <row r="3" spans="1:10" ht="15" x14ac:dyDescent="0.3">
      <c r="A3" s="107"/>
      <c r="B3" s="107"/>
      <c r="C3" s="107"/>
      <c r="D3" s="107"/>
      <c r="E3" s="107"/>
      <c r="F3" s="107"/>
      <c r="G3" s="108"/>
      <c r="H3" s="108"/>
    </row>
    <row r="4" spans="1:10" ht="15" x14ac:dyDescent="0.3">
      <c r="A4" s="110" t="s">
        <v>4</v>
      </c>
      <c r="B4" s="110"/>
      <c r="C4" s="110"/>
      <c r="D4" s="110"/>
      <c r="E4" s="110"/>
      <c r="F4" s="110"/>
      <c r="G4" s="107"/>
      <c r="H4" s="107"/>
    </row>
    <row r="5" spans="1:10" ht="15" x14ac:dyDescent="0.3">
      <c r="A5" s="163" t="str">
        <f>'ფორმა N1'!A5</f>
        <v>ალექსანდრე ელისაშვილი</v>
      </c>
      <c r="B5" s="163"/>
      <c r="C5" s="163"/>
      <c r="D5" s="163"/>
      <c r="E5" s="163"/>
      <c r="F5" s="163"/>
      <c r="G5" s="164"/>
      <c r="H5" s="164"/>
    </row>
    <row r="6" spans="1:10" ht="15" x14ac:dyDescent="0.3">
      <c r="A6" s="110"/>
      <c r="B6" s="110"/>
      <c r="C6" s="110"/>
      <c r="D6" s="110"/>
      <c r="E6" s="110"/>
      <c r="F6" s="110"/>
      <c r="G6" s="107"/>
      <c r="H6" s="107"/>
    </row>
    <row r="7" spans="1:10" ht="15" x14ac:dyDescent="0.2">
      <c r="A7" s="151"/>
      <c r="B7" s="151"/>
      <c r="C7" s="151"/>
      <c r="D7" s="151"/>
      <c r="E7" s="151"/>
      <c r="F7" s="151"/>
      <c r="G7" s="153"/>
      <c r="H7" s="153"/>
    </row>
    <row r="8" spans="1:10" ht="30" x14ac:dyDescent="0.2">
      <c r="A8" s="166" t="s">
        <v>7</v>
      </c>
      <c r="B8" s="166" t="s">
        <v>440</v>
      </c>
      <c r="C8" s="166" t="s">
        <v>441</v>
      </c>
      <c r="D8" s="166" t="s">
        <v>442</v>
      </c>
      <c r="E8" s="166" t="s">
        <v>444</v>
      </c>
      <c r="F8" s="166" t="s">
        <v>467</v>
      </c>
      <c r="G8" s="118" t="s">
        <v>304</v>
      </c>
      <c r="H8" s="118" t="s">
        <v>305</v>
      </c>
      <c r="J8" s="233" t="s">
        <v>446</v>
      </c>
    </row>
    <row r="9" spans="1:10" ht="15" x14ac:dyDescent="0.2">
      <c r="A9" s="193"/>
      <c r="B9" s="193"/>
      <c r="C9" s="193"/>
      <c r="D9" s="193"/>
      <c r="E9" s="193"/>
      <c r="F9" s="193"/>
      <c r="G9" s="171"/>
      <c r="H9" s="171"/>
      <c r="J9" s="233" t="s">
        <v>309</v>
      </c>
    </row>
    <row r="10" spans="1:10" ht="15" x14ac:dyDescent="0.2">
      <c r="A10" s="193"/>
      <c r="B10" s="193"/>
      <c r="C10" s="193"/>
      <c r="D10" s="193"/>
      <c r="E10" s="193"/>
      <c r="F10" s="193"/>
      <c r="G10" s="171"/>
      <c r="H10" s="171"/>
    </row>
    <row r="11" spans="1:10" ht="15" x14ac:dyDescent="0.2">
      <c r="A11" s="123"/>
      <c r="B11" s="123"/>
      <c r="C11" s="123"/>
      <c r="D11" s="123"/>
      <c r="E11" s="123"/>
      <c r="F11" s="123"/>
      <c r="G11" s="171"/>
      <c r="H11" s="171"/>
    </row>
    <row r="12" spans="1:10" ht="15" x14ac:dyDescent="0.2">
      <c r="A12" s="123"/>
      <c r="B12" s="123"/>
      <c r="C12" s="123"/>
      <c r="D12" s="123"/>
      <c r="E12" s="123"/>
      <c r="F12" s="123"/>
      <c r="G12" s="171"/>
      <c r="H12" s="171"/>
    </row>
    <row r="13" spans="1:10" ht="15" x14ac:dyDescent="0.2">
      <c r="A13" s="123"/>
      <c r="B13" s="123"/>
      <c r="C13" s="123"/>
      <c r="D13" s="123"/>
      <c r="E13" s="123"/>
      <c r="F13" s="123"/>
      <c r="G13" s="171"/>
      <c r="H13" s="171"/>
    </row>
    <row r="14" spans="1:10" ht="15" x14ac:dyDescent="0.2">
      <c r="A14" s="123"/>
      <c r="B14" s="123"/>
      <c r="C14" s="123"/>
      <c r="D14" s="123"/>
      <c r="E14" s="123"/>
      <c r="F14" s="123"/>
      <c r="G14" s="171"/>
      <c r="H14" s="171"/>
    </row>
    <row r="15" spans="1:10" ht="15" x14ac:dyDescent="0.2">
      <c r="A15" s="123"/>
      <c r="B15" s="123"/>
      <c r="C15" s="123"/>
      <c r="D15" s="123"/>
      <c r="E15" s="123"/>
      <c r="F15" s="123"/>
      <c r="G15" s="171"/>
      <c r="H15" s="171"/>
    </row>
    <row r="16" spans="1:10" ht="15" x14ac:dyDescent="0.2">
      <c r="A16" s="123"/>
      <c r="B16" s="123"/>
      <c r="C16" s="123"/>
      <c r="D16" s="123"/>
      <c r="E16" s="123"/>
      <c r="F16" s="123"/>
      <c r="G16" s="171"/>
      <c r="H16" s="171"/>
    </row>
    <row r="17" spans="1:8" ht="15" x14ac:dyDescent="0.2">
      <c r="A17" s="123"/>
      <c r="B17" s="123"/>
      <c r="C17" s="123"/>
      <c r="D17" s="123"/>
      <c r="E17" s="123"/>
      <c r="F17" s="123"/>
      <c r="G17" s="171"/>
      <c r="H17" s="171"/>
    </row>
    <row r="18" spans="1:8" ht="15" x14ac:dyDescent="0.2">
      <c r="A18" s="123"/>
      <c r="B18" s="123"/>
      <c r="C18" s="123"/>
      <c r="D18" s="123"/>
      <c r="E18" s="123"/>
      <c r="F18" s="123"/>
      <c r="G18" s="171"/>
      <c r="H18" s="171"/>
    </row>
    <row r="19" spans="1:8" ht="15" x14ac:dyDescent="0.2">
      <c r="A19" s="123"/>
      <c r="B19" s="123"/>
      <c r="C19" s="123"/>
      <c r="D19" s="123"/>
      <c r="E19" s="123"/>
      <c r="F19" s="123"/>
      <c r="G19" s="171"/>
      <c r="H19" s="171"/>
    </row>
    <row r="20" spans="1:8" ht="15" x14ac:dyDescent="0.2">
      <c r="A20" s="123"/>
      <c r="B20" s="123"/>
      <c r="C20" s="123"/>
      <c r="D20" s="123"/>
      <c r="E20" s="123"/>
      <c r="F20" s="123"/>
      <c r="G20" s="171"/>
      <c r="H20" s="171"/>
    </row>
    <row r="21" spans="1:8" ht="15" x14ac:dyDescent="0.2">
      <c r="A21" s="123"/>
      <c r="B21" s="123"/>
      <c r="C21" s="123"/>
      <c r="D21" s="123"/>
      <c r="E21" s="123"/>
      <c r="F21" s="123"/>
      <c r="G21" s="171"/>
      <c r="H21" s="171"/>
    </row>
    <row r="22" spans="1:8" ht="15" x14ac:dyDescent="0.2">
      <c r="A22" s="123"/>
      <c r="B22" s="123"/>
      <c r="C22" s="123"/>
      <c r="D22" s="123"/>
      <c r="E22" s="123"/>
      <c r="F22" s="123"/>
      <c r="G22" s="171"/>
      <c r="H22" s="171"/>
    </row>
    <row r="23" spans="1:8" ht="15" x14ac:dyDescent="0.2">
      <c r="A23" s="123"/>
      <c r="B23" s="123"/>
      <c r="C23" s="123"/>
      <c r="D23" s="123"/>
      <c r="E23" s="123"/>
      <c r="F23" s="123"/>
      <c r="G23" s="171"/>
      <c r="H23" s="171"/>
    </row>
    <row r="24" spans="1:8" ht="15" x14ac:dyDescent="0.2">
      <c r="A24" s="123"/>
      <c r="B24" s="123"/>
      <c r="C24" s="123"/>
      <c r="D24" s="123"/>
      <c r="E24" s="123"/>
      <c r="F24" s="123"/>
      <c r="G24" s="171"/>
      <c r="H24" s="171"/>
    </row>
    <row r="25" spans="1:8" ht="15" x14ac:dyDescent="0.2">
      <c r="A25" s="123"/>
      <c r="B25" s="123"/>
      <c r="C25" s="123"/>
      <c r="D25" s="123"/>
      <c r="E25" s="123"/>
      <c r="F25" s="123"/>
      <c r="G25" s="171"/>
      <c r="H25" s="171"/>
    </row>
    <row r="26" spans="1:8" ht="15" x14ac:dyDescent="0.2">
      <c r="A26" s="123"/>
      <c r="B26" s="123"/>
      <c r="C26" s="123"/>
      <c r="D26" s="123"/>
      <c r="E26" s="123"/>
      <c r="F26" s="123"/>
      <c r="G26" s="171"/>
      <c r="H26" s="171"/>
    </row>
    <row r="27" spans="1:8" ht="15" x14ac:dyDescent="0.2">
      <c r="A27" s="123"/>
      <c r="B27" s="123"/>
      <c r="C27" s="123"/>
      <c r="D27" s="123"/>
      <c r="E27" s="123"/>
      <c r="F27" s="123"/>
      <c r="G27" s="171"/>
      <c r="H27" s="171"/>
    </row>
    <row r="28" spans="1:8" ht="15" x14ac:dyDescent="0.2">
      <c r="A28" s="123"/>
      <c r="B28" s="123"/>
      <c r="C28" s="123"/>
      <c r="D28" s="123"/>
      <c r="E28" s="123"/>
      <c r="F28" s="123"/>
      <c r="G28" s="171"/>
      <c r="H28" s="171"/>
    </row>
    <row r="29" spans="1:8" ht="15" x14ac:dyDescent="0.2">
      <c r="A29" s="123"/>
      <c r="B29" s="123"/>
      <c r="C29" s="123"/>
      <c r="D29" s="123"/>
      <c r="E29" s="123"/>
      <c r="F29" s="123"/>
      <c r="G29" s="171"/>
      <c r="H29" s="171"/>
    </row>
    <row r="30" spans="1:8" ht="15" x14ac:dyDescent="0.2">
      <c r="A30" s="123"/>
      <c r="B30" s="123"/>
      <c r="C30" s="123"/>
      <c r="D30" s="123"/>
      <c r="E30" s="123"/>
      <c r="F30" s="123"/>
      <c r="G30" s="171"/>
      <c r="H30" s="171"/>
    </row>
    <row r="31" spans="1:8" ht="15" x14ac:dyDescent="0.2">
      <c r="A31" s="123"/>
      <c r="B31" s="123"/>
      <c r="C31" s="123"/>
      <c r="D31" s="123"/>
      <c r="E31" s="123"/>
      <c r="F31" s="123"/>
      <c r="G31" s="171"/>
      <c r="H31" s="171"/>
    </row>
    <row r="32" spans="1:8" ht="15" x14ac:dyDescent="0.2">
      <c r="A32" s="123"/>
      <c r="B32" s="123"/>
      <c r="C32" s="123"/>
      <c r="D32" s="123"/>
      <c r="E32" s="123"/>
      <c r="F32" s="123"/>
      <c r="G32" s="171"/>
      <c r="H32" s="171"/>
    </row>
    <row r="33" spans="1:9" ht="15" x14ac:dyDescent="0.2">
      <c r="A33" s="123"/>
      <c r="B33" s="123"/>
      <c r="C33" s="123"/>
      <c r="D33" s="123"/>
      <c r="E33" s="123"/>
      <c r="F33" s="123"/>
      <c r="G33" s="171"/>
      <c r="H33" s="171"/>
    </row>
    <row r="34" spans="1:9" ht="15" x14ac:dyDescent="0.3">
      <c r="A34" s="123"/>
      <c r="B34" s="230"/>
      <c r="C34" s="230"/>
      <c r="D34" s="230"/>
      <c r="E34" s="230"/>
      <c r="F34" s="230" t="s">
        <v>468</v>
      </c>
      <c r="G34" s="189">
        <f>SUM(G9:G33)</f>
        <v>0</v>
      </c>
      <c r="H34" s="189">
        <f>SUM(H9:H33)</f>
        <v>0</v>
      </c>
    </row>
    <row r="35" spans="1:9" ht="15" x14ac:dyDescent="0.3">
      <c r="A35" s="234"/>
      <c r="B35" s="234"/>
      <c r="C35" s="234"/>
      <c r="D35" s="234"/>
      <c r="E35" s="234"/>
      <c r="F35" s="234"/>
      <c r="G35" s="234"/>
      <c r="H35" s="192"/>
      <c r="I35" s="192"/>
    </row>
    <row r="36" spans="1:9" ht="15" x14ac:dyDescent="0.3">
      <c r="A36" s="235" t="s">
        <v>469</v>
      </c>
      <c r="B36" s="235"/>
      <c r="C36" s="234"/>
      <c r="D36" s="234"/>
      <c r="E36" s="234"/>
      <c r="F36" s="234"/>
      <c r="G36" s="234"/>
      <c r="H36" s="192"/>
      <c r="I36" s="192"/>
    </row>
    <row r="37" spans="1:9" ht="15" x14ac:dyDescent="0.3">
      <c r="A37" s="235"/>
      <c r="B37" s="235"/>
      <c r="C37" s="234"/>
      <c r="D37" s="234"/>
      <c r="E37" s="234"/>
      <c r="F37" s="234"/>
      <c r="G37" s="234"/>
      <c r="H37" s="192"/>
      <c r="I37" s="192"/>
    </row>
    <row r="38" spans="1:9" ht="15" x14ac:dyDescent="0.3">
      <c r="A38" s="235"/>
      <c r="B38" s="235"/>
      <c r="C38" s="192"/>
      <c r="D38" s="192"/>
      <c r="E38" s="192"/>
      <c r="F38" s="192"/>
      <c r="G38" s="192"/>
      <c r="H38" s="192"/>
      <c r="I38" s="192"/>
    </row>
    <row r="39" spans="1:9" ht="15" x14ac:dyDescent="0.3">
      <c r="A39" s="235"/>
      <c r="B39" s="235"/>
      <c r="C39" s="192"/>
      <c r="D39" s="192"/>
      <c r="E39" s="192"/>
      <c r="F39" s="192"/>
      <c r="G39" s="192"/>
      <c r="H39" s="192"/>
      <c r="I39" s="192"/>
    </row>
    <row r="40" spans="1:9" x14ac:dyDescent="0.2">
      <c r="A40" s="236"/>
      <c r="B40" s="236"/>
      <c r="C40" s="236"/>
      <c r="D40" s="236"/>
      <c r="E40" s="236"/>
      <c r="F40" s="236"/>
      <c r="G40" s="236"/>
      <c r="H40" s="236"/>
      <c r="I40" s="236"/>
    </row>
    <row r="41" spans="1:9" ht="15" x14ac:dyDescent="0.3">
      <c r="A41" s="237" t="s">
        <v>294</v>
      </c>
      <c r="B41" s="237"/>
      <c r="C41" s="192"/>
      <c r="D41" s="192"/>
      <c r="E41" s="192"/>
      <c r="F41" s="192"/>
      <c r="G41" s="192"/>
      <c r="H41" s="192"/>
      <c r="I41" s="192"/>
    </row>
    <row r="42" spans="1:9" ht="15" x14ac:dyDescent="0.3">
      <c r="A42" s="192"/>
      <c r="B42" s="192"/>
      <c r="C42" s="192"/>
      <c r="D42" s="192"/>
      <c r="E42" s="192"/>
      <c r="F42" s="192"/>
      <c r="G42" s="192"/>
      <c r="H42" s="192"/>
      <c r="I42" s="192"/>
    </row>
    <row r="43" spans="1:9" ht="15" x14ac:dyDescent="0.3">
      <c r="A43" s="192"/>
      <c r="B43" s="192"/>
      <c r="C43" s="192"/>
      <c r="D43" s="192"/>
      <c r="E43" s="192"/>
      <c r="F43" s="192"/>
      <c r="G43" s="192"/>
      <c r="H43" s="192"/>
      <c r="I43" s="244"/>
    </row>
    <row r="44" spans="1:9" ht="15" x14ac:dyDescent="0.3">
      <c r="A44" s="237"/>
      <c r="B44" s="237"/>
      <c r="C44" s="237" t="s">
        <v>470</v>
      </c>
      <c r="D44" s="237"/>
      <c r="E44" s="234"/>
      <c r="F44" s="237"/>
      <c r="G44" s="237"/>
      <c r="H44" s="192"/>
      <c r="I44" s="244"/>
    </row>
    <row r="45" spans="1:9" ht="15" x14ac:dyDescent="0.3">
      <c r="A45" s="192"/>
      <c r="B45" s="192"/>
      <c r="C45" s="192" t="s">
        <v>296</v>
      </c>
      <c r="D45" s="192"/>
      <c r="E45" s="192"/>
      <c r="F45" s="192"/>
      <c r="G45" s="192"/>
      <c r="H45" s="192"/>
      <c r="I45" s="244"/>
    </row>
    <row r="46" spans="1:9" x14ac:dyDescent="0.2">
      <c r="A46" s="239"/>
      <c r="B46" s="239"/>
      <c r="C46" s="239" t="s">
        <v>297</v>
      </c>
      <c r="D46" s="239"/>
      <c r="E46" s="239"/>
      <c r="F46" s="239"/>
      <c r="G46" s="239"/>
    </row>
  </sheetData>
  <mergeCells count="2">
    <mergeCell ref="G1:H1"/>
    <mergeCell ref="G2:H2"/>
  </mergeCells>
  <printOptions gridLines="1"/>
  <pageMargins left="0.25" right="0.25" top="0.75" bottom="0.75" header="0.51180555555555496" footer="0.51180555555555496"/>
  <pageSetup paperSize="0" scale="0" firstPageNumber="0" fitToHeight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24</vt:i4>
      </vt:variant>
    </vt:vector>
  </HeadingPairs>
  <TitlesOfParts>
    <vt:vector size="44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Validation</vt:lpstr>
      <vt:lpstr>'ფორმა N1'!Excel_BuiltIn__FilterDatabase</vt:lpstr>
      <vt:lpstr>'ფორმა N2'!Excel_BuiltIn__FilterDatabase</vt:lpstr>
      <vt:lpstr>'ფორმა N3'!Excel_BuiltIn__FilterDatabase</vt:lpstr>
      <vt:lpstr>'ფორმა N4'!Excel_BuiltIn__FilterDatabase</vt:lpstr>
      <vt:lpstr>'ფორმა N5'!Excel_BuiltIn__FilterDatabase</vt:lpstr>
      <vt:lpstr>'ფორმა N5.1'!Excel_BuiltIn__FilterDatabase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qristina</cp:lastModifiedBy>
  <cp:revision>0</cp:revision>
  <cp:lastPrinted>2017-10-24T15:21:13Z</cp:lastPrinted>
  <dcterms:created xsi:type="dcterms:W3CDTF">2011-12-27T17:20:18Z</dcterms:created>
  <dcterms:modified xsi:type="dcterms:W3CDTF">2017-12-14T08:26:27Z</dcterms:modified>
  <dc:language>en-US</dc:language>
</cp:coreProperties>
</file>