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 " sheetId="49" r:id="rId1"/>
    <sheet name="ფორმა N2" sheetId="50" r:id="rId2"/>
    <sheet name="ფორმა N3" sheetId="51" r:id="rId3"/>
    <sheet name="ფორმა N4 " sheetId="59" r:id="rId4"/>
    <sheet name="ფორმა N4.1" sheetId="60" r:id="rId5"/>
    <sheet name="ფორმა 4.2 " sheetId="63" r:id="rId6"/>
    <sheet name="ფორმა N4.3" sheetId="30" r:id="rId7"/>
    <sheet name="ფორმა 4.4" sheetId="62" r:id="rId8"/>
    <sheet name="ფორმა N5 " sheetId="53" r:id="rId9"/>
    <sheet name="ფორმა N5.1" sheetId="54" r:id="rId10"/>
    <sheet name="ფორმა N 6" sheetId="67" r:id="rId11"/>
    <sheet name="ფორმა N6.1" sheetId="68" r:id="rId12"/>
    <sheet name="ფორმა N7  " sheetId="55" r:id="rId13"/>
    <sheet name="ფორმა N8" sheetId="9" r:id="rId14"/>
    <sheet name="ფორმა N 8.1 " sheetId="65" r:id="rId15"/>
    <sheet name="ფორმა N9" sheetId="48" r:id="rId16"/>
    <sheet name="ფორმა N9.1" sheetId="16" r:id="rId17"/>
    <sheet name="ფორმა N9.2" sheetId="17" r:id="rId18"/>
    <sheet name="ფორმა 9.3" sheetId="25" r:id="rId19"/>
    <sheet name="ფორმა 9.4 " sheetId="42" r:id="rId20"/>
    <sheet name="ფორმა 9.5" sheetId="32" r:id="rId21"/>
    <sheet name="ფორმა 9.6" sheetId="39" r:id="rId22"/>
    <sheet name="ფორმა 9.7 " sheetId="64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7" hidden="1">'ფორმა 4.4'!$A$9:$J$11</definedName>
    <definedName name="_xlnm._FilterDatabase" localSheetId="22" hidden="1">'ფორმა 9.7 '!$A$9:$L$1706</definedName>
    <definedName name="_xlnm._FilterDatabase" localSheetId="0" hidden="1">'ფორმა N1 '!#REF!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 '!$A$10:$D$13</definedName>
    <definedName name="_xlnm._FilterDatabase" localSheetId="4" hidden="1">'ფორმა N4.1'!$B$9:$D$41</definedName>
    <definedName name="_xlnm._FilterDatabase" localSheetId="8" hidden="1">'ფორმა N5 '!$A$8:$D$11</definedName>
    <definedName name="_xlnm._FilterDatabase" localSheetId="9" hidden="1">'ფორმა N5.1'!$B$9:$D$35</definedName>
    <definedName name="Date" localSheetId="5">#REF!</definedName>
    <definedName name="Date" localSheetId="7">#REF!</definedName>
    <definedName name="Date" localSheetId="18">#REF!</definedName>
    <definedName name="Date" localSheetId="19">#REF!</definedName>
    <definedName name="Date" localSheetId="21">#REF!</definedName>
    <definedName name="Date" localSheetId="22">#REF!</definedName>
    <definedName name="Date" localSheetId="14">#REF!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2">#REF!</definedName>
    <definedName name="Date" localSheetId="15">#REF!</definedName>
    <definedName name="Date" localSheetId="23">#REF!</definedName>
    <definedName name="Date">#REF!</definedName>
    <definedName name="_xlnm.Print_Area" localSheetId="7">'ფორმა 4.4'!$A$1:$H$29</definedName>
    <definedName name="_xlnm.Print_Area" localSheetId="20">'ფორმა 9.5'!$A$1:$L$295</definedName>
    <definedName name="_xlnm.Print_Area" localSheetId="21">'ფორმა 9.6'!$A$1:$I$51</definedName>
    <definedName name="_xlnm.Print_Area" localSheetId="22">'ფორმა 9.7 '!$A$1:$I$1718</definedName>
    <definedName name="_xlnm.Print_Area" localSheetId="14">'ფორმა N 8.1 '!$A$1:$H$51</definedName>
    <definedName name="_xlnm.Print_Area" localSheetId="0">'ფორმა N1 '!$A$1:$M$531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 '!$A$1:$D$85</definedName>
    <definedName name="_xlnm.Print_Area" localSheetId="8">'ფორმა N5 '!$A$1:$D$90</definedName>
    <definedName name="_xlnm.Print_Area" localSheetId="12">'ფორმა N7  '!$A$1:$D$90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17" i="68" l="1"/>
  <c r="C17" i="68"/>
  <c r="A5" i="68"/>
  <c r="D17" i="67"/>
  <c r="C17" i="67"/>
  <c r="D14" i="67"/>
  <c r="C14" i="67"/>
  <c r="D11" i="67"/>
  <c r="D10" i="67" s="1"/>
  <c r="C11" i="67"/>
  <c r="C10" i="67"/>
  <c r="A5" i="67"/>
  <c r="D26" i="50"/>
  <c r="G39" i="65"/>
  <c r="G40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12" i="65"/>
  <c r="G13" i="65"/>
  <c r="G14" i="65" s="1"/>
  <c r="G10" i="65"/>
  <c r="G11" i="65"/>
  <c r="A4" i="65"/>
  <c r="I1610" i="64"/>
  <c r="H1608" i="64"/>
  <c r="H1607" i="64"/>
  <c r="H1606" i="64"/>
  <c r="H1605" i="64"/>
  <c r="H1604" i="64"/>
  <c r="H1603" i="64"/>
  <c r="H1602" i="64"/>
  <c r="H1601" i="64"/>
  <c r="H1600" i="64"/>
  <c r="H1599" i="64"/>
  <c r="H1598" i="64"/>
  <c r="H1597" i="64"/>
  <c r="H1596" i="64"/>
  <c r="H1595" i="64"/>
  <c r="H1594" i="64"/>
  <c r="H1593" i="64"/>
  <c r="H1592" i="64"/>
  <c r="H1591" i="64"/>
  <c r="H1590" i="64"/>
  <c r="H1589" i="64"/>
  <c r="H1588" i="64"/>
  <c r="H1587" i="64"/>
  <c r="H1586" i="64"/>
  <c r="H1585" i="64"/>
  <c r="H1584" i="64"/>
  <c r="H1583" i="64"/>
  <c r="H1582" i="64"/>
  <c r="H1581" i="64"/>
  <c r="H1580" i="64"/>
  <c r="H1579" i="64"/>
  <c r="H1578" i="64"/>
  <c r="H1577" i="64"/>
  <c r="H1576" i="64"/>
  <c r="H1575" i="64"/>
  <c r="H1574" i="64"/>
  <c r="H1573" i="64"/>
  <c r="H1572" i="64"/>
  <c r="H1571" i="64"/>
  <c r="H1570" i="64"/>
  <c r="H1569" i="64"/>
  <c r="H1568" i="64"/>
  <c r="H1567" i="64"/>
  <c r="H1566" i="64"/>
  <c r="H1565" i="64"/>
  <c r="H1564" i="64"/>
  <c r="H1563" i="64"/>
  <c r="H1562" i="64"/>
  <c r="H1561" i="64"/>
  <c r="H1560" i="64"/>
  <c r="H1559" i="64"/>
  <c r="H1558" i="64"/>
  <c r="H1557" i="64"/>
  <c r="H1556" i="64"/>
  <c r="H1555" i="64"/>
  <c r="H1554" i="64"/>
  <c r="H1553" i="64"/>
  <c r="H1552" i="64"/>
  <c r="H1551" i="64"/>
  <c r="H1550" i="64"/>
  <c r="H1549" i="64"/>
  <c r="H1548" i="64"/>
  <c r="H1547" i="64"/>
  <c r="H1546" i="64"/>
  <c r="H1545" i="64"/>
  <c r="H1544" i="64"/>
  <c r="H1543" i="64"/>
  <c r="H1542" i="64"/>
  <c r="H1541" i="64"/>
  <c r="H1540" i="64"/>
  <c r="H1539" i="64"/>
  <c r="H1538" i="64"/>
  <c r="H1537" i="64"/>
  <c r="H1536" i="64"/>
  <c r="H1535" i="64"/>
  <c r="H1534" i="64"/>
  <c r="H1533" i="64"/>
  <c r="H1532" i="64"/>
  <c r="H1531" i="64"/>
  <c r="H1530" i="64"/>
  <c r="H1529" i="64"/>
  <c r="H1528" i="64"/>
  <c r="H1527" i="64"/>
  <c r="H1526" i="64"/>
  <c r="H1525" i="64"/>
  <c r="H1524" i="64"/>
  <c r="H1523" i="64"/>
  <c r="H1522" i="64"/>
  <c r="H1521" i="64"/>
  <c r="H1520" i="64"/>
  <c r="H1519" i="64"/>
  <c r="H1518" i="64"/>
  <c r="H1517" i="64"/>
  <c r="H1516" i="64"/>
  <c r="H1515" i="64"/>
  <c r="H1514" i="64"/>
  <c r="H1513" i="64"/>
  <c r="H1512" i="64"/>
  <c r="H1511" i="64"/>
  <c r="H1510" i="64"/>
  <c r="H1508" i="64"/>
  <c r="H1507" i="64"/>
  <c r="H1506" i="64"/>
  <c r="H1505" i="64"/>
  <c r="H1504" i="64"/>
  <c r="H1503" i="64"/>
  <c r="H1502" i="64"/>
  <c r="H1501" i="64"/>
  <c r="H1500" i="64"/>
  <c r="H1499" i="64"/>
  <c r="H1498" i="64"/>
  <c r="H1497" i="64"/>
  <c r="H1496" i="64"/>
  <c r="H1495" i="64"/>
  <c r="H1494" i="64"/>
  <c r="H1493" i="64"/>
  <c r="H1492" i="64"/>
  <c r="H1491" i="64"/>
  <c r="H1490" i="64"/>
  <c r="H1489" i="64"/>
  <c r="H1488" i="64"/>
  <c r="H1487" i="64"/>
  <c r="H1486" i="64"/>
  <c r="H1485" i="64"/>
  <c r="H1484" i="64"/>
  <c r="H1483" i="64"/>
  <c r="H1482" i="64"/>
  <c r="H1481" i="64"/>
  <c r="H1480" i="64"/>
  <c r="H1479" i="64"/>
  <c r="H1478" i="64"/>
  <c r="H1477" i="64"/>
  <c r="H1476" i="64"/>
  <c r="H1475" i="64"/>
  <c r="H1474" i="64"/>
  <c r="H1473" i="64"/>
  <c r="H1472" i="64"/>
  <c r="H1471" i="64"/>
  <c r="H1470" i="64"/>
  <c r="H1469" i="64"/>
  <c r="H1468" i="64"/>
  <c r="H1467" i="64"/>
  <c r="H1466" i="64"/>
  <c r="H1465" i="64"/>
  <c r="H1464" i="64"/>
  <c r="H1463" i="64"/>
  <c r="H1462" i="64"/>
  <c r="H1461" i="64"/>
  <c r="H1460" i="64"/>
  <c r="H1459" i="64"/>
  <c r="H1458" i="64"/>
  <c r="H1457" i="64"/>
  <c r="H1456" i="64"/>
  <c r="H1455" i="64"/>
  <c r="H1454" i="64"/>
  <c r="H1453" i="64"/>
  <c r="H1452" i="64"/>
  <c r="H1451" i="64"/>
  <c r="H1450" i="64"/>
  <c r="H1449" i="64"/>
  <c r="H1448" i="64"/>
  <c r="H1447" i="64"/>
  <c r="H1446" i="64"/>
  <c r="H1445" i="64"/>
  <c r="H1444" i="64"/>
  <c r="H1442" i="64"/>
  <c r="H1441" i="64"/>
  <c r="H1440" i="64"/>
  <c r="H1439" i="64"/>
  <c r="H1438" i="64"/>
  <c r="H1437" i="64"/>
  <c r="H1436" i="64"/>
  <c r="H1435" i="64"/>
  <c r="H1434" i="64"/>
  <c r="H1433" i="64"/>
  <c r="H1432" i="64"/>
  <c r="H1431" i="64"/>
  <c r="H1430" i="64"/>
  <c r="H1429" i="64"/>
  <c r="H1428" i="64"/>
  <c r="H1427" i="64"/>
  <c r="H1426" i="64"/>
  <c r="H1425" i="64"/>
  <c r="H1424" i="64"/>
  <c r="H1423" i="64"/>
  <c r="H1422" i="64"/>
  <c r="H1421" i="64"/>
  <c r="H1420" i="64"/>
  <c r="H1419" i="64"/>
  <c r="H1418" i="64"/>
  <c r="H1417" i="64"/>
  <c r="H1416" i="64"/>
  <c r="H1415" i="64"/>
  <c r="H1414" i="64"/>
  <c r="H1413" i="64"/>
  <c r="H1412" i="64"/>
  <c r="H1411" i="64"/>
  <c r="H1410" i="64"/>
  <c r="H1409" i="64"/>
  <c r="H1408" i="64"/>
  <c r="H1407" i="64"/>
  <c r="H1406" i="64"/>
  <c r="H1405" i="64"/>
  <c r="H1404" i="64"/>
  <c r="H1403" i="64"/>
  <c r="H1402" i="64"/>
  <c r="H1401" i="64"/>
  <c r="H1400" i="64"/>
  <c r="H1399" i="64"/>
  <c r="H1398" i="64"/>
  <c r="H1397" i="64"/>
  <c r="H1396" i="64"/>
  <c r="H1395" i="64"/>
  <c r="H1394" i="64"/>
  <c r="H1393" i="64"/>
  <c r="H1392" i="64"/>
  <c r="H1391" i="64"/>
  <c r="H1390" i="64"/>
  <c r="H1389" i="64"/>
  <c r="H1388" i="64"/>
  <c r="H1387" i="64"/>
  <c r="H1386" i="64"/>
  <c r="H1385" i="64"/>
  <c r="H1384" i="64"/>
  <c r="H1383" i="64"/>
  <c r="H1382" i="64"/>
  <c r="H1381" i="64"/>
  <c r="H1380" i="64"/>
  <c r="H1379" i="64"/>
  <c r="H1378" i="64"/>
  <c r="H1377" i="64"/>
  <c r="H1376" i="64"/>
  <c r="H1375" i="64"/>
  <c r="H1374" i="64"/>
  <c r="H1373" i="64"/>
  <c r="H1372" i="64"/>
  <c r="H1371" i="64"/>
  <c r="H1370" i="64"/>
  <c r="H1369" i="64"/>
  <c r="H1368" i="64"/>
  <c r="H1367" i="64"/>
  <c r="H1366" i="64"/>
  <c r="H1365" i="64"/>
  <c r="H1364" i="64"/>
  <c r="H1363" i="64"/>
  <c r="H1362" i="64"/>
  <c r="H1361" i="64"/>
  <c r="H1360" i="64"/>
  <c r="H1359" i="64"/>
  <c r="H1358" i="64"/>
  <c r="H1357" i="64"/>
  <c r="H1356" i="64"/>
  <c r="H1355" i="64"/>
  <c r="H1354" i="64"/>
  <c r="H1353" i="64"/>
  <c r="H1352" i="64"/>
  <c r="H1351" i="64"/>
  <c r="H1350" i="64"/>
  <c r="I1349" i="64"/>
  <c r="H1349" i="64"/>
  <c r="I1348" i="64"/>
  <c r="H1348" i="64"/>
  <c r="H1347" i="64"/>
  <c r="H1346" i="64"/>
  <c r="H1345" i="64"/>
  <c r="H1344" i="64"/>
  <c r="H1343" i="64"/>
  <c r="H1342" i="64"/>
  <c r="H1341" i="64"/>
  <c r="H1340" i="64"/>
  <c r="H1339" i="64"/>
  <c r="H1338" i="64"/>
  <c r="H1337" i="64"/>
  <c r="H1336" i="64"/>
  <c r="H1335" i="64"/>
  <c r="H1334" i="64"/>
  <c r="H1333" i="64"/>
  <c r="H1332" i="64"/>
  <c r="H1331" i="64"/>
  <c r="H1330" i="64"/>
  <c r="H1329" i="64"/>
  <c r="H1328" i="64"/>
  <c r="H1327" i="64"/>
  <c r="H1326" i="64"/>
  <c r="H1325" i="64"/>
  <c r="H1324" i="64"/>
  <c r="H1323" i="64"/>
  <c r="H1322" i="64"/>
  <c r="H1321" i="64"/>
  <c r="H1320" i="64"/>
  <c r="H1319" i="64"/>
  <c r="H1318" i="64"/>
  <c r="H1317" i="64"/>
  <c r="H1316" i="64"/>
  <c r="H1315" i="64"/>
  <c r="H1314" i="64"/>
  <c r="H1313" i="64"/>
  <c r="H1312" i="64"/>
  <c r="H1311" i="64"/>
  <c r="H1310" i="64"/>
  <c r="H1309" i="64"/>
  <c r="H1308" i="64"/>
  <c r="H1307" i="64"/>
  <c r="H1306" i="64"/>
  <c r="H1305" i="64"/>
  <c r="H1304" i="64"/>
  <c r="H1303" i="64"/>
  <c r="H1302" i="64"/>
  <c r="H1301" i="64"/>
  <c r="H1300" i="64"/>
  <c r="H1299" i="64"/>
  <c r="H1298" i="64"/>
  <c r="H1297" i="64"/>
  <c r="H1296" i="64"/>
  <c r="H1295" i="64"/>
  <c r="H1294" i="64"/>
  <c r="H1293" i="64"/>
  <c r="H1292" i="64"/>
  <c r="H1291" i="64"/>
  <c r="H1290" i="64"/>
  <c r="H1289" i="64"/>
  <c r="H1288" i="64"/>
  <c r="H1287" i="64"/>
  <c r="H1286" i="64"/>
  <c r="H1285" i="64"/>
  <c r="H1284" i="64"/>
  <c r="H1283" i="64"/>
  <c r="H1282" i="64"/>
  <c r="H1281" i="64"/>
  <c r="H1280" i="64"/>
  <c r="H1279" i="64"/>
  <c r="H1278" i="64"/>
  <c r="H1277" i="64"/>
  <c r="H1276" i="64"/>
  <c r="H1275" i="64"/>
  <c r="H1274" i="64"/>
  <c r="H1273" i="64"/>
  <c r="H1272" i="64"/>
  <c r="H1271" i="64"/>
  <c r="H1270" i="64"/>
  <c r="H1269" i="64"/>
  <c r="H1268" i="64"/>
  <c r="H1267" i="64"/>
  <c r="H1266" i="64"/>
  <c r="H1265" i="64"/>
  <c r="H1264" i="64"/>
  <c r="I1263" i="64"/>
  <c r="H1262" i="64"/>
  <c r="H1261" i="64"/>
  <c r="H1260" i="64"/>
  <c r="H1259" i="64"/>
  <c r="H1258" i="64"/>
  <c r="I1257" i="64"/>
  <c r="H1256" i="64"/>
  <c r="H1255" i="64"/>
  <c r="H1254" i="64"/>
  <c r="H1253" i="64"/>
  <c r="H1252" i="64"/>
  <c r="H1251" i="64"/>
  <c r="H1250" i="64"/>
  <c r="H1249" i="64"/>
  <c r="H1248" i="64"/>
  <c r="H1247" i="64"/>
  <c r="H1246" i="64"/>
  <c r="H1245" i="64"/>
  <c r="H1244" i="64"/>
  <c r="H1243" i="64"/>
  <c r="H1242" i="64"/>
  <c r="H1241" i="64"/>
  <c r="H1240" i="64"/>
  <c r="H1239" i="64"/>
  <c r="H1238" i="64"/>
  <c r="H1237" i="64"/>
  <c r="H1236" i="64"/>
  <c r="H1235" i="64"/>
  <c r="H1234" i="64"/>
  <c r="H1233" i="64"/>
  <c r="H1232" i="64"/>
  <c r="H1231" i="64"/>
  <c r="H1230" i="64"/>
  <c r="H1229" i="64"/>
  <c r="H1228" i="64"/>
  <c r="H1227" i="64"/>
  <c r="H1226" i="64"/>
  <c r="H1225" i="64"/>
  <c r="H1224" i="64"/>
  <c r="H1223" i="64"/>
  <c r="H1222" i="64"/>
  <c r="H1221" i="64"/>
  <c r="H1220" i="64"/>
  <c r="H1219" i="64"/>
  <c r="H1218" i="64"/>
  <c r="H1217" i="64"/>
  <c r="H1216" i="64"/>
  <c r="H1215" i="64"/>
  <c r="H1214" i="64"/>
  <c r="H1213" i="64"/>
  <c r="H1212" i="64"/>
  <c r="H1211" i="64"/>
  <c r="H1210" i="64"/>
  <c r="H1209" i="64"/>
  <c r="H1208" i="64"/>
  <c r="H1207" i="64"/>
  <c r="H1206" i="64"/>
  <c r="H1205" i="64"/>
  <c r="H1204" i="64"/>
  <c r="H1203" i="64"/>
  <c r="H1202" i="64"/>
  <c r="H1201" i="64"/>
  <c r="H1200" i="64"/>
  <c r="H1199" i="64"/>
  <c r="H1198" i="64"/>
  <c r="H1197" i="64"/>
  <c r="H1196" i="64"/>
  <c r="H1195" i="64"/>
  <c r="H1194" i="64"/>
  <c r="H1193" i="64"/>
  <c r="H1192" i="64"/>
  <c r="H1191" i="64"/>
  <c r="H1190" i="64"/>
  <c r="H1189" i="64"/>
  <c r="H1188" i="64"/>
  <c r="H1187" i="64"/>
  <c r="H1186" i="64"/>
  <c r="I1185" i="64"/>
  <c r="H1184" i="64"/>
  <c r="H1183" i="64"/>
  <c r="H1182" i="64"/>
  <c r="H1181" i="64"/>
  <c r="H1180" i="64"/>
  <c r="H1179" i="64"/>
  <c r="H1178" i="64"/>
  <c r="H1177" i="64"/>
  <c r="H1176" i="64"/>
  <c r="H1175" i="64"/>
  <c r="H1174" i="64"/>
  <c r="H1173" i="64"/>
  <c r="H1172" i="64"/>
  <c r="H1171" i="64"/>
  <c r="H1170" i="64"/>
  <c r="H1169" i="64"/>
  <c r="H1168" i="64"/>
  <c r="H1167" i="64"/>
  <c r="H1166" i="64"/>
  <c r="H1165" i="64"/>
  <c r="H1164" i="64"/>
  <c r="H1163" i="64"/>
  <c r="H1162" i="64"/>
  <c r="H1161" i="64"/>
  <c r="H1160" i="64"/>
  <c r="H1159" i="64"/>
  <c r="H1158" i="64"/>
  <c r="H1157" i="64"/>
  <c r="H1156" i="64"/>
  <c r="H1155" i="64"/>
  <c r="H1154" i="64"/>
  <c r="H1153" i="64"/>
  <c r="H1152" i="64"/>
  <c r="H1151" i="64"/>
  <c r="H1150" i="64"/>
  <c r="H1149" i="64"/>
  <c r="H1148" i="64"/>
  <c r="H1147" i="64"/>
  <c r="H1146" i="64"/>
  <c r="H1145" i="64"/>
  <c r="H1144" i="64"/>
  <c r="H1143" i="64"/>
  <c r="H1142" i="64"/>
  <c r="H1141" i="64"/>
  <c r="H1140" i="64"/>
  <c r="H1139" i="64"/>
  <c r="H1138" i="64"/>
  <c r="H1137" i="64"/>
  <c r="H1136" i="64"/>
  <c r="H1135" i="64"/>
  <c r="H1134" i="64"/>
  <c r="H1133" i="64"/>
  <c r="H1132" i="64"/>
  <c r="H1131" i="64"/>
  <c r="H1130" i="64"/>
  <c r="H1129" i="64"/>
  <c r="H1128" i="64"/>
  <c r="H1127" i="64"/>
  <c r="H1126" i="64"/>
  <c r="H1125" i="64"/>
  <c r="H1124" i="64"/>
  <c r="H1123" i="64"/>
  <c r="H1122" i="64"/>
  <c r="H1121" i="64"/>
  <c r="H1120" i="64"/>
  <c r="H1119" i="64"/>
  <c r="H1118" i="64"/>
  <c r="H1117" i="64"/>
  <c r="H1116" i="64"/>
  <c r="H1115" i="64"/>
  <c r="H1114" i="64"/>
  <c r="H1113" i="64"/>
  <c r="H1112" i="64"/>
  <c r="H1111" i="64"/>
  <c r="H1110" i="64"/>
  <c r="H1109" i="64"/>
  <c r="H1108" i="64"/>
  <c r="H1107" i="64"/>
  <c r="H1106" i="64"/>
  <c r="H1105" i="64"/>
  <c r="H1103" i="64"/>
  <c r="H1102" i="64"/>
  <c r="H1101" i="64"/>
  <c r="H1100" i="64"/>
  <c r="H1099" i="64"/>
  <c r="H1098" i="64"/>
  <c r="H1097" i="64"/>
  <c r="H1096" i="64"/>
  <c r="H1095" i="64"/>
  <c r="H1094" i="64"/>
  <c r="H1093" i="64"/>
  <c r="H1092" i="64"/>
  <c r="H1091" i="64"/>
  <c r="H1090" i="64"/>
  <c r="H1089" i="64"/>
  <c r="H1088" i="64"/>
  <c r="H1087" i="64"/>
  <c r="H1086" i="64"/>
  <c r="H1085" i="64"/>
  <c r="H1084" i="64"/>
  <c r="H1083" i="64"/>
  <c r="H1082" i="64"/>
  <c r="H1081" i="64"/>
  <c r="H1080" i="64"/>
  <c r="H1079" i="64"/>
  <c r="H1078" i="64"/>
  <c r="H1077" i="64"/>
  <c r="H1076" i="64"/>
  <c r="H1075" i="64"/>
  <c r="H1074" i="64"/>
  <c r="H1073" i="64"/>
  <c r="H1072" i="64"/>
  <c r="H1071" i="64"/>
  <c r="H1070" i="64"/>
  <c r="H1069" i="64"/>
  <c r="H1068" i="64"/>
  <c r="H1067" i="64"/>
  <c r="H1066" i="64"/>
  <c r="H1065" i="64"/>
  <c r="H1064" i="64"/>
  <c r="H1063" i="64"/>
  <c r="H1062" i="64"/>
  <c r="H1061" i="64"/>
  <c r="H1060" i="64"/>
  <c r="H1059" i="64"/>
  <c r="H1058" i="64"/>
  <c r="H1057" i="64"/>
  <c r="H1056" i="64"/>
  <c r="H1055" i="64"/>
  <c r="H1054" i="64"/>
  <c r="H1053" i="64"/>
  <c r="H1052" i="64"/>
  <c r="H1051" i="64"/>
  <c r="H1050" i="64"/>
  <c r="H1049" i="64"/>
  <c r="H1048" i="64"/>
  <c r="H1047" i="64"/>
  <c r="H1046" i="64"/>
  <c r="H1045" i="64"/>
  <c r="H1044" i="64"/>
  <c r="H1043" i="64"/>
  <c r="H1042" i="64"/>
  <c r="H1041" i="64"/>
  <c r="H1040" i="64"/>
  <c r="H1039" i="64"/>
  <c r="H1038" i="64"/>
  <c r="H1037" i="64"/>
  <c r="H1036" i="64"/>
  <c r="H1035" i="64"/>
  <c r="H1034" i="64"/>
  <c r="H1033" i="64"/>
  <c r="H1032" i="64"/>
  <c r="H1031" i="64"/>
  <c r="H1030" i="64"/>
  <c r="H1029" i="64"/>
  <c r="H1028" i="64"/>
  <c r="H1027" i="64"/>
  <c r="H1026" i="64"/>
  <c r="H1025" i="64"/>
  <c r="H1024" i="64"/>
  <c r="H1023" i="64"/>
  <c r="H1022" i="64"/>
  <c r="H1021" i="64"/>
  <c r="H1020" i="64"/>
  <c r="H1019" i="64"/>
  <c r="H1018" i="64"/>
  <c r="H1017" i="64"/>
  <c r="H1016" i="64"/>
  <c r="H1015" i="64"/>
  <c r="H1014" i="64"/>
  <c r="H1013" i="64"/>
  <c r="H1012" i="64"/>
  <c r="H1011" i="64"/>
  <c r="H1010" i="64"/>
  <c r="H1009" i="64"/>
  <c r="H1008" i="64"/>
  <c r="H1007" i="64"/>
  <c r="H1006" i="64"/>
  <c r="H1005" i="64"/>
  <c r="H1004" i="64"/>
  <c r="H1003" i="64"/>
  <c r="H1002" i="64"/>
  <c r="H1001" i="64"/>
  <c r="H1000" i="64"/>
  <c r="H999" i="64"/>
  <c r="H998" i="64"/>
  <c r="H997" i="64"/>
  <c r="H996" i="64"/>
  <c r="H995" i="64"/>
  <c r="H994" i="64"/>
  <c r="H993" i="64"/>
  <c r="H992" i="64"/>
  <c r="H991" i="64"/>
  <c r="H990" i="64"/>
  <c r="H989" i="64"/>
  <c r="H988" i="64"/>
  <c r="H987" i="64"/>
  <c r="H986" i="64"/>
  <c r="H985" i="64"/>
  <c r="H984" i="64"/>
  <c r="H983" i="64"/>
  <c r="H982" i="64"/>
  <c r="H981" i="64"/>
  <c r="H980" i="64"/>
  <c r="H979" i="64"/>
  <c r="H978" i="64"/>
  <c r="H977" i="64"/>
  <c r="H976" i="64"/>
  <c r="H975" i="64"/>
  <c r="H974" i="64"/>
  <c r="H973" i="64"/>
  <c r="H972" i="64"/>
  <c r="H971" i="64"/>
  <c r="H970" i="64"/>
  <c r="H969" i="64"/>
  <c r="H968" i="64"/>
  <c r="H967" i="64"/>
  <c r="H966" i="64"/>
  <c r="H965" i="64"/>
  <c r="H964" i="64"/>
  <c r="H963" i="64"/>
  <c r="H962" i="64"/>
  <c r="H961" i="64"/>
  <c r="H960" i="64"/>
  <c r="H959" i="64"/>
  <c r="H958" i="64"/>
  <c r="H957" i="64"/>
  <c r="H956" i="64"/>
  <c r="H955" i="64"/>
  <c r="H954" i="64"/>
  <c r="H953" i="64"/>
  <c r="H952" i="64"/>
  <c r="H951" i="64"/>
  <c r="H950" i="64"/>
  <c r="H949" i="64"/>
  <c r="H948" i="64"/>
  <c r="H947" i="64"/>
  <c r="H946" i="64"/>
  <c r="H945" i="64"/>
  <c r="H944" i="64"/>
  <c r="H943" i="64"/>
  <c r="H942" i="64"/>
  <c r="H941" i="64"/>
  <c r="H940" i="64"/>
  <c r="H939" i="64"/>
  <c r="H938" i="64"/>
  <c r="H937" i="64"/>
  <c r="H936" i="64"/>
  <c r="H935" i="64"/>
  <c r="H934" i="64"/>
  <c r="H933" i="64"/>
  <c r="H932" i="64"/>
  <c r="H931" i="64"/>
  <c r="H930" i="64"/>
  <c r="H929" i="64"/>
  <c r="H928" i="64"/>
  <c r="H927" i="64"/>
  <c r="H926" i="64"/>
  <c r="H925" i="64"/>
  <c r="H924" i="64"/>
  <c r="H923" i="64"/>
  <c r="H922" i="64"/>
  <c r="H921" i="64"/>
  <c r="H920" i="64"/>
  <c r="H919" i="64"/>
  <c r="H918" i="64"/>
  <c r="H917" i="64"/>
  <c r="H916" i="64"/>
  <c r="H915" i="64"/>
  <c r="H914" i="64"/>
  <c r="H913" i="64"/>
  <c r="H912" i="64"/>
  <c r="H911" i="64"/>
  <c r="H910" i="64"/>
  <c r="H909" i="64"/>
  <c r="H908" i="64"/>
  <c r="H907" i="64"/>
  <c r="H906" i="64"/>
  <c r="H905" i="64"/>
  <c r="H904" i="64"/>
  <c r="H903" i="64"/>
  <c r="H902" i="64"/>
  <c r="H901" i="64"/>
  <c r="H900" i="64"/>
  <c r="H899" i="64"/>
  <c r="H898" i="64"/>
  <c r="H897" i="64"/>
  <c r="H896" i="64"/>
  <c r="H895" i="64"/>
  <c r="H894" i="64"/>
  <c r="H893" i="64"/>
  <c r="H891" i="64"/>
  <c r="H890" i="64"/>
  <c r="H889" i="64"/>
  <c r="H888" i="64"/>
  <c r="H887" i="64"/>
  <c r="H886" i="64"/>
  <c r="H885" i="64"/>
  <c r="H884" i="64"/>
  <c r="H883" i="64"/>
  <c r="H882" i="64"/>
  <c r="H881" i="64"/>
  <c r="H880" i="64"/>
  <c r="H879" i="64"/>
  <c r="H878" i="64"/>
  <c r="H877" i="64"/>
  <c r="H876" i="64"/>
  <c r="H875" i="64"/>
  <c r="H874" i="64"/>
  <c r="H873" i="64"/>
  <c r="H872" i="64"/>
  <c r="H871" i="64"/>
  <c r="H870" i="64"/>
  <c r="H869" i="64"/>
  <c r="H868" i="64"/>
  <c r="H867" i="64"/>
  <c r="H866" i="64"/>
  <c r="H865" i="64"/>
  <c r="H864" i="64"/>
  <c r="H863" i="64"/>
  <c r="H862" i="64"/>
  <c r="H861" i="64"/>
  <c r="H860" i="64"/>
  <c r="H859" i="64"/>
  <c r="H858" i="64"/>
  <c r="H857" i="64"/>
  <c r="H856" i="64"/>
  <c r="H855" i="64"/>
  <c r="H854" i="64"/>
  <c r="H853" i="64"/>
  <c r="H852" i="64"/>
  <c r="H851" i="64"/>
  <c r="H850" i="64"/>
  <c r="H849" i="64"/>
  <c r="H848" i="64"/>
  <c r="H847" i="64"/>
  <c r="H846" i="64"/>
  <c r="H845" i="64"/>
  <c r="H844" i="64"/>
  <c r="H843" i="64"/>
  <c r="H842" i="64"/>
  <c r="H841" i="64"/>
  <c r="H840" i="64"/>
  <c r="H839" i="64"/>
  <c r="H838" i="64"/>
  <c r="H837" i="64"/>
  <c r="H836" i="64"/>
  <c r="H835" i="64"/>
  <c r="H834" i="64"/>
  <c r="H833" i="64"/>
  <c r="H832" i="64"/>
  <c r="H831" i="64"/>
  <c r="H830" i="64"/>
  <c r="H829" i="64"/>
  <c r="H828" i="64"/>
  <c r="H827" i="64"/>
  <c r="H826" i="64"/>
  <c r="H825" i="64"/>
  <c r="H824" i="64"/>
  <c r="H823" i="64"/>
  <c r="H822" i="64"/>
  <c r="H821" i="64"/>
  <c r="H820" i="64"/>
  <c r="H819" i="64"/>
  <c r="H818" i="64"/>
  <c r="H817" i="64"/>
  <c r="H816" i="64"/>
  <c r="H815" i="64"/>
  <c r="H814" i="64"/>
  <c r="H813" i="64"/>
  <c r="H812" i="64"/>
  <c r="H811" i="64"/>
  <c r="H810" i="64"/>
  <c r="H809" i="64"/>
  <c r="H808" i="64"/>
  <c r="H807" i="64"/>
  <c r="H806" i="64"/>
  <c r="H805" i="64"/>
  <c r="H804" i="64"/>
  <c r="H803" i="64"/>
  <c r="H802" i="64"/>
  <c r="H801" i="64"/>
  <c r="H800" i="64"/>
  <c r="H799" i="64"/>
  <c r="H798" i="64"/>
  <c r="H797" i="64"/>
  <c r="H796" i="64"/>
  <c r="H795" i="64"/>
  <c r="H794" i="64"/>
  <c r="H793" i="64"/>
  <c r="H792" i="64"/>
  <c r="H791" i="64"/>
  <c r="H790" i="64"/>
  <c r="H789" i="64"/>
  <c r="H788" i="64"/>
  <c r="H787" i="64"/>
  <c r="H786" i="64"/>
  <c r="H785" i="64"/>
  <c r="H784" i="64"/>
  <c r="H783" i="64"/>
  <c r="H782" i="64"/>
  <c r="H781" i="64"/>
  <c r="H780" i="64"/>
  <c r="H779" i="64"/>
  <c r="H778" i="64"/>
  <c r="H777" i="64"/>
  <c r="H776" i="64"/>
  <c r="H775" i="64"/>
  <c r="H774" i="64"/>
  <c r="H773" i="64"/>
  <c r="H772" i="64"/>
  <c r="H771" i="64"/>
  <c r="H770" i="64"/>
  <c r="H769" i="64"/>
  <c r="H768" i="64"/>
  <c r="H767" i="64"/>
  <c r="H766" i="64"/>
  <c r="H765" i="64"/>
  <c r="H764" i="64"/>
  <c r="H763" i="64"/>
  <c r="H762" i="64"/>
  <c r="H761" i="64"/>
  <c r="H760" i="64"/>
  <c r="H759" i="64"/>
  <c r="H758" i="64"/>
  <c r="H757" i="64"/>
  <c r="H756" i="64"/>
  <c r="H755" i="64"/>
  <c r="H754" i="64"/>
  <c r="H753" i="64"/>
  <c r="H752" i="64"/>
  <c r="H751" i="64"/>
  <c r="H750" i="64"/>
  <c r="H749" i="64"/>
  <c r="H748" i="64"/>
  <c r="H747" i="64"/>
  <c r="H746" i="64"/>
  <c r="H745" i="64"/>
  <c r="H744" i="64"/>
  <c r="H743" i="64"/>
  <c r="H742" i="64"/>
  <c r="H741" i="64"/>
  <c r="H740" i="64"/>
  <c r="H739" i="64"/>
  <c r="H738" i="64"/>
  <c r="H737" i="64"/>
  <c r="H736" i="64"/>
  <c r="H735" i="64"/>
  <c r="H734" i="64"/>
  <c r="H733" i="64"/>
  <c r="H732" i="64"/>
  <c r="H731" i="64"/>
  <c r="H730" i="64"/>
  <c r="H729" i="64"/>
  <c r="H728" i="64"/>
  <c r="H727" i="64"/>
  <c r="H726" i="64"/>
  <c r="H725" i="64"/>
  <c r="H724" i="64"/>
  <c r="H723" i="64"/>
  <c r="H722" i="64"/>
  <c r="H721" i="64"/>
  <c r="H720" i="64"/>
  <c r="H719" i="64"/>
  <c r="H718" i="64"/>
  <c r="H717" i="64"/>
  <c r="H716" i="64"/>
  <c r="H715" i="64"/>
  <c r="H714" i="64"/>
  <c r="H713" i="64"/>
  <c r="H712" i="64"/>
  <c r="H711" i="64"/>
  <c r="H710" i="64"/>
  <c r="H709" i="64"/>
  <c r="H708" i="64"/>
  <c r="H707" i="64"/>
  <c r="H706" i="64"/>
  <c r="H705" i="64"/>
  <c r="H704" i="64"/>
  <c r="H703" i="64"/>
  <c r="H702" i="64"/>
  <c r="H701" i="64"/>
  <c r="H700" i="64"/>
  <c r="H699" i="64"/>
  <c r="H698" i="64"/>
  <c r="H697" i="64"/>
  <c r="H696" i="64"/>
  <c r="H695" i="64"/>
  <c r="H694" i="64"/>
  <c r="H693" i="64"/>
  <c r="H692" i="64"/>
  <c r="H691" i="64"/>
  <c r="H690" i="64"/>
  <c r="H689" i="64"/>
  <c r="H688" i="64"/>
  <c r="H687" i="64"/>
  <c r="H686" i="64"/>
  <c r="H685" i="64"/>
  <c r="H684" i="64"/>
  <c r="H683" i="64"/>
  <c r="H682" i="64"/>
  <c r="H681" i="64"/>
  <c r="H680" i="64"/>
  <c r="H679" i="64"/>
  <c r="H678" i="64"/>
  <c r="H677" i="64"/>
  <c r="H676" i="64"/>
  <c r="H675" i="64"/>
  <c r="H674" i="64"/>
  <c r="H673" i="64"/>
  <c r="H672" i="64"/>
  <c r="H671" i="64"/>
  <c r="H670" i="64"/>
  <c r="H669" i="64"/>
  <c r="H668" i="64"/>
  <c r="H667" i="64"/>
  <c r="H666" i="64"/>
  <c r="H665" i="64"/>
  <c r="H664" i="64"/>
  <c r="H663" i="64"/>
  <c r="H662" i="64"/>
  <c r="H661" i="64"/>
  <c r="H660" i="64"/>
  <c r="H659" i="64"/>
  <c r="H658" i="64"/>
  <c r="H657" i="64"/>
  <c r="H656" i="64"/>
  <c r="H655" i="64"/>
  <c r="H654" i="64"/>
  <c r="H653" i="64"/>
  <c r="H652" i="64"/>
  <c r="H651" i="64"/>
  <c r="H650" i="64"/>
  <c r="H649" i="64"/>
  <c r="H648" i="64"/>
  <c r="H647" i="64"/>
  <c r="H646" i="64"/>
  <c r="H645" i="64"/>
  <c r="H644" i="64"/>
  <c r="H643" i="64"/>
  <c r="H642" i="64"/>
  <c r="H641" i="64"/>
  <c r="H640" i="64"/>
  <c r="H639" i="64"/>
  <c r="H638" i="64"/>
  <c r="H637" i="64"/>
  <c r="H636" i="64"/>
  <c r="H635" i="64"/>
  <c r="H634" i="64"/>
  <c r="H633" i="64"/>
  <c r="H632" i="64"/>
  <c r="H631" i="64"/>
  <c r="H630" i="64"/>
  <c r="H629" i="64"/>
  <c r="H628" i="64"/>
  <c r="H627" i="64"/>
  <c r="H626" i="64"/>
  <c r="H625" i="64"/>
  <c r="H624" i="64"/>
  <c r="H623" i="64"/>
  <c r="H622" i="64"/>
  <c r="H621" i="64"/>
  <c r="H620" i="64"/>
  <c r="H619" i="64"/>
  <c r="H618" i="64"/>
  <c r="H617" i="64"/>
  <c r="H616" i="64"/>
  <c r="H615" i="64"/>
  <c r="H614" i="64"/>
  <c r="H613" i="64"/>
  <c r="H612" i="64"/>
  <c r="H611" i="64"/>
  <c r="H610" i="64"/>
  <c r="H609" i="64"/>
  <c r="H608" i="64"/>
  <c r="H607" i="64"/>
  <c r="H606" i="64"/>
  <c r="H605" i="64"/>
  <c r="H604" i="64"/>
  <c r="H603" i="64"/>
  <c r="H602" i="64"/>
  <c r="H601" i="64"/>
  <c r="H600" i="64"/>
  <c r="H599" i="64"/>
  <c r="H598" i="64"/>
  <c r="H597" i="64"/>
  <c r="H596" i="64"/>
  <c r="H595" i="64"/>
  <c r="H594" i="64"/>
  <c r="H593" i="64"/>
  <c r="H592" i="64"/>
  <c r="H591" i="64"/>
  <c r="H590" i="64"/>
  <c r="H589" i="64"/>
  <c r="H588" i="64"/>
  <c r="H587" i="64"/>
  <c r="H586" i="64"/>
  <c r="H585" i="64"/>
  <c r="H584" i="64"/>
  <c r="H583" i="64"/>
  <c r="H582" i="64"/>
  <c r="H581" i="64"/>
  <c r="H580" i="64"/>
  <c r="H579" i="64"/>
  <c r="H578" i="64"/>
  <c r="H577" i="64"/>
  <c r="H576" i="64"/>
  <c r="H575" i="64"/>
  <c r="H574" i="64"/>
  <c r="H573" i="64"/>
  <c r="H572" i="64"/>
  <c r="H571" i="64"/>
  <c r="H570" i="64"/>
  <c r="H569" i="64"/>
  <c r="H568" i="64"/>
  <c r="H567" i="64"/>
  <c r="H566" i="64"/>
  <c r="H565" i="64"/>
  <c r="H564" i="64"/>
  <c r="H563" i="64"/>
  <c r="H562" i="64"/>
  <c r="H561" i="64"/>
  <c r="H560" i="64"/>
  <c r="H559" i="64"/>
  <c r="H558" i="64"/>
  <c r="H557" i="64"/>
  <c r="H556" i="64"/>
  <c r="H555" i="64"/>
  <c r="H554" i="64"/>
  <c r="H553" i="64"/>
  <c r="H552" i="64"/>
  <c r="H551" i="64"/>
  <c r="H550" i="64"/>
  <c r="H549" i="64"/>
  <c r="H548" i="64"/>
  <c r="H547" i="64"/>
  <c r="H546" i="64"/>
  <c r="H545" i="64"/>
  <c r="H544" i="64"/>
  <c r="H543" i="64"/>
  <c r="H542" i="64"/>
  <c r="H541" i="64"/>
  <c r="H540" i="64"/>
  <c r="H539" i="64"/>
  <c r="H538" i="64"/>
  <c r="H537" i="64"/>
  <c r="H536" i="64"/>
  <c r="H535" i="64"/>
  <c r="H534" i="64"/>
  <c r="H533" i="64"/>
  <c r="H532" i="64"/>
  <c r="H531" i="64"/>
  <c r="H530" i="64"/>
  <c r="H529" i="64"/>
  <c r="H528" i="64"/>
  <c r="H527" i="64"/>
  <c r="H526" i="64"/>
  <c r="H525" i="64"/>
  <c r="H524" i="64"/>
  <c r="H523" i="64"/>
  <c r="H522" i="64"/>
  <c r="H521" i="64"/>
  <c r="H520" i="64"/>
  <c r="H519" i="64"/>
  <c r="H518" i="64"/>
  <c r="H517" i="64"/>
  <c r="H516" i="64"/>
  <c r="H515" i="64"/>
  <c r="H514" i="64"/>
  <c r="H513" i="64"/>
  <c r="H512" i="64"/>
  <c r="H511" i="64"/>
  <c r="H510" i="64"/>
  <c r="H509" i="64"/>
  <c r="H508" i="64"/>
  <c r="H507" i="64"/>
  <c r="H506" i="64"/>
  <c r="H505" i="64"/>
  <c r="H504" i="64"/>
  <c r="H503" i="64"/>
  <c r="H502" i="64"/>
  <c r="H501" i="64"/>
  <c r="H500" i="64"/>
  <c r="H499" i="64"/>
  <c r="H498" i="64"/>
  <c r="H497" i="64"/>
  <c r="H496" i="64"/>
  <c r="H495" i="64"/>
  <c r="H494" i="64"/>
  <c r="H493" i="64"/>
  <c r="H492" i="64"/>
  <c r="H491" i="64"/>
  <c r="H490" i="64"/>
  <c r="H489" i="64"/>
  <c r="H488" i="64"/>
  <c r="H487" i="64"/>
  <c r="H486" i="64"/>
  <c r="H485" i="64"/>
  <c r="H484" i="64"/>
  <c r="H483" i="64"/>
  <c r="H482" i="64"/>
  <c r="H481" i="64"/>
  <c r="H480" i="64"/>
  <c r="H479" i="64"/>
  <c r="H478" i="64"/>
  <c r="H477" i="64"/>
  <c r="H476" i="64"/>
  <c r="H475" i="64"/>
  <c r="H474" i="64"/>
  <c r="H473" i="64"/>
  <c r="H472" i="64"/>
  <c r="H471" i="64"/>
  <c r="H470" i="64"/>
  <c r="H469" i="64"/>
  <c r="H468" i="64"/>
  <c r="H467" i="64"/>
  <c r="H466" i="64"/>
  <c r="H465" i="64"/>
  <c r="H464" i="64"/>
  <c r="H463" i="64"/>
  <c r="H462" i="64"/>
  <c r="H461" i="64"/>
  <c r="H460" i="64"/>
  <c r="H459" i="64"/>
  <c r="H458" i="64"/>
  <c r="H457" i="64"/>
  <c r="H456" i="64"/>
  <c r="H455" i="64"/>
  <c r="H454" i="64"/>
  <c r="H453" i="64"/>
  <c r="H452" i="64"/>
  <c r="H451" i="64"/>
  <c r="H450" i="64"/>
  <c r="H449" i="64"/>
  <c r="H448" i="64"/>
  <c r="H447" i="64"/>
  <c r="H446" i="64"/>
  <c r="H445" i="64"/>
  <c r="H444" i="64"/>
  <c r="H443" i="64"/>
  <c r="H442" i="64"/>
  <c r="H441" i="64"/>
  <c r="H440" i="64"/>
  <c r="H439" i="64"/>
  <c r="H438" i="64"/>
  <c r="H437" i="64"/>
  <c r="H436" i="64"/>
  <c r="H435" i="64"/>
  <c r="H434" i="64"/>
  <c r="H433" i="64"/>
  <c r="H432" i="64"/>
  <c r="H431" i="64"/>
  <c r="H430" i="64"/>
  <c r="H429" i="64"/>
  <c r="H428" i="64"/>
  <c r="H427" i="64"/>
  <c r="H426" i="64"/>
  <c r="H425" i="64"/>
  <c r="H424" i="64"/>
  <c r="H423" i="64"/>
  <c r="H422" i="64"/>
  <c r="H421" i="64"/>
  <c r="H420" i="64"/>
  <c r="H419" i="64"/>
  <c r="H418" i="64"/>
  <c r="H417" i="64"/>
  <c r="H416" i="64"/>
  <c r="H415" i="64"/>
  <c r="H414" i="64"/>
  <c r="H413" i="64"/>
  <c r="H412" i="64"/>
  <c r="H411" i="64"/>
  <c r="H410" i="64"/>
  <c r="H409" i="64"/>
  <c r="H408" i="64"/>
  <c r="H407" i="64"/>
  <c r="H406" i="64"/>
  <c r="H405" i="64"/>
  <c r="H404" i="64"/>
  <c r="H403" i="64"/>
  <c r="H402" i="64"/>
  <c r="H401" i="64"/>
  <c r="H400" i="64"/>
  <c r="H399" i="64"/>
  <c r="H398" i="64"/>
  <c r="H397" i="64"/>
  <c r="H396" i="64"/>
  <c r="H395" i="64"/>
  <c r="H394" i="64"/>
  <c r="H393" i="64"/>
  <c r="H392" i="64"/>
  <c r="H391" i="64"/>
  <c r="H390" i="64"/>
  <c r="H389" i="64"/>
  <c r="H388" i="64"/>
  <c r="H387" i="64"/>
  <c r="H386" i="64"/>
  <c r="H385" i="64"/>
  <c r="H384" i="64"/>
  <c r="H383" i="64"/>
  <c r="H382" i="64"/>
  <c r="H381" i="64"/>
  <c r="H380" i="64"/>
  <c r="H379" i="64"/>
  <c r="H378" i="64"/>
  <c r="H377" i="64"/>
  <c r="H376" i="64"/>
  <c r="H375" i="64"/>
  <c r="H374" i="64"/>
  <c r="H373" i="64"/>
  <c r="H372" i="64"/>
  <c r="H371" i="64"/>
  <c r="H370" i="64"/>
  <c r="H369" i="64"/>
  <c r="H368" i="64"/>
  <c r="H367" i="64"/>
  <c r="H366" i="64"/>
  <c r="H365" i="64"/>
  <c r="H364" i="64"/>
  <c r="H363" i="64"/>
  <c r="H362" i="64"/>
  <c r="H361" i="64"/>
  <c r="H360" i="64"/>
  <c r="H359" i="64"/>
  <c r="H358" i="64"/>
  <c r="H357" i="64"/>
  <c r="H356" i="64"/>
  <c r="H355" i="64"/>
  <c r="H354" i="64"/>
  <c r="H353" i="64"/>
  <c r="H352" i="64"/>
  <c r="H351" i="64"/>
  <c r="H350" i="64"/>
  <c r="H349" i="64"/>
  <c r="H348" i="64"/>
  <c r="H347" i="64"/>
  <c r="H346" i="64"/>
  <c r="H345" i="64"/>
  <c r="H344" i="64"/>
  <c r="H343" i="64"/>
  <c r="H342" i="64"/>
  <c r="H341" i="64"/>
  <c r="H340" i="64"/>
  <c r="H339" i="64"/>
  <c r="H338" i="64"/>
  <c r="H337" i="64"/>
  <c r="H336" i="64"/>
  <c r="H335" i="64"/>
  <c r="H334" i="64"/>
  <c r="H333" i="64"/>
  <c r="H332" i="64"/>
  <c r="H331" i="64"/>
  <c r="H330" i="64"/>
  <c r="H329" i="64"/>
  <c r="H328" i="64"/>
  <c r="H327" i="64"/>
  <c r="H326" i="64"/>
  <c r="H325" i="64"/>
  <c r="H324" i="64"/>
  <c r="H323" i="64"/>
  <c r="H322" i="64"/>
  <c r="H321" i="64"/>
  <c r="H320" i="64"/>
  <c r="H319" i="64"/>
  <c r="H318" i="64"/>
  <c r="H317" i="64"/>
  <c r="H316" i="64"/>
  <c r="H315" i="64"/>
  <c r="H314" i="64"/>
  <c r="H313" i="64"/>
  <c r="H312" i="64"/>
  <c r="H311" i="64"/>
  <c r="H310" i="64"/>
  <c r="H309" i="64"/>
  <c r="H308" i="64"/>
  <c r="H307" i="64"/>
  <c r="H306" i="64"/>
  <c r="H305" i="64"/>
  <c r="H304" i="64"/>
  <c r="H303" i="64"/>
  <c r="H302" i="64"/>
  <c r="H301" i="64"/>
  <c r="H300" i="64"/>
  <c r="H298" i="64"/>
  <c r="H297" i="64"/>
  <c r="H296" i="64"/>
  <c r="H295" i="64"/>
  <c r="H294" i="64"/>
  <c r="H293" i="64"/>
  <c r="H292" i="64"/>
  <c r="H291" i="64"/>
  <c r="H290" i="64"/>
  <c r="H289" i="64"/>
  <c r="H288" i="64"/>
  <c r="H287" i="64"/>
  <c r="H286" i="64"/>
  <c r="H285" i="64"/>
  <c r="H284" i="64"/>
  <c r="H283" i="64"/>
  <c r="H282" i="64"/>
  <c r="H281" i="64"/>
  <c r="H280" i="64"/>
  <c r="H278" i="64"/>
  <c r="H277" i="64"/>
  <c r="H276" i="64"/>
  <c r="H275" i="64"/>
  <c r="H274" i="64"/>
  <c r="H273" i="64"/>
  <c r="H272" i="64"/>
  <c r="H271" i="64"/>
  <c r="H270" i="64"/>
  <c r="H269" i="64"/>
  <c r="H268" i="64"/>
  <c r="H267" i="64"/>
  <c r="H266" i="64"/>
  <c r="H265" i="64"/>
  <c r="H264" i="64"/>
  <c r="H263" i="64"/>
  <c r="H262" i="64"/>
  <c r="H261" i="64"/>
  <c r="H260" i="64"/>
  <c r="H259" i="64"/>
  <c r="H258" i="64"/>
  <c r="H256" i="64"/>
  <c r="H255" i="64"/>
  <c r="H254" i="64"/>
  <c r="H253" i="64"/>
  <c r="H252" i="64"/>
  <c r="H251" i="64"/>
  <c r="H250" i="64"/>
  <c r="H249" i="64"/>
  <c r="H248" i="64"/>
  <c r="H247" i="64"/>
  <c r="H246" i="64"/>
  <c r="H245" i="64"/>
  <c r="H244" i="64"/>
  <c r="H243" i="64"/>
  <c r="H242" i="64"/>
  <c r="H241" i="64"/>
  <c r="H240" i="64"/>
  <c r="H239" i="64"/>
  <c r="H238" i="64"/>
  <c r="H237" i="64"/>
  <c r="H236" i="64"/>
  <c r="H235" i="64"/>
  <c r="H234" i="64"/>
  <c r="H233" i="64"/>
  <c r="H232" i="64"/>
  <c r="H231" i="64"/>
  <c r="H230" i="64"/>
  <c r="H229" i="64"/>
  <c r="H228" i="64"/>
  <c r="H227" i="64"/>
  <c r="H226" i="64"/>
  <c r="H225" i="64"/>
  <c r="H224" i="64"/>
  <c r="H223" i="64"/>
  <c r="H222" i="64"/>
  <c r="H221" i="64"/>
  <c r="H220" i="64"/>
  <c r="H219" i="64"/>
  <c r="H218" i="64"/>
  <c r="H217" i="64"/>
  <c r="H216" i="64"/>
  <c r="H215" i="64"/>
  <c r="H214" i="64"/>
  <c r="H213" i="64"/>
  <c r="H212" i="64"/>
  <c r="H211" i="64"/>
  <c r="H210" i="64"/>
  <c r="H209" i="64"/>
  <c r="H208" i="64"/>
  <c r="H207" i="64"/>
  <c r="H206" i="64"/>
  <c r="H205" i="64"/>
  <c r="H204" i="64"/>
  <c r="H203" i="64"/>
  <c r="H202" i="64"/>
  <c r="H201" i="64"/>
  <c r="H200" i="64"/>
  <c r="H199" i="64"/>
  <c r="H198" i="64"/>
  <c r="H197" i="64"/>
  <c r="H196" i="64"/>
  <c r="H195" i="64"/>
  <c r="H192" i="64"/>
  <c r="H191" i="64"/>
  <c r="H190" i="64"/>
  <c r="H189" i="64"/>
  <c r="H188" i="64"/>
  <c r="H187" i="64"/>
  <c r="H186" i="64"/>
  <c r="H185" i="64"/>
  <c r="H184" i="64"/>
  <c r="H183" i="64"/>
  <c r="H182" i="64"/>
  <c r="H181" i="64"/>
  <c r="H180" i="64"/>
  <c r="H179" i="64"/>
  <c r="H178" i="64"/>
  <c r="H177" i="64"/>
  <c r="H176" i="64"/>
  <c r="H175" i="64"/>
  <c r="H174" i="64"/>
  <c r="H173" i="64"/>
  <c r="H172" i="64"/>
  <c r="H171" i="64"/>
  <c r="H170" i="64"/>
  <c r="H169" i="64"/>
  <c r="H168" i="64"/>
  <c r="H167" i="64"/>
  <c r="H165" i="64"/>
  <c r="H164" i="64"/>
  <c r="H163" i="64"/>
  <c r="H162" i="64"/>
  <c r="H161" i="64"/>
  <c r="H159" i="64"/>
  <c r="H158" i="64"/>
  <c r="H156" i="64"/>
  <c r="H155" i="64"/>
  <c r="H154" i="64"/>
  <c r="H153" i="64"/>
  <c r="H152" i="64"/>
  <c r="H147" i="64"/>
  <c r="H146" i="64"/>
  <c r="H145" i="64"/>
  <c r="H144" i="64"/>
  <c r="H142" i="64"/>
  <c r="H141" i="64"/>
  <c r="H140" i="64"/>
  <c r="H139" i="64"/>
  <c r="H138" i="64"/>
  <c r="H137" i="64"/>
  <c r="H136" i="64"/>
  <c r="H135" i="64"/>
  <c r="H134" i="64"/>
  <c r="H133" i="64"/>
  <c r="H132" i="64"/>
  <c r="H131" i="64"/>
  <c r="H130" i="64"/>
  <c r="H129" i="64"/>
  <c r="H128" i="64"/>
  <c r="H127" i="64"/>
  <c r="H126" i="64"/>
  <c r="H125" i="64"/>
  <c r="H124" i="64"/>
  <c r="H123" i="64"/>
  <c r="H122" i="64"/>
  <c r="H121" i="64"/>
  <c r="H120" i="64"/>
  <c r="H119" i="64"/>
  <c r="H118" i="64"/>
  <c r="H117" i="64"/>
  <c r="H116" i="64"/>
  <c r="H115" i="64"/>
  <c r="H114" i="64"/>
  <c r="H113" i="64"/>
  <c r="H112" i="64"/>
  <c r="H111" i="64"/>
  <c r="H110" i="64"/>
  <c r="H109" i="64"/>
  <c r="H108" i="64"/>
  <c r="H107" i="64"/>
  <c r="H106" i="64"/>
  <c r="H105" i="64"/>
  <c r="H104" i="64"/>
  <c r="H103" i="64"/>
  <c r="H102" i="64"/>
  <c r="H101" i="64"/>
  <c r="H100" i="64"/>
  <c r="H99" i="64"/>
  <c r="H98" i="64"/>
  <c r="H97" i="64"/>
  <c r="H96" i="64"/>
  <c r="H95" i="64"/>
  <c r="H94" i="64"/>
  <c r="H93" i="64"/>
  <c r="H92" i="64"/>
  <c r="H91" i="64"/>
  <c r="H90" i="64"/>
  <c r="H89" i="64"/>
  <c r="H88" i="64"/>
  <c r="H87" i="64"/>
  <c r="H86" i="64"/>
  <c r="H85" i="64"/>
  <c r="H84" i="64"/>
  <c r="H83" i="64"/>
  <c r="H82" i="64"/>
  <c r="H81" i="64"/>
  <c r="H80" i="64"/>
  <c r="H79" i="64"/>
  <c r="H78" i="64"/>
  <c r="H77" i="64"/>
  <c r="H76" i="64"/>
  <c r="H75" i="64"/>
  <c r="H74" i="64"/>
  <c r="H73" i="64"/>
  <c r="H72" i="64"/>
  <c r="H71" i="64"/>
  <c r="H70" i="64"/>
  <c r="H69" i="64"/>
  <c r="H68" i="64"/>
  <c r="H67" i="64"/>
  <c r="H66" i="64"/>
  <c r="H65" i="64"/>
  <c r="H64" i="64"/>
  <c r="H63" i="64"/>
  <c r="H62" i="64"/>
  <c r="H61" i="64"/>
  <c r="H60" i="64"/>
  <c r="H59" i="64"/>
  <c r="H58" i="64"/>
  <c r="H57" i="64"/>
  <c r="H56" i="64"/>
  <c r="H55" i="64"/>
  <c r="H54" i="64"/>
  <c r="H53" i="64"/>
  <c r="H52" i="64"/>
  <c r="H51" i="64"/>
  <c r="H50" i="64"/>
  <c r="H49" i="64"/>
  <c r="H48" i="64"/>
  <c r="H47" i="64"/>
  <c r="H46" i="64"/>
  <c r="H45" i="64"/>
  <c r="H44" i="64"/>
  <c r="H43" i="64"/>
  <c r="H42" i="64"/>
  <c r="H41" i="64"/>
  <c r="H40" i="64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I25" i="64"/>
  <c r="H24" i="64"/>
  <c r="H23" i="64"/>
  <c r="H22" i="64"/>
  <c r="H21" i="64"/>
  <c r="H20" i="64"/>
  <c r="H19" i="64"/>
  <c r="H16" i="64"/>
  <c r="H14" i="64"/>
  <c r="I13" i="64"/>
  <c r="H13" i="64"/>
  <c r="G13" i="64"/>
  <c r="F13" i="64"/>
  <c r="H12" i="64"/>
  <c r="H11" i="64"/>
  <c r="A4" i="64"/>
  <c r="F92" i="42"/>
  <c r="F91" i="42"/>
  <c r="F89" i="42"/>
  <c r="F85" i="42"/>
  <c r="F83" i="42"/>
  <c r="F80" i="42"/>
  <c r="F78" i="42"/>
  <c r="F76" i="42"/>
  <c r="F72" i="42"/>
  <c r="F62" i="42"/>
  <c r="F61" i="42"/>
  <c r="E54" i="42"/>
  <c r="E53" i="42"/>
  <c r="F45" i="42"/>
  <c r="F44" i="42"/>
  <c r="F40" i="42"/>
  <c r="F34" i="42"/>
  <c r="F31" i="42"/>
  <c r="F28" i="42"/>
  <c r="F23" i="42"/>
  <c r="F22" i="42"/>
  <c r="E22" i="42"/>
  <c r="F20" i="42"/>
  <c r="F19" i="42"/>
  <c r="F18" i="42"/>
  <c r="F17" i="42"/>
  <c r="E17" i="42"/>
  <c r="F16" i="42"/>
  <c r="E16" i="42"/>
  <c r="E9" i="42"/>
  <c r="D14" i="59"/>
  <c r="C36" i="54"/>
  <c r="I34" i="63"/>
  <c r="G34" i="63"/>
  <c r="H34" i="63"/>
  <c r="G17" i="62"/>
  <c r="A5" i="60"/>
  <c r="A6" i="59"/>
  <c r="H17" i="62"/>
  <c r="D24" i="51"/>
  <c r="C38" i="59"/>
  <c r="D48" i="59"/>
  <c r="C25" i="59"/>
  <c r="C19" i="59" s="1"/>
  <c r="I10" i="9"/>
  <c r="D38" i="59"/>
  <c r="C42" i="60"/>
  <c r="D42" i="60"/>
  <c r="D73" i="59"/>
  <c r="C73" i="59"/>
  <c r="D65" i="59"/>
  <c r="D59" i="59"/>
  <c r="C59" i="59"/>
  <c r="D54" i="59"/>
  <c r="C54" i="59"/>
  <c r="C48" i="59"/>
  <c r="D34" i="59"/>
  <c r="C34" i="59"/>
  <c r="D25" i="59"/>
  <c r="D19" i="59"/>
  <c r="D15" i="59"/>
  <c r="D16" i="59"/>
  <c r="C16" i="59"/>
  <c r="D12" i="59"/>
  <c r="D11" i="59" s="1"/>
  <c r="C12" i="59"/>
  <c r="D64" i="55"/>
  <c r="C64" i="55"/>
  <c r="C45" i="55"/>
  <c r="C44" i="55" s="1"/>
  <c r="D45" i="55"/>
  <c r="D44" i="55"/>
  <c r="D34" i="55"/>
  <c r="D10" i="55" s="1"/>
  <c r="D11" i="55"/>
  <c r="C11" i="55"/>
  <c r="D36" i="54"/>
  <c r="D75" i="53"/>
  <c r="C75" i="53"/>
  <c r="D71" i="53"/>
  <c r="C71" i="53"/>
  <c r="D63" i="53"/>
  <c r="D57" i="53"/>
  <c r="C57" i="53"/>
  <c r="D52" i="53"/>
  <c r="C52" i="53"/>
  <c r="D46" i="53"/>
  <c r="C46" i="53"/>
  <c r="D36" i="53"/>
  <c r="C36" i="53"/>
  <c r="D32" i="53"/>
  <c r="C32" i="53"/>
  <c r="D23" i="53"/>
  <c r="C23" i="53"/>
  <c r="C17" i="53" s="1"/>
  <c r="D17" i="53"/>
  <c r="D13" i="53" s="1"/>
  <c r="D14" i="53"/>
  <c r="C14" i="53"/>
  <c r="C13" i="53" s="1"/>
  <c r="D10" i="53"/>
  <c r="C10" i="53"/>
  <c r="D26" i="51"/>
  <c r="C26" i="51"/>
  <c r="D25" i="51"/>
  <c r="C25" i="51"/>
  <c r="D18" i="51"/>
  <c r="C18" i="51"/>
  <c r="D15" i="51"/>
  <c r="C15" i="51"/>
  <c r="D12" i="51"/>
  <c r="D10" i="51"/>
  <c r="D9" i="51" s="1"/>
  <c r="C12" i="51"/>
  <c r="C10" i="51" s="1"/>
  <c r="C9" i="51" s="1"/>
  <c r="D25" i="50"/>
  <c r="C26" i="50"/>
  <c r="C25" i="50" s="1"/>
  <c r="D18" i="50"/>
  <c r="C18" i="50"/>
  <c r="D15" i="50"/>
  <c r="C15" i="50"/>
  <c r="C10" i="50" s="1"/>
  <c r="C9" i="50" s="1"/>
  <c r="D12" i="50"/>
  <c r="D10" i="50" s="1"/>
  <c r="D9" i="50" s="1"/>
  <c r="C12" i="50"/>
  <c r="C34" i="55"/>
  <c r="C10" i="55" s="1"/>
  <c r="M9" i="41"/>
  <c r="I16" i="48"/>
  <c r="I14" i="48"/>
  <c r="I9" i="48" s="1"/>
  <c r="J15" i="48"/>
  <c r="J14" i="48" s="1"/>
  <c r="I15" i="48"/>
  <c r="J25" i="48"/>
  <c r="J24" i="48" s="1"/>
  <c r="I25" i="48"/>
  <c r="I24" i="48" s="1"/>
  <c r="J23" i="48"/>
  <c r="I23" i="48"/>
  <c r="J21" i="48"/>
  <c r="J19" i="48"/>
  <c r="J17" i="48" s="1"/>
  <c r="I21" i="48"/>
  <c r="I19" i="48"/>
  <c r="I17" i="48"/>
  <c r="J16" i="48"/>
  <c r="D14" i="48"/>
  <c r="D9" i="48" s="1"/>
  <c r="F14" i="48"/>
  <c r="G14" i="48"/>
  <c r="H14" i="48"/>
  <c r="D19" i="48"/>
  <c r="D17" i="48"/>
  <c r="E19" i="48"/>
  <c r="E17" i="48" s="1"/>
  <c r="F19" i="48"/>
  <c r="F17" i="48"/>
  <c r="G19" i="48"/>
  <c r="G17" i="48"/>
  <c r="G9" i="48"/>
  <c r="H19" i="48"/>
  <c r="H17" i="48" s="1"/>
  <c r="H9" i="48" s="1"/>
  <c r="J39" i="48"/>
  <c r="J36" i="48" s="1"/>
  <c r="I39" i="48"/>
  <c r="H39" i="48"/>
  <c r="H36" i="48"/>
  <c r="G39" i="48"/>
  <c r="F39" i="48"/>
  <c r="F36" i="48"/>
  <c r="E39" i="48"/>
  <c r="E36" i="48" s="1"/>
  <c r="D39" i="48"/>
  <c r="D36" i="48" s="1"/>
  <c r="C39" i="48"/>
  <c r="C36" i="48"/>
  <c r="B39" i="48"/>
  <c r="B36" i="48"/>
  <c r="I36" i="48"/>
  <c r="G36" i="48"/>
  <c r="J32" i="48"/>
  <c r="I32" i="48"/>
  <c r="H32" i="48"/>
  <c r="G32" i="48"/>
  <c r="F32" i="48"/>
  <c r="E32" i="48"/>
  <c r="D32" i="48"/>
  <c r="C32" i="48"/>
  <c r="B32" i="48"/>
  <c r="I31" i="48"/>
  <c r="J31" i="48"/>
  <c r="H24" i="48"/>
  <c r="G24" i="48"/>
  <c r="F24" i="48"/>
  <c r="E24" i="48"/>
  <c r="D24" i="48"/>
  <c r="C24" i="48"/>
  <c r="B24" i="48"/>
  <c r="B19" i="48"/>
  <c r="B17" i="48"/>
  <c r="C19" i="48"/>
  <c r="C17" i="48"/>
  <c r="C14" i="48"/>
  <c r="J10" i="48"/>
  <c r="I10" i="48"/>
  <c r="H10" i="48"/>
  <c r="G10" i="48"/>
  <c r="F10" i="48"/>
  <c r="F9" i="48" s="1"/>
  <c r="E10" i="48"/>
  <c r="D10" i="48"/>
  <c r="C10" i="48"/>
  <c r="C9" i="48" s="1"/>
  <c r="B10" i="48"/>
  <c r="B9" i="48" s="1"/>
  <c r="B14" i="48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H34" i="30"/>
  <c r="G34" i="30"/>
  <c r="E14" i="48"/>
  <c r="J9" i="48" l="1"/>
  <c r="C9" i="53"/>
  <c r="E9" i="48"/>
  <c r="D9" i="53"/>
  <c r="C15" i="59"/>
  <c r="C11" i="59" s="1"/>
</calcChain>
</file>

<file path=xl/sharedStrings.xml><?xml version="1.0" encoding="utf-8"?>
<sst xmlns="http://schemas.openxmlformats.org/spreadsheetml/2006/main" count="12881" uniqueCount="6629">
  <si>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</si>
  <si>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</si>
  <si>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</si>
  <si>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</si>
  <si>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</si>
  <si>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</si>
  <si>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</si>
  <si>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</si>
  <si>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</si>
  <si>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</si>
  <si>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</si>
  <si>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</si>
  <si>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</si>
  <si>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</si>
  <si>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</si>
  <si>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</si>
  <si>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</si>
  <si>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</si>
  <si>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</si>
  <si>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</si>
  <si>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</si>
  <si>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</si>
  <si>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</si>
  <si>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</si>
  <si>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</si>
  <si>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</si>
  <si>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</si>
  <si>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</si>
  <si>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</si>
  <si>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</si>
  <si>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</si>
  <si>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</si>
  <si>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</si>
  <si>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</si>
  <si>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</si>
  <si>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</si>
  <si>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</si>
  <si>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</si>
  <si>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</si>
  <si>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</si>
  <si>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</si>
  <si>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</si>
  <si>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</si>
  <si>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</si>
  <si>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</si>
  <si>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</si>
  <si>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</si>
  <si>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</si>
  <si>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</si>
  <si>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</si>
  <si>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</si>
  <si>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</si>
  <si>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</si>
  <si>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</si>
  <si>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</si>
  <si>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</si>
  <si>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</si>
  <si>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</si>
  <si>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</si>
  <si>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</si>
  <si>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</si>
  <si>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</si>
  <si>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</si>
  <si>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</si>
  <si>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</si>
  <si>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</si>
  <si>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</si>
  <si>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</si>
  <si>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</si>
  <si>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</si>
  <si>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</si>
  <si>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</si>
  <si>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</si>
  <si>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</si>
  <si>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</si>
  <si>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</si>
  <si>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</si>
  <si>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</si>
  <si>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</si>
  <si>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</si>
  <si>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</si>
  <si>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</si>
  <si>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</si>
  <si>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</si>
  <si>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</si>
  <si>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</si>
  <si>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</si>
  <si>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</si>
  <si>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</si>
  <si>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</si>
  <si>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</si>
  <si>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</si>
  <si>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</si>
  <si>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</si>
  <si>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</si>
  <si>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</si>
  <si>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</si>
  <si>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</si>
  <si>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</si>
  <si>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</si>
  <si>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</si>
  <si>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</si>
  <si>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</si>
  <si>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</si>
  <si>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</si>
  <si>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</si>
  <si>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</si>
  <si>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</si>
  <si>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</si>
  <si>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</si>
  <si>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</si>
  <si>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</si>
  <si>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</si>
  <si>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</si>
  <si>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</si>
  <si>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</si>
  <si>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</si>
  <si>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</si>
  <si>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</si>
  <si>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</si>
  <si>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</si>
  <si>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</si>
  <si>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</si>
  <si>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</si>
  <si>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</si>
  <si>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</si>
  <si>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</si>
  <si>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</si>
  <si>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</si>
  <si>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</si>
  <si>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</si>
  <si>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</si>
  <si>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</si>
  <si>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</si>
  <si>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</si>
  <si>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</si>
  <si>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</si>
  <si>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</si>
  <si>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</si>
  <si>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</si>
  <si>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</si>
  <si>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</si>
  <si>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</si>
  <si>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</si>
  <si>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</si>
  <si>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</si>
  <si>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</si>
  <si>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</si>
  <si>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</si>
  <si>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</si>
  <si>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</si>
  <si>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</si>
  <si>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</si>
  <si>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</si>
  <si>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</si>
  <si>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</si>
  <si>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</si>
  <si>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</si>
  <si>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</si>
  <si>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</si>
  <si>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</si>
  <si>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</si>
  <si>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</si>
  <si>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</si>
  <si>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</si>
  <si>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</si>
  <si>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</si>
  <si>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</si>
  <si>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</si>
  <si>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</si>
  <si>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</si>
  <si>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</si>
  <si>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</si>
  <si>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</si>
  <si>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</si>
  <si>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</si>
  <si>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</si>
  <si>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</si>
  <si>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</si>
  <si>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</si>
  <si>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</si>
  <si>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</si>
  <si>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</si>
  <si>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</si>
  <si>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</si>
  <si>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</si>
  <si>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</si>
  <si>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</si>
  <si>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</si>
  <si>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</si>
  <si>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</si>
  <si>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</si>
  <si>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</si>
  <si>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</si>
  <si>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</si>
  <si>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</si>
  <si>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</si>
  <si>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</si>
  <si>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</si>
  <si>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</si>
  <si>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</si>
  <si>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</si>
  <si>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</si>
  <si>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</si>
  <si>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</si>
  <si>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</si>
  <si>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</si>
  <si>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</si>
  <si>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</si>
  <si>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</si>
  <si>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</si>
  <si>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</si>
  <si>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</si>
  <si>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</si>
  <si>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</si>
  <si>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</si>
  <si>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</si>
  <si>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</si>
  <si>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</si>
  <si>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</si>
  <si>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</si>
  <si>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</si>
  <si>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</si>
  <si>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</si>
  <si>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</si>
  <si>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</si>
  <si>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</si>
  <si>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</si>
  <si>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</si>
  <si>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</si>
  <si>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</si>
  <si>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</si>
  <si>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</si>
  <si>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</si>
  <si>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</si>
  <si>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</si>
  <si>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</si>
  <si>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</si>
  <si>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</si>
  <si>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</si>
  <si>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</si>
  <si>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</si>
  <si>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</si>
  <si>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</si>
  <si>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</si>
  <si>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</si>
  <si>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</si>
  <si>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</si>
  <si>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</si>
  <si>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</si>
  <si>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</si>
  <si>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</si>
  <si>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</si>
  <si>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</si>
  <si>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</si>
  <si>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</si>
  <si>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</si>
  <si>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</si>
  <si>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</si>
  <si>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</si>
  <si>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</si>
  <si>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</si>
  <si>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</si>
  <si>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</si>
  <si>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</si>
  <si>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</si>
  <si>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</si>
  <si>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</si>
  <si>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</si>
  <si>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</si>
  <si>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</si>
  <si>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</si>
  <si>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</si>
  <si>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</si>
  <si>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</si>
  <si>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</si>
  <si>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</si>
  <si>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</si>
  <si>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</si>
  <si>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</si>
  <si>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</si>
  <si>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</si>
  <si>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</si>
  <si>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</si>
  <si>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</si>
  <si>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</si>
  <si>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</si>
  <si>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</si>
  <si>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</si>
  <si>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</si>
  <si>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</si>
  <si>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</si>
  <si>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</si>
  <si>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</si>
  <si>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</si>
  <si>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</si>
  <si>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</si>
  <si>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</si>
  <si>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</si>
  <si>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</si>
  <si>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</si>
  <si>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</si>
  <si>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</si>
  <si>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</si>
  <si>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</si>
  <si>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</si>
  <si>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</si>
  <si>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</si>
  <si>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</si>
  <si>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</si>
  <si>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500</t>
  </si>
  <si>
    <t>ბანკი ქართუ</t>
  </si>
  <si>
    <t>ლალი</t>
  </si>
  <si>
    <t>ალექსანდრე</t>
  </si>
  <si>
    <t>600</t>
  </si>
  <si>
    <t>გრიგოლ</t>
  </si>
  <si>
    <t>თეიმურაზ</t>
  </si>
  <si>
    <t>1000</t>
  </si>
  <si>
    <t>ციცინო</t>
  </si>
  <si>
    <t>გაბუნია</t>
  </si>
  <si>
    <t>ლევან</t>
  </si>
  <si>
    <t>ნინო</t>
  </si>
  <si>
    <t>ჯაფარიძე</t>
  </si>
  <si>
    <t>100</t>
  </si>
  <si>
    <t>ჯოჯუა</t>
  </si>
  <si>
    <t>გაიკარაშვილი</t>
  </si>
  <si>
    <t>ადეიშვილი</t>
  </si>
  <si>
    <t>ლაშა</t>
  </si>
  <si>
    <t>დემეტრაშვილი</t>
  </si>
  <si>
    <t>ბიჭია</t>
  </si>
  <si>
    <t>წილოსანი</t>
  </si>
  <si>
    <t>GE51CR0000000004933608</t>
  </si>
  <si>
    <t>GEL</t>
  </si>
  <si>
    <t>5/16/2012</t>
  </si>
  <si>
    <t>ქ. რუსთავი, ტაშკენტის ქ. 5</t>
  </si>
  <si>
    <t>ოფისი</t>
  </si>
  <si>
    <t>8 თვე</t>
  </si>
  <si>
    <t>შპს „მენეჯმენტ სერვისი“</t>
  </si>
  <si>
    <t>ქ. თბილისი, მოსკოვის გამზ. 35</t>
  </si>
  <si>
    <t>ქ. წალენჯიხა, მებონიას ქ. 2</t>
  </si>
  <si>
    <t>7 თვე</t>
  </si>
  <si>
    <t>ქ. თბილისი, ვაჟა-ფშაველას გამზ. 7, ბ-62</t>
  </si>
  <si>
    <t>ქ. ჩხოროწყუ, შენგელიას ქ. 2</t>
  </si>
  <si>
    <t>ქ. დუშეთი, სტალინის ქ. 34</t>
  </si>
  <si>
    <t>ქ. თბილისი, რუსთაველის გამზ. 24</t>
  </si>
  <si>
    <t>ქ. თბილისი, ერეკლე 2-ეს მოედანი 3</t>
  </si>
  <si>
    <t>7,5 თვე</t>
  </si>
  <si>
    <t>შპს „ახალი კაპიტალი“</t>
  </si>
  <si>
    <t>ქ. თბილისი, გორგასლის ქ. 81</t>
  </si>
  <si>
    <t>6 თვე</t>
  </si>
  <si>
    <t>01015006405</t>
  </si>
  <si>
    <t>გურამ</t>
  </si>
  <si>
    <t>ბერძენიშვილი</t>
  </si>
  <si>
    <t>ქ. თბილისი, ქ. წამებულის/ბოჭორმის 49/8</t>
  </si>
  <si>
    <t>01028000992</t>
  </si>
  <si>
    <t>ზურაბ</t>
  </si>
  <si>
    <t>როსტიაშვილი</t>
  </si>
  <si>
    <t>ქ. თბილისი, გრიგოლ რობაქიძის ქ. 7</t>
  </si>
  <si>
    <t>5,5 თვე</t>
  </si>
  <si>
    <t>01015018308</t>
  </si>
  <si>
    <t>ნანა</t>
  </si>
  <si>
    <t>როყვა</t>
  </si>
  <si>
    <t>ქ. თბილისი, დ. აღმაშენებლის გამზ. 39</t>
  </si>
  <si>
    <t>01030006499</t>
  </si>
  <si>
    <t>ი/მ მაია გელაშვილი</t>
  </si>
  <si>
    <t>ქ. თბილისი, თემქა, 10 კვ. კორპ. 36ა</t>
  </si>
  <si>
    <t>60001041506</t>
  </si>
  <si>
    <t>კუხიანიძე</t>
  </si>
  <si>
    <t>ქ. თბილისი, ც. დადიანის ქ. 104</t>
  </si>
  <si>
    <t>0801278114</t>
  </si>
  <si>
    <t xml:space="preserve">მერაბ </t>
  </si>
  <si>
    <t>გველესიანი</t>
  </si>
  <si>
    <t>ქ. თბილისი, ხიზანიშვილის ქ. 41ა</t>
  </si>
  <si>
    <t>12 თვე</t>
  </si>
  <si>
    <t>01003001569</t>
  </si>
  <si>
    <t>მამუკა</t>
  </si>
  <si>
    <t>გურგენიძე</t>
  </si>
  <si>
    <t>ქ. საგარეჯო, ალაზნის ქ. 2</t>
  </si>
  <si>
    <t>36001033813</t>
  </si>
  <si>
    <t xml:space="preserve">მარიამ </t>
  </si>
  <si>
    <t>მჭედლიშვილი</t>
  </si>
  <si>
    <t>ქ. გურჯაანი, რუსთაველის ქ. 4</t>
  </si>
  <si>
    <t>6,5 თვე</t>
  </si>
  <si>
    <t>13001017845</t>
  </si>
  <si>
    <t>ი/მ ვალერი უტიაშვილი</t>
  </si>
  <si>
    <t>ქ. წნორი, თავისუფლების ქ. 61</t>
  </si>
  <si>
    <t>01008040230</t>
  </si>
  <si>
    <t xml:space="preserve">ნაირა </t>
  </si>
  <si>
    <t>გელაშვილი</t>
  </si>
  <si>
    <t>ქ. დედოფლისწყარო, გორგასლის ქ. 1</t>
  </si>
  <si>
    <t>14001003910</t>
  </si>
  <si>
    <t>ნანული</t>
  </si>
  <si>
    <t>ნატროშვილი</t>
  </si>
  <si>
    <t>ქ. ლაგოდეხი, ჭავჭავაძის ქ. 2</t>
  </si>
  <si>
    <t>25001049879</t>
  </si>
  <si>
    <t>მამაცაშვილი</t>
  </si>
  <si>
    <t>ქ. ყვარელი, მარჯანიშვილის ქ. 47</t>
  </si>
  <si>
    <t>45001006907</t>
  </si>
  <si>
    <t>თამარ</t>
  </si>
  <si>
    <t>ტორაძე</t>
  </si>
  <si>
    <t>ქ. თელავი, ილ. ჭავჭავაძის მოედანი</t>
  </si>
  <si>
    <t>204891652</t>
  </si>
  <si>
    <t>სს „ბანკი ქართუ“</t>
  </si>
  <si>
    <t xml:space="preserve">ქ. ახმეტა, ვაჟა-ფშაველას ქ. </t>
  </si>
  <si>
    <t>23001007164</t>
  </si>
  <si>
    <t>ასმათ</t>
  </si>
  <si>
    <t>ბერიკიშვილი</t>
  </si>
  <si>
    <t>დაბა თიანეთი, რუსთაველის ქ. 38</t>
  </si>
  <si>
    <t>60001129329</t>
  </si>
  <si>
    <t>ჯანგირაშვილი</t>
  </si>
  <si>
    <t>ქ. გარდაბანი, ოქტომბრის ქ. 54</t>
  </si>
  <si>
    <t>12001017877</t>
  </si>
  <si>
    <t>თელმან</t>
  </si>
  <si>
    <t>გასანოვი</t>
  </si>
  <si>
    <t>ქ. მარნეული, რუსთაველის ქ. 82</t>
  </si>
  <si>
    <t>28001002247</t>
  </si>
  <si>
    <t>ი/მ ჯეირან ხუბანოვი</t>
  </si>
  <si>
    <t>ქ. ბოლნისი, აღმაშენებლის ქ. 54</t>
  </si>
  <si>
    <t>24001022727</t>
  </si>
  <si>
    <t>მზია</t>
  </si>
  <si>
    <t>ქვრივიშვილი</t>
  </si>
  <si>
    <t>დმანისის რაიონი, 9 აპრილის ქ. 67</t>
  </si>
  <si>
    <t>15001002399</t>
  </si>
  <si>
    <t>ოქრიაშვილი</t>
  </si>
  <si>
    <t>ქ. წალკა, კლდეკარის ქ. 20</t>
  </si>
  <si>
    <t>01019023803</t>
  </si>
  <si>
    <t>მოდებაძე</t>
  </si>
  <si>
    <t>ქ. თეთრიწყარო, ჭავჭავაძის 5</t>
  </si>
  <si>
    <t>22001001578</t>
  </si>
  <si>
    <t>სვეტლანა</t>
  </si>
  <si>
    <t>ისაევი</t>
  </si>
  <si>
    <t>ქ. მცხეთა, დ. აღმაშენებლის ქ. 5</t>
  </si>
  <si>
    <t>01008004397</t>
  </si>
  <si>
    <t>რუსუდან</t>
  </si>
  <si>
    <t>ნონიკაშვილი</t>
  </si>
  <si>
    <t>ყაზბეგის რაიონი, დაბა სტეფანწმინდა</t>
  </si>
  <si>
    <t>01008004721</t>
  </si>
  <si>
    <t xml:space="preserve">ირაკლი </t>
  </si>
  <si>
    <t>თოფაძე</t>
  </si>
  <si>
    <t>ქ. კასპი, კოსტავას ქ. 5</t>
  </si>
  <si>
    <t>24001004130</t>
  </si>
  <si>
    <t>მანანა</t>
  </si>
  <si>
    <t>ხვთისიაშვილი</t>
  </si>
  <si>
    <t>ქ. გორი, სტალინის ქ. 48</t>
  </si>
  <si>
    <t>218041107</t>
  </si>
  <si>
    <t>შპს „ოჯახი და კომპანია“</t>
  </si>
  <si>
    <t>ქ. ქარელი, სტალინის ქ. 49</t>
  </si>
  <si>
    <t>01024022690</t>
  </si>
  <si>
    <t>გიორგაშვილი</t>
  </si>
  <si>
    <t>ქ. ხაშური, რუსთაველის ქ. 33</t>
  </si>
  <si>
    <t>57001009984</t>
  </si>
  <si>
    <t>ი/მ ზურაბ გოგალაძე</t>
  </si>
  <si>
    <t>ქ. ბორჯომი, რუსთაველის ქ. 147</t>
  </si>
  <si>
    <t>10 თვე</t>
  </si>
  <si>
    <t>11001009245</t>
  </si>
  <si>
    <t>ცირა</t>
  </si>
  <si>
    <t>ნანობაშვილი</t>
  </si>
  <si>
    <t>ქ. ახალციხე, ნათენაძის ქ. 38</t>
  </si>
  <si>
    <t>47001012083</t>
  </si>
  <si>
    <t>ედუარდ</t>
  </si>
  <si>
    <t>აივაზიან</t>
  </si>
  <si>
    <t>დაბა ასპინძა, მარჯანიშვილის ქ. 3</t>
  </si>
  <si>
    <t>01024031913</t>
  </si>
  <si>
    <t>მედეა</t>
  </si>
  <si>
    <t>ცაგარეიშვილი</t>
  </si>
  <si>
    <t>ქ. ახალქალაქი, თამარ მეფის ქ.56</t>
  </si>
  <si>
    <t>07001005442</t>
  </si>
  <si>
    <t>ი/მ გეორგ მხჩიან</t>
  </si>
  <si>
    <t>ქ. ონი, კახაბერის ქ. 26</t>
  </si>
  <si>
    <t>34001004461</t>
  </si>
  <si>
    <t>იოლანდა</t>
  </si>
  <si>
    <t>ჩაგელიშვილი</t>
  </si>
  <si>
    <t>ქ. ამბროლაური, კოსტავას ქ. 1</t>
  </si>
  <si>
    <t>04001002669</t>
  </si>
  <si>
    <t>ნეფარიძე</t>
  </si>
  <si>
    <t>ცაგერი, რუსთაველის ქ. 10</t>
  </si>
  <si>
    <t>49001011046</t>
  </si>
  <si>
    <t>მაყვალა</t>
  </si>
  <si>
    <t>ელიავა</t>
  </si>
  <si>
    <t>ქ. ლენტეხი, სტალინის ქ. 8</t>
  </si>
  <si>
    <t>27001007074</t>
  </si>
  <si>
    <t>ნათელა</t>
  </si>
  <si>
    <t>ქურასბედიანი</t>
  </si>
  <si>
    <t>დაბა მესტია, თამარ მეფის ქ. 14</t>
  </si>
  <si>
    <t>62005023736</t>
  </si>
  <si>
    <t>ნინა</t>
  </si>
  <si>
    <t>დაბა ხარაგაული, სოლომონ მეფის 21</t>
  </si>
  <si>
    <t>01018001780</t>
  </si>
  <si>
    <t>არევაძე-წერეთელი</t>
  </si>
  <si>
    <t>ქ. თერჯოლა, რუსთაველის ქ. 122</t>
  </si>
  <si>
    <t>21001011677</t>
  </si>
  <si>
    <t>აბჟანდაძე</t>
  </si>
  <si>
    <t>ქ. საჩხერე, ს. დურმიშიძის ქ. 57/59</t>
  </si>
  <si>
    <t>38001000058</t>
  </si>
  <si>
    <t>თამაზ</t>
  </si>
  <si>
    <t>გოგოლიძე</t>
  </si>
  <si>
    <t>ქ. ზესტაფონი, ქუთაისის ქ. 1</t>
  </si>
  <si>
    <t>18001001854</t>
  </si>
  <si>
    <t>სარალიძე</t>
  </si>
  <si>
    <t>ქ. ბაღდათი, რუსთაველის ქ. 22</t>
  </si>
  <si>
    <t>225063123</t>
  </si>
  <si>
    <t>შპს „ავამარიამი“</t>
  </si>
  <si>
    <t>ქ. ვანი, ჯორჯიაშვილის ქ. 2</t>
  </si>
  <si>
    <t>17001000134</t>
  </si>
  <si>
    <t>ომარ</t>
  </si>
  <si>
    <t>კორძაძე</t>
  </si>
  <si>
    <t>ქ. სამტრედია, ჭავჭავაძის ქ. 17</t>
  </si>
  <si>
    <t>37001007683</t>
  </si>
  <si>
    <t>ლუარა</t>
  </si>
  <si>
    <t>ქოქრაშვილი</t>
  </si>
  <si>
    <t>ქ. ხონი, მოსე ხონელის ქ. 5</t>
  </si>
  <si>
    <t>01019022016</t>
  </si>
  <si>
    <t>ბიჭიაშვილი</t>
  </si>
  <si>
    <t>ქ. ჭიათურა, ნინოშვილის ქ. 12</t>
  </si>
  <si>
    <t>54001031206</t>
  </si>
  <si>
    <t>მირმენ</t>
  </si>
  <si>
    <t>ბარათაშვილი</t>
  </si>
  <si>
    <t>ქ. ტყიბული, რუსთაველის ქ. 1</t>
  </si>
  <si>
    <t>01024083360</t>
  </si>
  <si>
    <t>ნიკოლოზ</t>
  </si>
  <si>
    <t>მახარაშვილი</t>
  </si>
  <si>
    <t>ქ. წყალტუბო, ჭავჭავაძის ქ. 8</t>
  </si>
  <si>
    <t>53001019388</t>
  </si>
  <si>
    <t>მელანო</t>
  </si>
  <si>
    <t>ქ. ქუთაისი, რუსთაველის გამზ. 38</t>
  </si>
  <si>
    <t>53001005005</t>
  </si>
  <si>
    <t>ჟორჟოლიანი</t>
  </si>
  <si>
    <t>ქ. ოზურგეთი, 26 მაისის ქ. 38</t>
  </si>
  <si>
    <t>33001033724</t>
  </si>
  <si>
    <t>როზა</t>
  </si>
  <si>
    <t>გოგუაძე</t>
  </si>
  <si>
    <t>ქ. ლანჩხუთი, მდინარაძის ქ. 3</t>
  </si>
  <si>
    <t>26001002376</t>
  </si>
  <si>
    <t>გიორგი</t>
  </si>
  <si>
    <t>ორმოცაძე</t>
  </si>
  <si>
    <t>ქ. ჩოხატაური, დუმბაძის 3</t>
  </si>
  <si>
    <t>46001015708</t>
  </si>
  <si>
    <t>მაია</t>
  </si>
  <si>
    <t>ჩხიკვაძე</t>
  </si>
  <si>
    <t>ქ. სენაკი, დ. ვაჰანიას ქ. 10</t>
  </si>
  <si>
    <t>39001021959</t>
  </si>
  <si>
    <t>ციური</t>
  </si>
  <si>
    <t>გაბესკირია</t>
  </si>
  <si>
    <t>ქ. მარტვილი, ნ. გეგიას ქ. 2</t>
  </si>
  <si>
    <t>29001006917</t>
  </si>
  <si>
    <t>ქ. ხობი, ცოტნე დადიანის ქ. 169</t>
  </si>
  <si>
    <t>58001030178</t>
  </si>
  <si>
    <t>თათარაშვილი</t>
  </si>
  <si>
    <t>ქ. ზუგდიდი, მ. კოსტავას ქ. 11</t>
  </si>
  <si>
    <t>4 თვე</t>
  </si>
  <si>
    <t>19001010004</t>
  </si>
  <si>
    <t>დევი</t>
  </si>
  <si>
    <t>კვარაცხელია</t>
  </si>
  <si>
    <t>ქ. ზუგდიდი, თავისუფლების ქ. 10</t>
  </si>
  <si>
    <t>19001038925</t>
  </si>
  <si>
    <t>ჟვანია</t>
  </si>
  <si>
    <t>ქ. ფოთი, რუსთაველის რკალი 24</t>
  </si>
  <si>
    <t>42001002750</t>
  </si>
  <si>
    <t>ებრალიძე</t>
  </si>
  <si>
    <t>ქ. ბათუმი, ფარნავაზ მეფის ქ. 41</t>
  </si>
  <si>
    <t>61001073924</t>
  </si>
  <si>
    <t>ბასილია</t>
  </si>
  <si>
    <t>დაბა ქედა, 9 აპრილის ქ. 1</t>
  </si>
  <si>
    <t>61008001376</t>
  </si>
  <si>
    <t>ი/მ მირზა აბაშიძე</t>
  </si>
  <si>
    <t>ქობულეთი, დ. აღმაშენებლის გამზ. 96</t>
  </si>
  <si>
    <t>4,5 თვე</t>
  </si>
  <si>
    <t>61004006060</t>
  </si>
  <si>
    <t>არჩილ</t>
  </si>
  <si>
    <t>ცენტერაძე</t>
  </si>
  <si>
    <t>დაბა შუახევი, რუსთაველის 7</t>
  </si>
  <si>
    <t>61010004477</t>
  </si>
  <si>
    <t>ამირან</t>
  </si>
  <si>
    <t>დავითაძე</t>
  </si>
  <si>
    <t>ხელვაჩაურის რაიონი, სოფ. მეჯინისწყალი</t>
  </si>
  <si>
    <t>61006007512</t>
  </si>
  <si>
    <t>ტარიელ</t>
  </si>
  <si>
    <t>თებიძე</t>
  </si>
  <si>
    <t>დაბა ხულო, ტბელ აბუსერიძის ქ. 10</t>
  </si>
  <si>
    <t>61009005342</t>
  </si>
  <si>
    <t>ავთანდილ</t>
  </si>
  <si>
    <t>ზოიძე</t>
  </si>
  <si>
    <t>ქ. აბაშა, თავისუფლების ქ. 115</t>
  </si>
  <si>
    <t>02001000997</t>
  </si>
  <si>
    <t>გელოდი</t>
  </si>
  <si>
    <t>ცომაია</t>
  </si>
  <si>
    <t>ქ. თბილისი, ბარათაშვილის ქ. 6/10</t>
  </si>
  <si>
    <t>3 თვე</t>
  </si>
  <si>
    <t>01015018173</t>
  </si>
  <si>
    <t>მალხაზიშვილი</t>
  </si>
  <si>
    <t>ქ. მცხეთა, დ. აღმაშენებლის ქ.97 ბ-3</t>
  </si>
  <si>
    <t>3თვე</t>
  </si>
  <si>
    <t>31001007708</t>
  </si>
  <si>
    <t>რეზო</t>
  </si>
  <si>
    <t>ქ. ფოთი, ლაგრანჟეს # 2</t>
  </si>
  <si>
    <t>ნუცა</t>
  </si>
  <si>
    <t>ლომიძე</t>
  </si>
  <si>
    <t>ტელევიზორი</t>
  </si>
  <si>
    <t>SANIO-24K50 საკიდით SUREFIX142</t>
  </si>
  <si>
    <t>LCD ტელევიზორი</t>
  </si>
  <si>
    <t>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</si>
  <si>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</si>
  <si>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</si>
  <si>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</si>
  <si>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</si>
  <si>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</t>
  </si>
  <si>
    <t>SP-S110</t>
  </si>
  <si>
    <t>ელ. გამათბობელი</t>
  </si>
  <si>
    <t>ელექტრო სანათი</t>
  </si>
  <si>
    <t>იუ-პი-ესი</t>
  </si>
  <si>
    <t>UPS 600VA</t>
  </si>
  <si>
    <t>კარადა</t>
  </si>
  <si>
    <t>კომპიუტერის კლავიატურა</t>
  </si>
  <si>
    <t>KB06XePS2 და მაუსი 120usb</t>
  </si>
  <si>
    <t>კომპიუტერის მონიტორი</t>
  </si>
  <si>
    <t>Pilips 20 Ied 206v 3isb</t>
  </si>
  <si>
    <t>Samsung B2030N20</t>
  </si>
  <si>
    <t>კომპიუტერის პროცესორი</t>
  </si>
  <si>
    <t>Ca/PH LAZERJET pro M1214nfh</t>
  </si>
  <si>
    <t>ლაითბოგსები</t>
  </si>
  <si>
    <t>მაგიდა</t>
  </si>
  <si>
    <t xml:space="preserve">მაგიდა </t>
  </si>
  <si>
    <t>750*1420*720მმ</t>
  </si>
  <si>
    <t>ერთფრთიანი საოფისე</t>
  </si>
  <si>
    <t>ნახევრად მრგვალი</t>
  </si>
  <si>
    <t>ოვალური</t>
  </si>
  <si>
    <t>სათათბირო</t>
  </si>
  <si>
    <t>პრინტერი</t>
  </si>
  <si>
    <t>HP Lazerjet Pro M 1214NFH კაბელით USB</t>
  </si>
  <si>
    <t>HP Lazerjet Pro M 1536dnf კაბელით USB</t>
  </si>
  <si>
    <t>სკამი</t>
  </si>
  <si>
    <t>საოფისე</t>
  </si>
  <si>
    <t>საკიდი</t>
  </si>
  <si>
    <t>ტანსაცმლის</t>
  </si>
  <si>
    <t>ტრიბუნა</t>
  </si>
  <si>
    <t>ტუმბო</t>
  </si>
  <si>
    <t>600*450*450მმ</t>
  </si>
  <si>
    <t>ფასადიანი მინით 1860*1000*380მმ</t>
  </si>
  <si>
    <t>ფლანგშტოკი</t>
  </si>
  <si>
    <t>ცეცხლმაქრი</t>
  </si>
  <si>
    <t>ფხვნილოვანი ABC</t>
  </si>
  <si>
    <t>სიების დაზუსტება</t>
  </si>
  <si>
    <t>54001051628</t>
  </si>
  <si>
    <t>ქ. თბილისი მეტრო სადგურ ვარკეთილის მოპირდაპირე მხარეს საყრდენი კედლის მიმდებარედ</t>
  </si>
  <si>
    <t>2 თვე</t>
  </si>
  <si>
    <t>ქ. ზუგდიდი თ. მეფის #35</t>
  </si>
  <si>
    <t>ქ. რუსთავი,კოსტავას გამზ. #18; ბ#33</t>
  </si>
  <si>
    <t>ქეთევან</t>
  </si>
  <si>
    <t>ჭანტურია</t>
  </si>
  <si>
    <t>ბელა</t>
  </si>
  <si>
    <t>ნაკუდაიძე</t>
  </si>
  <si>
    <t>ქ.თბილისი ნინოშვილის ქ.#15/მარჯანიშვილის ქ. # 47</t>
  </si>
  <si>
    <t xml:space="preserve">ქ. თბილისი დაბა წყნეთი, სააკაძის ქ # 2 </t>
  </si>
  <si>
    <t xml:space="preserve">ელეონორა </t>
  </si>
  <si>
    <t>გვრიტიშვილი</t>
  </si>
  <si>
    <t>ქ. თბილისი ფონიჭალას დასახლება 3, კორ-27; ბ-72</t>
  </si>
  <si>
    <t>2.5 თვე</t>
  </si>
  <si>
    <t>ფოლადაშვილი</t>
  </si>
  <si>
    <t>ყვარელი ს. ახალსოფელი</t>
  </si>
  <si>
    <t>მესაბლიშვილი</t>
  </si>
  <si>
    <t>62004006190</t>
  </si>
  <si>
    <t>36001023770</t>
  </si>
  <si>
    <t>01004001513</t>
  </si>
  <si>
    <t>250</t>
  </si>
  <si>
    <t>01013013703</t>
  </si>
  <si>
    <t>33001014506</t>
  </si>
  <si>
    <t>01011030978</t>
  </si>
  <si>
    <t>01014005419</t>
  </si>
  <si>
    <t>01028003820</t>
  </si>
  <si>
    <t>21001010542</t>
  </si>
  <si>
    <t>36001040117</t>
  </si>
  <si>
    <t>62102011048</t>
  </si>
  <si>
    <t>11001004795</t>
  </si>
  <si>
    <t>62006003943</t>
  </si>
  <si>
    <t>01011023575</t>
  </si>
  <si>
    <t>01026005813</t>
  </si>
  <si>
    <t>62007003108</t>
  </si>
  <si>
    <t>01026008625</t>
  </si>
  <si>
    <t>01008027730</t>
  </si>
  <si>
    <t>60001044963</t>
  </si>
  <si>
    <t>62004000942</t>
  </si>
  <si>
    <t>13001004567</t>
  </si>
  <si>
    <t>14001007921</t>
  </si>
  <si>
    <t>14001019882</t>
  </si>
  <si>
    <t>01008044540</t>
  </si>
  <si>
    <t>01029018884</t>
  </si>
  <si>
    <t>01011065487</t>
  </si>
  <si>
    <t>54001014662</t>
  </si>
  <si>
    <t>01027002166</t>
  </si>
  <si>
    <t>14001008175</t>
  </si>
  <si>
    <t>48001022648</t>
  </si>
  <si>
    <t>09001012058</t>
  </si>
  <si>
    <t>01029008043</t>
  </si>
  <si>
    <t>61001015957</t>
  </si>
  <si>
    <t>13001005589</t>
  </si>
  <si>
    <t>38001024172</t>
  </si>
  <si>
    <t>17001007984</t>
  </si>
  <si>
    <t>01017038698</t>
  </si>
  <si>
    <t>01016007864</t>
  </si>
  <si>
    <t>01013018785</t>
  </si>
  <si>
    <t>01001037442</t>
  </si>
  <si>
    <t>01027044972</t>
  </si>
  <si>
    <t>01003004029</t>
  </si>
  <si>
    <t>48001016204</t>
  </si>
  <si>
    <t>01020000343</t>
  </si>
  <si>
    <t>38001021860</t>
  </si>
  <si>
    <t>14001015776</t>
  </si>
  <si>
    <t>12001025016</t>
  </si>
  <si>
    <t>01029006649</t>
  </si>
  <si>
    <t>01019018810</t>
  </si>
  <si>
    <t>26001031688</t>
  </si>
  <si>
    <t>33001053514</t>
  </si>
  <si>
    <t>33001003824</t>
  </si>
  <si>
    <t>46001001234</t>
  </si>
  <si>
    <t>26001004633</t>
  </si>
  <si>
    <t>26001000237</t>
  </si>
  <si>
    <t>01007012656</t>
  </si>
  <si>
    <t>01002018935</t>
  </si>
  <si>
    <t>01001001219</t>
  </si>
  <si>
    <t>01002025590</t>
  </si>
  <si>
    <t>13001061635</t>
  </si>
  <si>
    <t>36001013309</t>
  </si>
  <si>
    <t>33001070148</t>
  </si>
  <si>
    <t>01012005005</t>
  </si>
  <si>
    <t>01027060369</t>
  </si>
  <si>
    <t>62001037548</t>
  </si>
  <si>
    <t>43001005510</t>
  </si>
  <si>
    <t>01027041605</t>
  </si>
  <si>
    <t>01009004765</t>
  </si>
  <si>
    <t>31001040185</t>
  </si>
  <si>
    <t>01023003448</t>
  </si>
  <si>
    <t>01002007490</t>
  </si>
  <si>
    <t>35001080175</t>
  </si>
  <si>
    <t>01024058374</t>
  </si>
  <si>
    <t>38001001044</t>
  </si>
  <si>
    <t>54001045463</t>
  </si>
  <si>
    <t>38001006065</t>
  </si>
  <si>
    <t>38001009690</t>
  </si>
  <si>
    <t>38001037138</t>
  </si>
  <si>
    <t>38001010067</t>
  </si>
  <si>
    <t>38001025005</t>
  </si>
  <si>
    <t>54001019047</t>
  </si>
  <si>
    <t>38001001165</t>
  </si>
  <si>
    <t>38001004814</t>
  </si>
  <si>
    <t>38001027333</t>
  </si>
  <si>
    <t>38001037587</t>
  </si>
  <si>
    <t>38001015108</t>
  </si>
  <si>
    <t>38001036120</t>
  </si>
  <si>
    <t>38001033069</t>
  </si>
  <si>
    <t>38001012033</t>
  </si>
  <si>
    <t>54001009743</t>
  </si>
  <si>
    <t>38001005786</t>
  </si>
  <si>
    <t>38001011445</t>
  </si>
  <si>
    <t>38001006084</t>
  </si>
  <si>
    <t>38001001802</t>
  </si>
  <si>
    <t>38001006972</t>
  </si>
  <si>
    <t>38001000416</t>
  </si>
  <si>
    <t>38001007724</t>
  </si>
  <si>
    <t>38001025813</t>
  </si>
  <si>
    <t>60003002249</t>
  </si>
  <si>
    <t>54001042581</t>
  </si>
  <si>
    <t>38001003273</t>
  </si>
  <si>
    <t>38001027442</t>
  </si>
  <si>
    <t>38001013591</t>
  </si>
  <si>
    <t>38001006618</t>
  </si>
  <si>
    <t>38001004302</t>
  </si>
  <si>
    <t>38001001530</t>
  </si>
  <si>
    <t>38001005991</t>
  </si>
  <si>
    <t>33001025743</t>
  </si>
  <si>
    <t>33001007966</t>
  </si>
  <si>
    <t>01012000357</t>
  </si>
  <si>
    <t>18001004511</t>
  </si>
  <si>
    <t>01002024530</t>
  </si>
  <si>
    <t>38001034609</t>
  </si>
  <si>
    <t>01001072523</t>
  </si>
  <si>
    <t>46001019327</t>
  </si>
  <si>
    <t>38001008567</t>
  </si>
  <si>
    <t>01027018031</t>
  </si>
  <si>
    <t>33001015042</t>
  </si>
  <si>
    <t>01012008981</t>
  </si>
  <si>
    <t>12001049257</t>
  </si>
  <si>
    <t>01001059994</t>
  </si>
  <si>
    <t>38001005617</t>
  </si>
  <si>
    <t>38001003115</t>
  </si>
  <si>
    <t>53001010219</t>
  </si>
  <si>
    <t>01024003284</t>
  </si>
  <si>
    <t>16001003271</t>
  </si>
  <si>
    <t>33001019419</t>
  </si>
  <si>
    <t>26001027343</t>
  </si>
  <si>
    <t>46001001391</t>
  </si>
  <si>
    <t>26001003457</t>
  </si>
  <si>
    <t>61002013749</t>
  </si>
  <si>
    <t>61010006427</t>
  </si>
  <si>
    <t>46001005414</t>
  </si>
  <si>
    <t>26001030218</t>
  </si>
  <si>
    <t>01015024483</t>
  </si>
  <si>
    <t>13001012968</t>
  </si>
  <si>
    <t>01011012019</t>
  </si>
  <si>
    <t>01001006114</t>
  </si>
  <si>
    <t>38001014824</t>
  </si>
  <si>
    <t>38001000594</t>
  </si>
  <si>
    <t>38001002512</t>
  </si>
  <si>
    <t>38001023679</t>
  </si>
  <si>
    <t>38001000154</t>
  </si>
  <si>
    <t>38001008880</t>
  </si>
  <si>
    <t>38001007174</t>
  </si>
  <si>
    <t>38001008186</t>
  </si>
  <si>
    <t>36001032765</t>
  </si>
  <si>
    <t>01025014861</t>
  </si>
  <si>
    <t>38001008878</t>
  </si>
  <si>
    <t>44001002147</t>
  </si>
  <si>
    <t>01027017277</t>
  </si>
  <si>
    <t>01030027544</t>
  </si>
  <si>
    <t>01027022295</t>
  </si>
  <si>
    <t>36001035175</t>
  </si>
  <si>
    <t>01024063151</t>
  </si>
  <si>
    <t>62004018164</t>
  </si>
  <si>
    <t>700</t>
  </si>
  <si>
    <t>35001025644</t>
  </si>
  <si>
    <t>01005001893</t>
  </si>
  <si>
    <t>35001034243</t>
  </si>
  <si>
    <t>31001005419</t>
  </si>
  <si>
    <t>13001001458</t>
  </si>
  <si>
    <t>01003010454</t>
  </si>
  <si>
    <t>18001005027</t>
  </si>
  <si>
    <t>14001003159</t>
  </si>
  <si>
    <t>01027050365</t>
  </si>
  <si>
    <t>18001018630</t>
  </si>
  <si>
    <t>01011054789</t>
  </si>
  <si>
    <t>01016005263</t>
  </si>
  <si>
    <t>23001001047</t>
  </si>
  <si>
    <t>01002026753</t>
  </si>
  <si>
    <t>01027020451</t>
  </si>
  <si>
    <t>01027020648</t>
  </si>
  <si>
    <t>04001002717</t>
  </si>
  <si>
    <t>26001002571</t>
  </si>
  <si>
    <t>33001014567</t>
  </si>
  <si>
    <t>42001027711</t>
  </si>
  <si>
    <t>33001050685</t>
  </si>
  <si>
    <t>33001060504</t>
  </si>
  <si>
    <t>35001010103</t>
  </si>
  <si>
    <t>01027002559</t>
  </si>
  <si>
    <t>36001006710</t>
  </si>
  <si>
    <t>33001016626</t>
  </si>
  <si>
    <t>54001006263</t>
  </si>
  <si>
    <t>36001006561</t>
  </si>
  <si>
    <t>01001016633</t>
  </si>
  <si>
    <t>14001015829</t>
  </si>
  <si>
    <t>62005007448</t>
  </si>
  <si>
    <t>01007004153</t>
  </si>
  <si>
    <t>35001007990</t>
  </si>
  <si>
    <t>35001095561</t>
  </si>
  <si>
    <t>45001017686</t>
  </si>
  <si>
    <t>36001028892</t>
  </si>
  <si>
    <t>01028006920</t>
  </si>
  <si>
    <t>38001001322</t>
  </si>
  <si>
    <t>37001008987</t>
  </si>
  <si>
    <t>35001054604</t>
  </si>
  <si>
    <t>58001000309</t>
  </si>
  <si>
    <t>35001056769</t>
  </si>
  <si>
    <t>35001052421</t>
  </si>
  <si>
    <t>26001004523</t>
  </si>
  <si>
    <t>18001021271</t>
  </si>
  <si>
    <t>35001103918</t>
  </si>
  <si>
    <t>01030011394</t>
  </si>
  <si>
    <t>01002009639</t>
  </si>
  <si>
    <t>33001053305</t>
  </si>
  <si>
    <t>35001091120</t>
  </si>
  <si>
    <t>62001022462</t>
  </si>
  <si>
    <t>01012008898</t>
  </si>
  <si>
    <t>26001007411</t>
  </si>
  <si>
    <t>45001008945</t>
  </si>
  <si>
    <t>01013023221</t>
  </si>
  <si>
    <t>01022002229</t>
  </si>
  <si>
    <t>31001035809</t>
  </si>
  <si>
    <t>13001060599</t>
  </si>
  <si>
    <t>01013012472</t>
  </si>
  <si>
    <t>01028003961</t>
  </si>
  <si>
    <t>54001007770</t>
  </si>
  <si>
    <t>01025013144</t>
  </si>
  <si>
    <t>01012023934</t>
  </si>
  <si>
    <t>01004005933</t>
  </si>
  <si>
    <t>ბეჭდვითი მომსახურეობა</t>
  </si>
  <si>
    <t xml:space="preserve">სასცენო აპარატურითა და ტექნიკური მოწყობილობებით მომსახურეობის გაწევა </t>
  </si>
  <si>
    <t>2,5 თვე</t>
  </si>
  <si>
    <t>45001025709</t>
  </si>
  <si>
    <t>ქ. ყვარელი,ს. გავაზი</t>
  </si>
  <si>
    <t>1.6.4.3</t>
  </si>
  <si>
    <t>ა/ტრანსპორტით გაწეული მომსახურეობა</t>
  </si>
  <si>
    <t>18001002161</t>
  </si>
  <si>
    <t>62001004482</t>
  </si>
  <si>
    <t>01004009701</t>
  </si>
  <si>
    <t>12001008929</t>
  </si>
  <si>
    <t>12001031537</t>
  </si>
  <si>
    <t>ავტობუსი</t>
  </si>
  <si>
    <t>იოსებ</t>
  </si>
  <si>
    <t>1.6.4.4</t>
  </si>
  <si>
    <t>ქ. თბილისი, ჩერქეზიშვისის ქ. #74</t>
  </si>
  <si>
    <t>01009002331</t>
  </si>
  <si>
    <t xml:space="preserve">თედორე </t>
  </si>
  <si>
    <t>ნადაშვილი</t>
  </si>
  <si>
    <t>ზუგდიდი, კედიას ქ. # 3</t>
  </si>
  <si>
    <t>30 თვე</t>
  </si>
  <si>
    <t>მზიური</t>
  </si>
  <si>
    <t>მგალობლიშვილი</t>
  </si>
  <si>
    <t>ჯავახეთის ქ. კორპ. # 5. ბ 18.</t>
  </si>
  <si>
    <t>9 თვე</t>
  </si>
  <si>
    <t>აივაზოვი</t>
  </si>
  <si>
    <t>კ. გამსახურდიას. გამზ. # 2.</t>
  </si>
  <si>
    <t>ორკოშნელი</t>
  </si>
  <si>
    <t>ქ. თბილისი, მელიქიშვილის 1/6</t>
  </si>
  <si>
    <t>14 თვე</t>
  </si>
  <si>
    <t>ნუნუ</t>
  </si>
  <si>
    <t>მახაჭაშვილი</t>
  </si>
  <si>
    <t>01011044022</t>
  </si>
  <si>
    <t>კირვალიძე</t>
  </si>
  <si>
    <t>ლორჩოშვილი</t>
  </si>
  <si>
    <t>ქვარცხავა</t>
  </si>
  <si>
    <t>გიგიბერია</t>
  </si>
  <si>
    <t>სოფრომაძე</t>
  </si>
  <si>
    <t>დარეჯან</t>
  </si>
  <si>
    <t>გიაზი</t>
  </si>
  <si>
    <t>ილია</t>
  </si>
  <si>
    <t>გივი</t>
  </si>
  <si>
    <t>წულუკიანი</t>
  </si>
  <si>
    <t>ჩიქოვანი</t>
  </si>
  <si>
    <t>საძაგლიშვილი</t>
  </si>
  <si>
    <t>01030005504</t>
  </si>
  <si>
    <t>01015007240</t>
  </si>
  <si>
    <t>ვლადიმერ</t>
  </si>
  <si>
    <t>დავით</t>
  </si>
  <si>
    <t>ყუფუნია</t>
  </si>
  <si>
    <t xml:space="preserve">ბაბუში </t>
  </si>
  <si>
    <t>QQB-830</t>
  </si>
  <si>
    <t>FORD TRANZIT 100 GL 2.5</t>
  </si>
  <si>
    <t>ქ. ფოთი ნინოშვილის ქ. # 44</t>
  </si>
  <si>
    <t xml:space="preserve">ქ. ფოთი შავი ზღვის # 2 </t>
  </si>
  <si>
    <t>ქ. ფოთი გ. ჭყონდიდელის # 91</t>
  </si>
  <si>
    <t>ქ. ფოთი იერუსალემის ქ.# 37</t>
  </si>
  <si>
    <t>ქ. ფოთი სამეგრელოს ქ. # 63</t>
  </si>
  <si>
    <t>ქ. თბილისი ს. დიღომი; დიდგორის ქ. #73</t>
  </si>
  <si>
    <t>01017007095</t>
  </si>
  <si>
    <t xml:space="preserve">ადიგენი თ. ერისთავის #58 </t>
  </si>
  <si>
    <t>03001004308</t>
  </si>
  <si>
    <t>ლომთაძე</t>
  </si>
  <si>
    <t>გარდაბანი ს. გამარჯვება</t>
  </si>
  <si>
    <t>12031000942</t>
  </si>
  <si>
    <t>ზვიად</t>
  </si>
  <si>
    <t>ნებუნიშვილი</t>
  </si>
  <si>
    <t>ლაგოდეხი ს. აფენი</t>
  </si>
  <si>
    <t>თბილისი  ჩოლოყაშვილის  III შესახვევი # 7</t>
  </si>
  <si>
    <t>01023008267</t>
  </si>
  <si>
    <t xml:space="preserve">ლია </t>
  </si>
  <si>
    <t>ნოზაძე</t>
  </si>
  <si>
    <t>თბილისი ვაზისუბნის დასახ. მე-3 მ/რ; მე-2 კვ. კორ-10; ბ-100</t>
  </si>
  <si>
    <t>01020005522</t>
  </si>
  <si>
    <t>გია</t>
  </si>
  <si>
    <t>რუხაძე</t>
  </si>
  <si>
    <t>თბილისი რუსთავის გზატკეცილი # 38</t>
  </si>
  <si>
    <t>01030032709</t>
  </si>
  <si>
    <t>ირმა</t>
  </si>
  <si>
    <t>შიხიაშვილი</t>
  </si>
  <si>
    <t>ადიგენი მაზანაშვილის ქ. #30 ბ-14.</t>
  </si>
  <si>
    <t>09001004471</t>
  </si>
  <si>
    <t>გოგოლაშვილი</t>
  </si>
  <si>
    <t>გარდაბანი ს. მარტყოფი</t>
  </si>
  <si>
    <t>01011056817</t>
  </si>
  <si>
    <t>ეკა</t>
  </si>
  <si>
    <t>მათიაშვილი</t>
  </si>
  <si>
    <t>გარდაბანი ს. სართიჭალა</t>
  </si>
  <si>
    <t>ფატმან</t>
  </si>
  <si>
    <t>ლიკლიკაძე-ლურსმანაშვილი</t>
  </si>
  <si>
    <t>ქ.თბილისი ს. ტაბახმელა</t>
  </si>
  <si>
    <t>სუქიაშვილი</t>
  </si>
  <si>
    <t>საგარეჯო ს. ნინოწმინდა</t>
  </si>
  <si>
    <t xml:space="preserve">ხათუნა </t>
  </si>
  <si>
    <t>თბილისი წერონისის 132</t>
  </si>
  <si>
    <t>1 თვე</t>
  </si>
  <si>
    <t xml:space="preserve">ბათუ </t>
  </si>
  <si>
    <t>ზუგდიდი მ. კოსტავას # 58</t>
  </si>
  <si>
    <t>უძრავი ქონება</t>
  </si>
  <si>
    <t>ზუგდიდი გამსახურდიას # 41</t>
  </si>
  <si>
    <t>სამტრედია ს. დიდი ჯიხაიში</t>
  </si>
  <si>
    <t>01006020351</t>
  </si>
  <si>
    <t>ლამარა</t>
  </si>
  <si>
    <t>შოვნაძე</t>
  </si>
  <si>
    <t>საგარეჯო ს. კაკაბეთი</t>
  </si>
  <si>
    <t xml:space="preserve">ელისო </t>
  </si>
  <si>
    <t>მღებრიშვილი</t>
  </si>
  <si>
    <t>ყვარელი ს. ენისელი</t>
  </si>
  <si>
    <t>ვიქტორ</t>
  </si>
  <si>
    <t>ლეგაშვილი</t>
  </si>
  <si>
    <t>თბილისი დიდი დიღომი გ. ბრწყინვალეს # 21 ბ. 63</t>
  </si>
  <si>
    <t>01025007106</t>
  </si>
  <si>
    <t>ჯანბერიძე</t>
  </si>
  <si>
    <t>წყალტუბო ავალიანის #3</t>
  </si>
  <si>
    <t>ეთერი</t>
  </si>
  <si>
    <t>არაბიძე-იოსელიანი</t>
  </si>
  <si>
    <t>ხარაგაული სოლომონ მეფის # 28</t>
  </si>
  <si>
    <t>01024057417</t>
  </si>
  <si>
    <t>ბუაჩიძე</t>
  </si>
  <si>
    <t>სამტრედია აღმაშენებლის გამზ. # 9</t>
  </si>
  <si>
    <t xml:space="preserve">ლიდა </t>
  </si>
  <si>
    <t>სამტრედია რუსთაველის #23</t>
  </si>
  <si>
    <t>ვაშაკიძე</t>
  </si>
  <si>
    <t>სამტრედია ს. ეწერი</t>
  </si>
  <si>
    <t>ვერულაშვილი</t>
  </si>
  <si>
    <t>ოლეგ</t>
  </si>
  <si>
    <t>ნინუა</t>
  </si>
  <si>
    <t>სამტრედია ს. კულაში</t>
  </si>
  <si>
    <t>ციალა</t>
  </si>
  <si>
    <t>კარტოზია</t>
  </si>
  <si>
    <t>სამტრედია ს. ბაში</t>
  </si>
  <si>
    <t>ლაღიძე</t>
  </si>
  <si>
    <t>თბილისი ტოლუჟის #22</t>
  </si>
  <si>
    <t>მარინე</t>
  </si>
  <si>
    <t>მაზმიშვილი</t>
  </si>
  <si>
    <t>გარდაბანი ს. ახალსოფელი</t>
  </si>
  <si>
    <t>ბეჟიტაშვილი</t>
  </si>
  <si>
    <t>თბილისი ვაშლიჯვრის დას. კორპ. 4ა ბ-7</t>
  </si>
  <si>
    <t>01025018834</t>
  </si>
  <si>
    <t xml:space="preserve">მზია </t>
  </si>
  <si>
    <t>გულარიძე</t>
  </si>
  <si>
    <t>თიანეთი ს. საყდრიონი</t>
  </si>
  <si>
    <t>ბებერაშვილი</t>
  </si>
  <si>
    <t>თბილისი ჩარგლის ქ. # 26</t>
  </si>
  <si>
    <t>ი/მ ემზარ ფილფანი</t>
  </si>
  <si>
    <t>დმანისი 26 მაისის ქ.# 15 ბ#10</t>
  </si>
  <si>
    <t>მთვარისა</t>
  </si>
  <si>
    <t>დაუთაშვილი</t>
  </si>
  <si>
    <t>ახმეტა ს. დუისი</t>
  </si>
  <si>
    <t>ი/მ თამაზ ქავთარაშვილი</t>
  </si>
  <si>
    <t>რუსთავი მე-21 მ/რ</t>
  </si>
  <si>
    <t>10 დღე</t>
  </si>
  <si>
    <t>შ.პ.ს. ,,ნ და ნ 2000"</t>
  </si>
  <si>
    <t>სამტრედია ს. გომი</t>
  </si>
  <si>
    <t>ჯინჭარაძე</t>
  </si>
  <si>
    <t>ხაბელოვი</t>
  </si>
  <si>
    <t>ლერი</t>
  </si>
  <si>
    <t>01009008636</t>
  </si>
  <si>
    <t xml:space="preserve">თბილისი ალ. ყაზბეგის # 47 </t>
  </si>
  <si>
    <t>სახელმწიფო ბაჟი სასამართოებში</t>
  </si>
  <si>
    <t>avtobusi</t>
  </si>
  <si>
    <t>mersedes benci</t>
  </si>
  <si>
    <t>410D</t>
  </si>
  <si>
    <t>MQM730</t>
  </si>
  <si>
    <t xml:space="preserve">aleqsandre </t>
  </si>
  <si>
    <t>kakabaZe</t>
  </si>
  <si>
    <t>308D</t>
  </si>
  <si>
    <t>GZA877</t>
  </si>
  <si>
    <t>arevaZe</t>
  </si>
  <si>
    <t>mikroavtobusi</t>
  </si>
  <si>
    <t>601D</t>
  </si>
  <si>
    <t>ACK126</t>
  </si>
  <si>
    <t>01004003527</t>
  </si>
  <si>
    <t xml:space="preserve">Teimuraz </t>
  </si>
  <si>
    <t>filiSvili</t>
  </si>
  <si>
    <t>fordi tranziti</t>
  </si>
  <si>
    <t>AEW557</t>
  </si>
  <si>
    <t>01001021347</t>
  </si>
  <si>
    <t>giorgi</t>
  </si>
  <si>
    <t>vaitaZe</t>
  </si>
  <si>
    <t>SER021</t>
  </si>
  <si>
    <t xml:space="preserve">vaxtangi </t>
  </si>
  <si>
    <t>berianiZe</t>
  </si>
  <si>
    <t>208D</t>
  </si>
  <si>
    <t>CCG743</t>
  </si>
  <si>
    <t xml:space="preserve">mamuka </t>
  </si>
  <si>
    <t>gogiCaZe</t>
  </si>
  <si>
    <t>601DKB</t>
  </si>
  <si>
    <t>ZMZ214</t>
  </si>
  <si>
    <t>merab</t>
  </si>
  <si>
    <t>narsia</t>
  </si>
  <si>
    <t>100LD</t>
  </si>
  <si>
    <t>WDW448</t>
  </si>
  <si>
    <t>miSiko</t>
  </si>
  <si>
    <t>onaSvili</t>
  </si>
  <si>
    <t>sprinteri</t>
  </si>
  <si>
    <t>SZS439</t>
  </si>
  <si>
    <t>vaJa</t>
  </si>
  <si>
    <t>gogiCaiSvili</t>
  </si>
  <si>
    <t>408D</t>
  </si>
  <si>
    <t>SPD371</t>
  </si>
  <si>
    <t>zaza</t>
  </si>
  <si>
    <t>paqsaSvili</t>
  </si>
  <si>
    <t>QZQ324</t>
  </si>
  <si>
    <t xml:space="preserve">ioseb </t>
  </si>
  <si>
    <t>kraveliZe</t>
  </si>
  <si>
    <t>satvirTo-samgzavro</t>
  </si>
  <si>
    <t>FNF802</t>
  </si>
  <si>
    <t xml:space="preserve">vaJa </t>
  </si>
  <si>
    <t>moTiaSvili</t>
  </si>
  <si>
    <t>190LD</t>
  </si>
  <si>
    <t>JRJ659</t>
  </si>
  <si>
    <t>biZina</t>
  </si>
  <si>
    <t>Rvineria</t>
  </si>
  <si>
    <t>BRB748</t>
  </si>
  <si>
    <t>roman</t>
  </si>
  <si>
    <t>WinWarauli</t>
  </si>
  <si>
    <t>iveko otoioli</t>
  </si>
  <si>
    <t>SMK671</t>
  </si>
  <si>
    <t xml:space="preserve">goCa </t>
  </si>
  <si>
    <t>axobaZe</t>
  </si>
  <si>
    <t>QII397</t>
  </si>
  <si>
    <t>ramazi</t>
  </si>
  <si>
    <t>diakoniZe</t>
  </si>
  <si>
    <t>150LTD</t>
  </si>
  <si>
    <t>AAR726</t>
  </si>
  <si>
    <t>SoSiaSvili</t>
  </si>
  <si>
    <t>WMW550</t>
  </si>
  <si>
    <t xml:space="preserve">salome </t>
  </si>
  <si>
    <t>guledani</t>
  </si>
  <si>
    <t>PLP950</t>
  </si>
  <si>
    <t>lazare</t>
  </si>
  <si>
    <t>TediaSvili</t>
  </si>
  <si>
    <t>210D</t>
  </si>
  <si>
    <t>PPP210</t>
  </si>
  <si>
    <t>levoni</t>
  </si>
  <si>
    <t>adamovi</t>
  </si>
  <si>
    <t>HPH342</t>
  </si>
  <si>
    <t>badri</t>
  </si>
  <si>
    <t>Serozia</t>
  </si>
  <si>
    <t>610D</t>
  </si>
  <si>
    <t>SXS721</t>
  </si>
  <si>
    <t>elguja</t>
  </si>
  <si>
    <t>afciauri</t>
  </si>
  <si>
    <t>JOO410</t>
  </si>
  <si>
    <t>uSangi</t>
  </si>
  <si>
    <t>inauri</t>
  </si>
  <si>
    <t>AAJ415</t>
  </si>
  <si>
    <t>nodar</t>
  </si>
  <si>
    <t>yavelaSvili</t>
  </si>
  <si>
    <t>LDL138</t>
  </si>
  <si>
    <t>daviTi</t>
  </si>
  <si>
    <t>kobaxiZe</t>
  </si>
  <si>
    <t>100GL</t>
  </si>
  <si>
    <t>MXM685</t>
  </si>
  <si>
    <t>togoniZe</t>
  </si>
  <si>
    <t>190L</t>
  </si>
  <si>
    <t>LZL989</t>
  </si>
  <si>
    <t xml:space="preserve">arCil </t>
  </si>
  <si>
    <t>lomiZe</t>
  </si>
  <si>
    <t>BER062</t>
  </si>
  <si>
    <t>zurab</t>
  </si>
  <si>
    <t>kavTuaSvili</t>
  </si>
  <si>
    <t>ACV307</t>
  </si>
  <si>
    <t>zviadi</t>
  </si>
  <si>
    <t>gogeliZe</t>
  </si>
  <si>
    <t>ZYZ705</t>
  </si>
  <si>
    <t>iuri</t>
  </si>
  <si>
    <t>guCua</t>
  </si>
  <si>
    <t>VGV367</t>
  </si>
  <si>
    <t xml:space="preserve">giorgi </t>
  </si>
  <si>
    <t>saquaSvili</t>
  </si>
  <si>
    <t>EKA436</t>
  </si>
  <si>
    <t>karlo</t>
  </si>
  <si>
    <t>SiukaSvili</t>
  </si>
  <si>
    <t>AEW343</t>
  </si>
  <si>
    <t>toklikiSvili</t>
  </si>
  <si>
    <t>TAO562</t>
  </si>
  <si>
    <t>54001015657</t>
  </si>
  <si>
    <t>mirza</t>
  </si>
  <si>
    <t>CafiZe</t>
  </si>
  <si>
    <t>KVK823</t>
  </si>
  <si>
    <t>givi</t>
  </si>
  <si>
    <t>laferiSvili</t>
  </si>
  <si>
    <t>CCZ794</t>
  </si>
  <si>
    <t xml:space="preserve">ilia </t>
  </si>
  <si>
    <t>xarisTvalaSvili</t>
  </si>
  <si>
    <t>307D</t>
  </si>
  <si>
    <t>UGU023</t>
  </si>
  <si>
    <t>mixeil</t>
  </si>
  <si>
    <t>uWuWiSvili</t>
  </si>
  <si>
    <t>TOO162</t>
  </si>
  <si>
    <t>xviCa</t>
  </si>
  <si>
    <t>kokaia</t>
  </si>
  <si>
    <t>207D</t>
  </si>
  <si>
    <t>AEK055</t>
  </si>
  <si>
    <t>joxaZe</t>
  </si>
  <si>
    <t>WMW259</t>
  </si>
  <si>
    <t>lolaZe</t>
  </si>
  <si>
    <t>100L</t>
  </si>
  <si>
    <t>DND894</t>
  </si>
  <si>
    <t>daviT</t>
  </si>
  <si>
    <t>tabataZe</t>
  </si>
  <si>
    <t>ACD808</t>
  </si>
  <si>
    <t>hamlet</t>
  </si>
  <si>
    <t>nadiriani</t>
  </si>
  <si>
    <t>BDB976</t>
  </si>
  <si>
    <t>paata</t>
  </si>
  <si>
    <t>faSaliSvili</t>
  </si>
  <si>
    <t>HNH630</t>
  </si>
  <si>
    <t>cezar</t>
  </si>
  <si>
    <t>maWaraSvili</t>
  </si>
  <si>
    <t>NCN244</t>
  </si>
  <si>
    <t xml:space="preserve">gia </t>
  </si>
  <si>
    <t>xeCiaSvili</t>
  </si>
  <si>
    <t>GVG224</t>
  </si>
  <si>
    <t>yirimeli</t>
  </si>
  <si>
    <t>AAI190</t>
  </si>
  <si>
    <t>10001012630</t>
  </si>
  <si>
    <t>revazi</t>
  </si>
  <si>
    <t>geTiaSvili</t>
  </si>
  <si>
    <t>JIJ432</t>
  </si>
  <si>
    <t>maxarobliSvili</t>
  </si>
  <si>
    <t>AMO050</t>
  </si>
  <si>
    <t>amiran</t>
  </si>
  <si>
    <t>qavTaraZe</t>
  </si>
  <si>
    <t>SWS212</t>
  </si>
  <si>
    <t>qenqaZe</t>
  </si>
  <si>
    <t>LIA821</t>
  </si>
  <si>
    <t>liana</t>
  </si>
  <si>
    <t>laSxia</t>
  </si>
  <si>
    <t>rafi</t>
  </si>
  <si>
    <t>GAA580</t>
  </si>
  <si>
    <t>uSariZe</t>
  </si>
  <si>
    <t>NGN084</t>
  </si>
  <si>
    <t>WaWukaSvili</t>
  </si>
  <si>
    <t>NYS437</t>
  </si>
  <si>
    <t xml:space="preserve">Tamaz </t>
  </si>
  <si>
    <t>Sengelia</t>
  </si>
  <si>
    <t>OTO992</t>
  </si>
  <si>
    <t>aleqsaia</t>
  </si>
  <si>
    <t>TJT128</t>
  </si>
  <si>
    <t>xurciZe</t>
  </si>
  <si>
    <t>209D</t>
  </si>
  <si>
    <t>MAB568</t>
  </si>
  <si>
    <t>slavik</t>
  </si>
  <si>
    <t>sarqisian</t>
  </si>
  <si>
    <t>satvirTo-furgoni</t>
  </si>
  <si>
    <t>FFF685</t>
  </si>
  <si>
    <t>mexriSvili</t>
  </si>
  <si>
    <t>veni</t>
  </si>
  <si>
    <t>micubiSi-delika</t>
  </si>
  <si>
    <t>ZHZ440</t>
  </si>
  <si>
    <t>wereTeli</t>
  </si>
  <si>
    <t>MZM170</t>
  </si>
  <si>
    <t>uCa</t>
  </si>
  <si>
    <t>wamalaSvili</t>
  </si>
  <si>
    <t>SVS118</t>
  </si>
  <si>
    <t>rauli</t>
  </si>
  <si>
    <t>oCxikiZe</t>
  </si>
  <si>
    <t>IUI859</t>
  </si>
  <si>
    <t>ebelaSvili</t>
  </si>
  <si>
    <t>FLF957</t>
  </si>
  <si>
    <t>garnik</t>
  </si>
  <si>
    <t>mazmanian</t>
  </si>
  <si>
    <t>BMB927</t>
  </si>
  <si>
    <t>xucurauli</t>
  </si>
  <si>
    <t>JDJ966</t>
  </si>
  <si>
    <t>sarqis</t>
  </si>
  <si>
    <t>bebutiani</t>
  </si>
  <si>
    <t>QVQ462</t>
  </si>
  <si>
    <t>vefxvia</t>
  </si>
  <si>
    <t>qebaZe</t>
  </si>
  <si>
    <t>350LTDI</t>
  </si>
  <si>
    <t>VNV251</t>
  </si>
  <si>
    <t>manjgalaZe</t>
  </si>
  <si>
    <t>LLK095</t>
  </si>
  <si>
    <t>MMW257</t>
  </si>
  <si>
    <t>tariel</t>
  </si>
  <si>
    <t>margvelaSvili</t>
  </si>
  <si>
    <t>RBR971</t>
  </si>
  <si>
    <t>dgebuaZe</t>
  </si>
  <si>
    <t>NLN384</t>
  </si>
  <si>
    <t>308D-K</t>
  </si>
  <si>
    <t>OGO521</t>
  </si>
  <si>
    <t>darsaveliZe</t>
  </si>
  <si>
    <t>ACP120</t>
  </si>
  <si>
    <t>jemal</t>
  </si>
  <si>
    <t>patarkaciSvili</t>
  </si>
  <si>
    <t>BHP435</t>
  </si>
  <si>
    <t>WeliZe</t>
  </si>
  <si>
    <t>CPC880</t>
  </si>
  <si>
    <t>jiquri</t>
  </si>
  <si>
    <t>satvirTo</t>
  </si>
  <si>
    <t>ABU813</t>
  </si>
  <si>
    <t>kbilaSvili</t>
  </si>
  <si>
    <t>QHQ901</t>
  </si>
  <si>
    <t>avTandili</t>
  </si>
  <si>
    <t>sixaSvili</t>
  </si>
  <si>
    <t>HNH284</t>
  </si>
  <si>
    <t xml:space="preserve">emzar </t>
  </si>
  <si>
    <t>gurgenaZe</t>
  </si>
  <si>
    <t>DWD187</t>
  </si>
  <si>
    <t>irakli</t>
  </si>
  <si>
    <t>galogre</t>
  </si>
  <si>
    <t>BAH239</t>
  </si>
  <si>
    <t>samoel</t>
  </si>
  <si>
    <t>beriSvili</t>
  </si>
  <si>
    <t>MBM764</t>
  </si>
  <si>
    <t>26001001152</t>
  </si>
  <si>
    <t>sariSvili</t>
  </si>
  <si>
    <t>SIS097</t>
  </si>
  <si>
    <t>beJan</t>
  </si>
  <si>
    <t>centeraZe</t>
  </si>
  <si>
    <t>kikaliSvili</t>
  </si>
  <si>
    <t>EKA493</t>
  </si>
  <si>
    <t>jimi</t>
  </si>
  <si>
    <t>janiaSvili</t>
  </si>
  <si>
    <t>LML675</t>
  </si>
  <si>
    <t>daneliSvili</t>
  </si>
  <si>
    <t>XYX243</t>
  </si>
  <si>
    <t>valter</t>
  </si>
  <si>
    <t>xorava</t>
  </si>
  <si>
    <t>260B</t>
  </si>
  <si>
    <t>GLL243</t>
  </si>
  <si>
    <t>bestaevi</t>
  </si>
  <si>
    <t>FIF760</t>
  </si>
  <si>
    <t>doborjginiZe</t>
  </si>
  <si>
    <t>GNG968</t>
  </si>
  <si>
    <t>aleqsi</t>
  </si>
  <si>
    <t>BAL202</t>
  </si>
  <si>
    <t>mayvala</t>
  </si>
  <si>
    <t>futkaraZe</t>
  </si>
  <si>
    <t>AEL123</t>
  </si>
  <si>
    <t>rezo</t>
  </si>
  <si>
    <t>dvaliSvili</t>
  </si>
  <si>
    <t>TZT922</t>
  </si>
  <si>
    <t>omari</t>
  </si>
  <si>
    <t>CaCua</t>
  </si>
  <si>
    <t>208D-K</t>
  </si>
  <si>
    <t>LLD285</t>
  </si>
  <si>
    <t>zviadaZe</t>
  </si>
  <si>
    <t>OOI149</t>
  </si>
  <si>
    <t>ximSiaSvili</t>
  </si>
  <si>
    <t>RVR442</t>
  </si>
  <si>
    <t>ROO909</t>
  </si>
  <si>
    <t>RHR225</t>
  </si>
  <si>
    <t>qurcikiZe</t>
  </si>
  <si>
    <t>150D</t>
  </si>
  <si>
    <t>GEL505</t>
  </si>
  <si>
    <t>gela</t>
  </si>
  <si>
    <t>kapanaZe</t>
  </si>
  <si>
    <t>NYC690</t>
  </si>
  <si>
    <t>meSvildiSvili</t>
  </si>
  <si>
    <t>DHD605</t>
  </si>
  <si>
    <t>CXC120</t>
  </si>
  <si>
    <t>ciala</t>
  </si>
  <si>
    <t>gulua</t>
  </si>
  <si>
    <t>QVQ561</t>
  </si>
  <si>
    <t>WSW663</t>
  </si>
  <si>
    <t xml:space="preserve">mixeil </t>
  </si>
  <si>
    <t>darCiaSvili</t>
  </si>
  <si>
    <t>LEL562</t>
  </si>
  <si>
    <t>elizbar</t>
  </si>
  <si>
    <t>yavrelaSvili</t>
  </si>
  <si>
    <t>iobiZe</t>
  </si>
  <si>
    <t>WAW459</t>
  </si>
  <si>
    <t>gaTenaSvili</t>
  </si>
  <si>
    <t>TUT570</t>
  </si>
  <si>
    <t>furcelaZe</t>
  </si>
  <si>
    <t>BER875</t>
  </si>
  <si>
    <t>26001024993</t>
  </si>
  <si>
    <t>oTar</t>
  </si>
  <si>
    <t>kiwmariSvili</t>
  </si>
  <si>
    <t>SYS390</t>
  </si>
  <si>
    <t>gagniZe</t>
  </si>
  <si>
    <t>CBC604</t>
  </si>
  <si>
    <t>andro</t>
  </si>
  <si>
    <t>kalaZe</t>
  </si>
  <si>
    <t>TTE279</t>
  </si>
  <si>
    <t>geno</t>
  </si>
  <si>
    <t>maxaraZe</t>
  </si>
  <si>
    <t>WBW938</t>
  </si>
  <si>
    <t>surmaniZe</t>
  </si>
  <si>
    <t>MSS976</t>
  </si>
  <si>
    <t>vaSaymaZe</t>
  </si>
  <si>
    <t>SVS123</t>
  </si>
  <si>
    <t>41001015606</t>
  </si>
  <si>
    <t>giorgobiani</t>
  </si>
  <si>
    <t>WVN128</t>
  </si>
  <si>
    <t>60001011263</t>
  </si>
  <si>
    <t>gureSiZe</t>
  </si>
  <si>
    <t>MAB944</t>
  </si>
  <si>
    <t>33001000531</t>
  </si>
  <si>
    <t>ioseb</t>
  </si>
  <si>
    <t>VMV255</t>
  </si>
  <si>
    <t>01001033143</t>
  </si>
  <si>
    <t>jaliaSvili</t>
  </si>
  <si>
    <t>NON167</t>
  </si>
  <si>
    <t>62007002916</t>
  </si>
  <si>
    <t>WurRulia</t>
  </si>
  <si>
    <t>407D</t>
  </si>
  <si>
    <t>MOM602</t>
  </si>
  <si>
    <t>01001027090</t>
  </si>
  <si>
    <t>feliqs</t>
  </si>
  <si>
    <t>sarqisiani</t>
  </si>
  <si>
    <t>ZIZ679</t>
  </si>
  <si>
    <t>38001004725</t>
  </si>
  <si>
    <t>viqtor</t>
  </si>
  <si>
    <t>PBB747</t>
  </si>
  <si>
    <t>62005012068</t>
  </si>
  <si>
    <t>guladi</t>
  </si>
  <si>
    <t>CubiniZe</t>
  </si>
  <si>
    <t>HSH836</t>
  </si>
  <si>
    <t>rostom</t>
  </si>
  <si>
    <t>moxaSvili</t>
  </si>
  <si>
    <t>OVO841</t>
  </si>
  <si>
    <t>17001003918</t>
  </si>
  <si>
    <t>vitali</t>
  </si>
  <si>
    <t>xuciSvili</t>
  </si>
  <si>
    <t>OPO112</t>
  </si>
  <si>
    <t>29001007033</t>
  </si>
  <si>
    <t>goderZi</t>
  </si>
  <si>
    <t>gegeWkori</t>
  </si>
  <si>
    <t>ZGZ215</t>
  </si>
  <si>
    <t>Tofuria</t>
  </si>
  <si>
    <t>RDR841</t>
  </si>
  <si>
    <t>15001000992</t>
  </si>
  <si>
    <t>devnozaSvili</t>
  </si>
  <si>
    <t>WIW963</t>
  </si>
  <si>
    <t>sevarion</t>
  </si>
  <si>
    <t>fxalaZe</t>
  </si>
  <si>
    <t>SIS713</t>
  </si>
  <si>
    <t>01028005176</t>
  </si>
  <si>
    <t>tarieli</t>
  </si>
  <si>
    <t>belaSvili</t>
  </si>
  <si>
    <t>WSW373</t>
  </si>
  <si>
    <t>13001051208</t>
  </si>
  <si>
    <t>xvTiso</t>
  </si>
  <si>
    <t>TevdoraSvili</t>
  </si>
  <si>
    <t>GXG544</t>
  </si>
  <si>
    <t>01011052443</t>
  </si>
  <si>
    <t>mevludi</t>
  </si>
  <si>
    <t>saakaZe</t>
  </si>
  <si>
    <t>PPP637</t>
  </si>
  <si>
    <t>01012012591</t>
  </si>
  <si>
    <t>viaCeslav</t>
  </si>
  <si>
    <t>mixalCuki</t>
  </si>
  <si>
    <t>RTR215</t>
  </si>
  <si>
    <t>13001005449</t>
  </si>
  <si>
    <t>MEG065</t>
  </si>
  <si>
    <t>29001003538</t>
  </si>
  <si>
    <t>fircxalava</t>
  </si>
  <si>
    <t>GAA198</t>
  </si>
  <si>
    <t>TOT191</t>
  </si>
  <si>
    <t>didebaSvili</t>
  </si>
  <si>
    <t>FIF233</t>
  </si>
  <si>
    <t>01001035828</t>
  </si>
  <si>
    <t>birkaia</t>
  </si>
  <si>
    <t>GUU487</t>
  </si>
  <si>
    <t>56001000902</t>
  </si>
  <si>
    <t>WankvetaZe</t>
  </si>
  <si>
    <t>STS798</t>
  </si>
  <si>
    <t>01009002154</t>
  </si>
  <si>
    <t>patarqalaSvili</t>
  </si>
  <si>
    <t xml:space="preserve">mersedesbenci </t>
  </si>
  <si>
    <t>YWY028</t>
  </si>
  <si>
    <t>29001033613</t>
  </si>
  <si>
    <t xml:space="preserve">giuli </t>
  </si>
  <si>
    <t>TXT287</t>
  </si>
  <si>
    <t>34001001302</t>
  </si>
  <si>
    <t>mindia</t>
  </si>
  <si>
    <t>sulTaniSvili</t>
  </si>
  <si>
    <t>RPR381</t>
  </si>
  <si>
    <t>01013023220</t>
  </si>
  <si>
    <t>sevan</t>
  </si>
  <si>
    <t>eviniani</t>
  </si>
  <si>
    <t>DCD437</t>
  </si>
  <si>
    <t>samvel</t>
  </si>
  <si>
    <t>ACH550</t>
  </si>
  <si>
    <t>35004047065</t>
  </si>
  <si>
    <t>kaxniaSvili</t>
  </si>
  <si>
    <t>DHD048</t>
  </si>
  <si>
    <t>14001010004</t>
  </si>
  <si>
    <t>AGA887</t>
  </si>
  <si>
    <t>54001012991</t>
  </si>
  <si>
    <t>alioSa</t>
  </si>
  <si>
    <t>aznaraSvili</t>
  </si>
  <si>
    <t>MNM748</t>
  </si>
  <si>
    <t>62005000581</t>
  </si>
  <si>
    <t>mogeli</t>
  </si>
  <si>
    <t>Wkadua</t>
  </si>
  <si>
    <t>MMW831</t>
  </si>
  <si>
    <t>modebaZe</t>
  </si>
  <si>
    <t>LZL582</t>
  </si>
  <si>
    <t>59002005287</t>
  </si>
  <si>
    <t>bondo</t>
  </si>
  <si>
    <t>RFR 371</t>
  </si>
  <si>
    <t>01011000412</t>
  </si>
  <si>
    <t>griSa</t>
  </si>
  <si>
    <t>gelaSvili</t>
  </si>
  <si>
    <t>ABT 816</t>
  </si>
  <si>
    <t>abel</t>
  </si>
  <si>
    <t>fanculaia</t>
  </si>
  <si>
    <t>AGA 969</t>
  </si>
  <si>
    <t>zarqua</t>
  </si>
  <si>
    <t>BJB 053</t>
  </si>
  <si>
    <t>01002004140</t>
  </si>
  <si>
    <t>ZagniZe</t>
  </si>
  <si>
    <t>QII  148</t>
  </si>
  <si>
    <t>01030002572</t>
  </si>
  <si>
    <t>xalaZe</t>
  </si>
  <si>
    <t>JOO 476</t>
  </si>
  <si>
    <t>01001067797</t>
  </si>
  <si>
    <t xml:space="preserve">roin </t>
  </si>
  <si>
    <t>beJaniSvili</t>
  </si>
  <si>
    <t>ROR488</t>
  </si>
  <si>
    <t>01024063891</t>
  </si>
  <si>
    <t>fridon</t>
  </si>
  <si>
    <t>cqvitaria</t>
  </si>
  <si>
    <t>QCQ914</t>
  </si>
  <si>
    <t>minaZe</t>
  </si>
  <si>
    <t xml:space="preserve">mersedes-benc </t>
  </si>
  <si>
    <t>KKK240</t>
  </si>
  <si>
    <t>Toma</t>
  </si>
  <si>
    <t>moiswrafeSvili</t>
  </si>
  <si>
    <t>BUS</t>
  </si>
  <si>
    <t>ALX664</t>
  </si>
  <si>
    <t>amirindo</t>
  </si>
  <si>
    <t>GAS424</t>
  </si>
  <si>
    <t>gigaSvili</t>
  </si>
  <si>
    <t>100 LD</t>
  </si>
  <si>
    <t>LDL380</t>
  </si>
  <si>
    <t>mevlud</t>
  </si>
  <si>
    <t>grigalaSvili</t>
  </si>
  <si>
    <t>208 D</t>
  </si>
  <si>
    <t>IVA994</t>
  </si>
  <si>
    <t>soloRaSvili</t>
  </si>
  <si>
    <t>meresdesi</t>
  </si>
  <si>
    <t xml:space="preserve">jambul </t>
  </si>
  <si>
    <t>CalaxeSaSvili</t>
  </si>
  <si>
    <t>ვიოლეტა</t>
  </si>
  <si>
    <t>მჭედლიძე</t>
  </si>
  <si>
    <t xml:space="preserve">მარინა 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</si>
  <si>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</si>
  <si>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</si>
  <si>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</si>
  <si>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</si>
  <si>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</si>
  <si>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</si>
  <si>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</si>
  <si>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</si>
  <si>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</si>
  <si>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ახალქალაქი რუსთაველის ქ. # 21</t>
  </si>
  <si>
    <t>ვარდან</t>
  </si>
  <si>
    <t>ჩოკანდარიან</t>
  </si>
  <si>
    <t>თბილისი ბ. ხმელნიცკის 42</t>
  </si>
  <si>
    <t>სასაწყობე</t>
  </si>
  <si>
    <t>შ.პ.ს. ,,ელიტა ბურჯი"</t>
  </si>
  <si>
    <t>ოზურგეთი დ. ურეკი</t>
  </si>
  <si>
    <t>ადიკო</t>
  </si>
  <si>
    <t>ივანაშვილი</t>
  </si>
  <si>
    <t>ქუთაისი ზ. გამსახურდიას # 25</t>
  </si>
  <si>
    <t>შანიძე</t>
  </si>
  <si>
    <t>ქუთაისი ახალგაზრდობის გამზ.  66</t>
  </si>
  <si>
    <t>ვიოლა</t>
  </si>
  <si>
    <t>ტყეშელაშვილი</t>
  </si>
  <si>
    <t>ქუთაისი ავტომშენებლის #11</t>
  </si>
  <si>
    <t>ჩაკვეტაძე</t>
  </si>
  <si>
    <t>ქუთაისი ლესელიძის #8</t>
  </si>
  <si>
    <t>ხაჭაპურიძე</t>
  </si>
  <si>
    <t>ქუთაისი ნიკეას #50</t>
  </si>
  <si>
    <t xml:space="preserve">ნინო </t>
  </si>
  <si>
    <t>ხაჟალია</t>
  </si>
  <si>
    <t>ქუთაისი გორკის # 2</t>
  </si>
  <si>
    <t>ჭელიძე</t>
  </si>
  <si>
    <t>ქუთაისი ჭავჭავაძის # 36</t>
  </si>
  <si>
    <t>აბულაძე</t>
  </si>
  <si>
    <t>ქუთაისი თაბუკაშვილის # 107</t>
  </si>
  <si>
    <t>ნარგიზა</t>
  </si>
  <si>
    <t>მარგველაშვილი</t>
  </si>
  <si>
    <t>ქუთაისი გრ. ხანძთელის ქ. # 21-ბ</t>
  </si>
  <si>
    <t xml:space="preserve"> 1 თვე</t>
  </si>
  <si>
    <t>შ.პ.ს. ,,საზოგადოებრივი კოლეჯი კოლხა 11"</t>
  </si>
  <si>
    <t>ქუთაისი კუპრაძის # 69</t>
  </si>
  <si>
    <t>წერეთელი</t>
  </si>
  <si>
    <t>ქუთაისი ხარებავას # 3;ბ 38,40</t>
  </si>
  <si>
    <t>დვალი</t>
  </si>
  <si>
    <t>მცხეთის რ-ნი ს. ჯიღაურა</t>
  </si>
  <si>
    <t>საპრეზენტაციო</t>
  </si>
  <si>
    <t>1 დღე</t>
  </si>
  <si>
    <t>ა.(ა).ი.პ. აგრო</t>
  </si>
  <si>
    <t>ზაქარეიშვილი</t>
  </si>
  <si>
    <t>პაატა</t>
  </si>
  <si>
    <t>იზოლდა</t>
  </si>
  <si>
    <t>არაფულადი შემოწირულობა</t>
  </si>
  <si>
    <t>1300</t>
  </si>
  <si>
    <t>1800</t>
  </si>
  <si>
    <t>300</t>
  </si>
  <si>
    <t>თინათინ</t>
  </si>
  <si>
    <t>ირაკლი</t>
  </si>
  <si>
    <t>ნონა</t>
  </si>
  <si>
    <t>ფულადი შემოწირულობა</t>
  </si>
  <si>
    <t>5</t>
  </si>
  <si>
    <t>10</t>
  </si>
  <si>
    <t>GE83TP0045010866100000</t>
  </si>
  <si>
    <t>თიბისი</t>
  </si>
  <si>
    <t>პრივატბანკი</t>
  </si>
  <si>
    <t>თავბერიძე</t>
  </si>
  <si>
    <t>რამაზ</t>
  </si>
  <si>
    <t>21.09.2012</t>
  </si>
  <si>
    <t>30000</t>
  </si>
  <si>
    <t>60000</t>
  </si>
  <si>
    <t>პროკრედიტ ბანკი</t>
  </si>
  <si>
    <t>ნიჟარაძე</t>
  </si>
  <si>
    <t>ბესიკ</t>
  </si>
  <si>
    <t>ოთარი</t>
  </si>
  <si>
    <t>კოორდინატორების მიერ გაწეული მომსახურეობა</t>
  </si>
  <si>
    <t>ჩაფიძე</t>
  </si>
  <si>
    <t>წინასწარ გადახდილი საშემოსავლო</t>
  </si>
  <si>
    <t>ქუთაისი ფურცელაძის # 58</t>
  </si>
  <si>
    <t>ლორთქიფანიძე</t>
  </si>
  <si>
    <t>იურიდიული მომსახურეობის ხარჯი</t>
  </si>
  <si>
    <t>ვიდეოტექნიკური მომსახურეობა</t>
  </si>
  <si>
    <t>350</t>
  </si>
  <si>
    <t>1200</t>
  </si>
  <si>
    <t>400</t>
  </si>
  <si>
    <t>150</t>
  </si>
  <si>
    <t>ძაბირაძე</t>
  </si>
  <si>
    <t>გელა</t>
  </si>
  <si>
    <t>18001009334</t>
  </si>
  <si>
    <t>GE60PC0183600100016243</t>
  </si>
  <si>
    <t>900</t>
  </si>
  <si>
    <t>ლელა</t>
  </si>
  <si>
    <t>საყვარელიძე</t>
  </si>
  <si>
    <t>01024028259</t>
  </si>
  <si>
    <t>ხარჩილავა</t>
  </si>
  <si>
    <t>01014005634</t>
  </si>
  <si>
    <t>1600</t>
  </si>
  <si>
    <t>ხათუნა</t>
  </si>
  <si>
    <t>50</t>
  </si>
  <si>
    <t>კანდელაკი</t>
  </si>
  <si>
    <t>01008008596</t>
  </si>
  <si>
    <t>ფხაკაძე</t>
  </si>
  <si>
    <t>60001022165</t>
  </si>
  <si>
    <t>ბაზისბანკი</t>
  </si>
  <si>
    <t>20</t>
  </si>
  <si>
    <t>ტყემალაძე</t>
  </si>
  <si>
    <t>ცინცაძე</t>
  </si>
  <si>
    <t>საქართველოს ბანკი</t>
  </si>
  <si>
    <t>ევდოშვილი</t>
  </si>
  <si>
    <t>იროდიონ</t>
  </si>
  <si>
    <t>01008004334</t>
  </si>
  <si>
    <t>GE03CR0000000500493601</t>
  </si>
  <si>
    <t>ფერაძე</t>
  </si>
  <si>
    <t>ნელი</t>
  </si>
  <si>
    <t>თავაძე</t>
  </si>
  <si>
    <t>მერაბ</t>
  </si>
  <si>
    <t>ხადური</t>
  </si>
  <si>
    <t>ნოდარ</t>
  </si>
  <si>
    <t>01019005628</t>
  </si>
  <si>
    <t>რომან</t>
  </si>
  <si>
    <t>ფხალაძე</t>
  </si>
  <si>
    <t>მაისურაძე</t>
  </si>
  <si>
    <t>მიხეილ</t>
  </si>
  <si>
    <t>1500</t>
  </si>
  <si>
    <t>გამცემლიძე</t>
  </si>
  <si>
    <t>ია</t>
  </si>
  <si>
    <t>დიმიტრი</t>
  </si>
  <si>
    <t>კახაბერ</t>
  </si>
  <si>
    <t>მერი</t>
  </si>
  <si>
    <t>906853601</t>
  </si>
  <si>
    <t>ჯავახიშვილი</t>
  </si>
  <si>
    <t>ჩიკვილაძე</t>
  </si>
  <si>
    <t>20000</t>
  </si>
  <si>
    <t>200</t>
  </si>
  <si>
    <t>ბერაია</t>
  </si>
  <si>
    <t>58001000619</t>
  </si>
  <si>
    <t>22943601</t>
  </si>
  <si>
    <t>მაღრაძე</t>
  </si>
  <si>
    <t>ლია</t>
  </si>
  <si>
    <t>კაპანაძე</t>
  </si>
  <si>
    <t>ლიბერთი</t>
  </si>
  <si>
    <t>ჩინჩალაძე</t>
  </si>
  <si>
    <t>ნაზიბროლა</t>
  </si>
  <si>
    <t>60001017916</t>
  </si>
  <si>
    <t>858683601</t>
  </si>
  <si>
    <t>ხუნდაძე</t>
  </si>
  <si>
    <t>მარიამ</t>
  </si>
  <si>
    <t>ქსოვრელი</t>
  </si>
  <si>
    <t>01030027208</t>
  </si>
  <si>
    <t>ბუღალტერი</t>
  </si>
  <si>
    <t>წულუკიძე</t>
  </si>
  <si>
    <t>ელენე</t>
  </si>
  <si>
    <t>თენგიზ</t>
  </si>
  <si>
    <t>ნაზიკო</t>
  </si>
  <si>
    <t>სარეკლამო ბანერის დამზადება</t>
  </si>
  <si>
    <t>საინფორმაციო მომსახურეობა</t>
  </si>
  <si>
    <t>გახმოვანებით მომსახურეობა</t>
  </si>
  <si>
    <t>კოდექსის განახლება</t>
  </si>
  <si>
    <t>პოლიგრაფიული მომსახურეობა</t>
  </si>
  <si>
    <t>მუსიკალური გაფორმება</t>
  </si>
  <si>
    <t>სინქრონული თარგმანის აპარატურით მომსახურეობა</t>
  </si>
  <si>
    <t>კრედიტი</t>
  </si>
  <si>
    <t>31.12.2012</t>
  </si>
  <si>
    <t>საქ. საარჩევნო კოდექსის 56 მუხლის 1 პუნქტი</t>
  </si>
  <si>
    <t>გაჩეჩილაძე</t>
  </si>
  <si>
    <t>ვითიბი</t>
  </si>
  <si>
    <t>კახა</t>
  </si>
  <si>
    <t>26.09.2012</t>
  </si>
  <si>
    <t>800</t>
  </si>
  <si>
    <t>თამაზი</t>
  </si>
  <si>
    <t>რაზმაძე</t>
  </si>
  <si>
    <t>ნანი</t>
  </si>
  <si>
    <t>კობიაშვილი</t>
  </si>
  <si>
    <t>2000</t>
  </si>
  <si>
    <t>გენადი</t>
  </si>
  <si>
    <t>თეა</t>
  </si>
  <si>
    <t>ბანკი რესპუბლიკა</t>
  </si>
  <si>
    <t>ხვედელიძე</t>
  </si>
  <si>
    <t>პეტრე</t>
  </si>
  <si>
    <t>ნებიერიძე</t>
  </si>
  <si>
    <t>ვაჟა</t>
  </si>
  <si>
    <t>სამხარაძე</t>
  </si>
  <si>
    <t>ვახტანგ</t>
  </si>
  <si>
    <t>მონტაჟის ღირებულება</t>
  </si>
  <si>
    <t>სირაძე</t>
  </si>
  <si>
    <t>თეონა</t>
  </si>
  <si>
    <t>იმედა</t>
  </si>
  <si>
    <t>ლიანა</t>
  </si>
  <si>
    <t>კორ სტანდარტ ბანკი</t>
  </si>
  <si>
    <t>მალხაზი</t>
  </si>
  <si>
    <t>USD</t>
  </si>
  <si>
    <t>EURO</t>
  </si>
  <si>
    <t>დოდო</t>
  </si>
  <si>
    <t>10001000418</t>
  </si>
  <si>
    <t>აკაკი</t>
  </si>
  <si>
    <t>სულხანიშვილი</t>
  </si>
  <si>
    <t>ზურაბი</t>
  </si>
  <si>
    <t>მაკა</t>
  </si>
  <si>
    <t>თბილისი ერეკლე მე-2 მოედ. ა. კათალიკოსის 3</t>
  </si>
  <si>
    <t>შ.პ.ს. ძველი უბანი</t>
  </si>
  <si>
    <t>ხათუნა მაისურაძე</t>
  </si>
  <si>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</si>
  <si>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</si>
  <si>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</si>
  <si>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</si>
  <si>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</si>
  <si>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</si>
  <si>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</si>
  <si>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</si>
  <si>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</si>
  <si>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</si>
  <si>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</si>
  <si>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</si>
  <si>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</si>
  <si>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</si>
  <si>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</si>
  <si>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</si>
  <si>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</si>
  <si>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</si>
  <si>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</si>
  <si>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</si>
  <si>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</si>
  <si>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</si>
  <si>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</si>
  <si>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</si>
  <si>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</si>
  <si>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</si>
  <si>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</si>
  <si>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</si>
  <si>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</si>
  <si>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</si>
  <si>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</si>
  <si>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</si>
  <si>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</si>
  <si>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</si>
  <si>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</si>
  <si>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</si>
  <si>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</si>
  <si>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</si>
  <si>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</si>
  <si>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</si>
  <si>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</si>
  <si>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</si>
  <si>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</si>
  <si>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</si>
  <si>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</si>
  <si>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</si>
  <si>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</si>
  <si>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</si>
  <si>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</si>
  <si>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</si>
  <si>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</si>
  <si>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</si>
  <si>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</si>
  <si>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</si>
  <si>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</si>
  <si>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</si>
  <si>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</si>
  <si>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</si>
  <si>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</si>
  <si>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</si>
  <si>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</si>
  <si>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</si>
  <si>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</si>
  <si>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</si>
  <si>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</si>
  <si>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</si>
  <si>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</si>
  <si>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</si>
  <si>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</si>
  <si>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</si>
  <si>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</si>
  <si>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</si>
  <si>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</si>
  <si>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</si>
  <si>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</si>
  <si>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</si>
  <si>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</si>
  <si>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</si>
  <si>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</si>
  <si>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</si>
  <si>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</si>
  <si>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</si>
  <si>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</si>
  <si>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</si>
  <si>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</si>
  <si>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</si>
  <si>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</si>
  <si>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</si>
  <si>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</si>
  <si>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</si>
  <si>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</si>
  <si>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</si>
  <si>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</si>
  <si>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</si>
  <si>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</si>
  <si>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</si>
  <si>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</si>
  <si>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</si>
  <si>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</si>
  <si>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</si>
  <si>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</si>
  <si>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</si>
  <si>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</si>
  <si>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</si>
  <si>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</si>
  <si>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</si>
  <si>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</si>
  <si>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</si>
  <si>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</si>
  <si>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</si>
  <si>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</si>
  <si>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</si>
  <si>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</si>
  <si>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</si>
  <si>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</si>
  <si>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</si>
  <si>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</si>
  <si>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</si>
  <si>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</si>
  <si>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</si>
  <si>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</si>
  <si>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</si>
  <si>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</si>
  <si>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</si>
  <si>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</si>
  <si>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</si>
  <si>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</si>
  <si>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</si>
  <si>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</si>
  <si>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</si>
  <si>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</si>
  <si>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</si>
  <si>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</si>
  <si>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</si>
  <si>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</si>
  <si>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</si>
  <si>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ნინო აბულაძე</t>
  </si>
  <si>
    <t>მამუკა ბერიძე</t>
  </si>
  <si>
    <t>მაია ხიზანიშვილი</t>
  </si>
  <si>
    <t>ნინო ბერიძე</t>
  </si>
  <si>
    <t>ირმა კალანდაძე</t>
  </si>
  <si>
    <t>ნინო ჩხაიძე</t>
  </si>
  <si>
    <t>მარინა ბურჯანაძე</t>
  </si>
  <si>
    <t>ლალი მაისურაძე</t>
  </si>
  <si>
    <t>IHI589</t>
  </si>
  <si>
    <t>levan</t>
  </si>
  <si>
    <t>miqataZe</t>
  </si>
  <si>
    <t>BUB390</t>
  </si>
  <si>
    <t>kaxa</t>
  </si>
  <si>
    <t>megreliZe</t>
  </si>
  <si>
    <t>LFL057</t>
  </si>
  <si>
    <t>jambuli</t>
  </si>
  <si>
    <t>jaxia</t>
  </si>
  <si>
    <t>FOT898</t>
  </si>
  <si>
    <t>giorgaZe</t>
  </si>
  <si>
    <t>VBB165</t>
  </si>
  <si>
    <t>qarcivaZe</t>
  </si>
  <si>
    <t>PMP518</t>
  </si>
  <si>
    <t>doliZe</t>
  </si>
  <si>
    <t>FKF521</t>
  </si>
  <si>
    <t>injgia</t>
  </si>
  <si>
    <t>IAA810</t>
  </si>
  <si>
    <t>gogriWiani</t>
  </si>
  <si>
    <t>FDF314</t>
  </si>
  <si>
    <t>01019007721</t>
  </si>
  <si>
    <t>sergo</t>
  </si>
  <si>
    <t>xomasuriZe</t>
  </si>
  <si>
    <t>312D</t>
  </si>
  <si>
    <t>XGX144</t>
  </si>
  <si>
    <t>Salva</t>
  </si>
  <si>
    <t>Ciqovani</t>
  </si>
  <si>
    <t>CWN791</t>
  </si>
  <si>
    <t>iosebi</t>
  </si>
  <si>
    <t>matiaSvili</t>
  </si>
  <si>
    <t>VIG186</t>
  </si>
  <si>
    <t>velodi</t>
  </si>
  <si>
    <t>bagaTelia</t>
  </si>
  <si>
    <t>150LD</t>
  </si>
  <si>
    <t>QWQ758</t>
  </si>
  <si>
    <t>jajaniZe</t>
  </si>
  <si>
    <t>GPB881</t>
  </si>
  <si>
    <t>cincaZe</t>
  </si>
  <si>
    <t>MHM434</t>
  </si>
  <si>
    <t>solomon</t>
  </si>
  <si>
    <t>xelaSvili</t>
  </si>
  <si>
    <t>RBF494</t>
  </si>
  <si>
    <t>nugzar</t>
  </si>
  <si>
    <t>RviniaSvili</t>
  </si>
  <si>
    <t>vito</t>
  </si>
  <si>
    <t>HGH447</t>
  </si>
  <si>
    <t>doj grend karavan</t>
  </si>
  <si>
    <t>XYX124</t>
  </si>
  <si>
    <t>simon</t>
  </si>
  <si>
    <t>WafoZe</t>
  </si>
  <si>
    <t>AEM966</t>
  </si>
  <si>
    <t>jiqiZe</t>
  </si>
  <si>
    <t>VWV511</t>
  </si>
  <si>
    <t>bibilaSvili</t>
  </si>
  <si>
    <t>GZA727</t>
  </si>
  <si>
    <t>noe</t>
  </si>
  <si>
    <t>obolaZe</t>
  </si>
  <si>
    <t>QCD465</t>
  </si>
  <si>
    <t>sebiskveraZe</t>
  </si>
  <si>
    <t>ALI040</t>
  </si>
  <si>
    <t>zaqaria</t>
  </si>
  <si>
    <t>zukakiSvili</t>
  </si>
  <si>
    <t>NNG177</t>
  </si>
  <si>
    <t>valeri</t>
  </si>
  <si>
    <t>jitava</t>
  </si>
  <si>
    <t>WTW235</t>
  </si>
  <si>
    <t>stanislav</t>
  </si>
  <si>
    <t>miroiani</t>
  </si>
  <si>
    <t>QET860</t>
  </si>
  <si>
    <t>meiTa</t>
  </si>
  <si>
    <t>bairamovi</t>
  </si>
  <si>
    <t>WYW398</t>
  </si>
  <si>
    <t>jamruli</t>
  </si>
  <si>
    <t>kakulia</t>
  </si>
  <si>
    <t>HNH686</t>
  </si>
  <si>
    <t>38001011219</t>
  </si>
  <si>
    <t>Teimurazi</t>
  </si>
  <si>
    <t>CaCaniZe</t>
  </si>
  <si>
    <t>100LB</t>
  </si>
  <si>
    <t>HFH919</t>
  </si>
  <si>
    <t>koba</t>
  </si>
  <si>
    <t>qimaZe</t>
  </si>
  <si>
    <t>LBL146</t>
  </si>
  <si>
    <t>nugzari</t>
  </si>
  <si>
    <t>xabeiSvili</t>
  </si>
  <si>
    <t>NIA854</t>
  </si>
  <si>
    <t>nikoloz</t>
  </si>
  <si>
    <t>DBV580</t>
  </si>
  <si>
    <t>dekanoiZe</t>
  </si>
  <si>
    <t>DHD412</t>
  </si>
  <si>
    <t>deviZe</t>
  </si>
  <si>
    <t>HYH158</t>
  </si>
  <si>
    <t>malxaz</t>
  </si>
  <si>
    <t>qobulaSvili</t>
  </si>
  <si>
    <t>AMA279</t>
  </si>
  <si>
    <t>JKJ712</t>
  </si>
  <si>
    <t>Tengiz</t>
  </si>
  <si>
    <t>abramiSvili</t>
  </si>
  <si>
    <t>NVN384</t>
  </si>
  <si>
    <t>saswrafoSvili</t>
  </si>
  <si>
    <t>FHF066</t>
  </si>
  <si>
    <t>gamgebeli</t>
  </si>
  <si>
    <t>MWM561</t>
  </si>
  <si>
    <t>mesxi</t>
  </si>
  <si>
    <t>LUL185</t>
  </si>
  <si>
    <t>miqaZe</t>
  </si>
  <si>
    <t>WLW948</t>
  </si>
  <si>
    <t>gordaZe</t>
  </si>
  <si>
    <t>100JL</t>
  </si>
  <si>
    <t>MMW064</t>
  </si>
  <si>
    <t>besik</t>
  </si>
  <si>
    <t>komlaZe</t>
  </si>
  <si>
    <t>AAL532</t>
  </si>
  <si>
    <t>Temuri</t>
  </si>
  <si>
    <t>rogava</t>
  </si>
  <si>
    <t>150L</t>
  </si>
  <si>
    <t>XZX062</t>
  </si>
  <si>
    <t>tristan</t>
  </si>
  <si>
    <t>SukakiZe</t>
  </si>
  <si>
    <t>LKG888</t>
  </si>
  <si>
    <t>leri</t>
  </si>
  <si>
    <t>qvaWreliSvili</t>
  </si>
  <si>
    <t>BHB924</t>
  </si>
  <si>
    <t>megreliSvili</t>
  </si>
  <si>
    <t>HPH113</t>
  </si>
  <si>
    <t>ivane</t>
  </si>
  <si>
    <t>grigolaSvili</t>
  </si>
  <si>
    <t>GVG057</t>
  </si>
  <si>
    <t>fircxalaiSvili</t>
  </si>
  <si>
    <t>HLH844</t>
  </si>
  <si>
    <t>mirian</t>
  </si>
  <si>
    <t>ivanaSvili</t>
  </si>
  <si>
    <t>ADD971</t>
  </si>
  <si>
    <t>valeriane</t>
  </si>
  <si>
    <t>koberiZe</t>
  </si>
  <si>
    <t>ZES509</t>
  </si>
  <si>
    <t>kaxaber</t>
  </si>
  <si>
    <t>gelbaxiani</t>
  </si>
  <si>
    <t>NYN947</t>
  </si>
  <si>
    <t>murTazi</t>
  </si>
  <si>
    <t>AOA634</t>
  </si>
  <si>
    <t>merabi</t>
  </si>
  <si>
    <t>HTH408</t>
  </si>
  <si>
    <t>beriZe</t>
  </si>
  <si>
    <t>LBL410</t>
  </si>
  <si>
    <t>samsoni</t>
  </si>
  <si>
    <t>TurmaniZe</t>
  </si>
  <si>
    <t>LJL167</t>
  </si>
  <si>
    <t>oTari</t>
  </si>
  <si>
    <t>Tabagari</t>
  </si>
  <si>
    <t>NGN581</t>
  </si>
  <si>
    <t>nozaZe</t>
  </si>
  <si>
    <t>WHW749</t>
  </si>
  <si>
    <t>murmani</t>
  </si>
  <si>
    <t>carciZe</t>
  </si>
  <si>
    <t>LML667</t>
  </si>
  <si>
    <t>80LB</t>
  </si>
  <si>
    <t>CEC407</t>
  </si>
  <si>
    <t>LIL467</t>
  </si>
  <si>
    <t>cercvaZe</t>
  </si>
  <si>
    <t>AAB588</t>
  </si>
  <si>
    <t>demuri</t>
  </si>
  <si>
    <t>tefnaZe</t>
  </si>
  <si>
    <t>RVR425</t>
  </si>
  <si>
    <t>zurabi</t>
  </si>
  <si>
    <t>WitaZe</t>
  </si>
  <si>
    <t>LGL796</t>
  </si>
  <si>
    <t>burZeniZe</t>
  </si>
  <si>
    <t>LML480</t>
  </si>
  <si>
    <t>guliaSvili</t>
  </si>
  <si>
    <t>CSC146</t>
  </si>
  <si>
    <t>laSa</t>
  </si>
  <si>
    <t>eraZe</t>
  </si>
  <si>
    <t>QJQ990</t>
  </si>
  <si>
    <t>WMN208</t>
  </si>
  <si>
    <t>AEH900</t>
  </si>
  <si>
    <t>tite</t>
  </si>
  <si>
    <t>KAK568</t>
  </si>
  <si>
    <t>38001020854</t>
  </si>
  <si>
    <t>VVO717</t>
  </si>
  <si>
    <t>avTandil</t>
  </si>
  <si>
    <t>108D</t>
  </si>
  <si>
    <t>GRG745</t>
  </si>
  <si>
    <t>akaki</t>
  </si>
  <si>
    <t>miSveliZe</t>
  </si>
  <si>
    <t>BYB969</t>
  </si>
  <si>
    <t>valiko</t>
  </si>
  <si>
    <t>gogesaSvili</t>
  </si>
  <si>
    <t>BXB928</t>
  </si>
  <si>
    <t>borisi</t>
  </si>
  <si>
    <t>labuCiZe</t>
  </si>
  <si>
    <t>AHA453</t>
  </si>
  <si>
    <t>gurami</t>
  </si>
  <si>
    <t>xvedeliZe</t>
  </si>
  <si>
    <t>unagira-sawevari</t>
  </si>
  <si>
    <t>iveko fordi</t>
  </si>
  <si>
    <t>400E</t>
  </si>
  <si>
    <t>UWU240</t>
  </si>
  <si>
    <t>01011054627</t>
  </si>
  <si>
    <t>abulaZe</t>
  </si>
  <si>
    <t>FLF306</t>
  </si>
  <si>
    <t>kalovi</t>
  </si>
  <si>
    <t>VGV508</t>
  </si>
  <si>
    <t>33001018099</t>
  </si>
  <si>
    <t>genadi</t>
  </si>
  <si>
    <t>309D</t>
  </si>
  <si>
    <t>RNR829</t>
  </si>
  <si>
    <t>Jora</t>
  </si>
  <si>
    <t>lomaZe</t>
  </si>
  <si>
    <t>EEU663</t>
  </si>
  <si>
    <t>kutalaZe</t>
  </si>
  <si>
    <t>RTR720</t>
  </si>
  <si>
    <t>vasil</t>
  </si>
  <si>
    <t>tyemalaZe</t>
  </si>
  <si>
    <t>XDX403</t>
  </si>
  <si>
    <t>muxran</t>
  </si>
  <si>
    <t>TodaZe</t>
  </si>
  <si>
    <t>150STD</t>
  </si>
  <si>
    <t>OBO698</t>
  </si>
  <si>
    <t>vasili</t>
  </si>
  <si>
    <t>miqaberiZe</t>
  </si>
  <si>
    <t>IWI782</t>
  </si>
  <si>
    <t>manuCar</t>
  </si>
  <si>
    <t>IVA248</t>
  </si>
  <si>
    <t>RFR182</t>
  </si>
  <si>
    <t>Teimuraz</t>
  </si>
  <si>
    <t>kvanWilaSvili</t>
  </si>
  <si>
    <t>AEW150</t>
  </si>
  <si>
    <t>inga</t>
  </si>
  <si>
    <t>kupataZe</t>
  </si>
  <si>
    <t>neoplan</t>
  </si>
  <si>
    <t>CSC877</t>
  </si>
  <si>
    <t>38001003495</t>
  </si>
  <si>
    <t>jemali</t>
  </si>
  <si>
    <t>gulitaSvili</t>
  </si>
  <si>
    <t>ADX916</t>
  </si>
  <si>
    <t>kelenjeriZe</t>
  </si>
  <si>
    <t>AEH935</t>
  </si>
  <si>
    <t>avaqiSvili</t>
  </si>
  <si>
    <t>JSJ226</t>
  </si>
  <si>
    <t>dafbova</t>
  </si>
  <si>
    <t>WPW020</t>
  </si>
  <si>
    <t>01012007001</t>
  </si>
  <si>
    <t>kiparoiZe</t>
  </si>
  <si>
    <t>TTS825</t>
  </si>
  <si>
    <t>61005002220</t>
  </si>
  <si>
    <t>jumber</t>
  </si>
  <si>
    <t>xoSoraZe</t>
  </si>
  <si>
    <t>OQO238</t>
  </si>
  <si>
    <t>suraji</t>
  </si>
  <si>
    <t>WOM112</t>
  </si>
  <si>
    <t>mesabliSvili</t>
  </si>
  <si>
    <t>YVY152</t>
  </si>
  <si>
    <t>eldari</t>
  </si>
  <si>
    <t>SeyilaZe</t>
  </si>
  <si>
    <t>specializebuli</t>
  </si>
  <si>
    <t>KS-3575A</t>
  </si>
  <si>
    <t>BAQ364</t>
  </si>
  <si>
    <t>61002001251</t>
  </si>
  <si>
    <t>abaSiZe</t>
  </si>
  <si>
    <t>AEW732</t>
  </si>
  <si>
    <t>60001040999</t>
  </si>
  <si>
    <t>oyreSiZe</t>
  </si>
  <si>
    <r>
      <t xml:space="preserve">daf </t>
    </r>
    <r>
      <rPr>
        <sz val="12"/>
        <color indexed="8"/>
        <rFont val="AcadNusx"/>
      </rPr>
      <t>T96NT</t>
    </r>
  </si>
  <si>
    <t>A3 38</t>
  </si>
  <si>
    <t>DWD931</t>
  </si>
  <si>
    <t>dekanoziSvili</t>
  </si>
  <si>
    <r>
      <t xml:space="preserve">daf </t>
    </r>
    <r>
      <rPr>
        <sz val="12"/>
        <color indexed="8"/>
        <rFont val="AcadNusx"/>
      </rPr>
      <t>FTG</t>
    </r>
  </si>
  <si>
    <t>95XF</t>
  </si>
  <si>
    <t>NUK011</t>
  </si>
  <si>
    <t>CitrekaSvili</t>
  </si>
  <si>
    <t>330LT</t>
  </si>
  <si>
    <t>ZMZ492</t>
  </si>
  <si>
    <t>nunu</t>
  </si>
  <si>
    <t>817D</t>
  </si>
  <si>
    <t>WTW872</t>
  </si>
  <si>
    <t>gulaSvili</t>
  </si>
  <si>
    <t>814D</t>
  </si>
  <si>
    <t>TQT752</t>
  </si>
  <si>
    <t>beniZe</t>
  </si>
  <si>
    <t>316CDI</t>
  </si>
  <si>
    <t>QZQ596</t>
  </si>
  <si>
    <t>kvaWaZe</t>
  </si>
  <si>
    <t>JIJ651</t>
  </si>
  <si>
    <t>wiqariZe</t>
  </si>
  <si>
    <t>JIJ138</t>
  </si>
  <si>
    <t>muxrani</t>
  </si>
  <si>
    <t>iobaSvili</t>
  </si>
  <si>
    <t>volvo</t>
  </si>
  <si>
    <t>FL10</t>
  </si>
  <si>
    <t>CBC180</t>
  </si>
  <si>
    <t>CitoreliZe</t>
  </si>
  <si>
    <t>CDC325</t>
  </si>
  <si>
    <t>WiRlaZe</t>
  </si>
  <si>
    <t>maz</t>
  </si>
  <si>
    <t>TAM783</t>
  </si>
  <si>
    <t>61001049361</t>
  </si>
  <si>
    <t>aslan</t>
  </si>
  <si>
    <t>miqelaZe</t>
  </si>
  <si>
    <t>BEB914</t>
  </si>
  <si>
    <t>murman</t>
  </si>
  <si>
    <t>tuRuSi</t>
  </si>
  <si>
    <t>WMN715</t>
  </si>
  <si>
    <t>xizaniSvili</t>
  </si>
  <si>
    <t>JPJ970</t>
  </si>
  <si>
    <t>bliaZe</t>
  </si>
  <si>
    <t>iveko 370</t>
  </si>
  <si>
    <t>12 35</t>
  </si>
  <si>
    <t>XZX376</t>
  </si>
  <si>
    <t>nodari</t>
  </si>
  <si>
    <t>fadiuraSvili</t>
  </si>
  <si>
    <t>2,5D</t>
  </si>
  <si>
    <t>QUT969</t>
  </si>
  <si>
    <t>iuza</t>
  </si>
  <si>
    <t>kurtaniZe</t>
  </si>
  <si>
    <t>BMW518</t>
  </si>
  <si>
    <t>besiki</t>
  </si>
  <si>
    <t>barbaqaZe</t>
  </si>
  <si>
    <t>HYH286</t>
  </si>
  <si>
    <t>jaba</t>
  </si>
  <si>
    <t>lobJaniZe</t>
  </si>
  <si>
    <t>H-216</t>
  </si>
  <si>
    <t>FDF932</t>
  </si>
  <si>
    <t>54001001645</t>
  </si>
  <si>
    <t>spartaki</t>
  </si>
  <si>
    <t>WMW879</t>
  </si>
  <si>
    <t>ელზა მაისურაძე</t>
  </si>
  <si>
    <t>47001034355</t>
  </si>
  <si>
    <t>19001094964</t>
  </si>
  <si>
    <t>შპს ელიტა ბურჯი</t>
  </si>
  <si>
    <t>206120437</t>
  </si>
  <si>
    <t>იჯარა</t>
  </si>
  <si>
    <t>მომსახურება</t>
  </si>
  <si>
    <t>შპს შოუ სერვისი</t>
  </si>
  <si>
    <t>მაია გელაშვილი</t>
  </si>
  <si>
    <t>ამირან დავითაძე</t>
  </si>
  <si>
    <t>ფართის იჯარა</t>
  </si>
  <si>
    <t>გახმოვანების მომსახურება</t>
  </si>
  <si>
    <t>01013013356</t>
  </si>
  <si>
    <t>01008010173</t>
  </si>
  <si>
    <t>31001014526</t>
  </si>
  <si>
    <t>12001053877</t>
  </si>
  <si>
    <t>მანანა მაისურაძე</t>
  </si>
  <si>
    <t>01020010638</t>
  </si>
  <si>
    <t>01001011305</t>
  </si>
  <si>
    <t>ნინო დავითაძე</t>
  </si>
  <si>
    <t>მადონა მალაყმაძე</t>
  </si>
  <si>
    <t>კოკი კვერნაძე</t>
  </si>
  <si>
    <t>თამარ ხუციშვილი</t>
  </si>
  <si>
    <t>სულხან ფუტკარაძე</t>
  </si>
  <si>
    <t>14001002770</t>
  </si>
  <si>
    <t>სარეკლამო მომსახურეობა</t>
  </si>
  <si>
    <t>დავით ბერაძე</t>
  </si>
  <si>
    <t>60002008505</t>
  </si>
  <si>
    <t>თამარ ნადირაშვილი</t>
  </si>
  <si>
    <t>მაია ბერიძე</t>
  </si>
  <si>
    <t>ნანა ბერიაშვილი</t>
  </si>
  <si>
    <t>60001045780</t>
  </si>
  <si>
    <t>60001124336</t>
  </si>
  <si>
    <t>60001038286</t>
  </si>
  <si>
    <t>60003001207</t>
  </si>
  <si>
    <t>დოდო გვენეტაძე</t>
  </si>
  <si>
    <t>33001005917</t>
  </si>
  <si>
    <t>ახობაძე გოჩა</t>
  </si>
  <si>
    <t>ბენიძე გივი</t>
  </si>
  <si>
    <t>ბებერაშვილი დავით</t>
  </si>
  <si>
    <t>სუქიაშვილი ნინა</t>
  </si>
  <si>
    <t>23001002557</t>
  </si>
  <si>
    <t>ბერძენიშვილი გურამ</t>
  </si>
  <si>
    <t>გვრიტიშვილი ელეონორა</t>
  </si>
  <si>
    <t>ებრალიძე ლალი</t>
  </si>
  <si>
    <t>მესაბლიშვილი ნიკოლოზ</t>
  </si>
  <si>
    <t>ნაკუდაიძე ბელა</t>
  </si>
  <si>
    <t>ფოლადაშვილი სვეტლანა</t>
  </si>
  <si>
    <t>შ.პ.ს. ,,ბურჯი"</t>
  </si>
  <si>
    <t>ა/ტრანსპორტით მომს.</t>
  </si>
  <si>
    <t>ფაქტიური</t>
  </si>
  <si>
    <t>შ.პ.ს.,,ტელე კომპანია კავკასია"</t>
  </si>
  <si>
    <t>სარეკლამო მასალის განთავსება</t>
  </si>
  <si>
    <t>შ.პ.ს. ,,ყაზბეგი" 1881</t>
  </si>
  <si>
    <t>გამაგრირებელი სასმელი</t>
  </si>
  <si>
    <t>შ.პ.ს. ,,მენეჯმენტ სერვისი"</t>
  </si>
  <si>
    <t xml:space="preserve">ავეჯის და ინვენტარის იჯარა </t>
  </si>
  <si>
    <t>სატელეკომუნიკაციო</t>
  </si>
  <si>
    <t>შ.პ.ს. ,,მედია-სახლი ობიექტივი"</t>
  </si>
  <si>
    <t>შ.პ.ს. ,,ახალი კაპიტალი"</t>
  </si>
  <si>
    <t>ოფისის იჯარა/კომუნალური</t>
  </si>
  <si>
    <t>შ.პ.ს. ,,მეცხრე არხი"</t>
  </si>
  <si>
    <t>შ.პ.ს. ,,სტუდია მაესტრო"</t>
  </si>
  <si>
    <t>ვალერი ოდიკაძე                               შპს „ვიდეოსკოპი“</t>
  </si>
  <si>
    <t>ვიდეოტექნიკური სერვისი</t>
  </si>
  <si>
    <t>შ.პ.ს. ,,ლაქტოზა"</t>
  </si>
  <si>
    <t>იჯარა ფართის</t>
  </si>
  <si>
    <t>ი/მ აბაშიძე ბადრი</t>
  </si>
  <si>
    <t>მუსიკალური გაფორმების მომსახურეობა</t>
  </si>
  <si>
    <t>ზესტაფონის უ. ჩხეიძის სახ.თეატრი</t>
  </si>
  <si>
    <t>შ.პ.ს. ,,ასავალ-დასავალი სტამბა</t>
  </si>
  <si>
    <t>PORTEK IC VE DIS TICARET MURAT KAHR IMAN</t>
  </si>
  <si>
    <t>მაისურების მოწოდება</t>
  </si>
  <si>
    <t>შ.პ.ს. ,,ქართული ოცნება"</t>
  </si>
  <si>
    <t>კოლორპაკი</t>
  </si>
  <si>
    <t>მუხა 2012 შ.პ.ს</t>
  </si>
  <si>
    <t>ირინა თავაძე</t>
  </si>
  <si>
    <t>ლელა კვირიკეიშვილი</t>
  </si>
  <si>
    <t>დარეჯან ნამიჭეიშვილი</t>
  </si>
  <si>
    <t>ლუიზა ლოლომაძე</t>
  </si>
  <si>
    <t>თამთა კოხრეიძე</t>
  </si>
  <si>
    <t>გიორგი დავითაძე</t>
  </si>
  <si>
    <t>რუბენ მჟავანაძე</t>
  </si>
  <si>
    <t>მზია ფუტკარაძე</t>
  </si>
  <si>
    <t>გია მიქელაძე</t>
  </si>
  <si>
    <t>ნოდარ ფუტკარაძე</t>
  </si>
  <si>
    <t>შოთა კეჟერაძე</t>
  </si>
  <si>
    <t>61010004524</t>
  </si>
  <si>
    <t>ალეკო გოჩიტიძე</t>
  </si>
  <si>
    <t>რამინ ტაკიძე</t>
  </si>
  <si>
    <t>რეზო დუმბაძე</t>
  </si>
  <si>
    <t>რესან ბოლქვაძე</t>
  </si>
  <si>
    <t>ოთარ ხიმშიაშვილი</t>
  </si>
  <si>
    <t>როინ დავითაძე</t>
  </si>
  <si>
    <t>მამუკა დავითაძე</t>
  </si>
  <si>
    <t>დარინა ზოიძე</t>
  </si>
  <si>
    <t>შაქრო დიასამიძე</t>
  </si>
  <si>
    <t>ზურაბ მახარაძე</t>
  </si>
  <si>
    <t>ნაზიკო ტარიელიძე</t>
  </si>
  <si>
    <t>როინ ტარიელიძე</t>
  </si>
  <si>
    <t>გენად ცეცხლაძე</t>
  </si>
  <si>
    <t>დავით დავითაძე</t>
  </si>
  <si>
    <t>კახა დავითაძე</t>
  </si>
  <si>
    <t>რომან დავითაძე</t>
  </si>
  <si>
    <t>გია დავითაძე</t>
  </si>
  <si>
    <t>ომარ თოიძე</t>
  </si>
  <si>
    <t>რეზო ბექაური</t>
  </si>
  <si>
    <t>ანზორ ბედოიძე</t>
  </si>
  <si>
    <t>მარიამ აბუთიძე</t>
  </si>
  <si>
    <t>01002016890</t>
  </si>
  <si>
    <t>დეა თოიძე</t>
  </si>
  <si>
    <t>ზაზა გოგიტიძე</t>
  </si>
  <si>
    <t>ნუგზარ გოგიტიძე</t>
  </si>
  <si>
    <t>ალბერტ დიასამიძე</t>
  </si>
  <si>
    <t>61010000106</t>
  </si>
  <si>
    <t>კახა დიასამიძე</t>
  </si>
  <si>
    <t>61010016912</t>
  </si>
  <si>
    <t>ტარიელ ნაკაშიძე</t>
  </si>
  <si>
    <t>დალი ბერიძე</t>
  </si>
  <si>
    <t>ნუგზარ დავითაძე</t>
  </si>
  <si>
    <t>ბონდო გუგულაძე</t>
  </si>
  <si>
    <t>გურამ ქათამაძე</t>
  </si>
  <si>
    <t>რეზო ქათამაძე</t>
  </si>
  <si>
    <t>რამაზ ჯაყელი</t>
  </si>
  <si>
    <t>გია ხოზრევანიძე</t>
  </si>
  <si>
    <t>ომარ კონცელიძე</t>
  </si>
  <si>
    <t>გიორგი გორგაძე</t>
  </si>
  <si>
    <t>საიმე დავითაძე</t>
  </si>
  <si>
    <t>გენად ჩხიკვაძე</t>
  </si>
  <si>
    <t>ამირან დუმბაძე</t>
  </si>
  <si>
    <t>იმედო დუმბაძე</t>
  </si>
  <si>
    <t>მზია საფარიძე</t>
  </si>
  <si>
    <t>გოჩა დავითაძე</t>
  </si>
  <si>
    <t>6100801663</t>
  </si>
  <si>
    <t>სპარტაკ მახარაძე</t>
  </si>
  <si>
    <t>ისმაილ დოლიძე</t>
  </si>
  <si>
    <t>ირინა ბერიძე</t>
  </si>
  <si>
    <t>მელანო შარაბიძე</t>
  </si>
  <si>
    <t>ნონა გორაძე</t>
  </si>
  <si>
    <t>ზურაბ ვარშანიძე</t>
  </si>
  <si>
    <t>61008001798</t>
  </si>
  <si>
    <t>თენგიზ დოლიძე</t>
  </si>
  <si>
    <t>ბესიკ ხალვაში</t>
  </si>
  <si>
    <t>ავთანდილ დიასამიძე</t>
  </si>
  <si>
    <t>ზურაბ ღოღობერიძე</t>
  </si>
  <si>
    <t>ბადრი ქადიძე</t>
  </si>
  <si>
    <t>ტარიელ ლამპარაძე</t>
  </si>
  <si>
    <t>იამზე მახარაძე</t>
  </si>
  <si>
    <t>ედნარ ფარტენაძე</t>
  </si>
  <si>
    <t>დავით გოგუაძე</t>
  </si>
  <si>
    <t>მერაბ ნაკაშიძე</t>
  </si>
  <si>
    <t>იმედა ფარტენაძე</t>
  </si>
  <si>
    <t>ინგა ბერიძე</t>
  </si>
  <si>
    <t>ანზორ გოგიტიძე</t>
  </si>
  <si>
    <t>ვახტანგ ბერიძე</t>
  </si>
  <si>
    <t>ლევან დიასამიძე</t>
  </si>
  <si>
    <t>რამაზ დიასამიძე</t>
  </si>
  <si>
    <t>მზევინარ დიასამიძე</t>
  </si>
  <si>
    <t>ხასან აბაშიძე</t>
  </si>
  <si>
    <t>ნოდარ ბერიძე</t>
  </si>
  <si>
    <t>ნუგზარ ნაკაშიძე</t>
  </si>
  <si>
    <t>თამაზ შარაშიძე</t>
  </si>
  <si>
    <t>ბადრი კაკაბაძე</t>
  </si>
  <si>
    <t>მემედ დიასამიძე</t>
  </si>
  <si>
    <t>სამსონ ბარამიძე</t>
  </si>
  <si>
    <t>ვაჟა აბულაძე</t>
  </si>
  <si>
    <t>გულნარა დიასამიძე</t>
  </si>
  <si>
    <t>რამინ გოლომანიძე</t>
  </si>
  <si>
    <t>ისმაილ აბაშიძე</t>
  </si>
  <si>
    <t>61001026283</t>
  </si>
  <si>
    <t>ცეზარ ხალვაში</t>
  </si>
  <si>
    <t>სულიკო ლორთქიფანიძე</t>
  </si>
  <si>
    <t>ლამარა მორთულაძე</t>
  </si>
  <si>
    <t>მერაბ ჯაყელიძე</t>
  </si>
  <si>
    <t>როლანდ არძენაძე</t>
  </si>
  <si>
    <t>ლერი არძენაძე</t>
  </si>
  <si>
    <t>ზია სურგულაძე</t>
  </si>
  <si>
    <t>გია ჯაყელიძე</t>
  </si>
  <si>
    <t>ზებურ ტაკიძე</t>
  </si>
  <si>
    <t>ალექსანდრე ტაკიძე</t>
  </si>
  <si>
    <t>როინ ხარაძე</t>
  </si>
  <si>
    <t>გურამ აბულაძე</t>
  </si>
  <si>
    <t>თეონა შოთაძე</t>
  </si>
  <si>
    <t>ეკატერინე ქაჯაია-კომახიძე</t>
  </si>
  <si>
    <t>ცირა ჯაბნიძე</t>
  </si>
  <si>
    <t>ამირან დევაძე</t>
  </si>
  <si>
    <t>კახაბერ ლორთქიფანიძე</t>
  </si>
  <si>
    <t>დონარი ჭელიძე</t>
  </si>
  <si>
    <t>თამილა ჭანიძე</t>
  </si>
  <si>
    <t>ნოდარ ცეცხლაძე</t>
  </si>
  <si>
    <t>ნონო ფაღავა</t>
  </si>
  <si>
    <t>მაია დაუდიშვილი</t>
  </si>
  <si>
    <t>მაია ქავთარაძე</t>
  </si>
  <si>
    <t>მალვინა ბერიძე</t>
  </si>
  <si>
    <t>ჯიმშერ ევგენიძე</t>
  </si>
  <si>
    <t>მანანა ცინცაძე</t>
  </si>
  <si>
    <t>კობა დუმბაძე</t>
  </si>
  <si>
    <t>ირაკლი დუმბაძე</t>
  </si>
  <si>
    <t>მარიკა თურმანიძე</t>
  </si>
  <si>
    <t>ია ტუღუში</t>
  </si>
  <si>
    <t>თენგიზ დავითაძე</t>
  </si>
  <si>
    <t>გუგული თურმანიძე</t>
  </si>
  <si>
    <t>ნაზი დვალიძე</t>
  </si>
  <si>
    <t>ვაჟა მიქელაძე</t>
  </si>
  <si>
    <t>იოსებ ფუტკარაძე</t>
  </si>
  <si>
    <t>ნინო ჯიხაძე</t>
  </si>
  <si>
    <t>დავით თურმანიძე</t>
  </si>
  <si>
    <t>მირზა ძნელაძე</t>
  </si>
  <si>
    <t>მურმან დევაძე</t>
  </si>
  <si>
    <t>ზეინაბ მჟავანაძე</t>
  </si>
  <si>
    <t>მალვინა დუმბაძე</t>
  </si>
  <si>
    <t>თამაზ  დუმბაძე</t>
  </si>
  <si>
    <t>რუსლან ჩხიკვაძე</t>
  </si>
  <si>
    <t>დალი ხოზრევანიძე</t>
  </si>
  <si>
    <t>მამუკა მსხალაძე</t>
  </si>
  <si>
    <t>როინ ქამაშიძე</t>
  </si>
  <si>
    <t>ფრიდონ მსხალაძე</t>
  </si>
  <si>
    <t>ციური აბაშიძე-წულუკიძე</t>
  </si>
  <si>
    <t>ციცინო ფერსელიძე</t>
  </si>
  <si>
    <t>დავით წულუკიძე</t>
  </si>
  <si>
    <t>გივი ფუტკარაძე</t>
  </si>
  <si>
    <t>მათე მალაყმაძე</t>
  </si>
  <si>
    <t>მელანო კირკიტაძე</t>
  </si>
  <si>
    <t>ზაზა გვიანიძე</t>
  </si>
  <si>
    <t>ვარდო მალაყმაძე</t>
  </si>
  <si>
    <t>მაია კირკიტაძე</t>
  </si>
  <si>
    <t>61006053900</t>
  </si>
  <si>
    <t>მერაბ ლასტაკანიძე</t>
  </si>
  <si>
    <t>იაგო სავულიდი</t>
  </si>
  <si>
    <t>როინ შუშანიძე</t>
  </si>
  <si>
    <t>მინდია დევაძე</t>
  </si>
  <si>
    <t>ია შარაბიძე</t>
  </si>
  <si>
    <t>01001002664</t>
  </si>
  <si>
    <t>ხათუნა თავდგირიძე</t>
  </si>
  <si>
    <t>ხათუნა ლეონიძე</t>
  </si>
  <si>
    <t>გურამ გათენაძე</t>
  </si>
  <si>
    <t>ლევან მაჭუტაძე</t>
  </si>
  <si>
    <t>სულხან ვერულიძე</t>
  </si>
  <si>
    <t>ალექსანდრე ვერბაძე</t>
  </si>
  <si>
    <t>ნესტან ქავთარაძე</t>
  </si>
  <si>
    <t>კახაბერ გვიანიძე</t>
  </si>
  <si>
    <t>მელექ ჟორჟაძე</t>
  </si>
  <si>
    <t>იამზე სურმანიძე</t>
  </si>
  <si>
    <t>რუსლან ბარამიძე</t>
  </si>
  <si>
    <t>გიორგი ძირკვაძე</t>
  </si>
  <si>
    <t>ნარგული დევაძე</t>
  </si>
  <si>
    <t>ქეთინო ღოღობერიძე</t>
  </si>
  <si>
    <t>სოფიკო შარაძე</t>
  </si>
  <si>
    <t>ირინა მიქელაძე</t>
  </si>
  <si>
    <t>ირინა კახიძე</t>
  </si>
  <si>
    <t>ეკა მიქელაძე</t>
  </si>
  <si>
    <t>თემურ ზოიძე</t>
  </si>
  <si>
    <t>მერი ლომაძე</t>
  </si>
  <si>
    <t>ნესტან დიდმანიძე</t>
  </si>
  <si>
    <t>რუსლან ცენტერაძე</t>
  </si>
  <si>
    <t>ლევან პეტრიძე</t>
  </si>
  <si>
    <t>თამილა ნაკაშიძე</t>
  </si>
  <si>
    <t>ამირან კირკიტაძე</t>
  </si>
  <si>
    <t>მარიამ გაბრუშიძე</t>
  </si>
  <si>
    <t>თეონა მალაყმაძე</t>
  </si>
  <si>
    <t>ნარგიზი გელაშვილი</t>
  </si>
  <si>
    <t>უნაზი ხუციშვილი</t>
  </si>
  <si>
    <t>01019022886</t>
  </si>
  <si>
    <t>მანანა წიკლაური</t>
  </si>
  <si>
    <t>დოდო სუჯაშვილი</t>
  </si>
  <si>
    <t>გურჯაან აქიაშვილი</t>
  </si>
  <si>
    <t>მანანა გელაშვილი</t>
  </si>
  <si>
    <t>გაიოზ ბუჩუკური</t>
  </si>
  <si>
    <t>ნიკოლოზ გოდერძიშვილი</t>
  </si>
  <si>
    <t>ნინო ჩქარეული</t>
  </si>
  <si>
    <t>ანჟელა ხულელიძე</t>
  </si>
  <si>
    <t>შოთა ბაზალი</t>
  </si>
  <si>
    <t>გურამ გელაძე</t>
  </si>
  <si>
    <t>ნონა ელოშვილი</t>
  </si>
  <si>
    <t>ლიანა ელოშვილი</t>
  </si>
  <si>
    <t>ლარისა ხოსიშვილი</t>
  </si>
  <si>
    <t>მარინე მარსაგიშვილი</t>
  </si>
  <si>
    <t>სპარტაკ ელოშვილი</t>
  </si>
  <si>
    <t>01001007538</t>
  </si>
  <si>
    <t>ლევან მარსაგიშვილი</t>
  </si>
  <si>
    <t>31001002197</t>
  </si>
  <si>
    <t>ქეთინო ჯაბანაშვილი</t>
  </si>
  <si>
    <t>44001004091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</si>
  <si>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</si>
  <si>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</si>
  <si>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</si>
  <si>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</si>
  <si>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</si>
  <si>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</si>
  <si>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ემზარ დეკანაძე</t>
  </si>
  <si>
    <t>61009007803</t>
  </si>
  <si>
    <t>ოთარ თავართქილაძე</t>
  </si>
  <si>
    <t>61009003239</t>
  </si>
  <si>
    <t>ომარ თავართქილაძე</t>
  </si>
  <si>
    <t>61009009494</t>
  </si>
  <si>
    <t>დავით სოლომონიძე</t>
  </si>
  <si>
    <t>61009007523</t>
  </si>
  <si>
    <t>დემონ სურმანიძე</t>
  </si>
  <si>
    <t>61009019509</t>
  </si>
  <si>
    <t>მალხაზ მგელაძე</t>
  </si>
  <si>
    <t>61009009230</t>
  </si>
  <si>
    <t>მალხაზ მიქელაძე</t>
  </si>
  <si>
    <t>61009009410</t>
  </si>
  <si>
    <t>დავით ზოიძე</t>
  </si>
  <si>
    <t>61009004498</t>
  </si>
  <si>
    <t>ვალიკო ბოლქვაძე</t>
  </si>
  <si>
    <t>610090106047</t>
  </si>
  <si>
    <t>ზაზა ბოლქვაძე</t>
  </si>
  <si>
    <t>61009009268</t>
  </si>
  <si>
    <t>გენადი დეკანოიძე</t>
  </si>
  <si>
    <t>61009004777</t>
  </si>
  <si>
    <t>მზევინარ ცეცხლაძე</t>
  </si>
  <si>
    <t>61009018500</t>
  </si>
  <si>
    <t>რაულ ქათამაძე</t>
  </si>
  <si>
    <t>61009005247</t>
  </si>
  <si>
    <t>რამაზ ქედელიძე</t>
  </si>
  <si>
    <t>61009005218</t>
  </si>
  <si>
    <t>ამირან ქედელიძე</t>
  </si>
  <si>
    <t>61009006990</t>
  </si>
  <si>
    <t>როინ ქათამაძე</t>
  </si>
  <si>
    <t>61009002901</t>
  </si>
  <si>
    <t>ზაურ თავართქილაძე</t>
  </si>
  <si>
    <t>61009021392</t>
  </si>
  <si>
    <t>61003004822</t>
  </si>
  <si>
    <t>რენა თავართქილაძე</t>
  </si>
  <si>
    <t>61009014974</t>
  </si>
  <si>
    <t>ოთარ შავაძე</t>
  </si>
  <si>
    <t>61009003839</t>
  </si>
  <si>
    <t>ავთანდილ კახაძე</t>
  </si>
  <si>
    <t>61009013627</t>
  </si>
  <si>
    <t>რევაზ შავაძე</t>
  </si>
  <si>
    <t>61009004875</t>
  </si>
  <si>
    <t>ნუკრი წულუკიძე</t>
  </si>
  <si>
    <t>61009022628</t>
  </si>
  <si>
    <t>ლევან ირემაძე</t>
  </si>
  <si>
    <t>61009021625</t>
  </si>
  <si>
    <t>მურად პაქსაძე</t>
  </si>
  <si>
    <t>61009030781</t>
  </si>
  <si>
    <t>მერაბ ღორჯომელაძე</t>
  </si>
  <si>
    <t>61009008756</t>
  </si>
  <si>
    <t>ზვიად ძირკვაძე</t>
  </si>
  <si>
    <t>61009001877</t>
  </si>
  <si>
    <t>ჯუმბერ საგინაძე</t>
  </si>
  <si>
    <t>61001013014</t>
  </si>
  <si>
    <t>ელდარ ბერიძე</t>
  </si>
  <si>
    <t>61009001698</t>
  </si>
  <si>
    <t>61009000479</t>
  </si>
  <si>
    <t>ლევან შაინიძე</t>
  </si>
  <si>
    <t>61006018571</t>
  </si>
  <si>
    <t>რამაზ ვახტანგური</t>
  </si>
  <si>
    <t>61009015104</t>
  </si>
  <si>
    <t>მანუჩარ მახარაძე</t>
  </si>
  <si>
    <t>61009026972</t>
  </si>
  <si>
    <t>61009028109</t>
  </si>
  <si>
    <t>ნოდარ მახარაძე</t>
  </si>
  <si>
    <t>61009022797</t>
  </si>
  <si>
    <t>მურმან მახარაძე</t>
  </si>
  <si>
    <t>61009018887</t>
  </si>
  <si>
    <t>რომან აბაშიძე</t>
  </si>
  <si>
    <t>61009008597</t>
  </si>
  <si>
    <t>გულიკო აბაშიძე</t>
  </si>
  <si>
    <t>61009008596</t>
  </si>
  <si>
    <t>რევაზ ვაშაყმაძე</t>
  </si>
  <si>
    <t>61009003088</t>
  </si>
  <si>
    <t>61009023503</t>
  </si>
  <si>
    <t>ლევან შავაძე</t>
  </si>
  <si>
    <t>61009012205</t>
  </si>
  <si>
    <t>ანზორ შავაძე</t>
  </si>
  <si>
    <t>61009020727</t>
  </si>
  <si>
    <t>გურამ შავაძე</t>
  </si>
  <si>
    <t>61009003823</t>
  </si>
  <si>
    <t>აბელ კოჩალიძე</t>
  </si>
  <si>
    <t>61009027296</t>
  </si>
  <si>
    <t>ვაჟა კოჩალიძე</t>
  </si>
  <si>
    <t>61009009281</t>
  </si>
  <si>
    <t>ზვიად პაქსაძე</t>
  </si>
  <si>
    <t>61009000415</t>
  </si>
  <si>
    <t>ზურაბ ცეცხლაძე</t>
  </si>
  <si>
    <t>61009003174</t>
  </si>
  <si>
    <t>თემურ ცეცხლაძე</t>
  </si>
  <si>
    <t>61009011714</t>
  </si>
  <si>
    <t>მანანა შაინიძე</t>
  </si>
  <si>
    <t>61009005091</t>
  </si>
  <si>
    <t>იზოლდა ბოლქვაძე</t>
  </si>
  <si>
    <t>61009009557</t>
  </si>
  <si>
    <t>რამინ აბულაძე</t>
  </si>
  <si>
    <t>61009023009</t>
  </si>
  <si>
    <t>ვალენტინა პევენ</t>
  </si>
  <si>
    <t>61009027842</t>
  </si>
  <si>
    <t>ქეთინო დავითაძე</t>
  </si>
  <si>
    <t>61009022463</t>
  </si>
  <si>
    <t>ლევან გორგაძე</t>
  </si>
  <si>
    <t>61009002224</t>
  </si>
  <si>
    <t>რესან ძირკვაძე</t>
  </si>
  <si>
    <t>61009008273</t>
  </si>
  <si>
    <t>უშანგი კოჩალიძე</t>
  </si>
  <si>
    <t>61009011074</t>
  </si>
  <si>
    <t>ვალერი გორგაძე</t>
  </si>
  <si>
    <t>61009003296</t>
  </si>
  <si>
    <t>მურად გორგაძე</t>
  </si>
  <si>
    <t>61009024381</t>
  </si>
  <si>
    <t>მალხაზ ირემაძე</t>
  </si>
  <si>
    <t>61009011962</t>
  </si>
  <si>
    <t>61009005900</t>
  </si>
  <si>
    <t>ქსენია სურმანიძე</t>
  </si>
  <si>
    <t>61010008511</t>
  </si>
  <si>
    <t>ავთანდილ ბოლქვაძე</t>
  </si>
  <si>
    <t>61009000985</t>
  </si>
  <si>
    <t>ედნარ გელაძე</t>
  </si>
  <si>
    <t>61009014614</t>
  </si>
  <si>
    <t>მალხაზ გელაძე</t>
  </si>
  <si>
    <t>61009002195</t>
  </si>
  <si>
    <t>მინდია შაინიძე</t>
  </si>
  <si>
    <t>61009029100</t>
  </si>
  <si>
    <t>61009020452</t>
  </si>
  <si>
    <t>ბადრი წინწკალაძე</t>
  </si>
  <si>
    <t>61009009747</t>
  </si>
  <si>
    <t>თამაზ ქათამაძე</t>
  </si>
  <si>
    <t>61009019147</t>
  </si>
  <si>
    <t>ნუგზარ ბერიძე</t>
  </si>
  <si>
    <t>61009011990</t>
  </si>
  <si>
    <t>ზებურ ბერიძე</t>
  </si>
  <si>
    <t>61009027609</t>
  </si>
  <si>
    <t>გურამ ვანაძე</t>
  </si>
  <si>
    <t>61009011851</t>
  </si>
  <si>
    <t>თემურ ვანაძე</t>
  </si>
  <si>
    <t>61009011741</t>
  </si>
  <si>
    <t>თამაზ მიქელაძე</t>
  </si>
  <si>
    <t>61009000820</t>
  </si>
  <si>
    <t>ილია აბაშიძე</t>
  </si>
  <si>
    <t>61009007977</t>
  </si>
  <si>
    <t>ზაზა მიქელაძე</t>
  </si>
  <si>
    <t>61009014391</t>
  </si>
  <si>
    <t>ნუგზარ შაინიძე</t>
  </si>
  <si>
    <t>61009017479</t>
  </si>
  <si>
    <t>როლანდ ბიბინიძე</t>
  </si>
  <si>
    <t>61009013205</t>
  </si>
  <si>
    <t>ასლან დუმბაძე</t>
  </si>
  <si>
    <t>55001000687</t>
  </si>
  <si>
    <t>ლია ბოლქვაძე</t>
  </si>
  <si>
    <t>61009003768</t>
  </si>
  <si>
    <t>თენგიზ კონცელიძე</t>
  </si>
  <si>
    <t>61004012914</t>
  </si>
  <si>
    <t>მირზა ფუტკარაძე</t>
  </si>
  <si>
    <t>61005007047</t>
  </si>
  <si>
    <t>ზვიად ფუტკარაძე</t>
  </si>
  <si>
    <t>61005000472</t>
  </si>
  <si>
    <t>61004007525</t>
  </si>
  <si>
    <t>მინდია სურმანიძე</t>
  </si>
  <si>
    <t>61004011365</t>
  </si>
  <si>
    <t>მარიკა დათიაშვილი</t>
  </si>
  <si>
    <t>26001010059</t>
  </si>
  <si>
    <t>ეთერ ქარცივაძე</t>
  </si>
  <si>
    <t>61004005299</t>
  </si>
  <si>
    <t>მარინა დავითაძე</t>
  </si>
  <si>
    <t>61004055969</t>
  </si>
  <si>
    <t>ნევრესტან მახარაძე</t>
  </si>
  <si>
    <t>61004041054</t>
  </si>
  <si>
    <t>მაია გოგალაძე</t>
  </si>
  <si>
    <t>57001016659</t>
  </si>
  <si>
    <t>მაია ჯინჭარაძე</t>
  </si>
  <si>
    <t>61004011393</t>
  </si>
  <si>
    <t>ანა მოწყობილი</t>
  </si>
  <si>
    <t>61004004762</t>
  </si>
  <si>
    <t>61004038101</t>
  </si>
  <si>
    <t>მამუკა ჭურკვეიძე</t>
  </si>
  <si>
    <t>61005003211</t>
  </si>
  <si>
    <t>მერი შავაძე</t>
  </si>
  <si>
    <t>61004047349</t>
  </si>
  <si>
    <t>გურამ კახიძე</t>
  </si>
  <si>
    <t>61001019412</t>
  </si>
  <si>
    <t>დოდო მართალიშვილი</t>
  </si>
  <si>
    <t>61004057549</t>
  </si>
  <si>
    <t>ჟორა პაპიძე</t>
  </si>
  <si>
    <t>61009023799</t>
  </si>
  <si>
    <t>ია თხილაიშვილი</t>
  </si>
  <si>
    <t>61004022930</t>
  </si>
  <si>
    <t>სოფიკო ოქროპირიძე</t>
  </si>
  <si>
    <t>61004063639</t>
  </si>
  <si>
    <t>რუსლან ანთაძე</t>
  </si>
  <si>
    <t>61005001712</t>
  </si>
  <si>
    <t>ზვიად აბულაძე</t>
  </si>
  <si>
    <t>61005003079</t>
  </si>
  <si>
    <t>ნათელა კვირკველია</t>
  </si>
  <si>
    <t>61004027001</t>
  </si>
  <si>
    <t>გიორგი ჭოლაძე</t>
  </si>
  <si>
    <t>61004021750</t>
  </si>
  <si>
    <t>ლანდა თხილაიშვილი</t>
  </si>
  <si>
    <t>61004017052</t>
  </si>
  <si>
    <t>ვაჟა დავითაძე</t>
  </si>
  <si>
    <t>61005008273</t>
  </si>
  <si>
    <t>ავთანდილ შავიშვილი</t>
  </si>
  <si>
    <t>61005009942</t>
  </si>
  <si>
    <t>ვაჟა ცეცხლაძე</t>
  </si>
  <si>
    <t>61004028179</t>
  </si>
  <si>
    <t>გიული მჟავანაძე</t>
  </si>
  <si>
    <t>61004007970</t>
  </si>
  <si>
    <t>გიგა ცხომელიძე</t>
  </si>
  <si>
    <t>61004055733</t>
  </si>
  <si>
    <t>გელოდი სეფერთელაძე</t>
  </si>
  <si>
    <t>61004067626</t>
  </si>
  <si>
    <t>ჯაბა სტამბოლიშვილი</t>
  </si>
  <si>
    <t>61004012655</t>
  </si>
  <si>
    <t>ვიტალი რომანაძე</t>
  </si>
  <si>
    <t>61004010976</t>
  </si>
  <si>
    <t>მუხრან ოქროპირიძე</t>
  </si>
  <si>
    <t>61004065028</t>
  </si>
  <si>
    <t>თინათინ ოქროპირიძე</t>
  </si>
  <si>
    <t>61004040832</t>
  </si>
  <si>
    <t>რუსუდან ოქროპირიძე</t>
  </si>
  <si>
    <t>61004054986</t>
  </si>
  <si>
    <t>ნინო მახარაძე</t>
  </si>
  <si>
    <t>61004013707</t>
  </si>
  <si>
    <t>გელოდი ნიჟარაძე</t>
  </si>
  <si>
    <t>61004053232</t>
  </si>
  <si>
    <t>მერაბ ნიჟარაძე</t>
  </si>
  <si>
    <t>61004035390</t>
  </si>
  <si>
    <t>ლევან ბალაძე</t>
  </si>
  <si>
    <t>61004012843</t>
  </si>
  <si>
    <t>მანუჩარ ბოლქვაძე</t>
  </si>
  <si>
    <t>61004013275</t>
  </si>
  <si>
    <t>ნონა ზოიძე</t>
  </si>
  <si>
    <t>61004037608</t>
  </si>
  <si>
    <t>ნონა გოგიტიძე</t>
  </si>
  <si>
    <t>61005002574</t>
  </si>
  <si>
    <t>ზურაბ დიასამიძე</t>
  </si>
  <si>
    <t>61004058876</t>
  </si>
  <si>
    <t>ზურაბ გოგიტიძე</t>
  </si>
  <si>
    <t>61005003979</t>
  </si>
  <si>
    <t>ვახტანგ ცინარიძე</t>
  </si>
  <si>
    <t>61005009866</t>
  </si>
  <si>
    <t>ედნარ ფაღავა</t>
  </si>
  <si>
    <t>61004052831</t>
  </si>
  <si>
    <t xml:space="preserve">ზვიად დარჩიძე </t>
  </si>
  <si>
    <t>61004027673</t>
  </si>
  <si>
    <t>თამაზ გოგაძე</t>
  </si>
  <si>
    <t>61005004144</t>
  </si>
  <si>
    <t>თამარ ქორიძე</t>
  </si>
  <si>
    <t>61001043103</t>
  </si>
  <si>
    <t>ნაილე ლაზიშვილი</t>
  </si>
  <si>
    <t>61004018082</t>
  </si>
  <si>
    <t>მაია ვერულიძე</t>
  </si>
  <si>
    <t>6100405449</t>
  </si>
  <si>
    <t>თამთა დავითაია</t>
  </si>
  <si>
    <t>61004022090</t>
  </si>
  <si>
    <t>მარიამ მარკოზაშვილი</t>
  </si>
  <si>
    <t>61001064209</t>
  </si>
  <si>
    <t>სულხან ნიჟარაძე</t>
  </si>
  <si>
    <t>61004014334</t>
  </si>
  <si>
    <t>ლევან კვასხვაძე</t>
  </si>
  <si>
    <t>01011040868</t>
  </si>
  <si>
    <t>პაატა დავითაძე</t>
  </si>
  <si>
    <t>61004019759</t>
  </si>
  <si>
    <t>ირინა წერეთელი</t>
  </si>
  <si>
    <t>01005010049</t>
  </si>
  <si>
    <t>მიხეილ გოგიტიძე</t>
  </si>
  <si>
    <t>61005002575</t>
  </si>
  <si>
    <t>აკაკი ბერიძე</t>
  </si>
  <si>
    <t>61004061207</t>
  </si>
  <si>
    <t>მანუჩარ მიქელაძე</t>
  </si>
  <si>
    <t>61004071523</t>
  </si>
  <si>
    <t>61005004429</t>
  </si>
  <si>
    <t>61005000148</t>
  </si>
  <si>
    <t>61004047340</t>
  </si>
  <si>
    <t>61004054860</t>
  </si>
  <si>
    <t>ნანა არძენაძე</t>
  </si>
  <si>
    <t>61008006226</t>
  </si>
  <si>
    <t>გოჩა ნაკაშიძე</t>
  </si>
  <si>
    <t>61004056689</t>
  </si>
  <si>
    <t>დავით ხალვაში</t>
  </si>
  <si>
    <t>61004012946</t>
  </si>
  <si>
    <t>ინგული ბაჯელიძე</t>
  </si>
  <si>
    <t>61004035619</t>
  </si>
  <si>
    <t>სალომე ზაქარიაძე</t>
  </si>
  <si>
    <t>61004017339</t>
  </si>
  <si>
    <t>მარიამ მესხიძე</t>
  </si>
  <si>
    <t>61004061951</t>
  </si>
  <si>
    <t>მარგალიტა ცენტერაძე</t>
  </si>
  <si>
    <t>61004005862</t>
  </si>
  <si>
    <t>ნინო ანანიძე</t>
  </si>
  <si>
    <t>61004006792</t>
  </si>
  <si>
    <t>რუსუდან დავითაძე</t>
  </si>
  <si>
    <t>61005010322</t>
  </si>
  <si>
    <t>თეა შევარდნაძე</t>
  </si>
  <si>
    <t>61004056922</t>
  </si>
  <si>
    <t>მირზა ჯაფარიძე</t>
  </si>
  <si>
    <t>61004036757</t>
  </si>
  <si>
    <t>ამირან ათაბაძე</t>
  </si>
  <si>
    <t>61004011032</t>
  </si>
  <si>
    <t>ეკა კეჟერაძე</t>
  </si>
  <si>
    <t>61004056090</t>
  </si>
  <si>
    <t>თამილა ბერიძე</t>
  </si>
  <si>
    <t>61004060430</t>
  </si>
  <si>
    <t>არჩილ ჯინჭარაძე</t>
  </si>
  <si>
    <t>61004008371</t>
  </si>
  <si>
    <t>ჯამბულ მესხიძე</t>
  </si>
  <si>
    <t>61004017163</t>
  </si>
  <si>
    <t>ციალა მესხიძე</t>
  </si>
  <si>
    <t>61004053255</t>
  </si>
  <si>
    <t>გელა ტოროლაშვილი</t>
  </si>
  <si>
    <t>20001019301</t>
  </si>
  <si>
    <t>მალხაზ პაქსაძე</t>
  </si>
  <si>
    <t>61004031944</t>
  </si>
  <si>
    <t>რეზო მჟავანაძე</t>
  </si>
  <si>
    <t>61004030270</t>
  </si>
  <si>
    <t>თამარა კვესიეიშვილი</t>
  </si>
  <si>
    <t>61004033709</t>
  </si>
  <si>
    <t>რომან დუმბაძე</t>
  </si>
  <si>
    <t>61004025952</t>
  </si>
  <si>
    <t>ვაჟა გორჯელაძე</t>
  </si>
  <si>
    <t>61004048327</t>
  </si>
  <si>
    <t>ლიანა ჭყონია</t>
  </si>
  <si>
    <t>61004013948</t>
  </si>
  <si>
    <t>გიორგი ჯინჭარაძე</t>
  </si>
  <si>
    <t>61004039945</t>
  </si>
  <si>
    <t>რევაზ კვესიეიშვილი</t>
  </si>
  <si>
    <t>61004004651</t>
  </si>
  <si>
    <t>არჩილ მართალიშვილი</t>
  </si>
  <si>
    <t>61004028376</t>
  </si>
  <si>
    <t>ნათია ბოლქვაძე</t>
  </si>
  <si>
    <t>61004010953</t>
  </si>
  <si>
    <t>თამარ ჯიჯავაძე</t>
  </si>
  <si>
    <t>61004014967</t>
  </si>
  <si>
    <t>ხათუნა მოწყობილი</t>
  </si>
  <si>
    <t>61004006600</t>
  </si>
  <si>
    <t>მანუჩარ ვერულიძე</t>
  </si>
  <si>
    <t>61004014744</t>
  </si>
  <si>
    <t>სერგო ასკურავა</t>
  </si>
  <si>
    <t>26001033908</t>
  </si>
  <si>
    <t>რუსლან გოგიტიძე</t>
  </si>
  <si>
    <t>61004039168</t>
  </si>
  <si>
    <t>გურანდა შევარდნაძე</t>
  </si>
  <si>
    <t>61004062965</t>
  </si>
  <si>
    <t>მადლენა მიქელაძე</t>
  </si>
  <si>
    <t>61004053482</t>
  </si>
  <si>
    <t>გულნაზი მსხილაძე</t>
  </si>
  <si>
    <t>61004025794</t>
  </si>
  <si>
    <t>თეონა ქათამაძე</t>
  </si>
  <si>
    <t>61004018637</t>
  </si>
  <si>
    <t xml:space="preserve">რეზო ქათამაძე </t>
  </si>
  <si>
    <t>61004002458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</si>
  <si>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</si>
  <si>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</si>
  <si>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</si>
  <si>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</si>
  <si>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</si>
  <si>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</si>
  <si>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ნათელა ბერიძე</t>
  </si>
  <si>
    <t>61304076243</t>
  </si>
  <si>
    <t>ბესიკ ბერიძე</t>
  </si>
  <si>
    <t>61004026620</t>
  </si>
  <si>
    <t>თენგიზ მჟავანაძე</t>
  </si>
  <si>
    <t>61004017290</t>
  </si>
  <si>
    <t>გიორგი ახვლედიანი</t>
  </si>
  <si>
    <t>61004049327</t>
  </si>
  <si>
    <t>ირინე გოლიაძე</t>
  </si>
  <si>
    <t>61004035023</t>
  </si>
  <si>
    <t>გიორგი მიქელაძე</t>
  </si>
  <si>
    <t>61004046317</t>
  </si>
  <si>
    <t>ლელა მანელიშვილი</t>
  </si>
  <si>
    <t>61004027164</t>
  </si>
  <si>
    <t>61004038104</t>
  </si>
  <si>
    <t>ნატო ცეცხლაძე</t>
  </si>
  <si>
    <t>61004023191</t>
  </si>
  <si>
    <t>მაია ზოიძე</t>
  </si>
  <si>
    <t>6100401709</t>
  </si>
  <si>
    <t>ნატო გიორგაძე</t>
  </si>
  <si>
    <t>61004001958</t>
  </si>
  <si>
    <t>მზია სურმანიძე</t>
  </si>
  <si>
    <t>61004047041</t>
  </si>
  <si>
    <t>მიხეილ ჭაღალიძე</t>
  </si>
  <si>
    <t>61004030822</t>
  </si>
  <si>
    <t>ავთანდილ დადიანი</t>
  </si>
  <si>
    <t>61004055142</t>
  </si>
  <si>
    <t>მაკა ცეცხლაძე</t>
  </si>
  <si>
    <t>61004021190</t>
  </si>
  <si>
    <t>რევაზ ჯინჭარაძე</t>
  </si>
  <si>
    <t>61004021646</t>
  </si>
  <si>
    <t>მზიულ ჭყონია</t>
  </si>
  <si>
    <t>61004042055</t>
  </si>
  <si>
    <t>იზოლდა სურმანიძე</t>
  </si>
  <si>
    <t>61004053505</t>
  </si>
  <si>
    <t>გიორგი კლდიაშვილი</t>
  </si>
  <si>
    <t>21001019627</t>
  </si>
  <si>
    <t>მადონა ბერუაშვილი</t>
  </si>
  <si>
    <t>21001009634</t>
  </si>
  <si>
    <t>მარინა კუბლაშვილი</t>
  </si>
  <si>
    <t>60003002087</t>
  </si>
  <si>
    <t>ნათია ზირაქაძე</t>
  </si>
  <si>
    <t>21001019131</t>
  </si>
  <si>
    <t>თემურ ბეღელაძე</t>
  </si>
  <si>
    <t>21001034095</t>
  </si>
  <si>
    <t>ნატო ახვლედიანი</t>
  </si>
  <si>
    <t>21001003839</t>
  </si>
  <si>
    <t>არსენ აბჟანდაძე</t>
  </si>
  <si>
    <t>21001009564</t>
  </si>
  <si>
    <t>კორნელი ასლანაძე</t>
  </si>
  <si>
    <t>18001013030</t>
  </si>
  <si>
    <t>გრიგოლ გიორგაძე</t>
  </si>
  <si>
    <t>21001004280</t>
  </si>
  <si>
    <t>სილოვანი ცქიფურიშვილი</t>
  </si>
  <si>
    <t>21001008425</t>
  </si>
  <si>
    <t>როინ აბჟანდაძე</t>
  </si>
  <si>
    <t>21001006028</t>
  </si>
  <si>
    <t>არჩილ ჭანტურიძე</t>
  </si>
  <si>
    <t>21001023373</t>
  </si>
  <si>
    <t>სოფიკო შონია</t>
  </si>
  <si>
    <t>62005010141</t>
  </si>
  <si>
    <t>დარიკო გულუა</t>
  </si>
  <si>
    <t>62005024697</t>
  </si>
  <si>
    <t>ნაირა კაისაძე</t>
  </si>
  <si>
    <t>01020012399</t>
  </si>
  <si>
    <t>ქეთევან მეგრელიშვილი</t>
  </si>
  <si>
    <t>21001018793</t>
  </si>
  <si>
    <t>დიანა გორელიშვილი</t>
  </si>
  <si>
    <t>31001040910</t>
  </si>
  <si>
    <t>ნანა კაპანაძე</t>
  </si>
  <si>
    <t>47001005619</t>
  </si>
  <si>
    <t>ნატო მანჯგალაძე</t>
  </si>
  <si>
    <t>01015002338</t>
  </si>
  <si>
    <t>მარინე ყველაშვილი</t>
  </si>
  <si>
    <t>12001051389</t>
  </si>
  <si>
    <t>ეკატერინე მუკნიაშვილი</t>
  </si>
  <si>
    <t>01019007341</t>
  </si>
  <si>
    <t>თამარ ბოჭორიშვილი</t>
  </si>
  <si>
    <t>62007008595</t>
  </si>
  <si>
    <t>ნათია მსხილაძე</t>
  </si>
  <si>
    <t>01004007063</t>
  </si>
  <si>
    <t>ქეთევან ვარდანაშვილი</t>
  </si>
  <si>
    <t>01004005772</t>
  </si>
  <si>
    <t>რუსუდან ტაბარუკიშვილი</t>
  </si>
  <si>
    <t>31001009991</t>
  </si>
  <si>
    <t>მირიან დათიაშვილი</t>
  </si>
  <si>
    <t>01001051487</t>
  </si>
  <si>
    <t>როზა ჩემია</t>
  </si>
  <si>
    <t>01003018871</t>
  </si>
  <si>
    <t>ნანა დავითაშვილი</t>
  </si>
  <si>
    <t>01036000435</t>
  </si>
  <si>
    <t>მიმოზა ჩემია</t>
  </si>
  <si>
    <t>01003018954</t>
  </si>
  <si>
    <t>55001016628</t>
  </si>
  <si>
    <t>თინათინ ყაველაშვილი</t>
  </si>
  <si>
    <t>01001069326</t>
  </si>
  <si>
    <t>დალი პეტრიაშვილი</t>
  </si>
  <si>
    <t>01003016007</t>
  </si>
  <si>
    <t>მაია ჯაჭვლიანი</t>
  </si>
  <si>
    <t>62005000083</t>
  </si>
  <si>
    <t>ხათუნა კაპანაძე</t>
  </si>
  <si>
    <t>01001021935</t>
  </si>
  <si>
    <t>ეკა ნანავა</t>
  </si>
  <si>
    <t>29001002656</t>
  </si>
  <si>
    <t>თამილა თედორაძე</t>
  </si>
  <si>
    <t>01002026372</t>
  </si>
  <si>
    <t>ეკატერინე ავალიშვილი</t>
  </si>
  <si>
    <t>01019025445</t>
  </si>
  <si>
    <t>გულნარა ბალხამიშვილი</t>
  </si>
  <si>
    <t>01003018103</t>
  </si>
  <si>
    <t>თამარ გველესიანი</t>
  </si>
  <si>
    <t>38001012101</t>
  </si>
  <si>
    <t>მარეხ გაბაძე</t>
  </si>
  <si>
    <t>38001011308</t>
  </si>
  <si>
    <t>ნატო მაცაბერიძე</t>
  </si>
  <si>
    <t>01003020899</t>
  </si>
  <si>
    <t>მარიამ ბაქრაძე</t>
  </si>
  <si>
    <t>01001018706</t>
  </si>
  <si>
    <t>მარგალიტა შუკაკიძე</t>
  </si>
  <si>
    <t>01001040589</t>
  </si>
  <si>
    <t>მარინე გუგეშაშვილი</t>
  </si>
  <si>
    <t>01003020667</t>
  </si>
  <si>
    <t>ირინე ქართველიშვილი</t>
  </si>
  <si>
    <t>01001038819</t>
  </si>
  <si>
    <t>ინგა კუპატაძე</t>
  </si>
  <si>
    <t>მარინა სარჯველაძე</t>
  </si>
  <si>
    <t>01001056246</t>
  </si>
  <si>
    <t>თამარ ქუშაშვილი</t>
  </si>
  <si>
    <t>47001040680</t>
  </si>
  <si>
    <t>ლევან გოგოლაძე</t>
  </si>
  <si>
    <t>01001067915</t>
  </si>
  <si>
    <t>თეა კაციტაძე</t>
  </si>
  <si>
    <t>01003007889</t>
  </si>
  <si>
    <t>ფუჩქი დაშნიანი</t>
  </si>
  <si>
    <t>01003020077</t>
  </si>
  <si>
    <t>ვახტანგ მუშკუდიანი</t>
  </si>
  <si>
    <t>18001007728</t>
  </si>
  <si>
    <t>მარინა ჭიღლაძე</t>
  </si>
  <si>
    <t>01003021265</t>
  </si>
  <si>
    <t>მაკა სევდიანიშვილი</t>
  </si>
  <si>
    <t>01003013361</t>
  </si>
  <si>
    <t>რუსუდან სამხარაძე</t>
  </si>
  <si>
    <t>38001008944</t>
  </si>
  <si>
    <t>თამარ მდივანოვი</t>
  </si>
  <si>
    <t>01001075141</t>
  </si>
  <si>
    <t>მაია ჯოხაძე</t>
  </si>
  <si>
    <t>38001007664</t>
  </si>
  <si>
    <t>მაია მაისაძე</t>
  </si>
  <si>
    <t>01003013451</t>
  </si>
  <si>
    <t>დარეჯან ჩიქვინიძე</t>
  </si>
  <si>
    <t>01001044169</t>
  </si>
  <si>
    <t>მიხეილ წერედიანი</t>
  </si>
  <si>
    <t>62004023516</t>
  </si>
  <si>
    <t>ცისმარი ნემსიწვერიძე</t>
  </si>
  <si>
    <t>01003009693</t>
  </si>
  <si>
    <t>ხათუნა ჩაკვეტაძე</t>
  </si>
  <si>
    <t>39001025296</t>
  </si>
  <si>
    <t>მედეა კირვალიძე</t>
  </si>
  <si>
    <t>01019055960</t>
  </si>
  <si>
    <t>ნანა ჯანჯღავა</t>
  </si>
  <si>
    <t>01030051274</t>
  </si>
  <si>
    <t>ასმათ ბაღდავაძე</t>
  </si>
  <si>
    <t>60001014361</t>
  </si>
  <si>
    <t>ქეთევან ლაცაბიძე</t>
  </si>
  <si>
    <t>18001002005</t>
  </si>
  <si>
    <t>თამარ გოგშელიძე</t>
  </si>
  <si>
    <t>62007003066</t>
  </si>
  <si>
    <t>ნანული ზვიადაძე</t>
  </si>
  <si>
    <t>01003020777</t>
  </si>
  <si>
    <t>ქეთევან შუკაკიძე</t>
  </si>
  <si>
    <t>38001005232</t>
  </si>
  <si>
    <t>დარეჯან კაკალაშვილი</t>
  </si>
  <si>
    <t>01003020084</t>
  </si>
  <si>
    <t>დოდო ოსაძე</t>
  </si>
  <si>
    <t>01001059350</t>
  </si>
  <si>
    <t>ქეთევან გოშაძე</t>
  </si>
  <si>
    <t>01011067350</t>
  </si>
  <si>
    <t>თამთა ჯავახიძე</t>
  </si>
  <si>
    <t>01001018302</t>
  </si>
  <si>
    <t>ირმა კიკვაძე-როსტომაშვილი</t>
  </si>
  <si>
    <t>01003006662</t>
  </si>
  <si>
    <t>ია ღაზიაიძე</t>
  </si>
  <si>
    <t>16001015567</t>
  </si>
  <si>
    <t>ლალი დავითულიანი</t>
  </si>
  <si>
    <t>01003010694</t>
  </si>
  <si>
    <t>თამარ მილორავა</t>
  </si>
  <si>
    <t>01003011186</t>
  </si>
  <si>
    <t>ეკატერინე ლაკლაკიშვილი</t>
  </si>
  <si>
    <t>38001016550</t>
  </si>
  <si>
    <t>სოფო ცარციძე</t>
  </si>
  <si>
    <t>38001010039</t>
  </si>
  <si>
    <t>ირმა ნატრიაშილი</t>
  </si>
  <si>
    <t>01003014795</t>
  </si>
  <si>
    <t>ზურაბ პეტრიაშვილი</t>
  </si>
  <si>
    <t>01003003346</t>
  </si>
  <si>
    <t>ნოდარ ყელაურაძე</t>
  </si>
  <si>
    <t>01001073018</t>
  </si>
  <si>
    <t>მარინე ზაალიშვილი</t>
  </si>
  <si>
    <t>01003002241</t>
  </si>
  <si>
    <t>ეკა ჯიხოშვილი</t>
  </si>
  <si>
    <t>01003017849</t>
  </si>
  <si>
    <t>ეკა წიწილაშვილი</t>
  </si>
  <si>
    <t>21001009486</t>
  </si>
  <si>
    <t>ნინო რიჟამაძე</t>
  </si>
  <si>
    <t>01001056453</t>
  </si>
  <si>
    <t>ეთერ თეთრაძე</t>
  </si>
  <si>
    <t>01003004964</t>
  </si>
  <si>
    <t>თამარ დიასამიძე</t>
  </si>
  <si>
    <t>17001014827</t>
  </si>
  <si>
    <t>ქეთევან შერმადინი</t>
  </si>
  <si>
    <t>01003017290</t>
  </si>
  <si>
    <t>რიმა შერმადინი</t>
  </si>
  <si>
    <t>01003010150</t>
  </si>
  <si>
    <t>ელენე ჭანტურია</t>
  </si>
  <si>
    <t>01003015231</t>
  </si>
  <si>
    <t>კრისტინა კეტციანი</t>
  </si>
  <si>
    <t>01001057544</t>
  </si>
  <si>
    <t>ნონა ნადირაშვილი</t>
  </si>
  <si>
    <t>59001019496</t>
  </si>
  <si>
    <t>რუსუდან ნაგელიშვილი</t>
  </si>
  <si>
    <t>24001011442</t>
  </si>
  <si>
    <t>მაია ჭელიშვილი</t>
  </si>
  <si>
    <t>21001002268</t>
  </si>
  <si>
    <t>ნინო ბაბუაძე</t>
  </si>
  <si>
    <t>18001015825</t>
  </si>
  <si>
    <t>ნათია არტემიძე</t>
  </si>
  <si>
    <t>01020001297</t>
  </si>
  <si>
    <t>გიული მელიქიძე</t>
  </si>
  <si>
    <t>01001055612</t>
  </si>
  <si>
    <t>მარინე ჯღამაია</t>
  </si>
  <si>
    <t>01003014021</t>
  </si>
  <si>
    <t>მარინე ბანძელაძე</t>
  </si>
  <si>
    <t>01015022763</t>
  </si>
  <si>
    <t>გენო ხვედელიძე</t>
  </si>
  <si>
    <t>01003017576</t>
  </si>
  <si>
    <t>თინათინ კირვალიძე</t>
  </si>
  <si>
    <t>01003007801</t>
  </si>
  <si>
    <t>ეკატერინე დათაშვილი</t>
  </si>
  <si>
    <t>01023006175</t>
  </si>
  <si>
    <t>პაატა აბაშიძე</t>
  </si>
  <si>
    <t>01003014350</t>
  </si>
  <si>
    <t>ზოია ხინთიბიძე</t>
  </si>
  <si>
    <t>01001009883</t>
  </si>
  <si>
    <t>ეთერ ცინცაძე</t>
  </si>
  <si>
    <t>26001000246</t>
  </si>
  <si>
    <t>თეა ქავთარაძე</t>
  </si>
  <si>
    <t>01003009381</t>
  </si>
  <si>
    <t>თინათინ გოგიბერიძე</t>
  </si>
  <si>
    <t>01001058150</t>
  </si>
  <si>
    <t>ლეილა ხიდეშელი</t>
  </si>
  <si>
    <t>01001053415</t>
  </si>
  <si>
    <t>ეკატერინე ჭუმბურიძე</t>
  </si>
  <si>
    <t>60001010464</t>
  </si>
  <si>
    <t>ოქსანა სალიმიანი</t>
  </si>
  <si>
    <t>01015024753</t>
  </si>
  <si>
    <t>ნინო ბურდული</t>
  </si>
  <si>
    <t>01024068572</t>
  </si>
  <si>
    <t>ნადეჟდა ქელეხსაშვილი</t>
  </si>
  <si>
    <t>01001070539</t>
  </si>
  <si>
    <t>იორდანე კუჭაშვილი</t>
  </si>
  <si>
    <t>01001022838</t>
  </si>
  <si>
    <t>მაია გიგილოშვილი</t>
  </si>
  <si>
    <t>35001038525</t>
  </si>
  <si>
    <t>54001015831</t>
  </si>
  <si>
    <t>ია ჯელია</t>
  </si>
  <si>
    <t>01002001282</t>
  </si>
  <si>
    <t>შორენა მეფარიძე</t>
  </si>
  <si>
    <t>01002000272</t>
  </si>
  <si>
    <t>სოფია ხვისტანი</t>
  </si>
  <si>
    <t>62006052993</t>
  </si>
  <si>
    <t>ლეილა თევზაძე</t>
  </si>
  <si>
    <t>01001035990</t>
  </si>
  <si>
    <t>ია ჯუღელი-გვარამია</t>
  </si>
  <si>
    <t>01025018180</t>
  </si>
  <si>
    <t>თამარ შოშიაშვილი</t>
  </si>
  <si>
    <t>01017019944</t>
  </si>
  <si>
    <t>06001005494</t>
  </si>
  <si>
    <t>ნაზი ქელეხსაშვილი</t>
  </si>
  <si>
    <t>01001066293</t>
  </si>
  <si>
    <t>ნინო სილაქაძე</t>
  </si>
  <si>
    <t>01411100108</t>
  </si>
  <si>
    <t>ნინო გურწიშვილი</t>
  </si>
  <si>
    <t>01020010201</t>
  </si>
  <si>
    <t>მაია ოგანოვა</t>
  </si>
  <si>
    <t>01001019538</t>
  </si>
  <si>
    <t>ნატალია ოგანოვა</t>
  </si>
  <si>
    <t>01001014273</t>
  </si>
  <si>
    <t>იამზე კუსრაშვილი</t>
  </si>
  <si>
    <t>01005008615</t>
  </si>
  <si>
    <t>მარიამ ჭეიშვილი</t>
  </si>
  <si>
    <t>01002003975</t>
  </si>
  <si>
    <t>ალექსანდრა ხორგუაშილი</t>
  </si>
  <si>
    <t>01001091120</t>
  </si>
  <si>
    <t>ქეთევან ცოფურაშვილი</t>
  </si>
  <si>
    <t>01001087156</t>
  </si>
  <si>
    <t>ლალი ვეკუა</t>
  </si>
  <si>
    <t>62003002704</t>
  </si>
  <si>
    <t>გოგა სილაგაძე</t>
  </si>
  <si>
    <t>29001032372</t>
  </si>
  <si>
    <t>ეკა თინიკაშვილი</t>
  </si>
  <si>
    <t>01019025947</t>
  </si>
  <si>
    <t>20001039163</t>
  </si>
  <si>
    <t>ნინო ახვლედიანი</t>
  </si>
  <si>
    <t>01025020295</t>
  </si>
  <si>
    <t>თამარ ალადაშვილი</t>
  </si>
  <si>
    <t>40001003023</t>
  </si>
  <si>
    <t>მარიამ კობერიძე</t>
  </si>
  <si>
    <t>01001024989</t>
  </si>
  <si>
    <t>გულთამზე ქარდავა</t>
  </si>
  <si>
    <t>62006039738</t>
  </si>
  <si>
    <t>ანაიდა ასატუროვა</t>
  </si>
  <si>
    <t>01001002415</t>
  </si>
  <si>
    <t>თამარ ეპიტაშვილი</t>
  </si>
  <si>
    <t>35001025303</t>
  </si>
  <si>
    <t>ვალერიან სადრაძე</t>
  </si>
  <si>
    <t>01001026380</t>
  </si>
  <si>
    <t>ნიკოლოზ ხრიკული</t>
  </si>
  <si>
    <t>01002002561</t>
  </si>
  <si>
    <t>მარინე ოქროპირიძე</t>
  </si>
  <si>
    <t>01001100951</t>
  </si>
  <si>
    <t>ელისო ფელანგია</t>
  </si>
  <si>
    <t>19001017945</t>
  </si>
  <si>
    <t>ხატია გასანოვი</t>
  </si>
  <si>
    <t>01021008103</t>
  </si>
  <si>
    <t>თამარ გელაშვილი</t>
  </si>
  <si>
    <t>01002006225</t>
  </si>
  <si>
    <t>ხათუნა ოქიტაშვილი</t>
  </si>
  <si>
    <t>01009015217</t>
  </si>
  <si>
    <t>კახა სვანიძე</t>
  </si>
  <si>
    <t>01001057229</t>
  </si>
  <si>
    <t>ნინო სამანიშვილი</t>
  </si>
  <si>
    <t>35001003097</t>
  </si>
  <si>
    <t>მაკა ფხალაძე</t>
  </si>
  <si>
    <t>01001047180</t>
  </si>
  <si>
    <t>ნატო კილაძე</t>
  </si>
  <si>
    <t>01006016746</t>
  </si>
  <si>
    <t>01009005808</t>
  </si>
  <si>
    <t>თამარ ცხვედაძე</t>
  </si>
  <si>
    <t>01003003196</t>
  </si>
  <si>
    <t>ელისო ოყრეშიძე</t>
  </si>
  <si>
    <t>60003000807</t>
  </si>
  <si>
    <t>01001030148</t>
  </si>
  <si>
    <t>თინა წვერაიძე</t>
  </si>
  <si>
    <t>01002004064</t>
  </si>
  <si>
    <t>თამარ აბზიანიძე</t>
  </si>
  <si>
    <t>01001020112</t>
  </si>
  <si>
    <t>ქეთევან გუგეშაშვილი</t>
  </si>
  <si>
    <t>62007009355</t>
  </si>
  <si>
    <t>თეონა გაფრინდაშვილი</t>
  </si>
  <si>
    <t>54001058331</t>
  </si>
  <si>
    <t>სოფიკო გაფრინდაშვილი</t>
  </si>
  <si>
    <t>01003016941</t>
  </si>
  <si>
    <t>თეა წიკლაური</t>
  </si>
  <si>
    <t>01001033664</t>
  </si>
  <si>
    <t>ლეილა ბექაური</t>
  </si>
  <si>
    <t>22001014937</t>
  </si>
  <si>
    <t>ანა რეხვიაშვილი</t>
  </si>
  <si>
    <t>01002001969</t>
  </si>
  <si>
    <t>ირმა საბანაშვილი</t>
  </si>
  <si>
    <t>24001038403</t>
  </si>
  <si>
    <t>62006039703</t>
  </si>
  <si>
    <t>ბექა გაგნიძე</t>
  </si>
  <si>
    <t>01001075558</t>
  </si>
  <si>
    <t>დალი კაციტაძე</t>
  </si>
  <si>
    <t>01001015371</t>
  </si>
  <si>
    <t>მაია ყურაშვილი</t>
  </si>
  <si>
    <t>22001023844</t>
  </si>
  <si>
    <t>ფატმან თოდაძე</t>
  </si>
  <si>
    <t>38001033785</t>
  </si>
  <si>
    <t>რავა როდონაია</t>
  </si>
  <si>
    <t>62006039559</t>
  </si>
  <si>
    <t>29001002458</t>
  </si>
  <si>
    <t>ლაშა ჩინჩალაძე</t>
  </si>
  <si>
    <t>01002008443</t>
  </si>
  <si>
    <t>გუგა პეტრიაშვილი</t>
  </si>
  <si>
    <t>38001041889</t>
  </si>
  <si>
    <t>ია ძველაია</t>
  </si>
  <si>
    <t>39001001479</t>
  </si>
  <si>
    <t>ლალი ხარებავა</t>
  </si>
  <si>
    <t>01001052895</t>
  </si>
  <si>
    <t>ზაზა ქურხაშვილი</t>
  </si>
  <si>
    <t>01002028644</t>
  </si>
  <si>
    <t>ირინე გელაშვილი</t>
  </si>
  <si>
    <t>01001002247</t>
  </si>
  <si>
    <t>ქეთევან გვასალია</t>
  </si>
  <si>
    <t>19001030294</t>
  </si>
  <si>
    <t>ლელა ლაშქარაშვილი</t>
  </si>
  <si>
    <t>22001019743</t>
  </si>
  <si>
    <t>დავით ცირეკიძე</t>
  </si>
  <si>
    <t>01001025709</t>
  </si>
  <si>
    <t>ნუნუ საღარაძე</t>
  </si>
  <si>
    <t>01002000831</t>
  </si>
  <si>
    <t>ნატო აბესაძე</t>
  </si>
  <si>
    <t>01002022663</t>
  </si>
  <si>
    <t>ეკატერინე სარალიძე</t>
  </si>
  <si>
    <t>01003019077</t>
  </si>
  <si>
    <t>ალექსი გიგოლაშვილი</t>
  </si>
  <si>
    <t>03001001213</t>
  </si>
  <si>
    <t>მაკა გოლეთიანი</t>
  </si>
  <si>
    <t>01002014440</t>
  </si>
  <si>
    <t>დალი ონეზაშვილი</t>
  </si>
  <si>
    <t>01002030848</t>
  </si>
  <si>
    <t>01001045656</t>
  </si>
  <si>
    <t>მანანა არევაძე</t>
  </si>
  <si>
    <t>01002030571</t>
  </si>
  <si>
    <t>ლილი ჯაფარიძე</t>
  </si>
  <si>
    <t>01002029419</t>
  </si>
  <si>
    <t>ნაზი ბირკაძე</t>
  </si>
  <si>
    <t>01027010308</t>
  </si>
  <si>
    <t>01020000094</t>
  </si>
  <si>
    <t>დალი იობიძე</t>
  </si>
  <si>
    <t>01006007915</t>
  </si>
  <si>
    <t>გრიგოლ კესარელი</t>
  </si>
  <si>
    <t>01002023332</t>
  </si>
  <si>
    <t>01001083226</t>
  </si>
  <si>
    <t>ინგა ხიბლაშილი</t>
  </si>
  <si>
    <t>23001000136</t>
  </si>
  <si>
    <t>ნათია კახნიაშვილი</t>
  </si>
  <si>
    <t>59004003799</t>
  </si>
  <si>
    <t>მარეხ კესარელი</t>
  </si>
  <si>
    <t>01001079091</t>
  </si>
  <si>
    <t>თამარ ცხოვრებაძე</t>
  </si>
  <si>
    <t>54001000779</t>
  </si>
  <si>
    <t>თამარ დანელია</t>
  </si>
  <si>
    <t>01001041133</t>
  </si>
  <si>
    <t>ლია შუკაკიძე</t>
  </si>
  <si>
    <t>01002025191</t>
  </si>
  <si>
    <t>ხათუნა გამყრელიძე</t>
  </si>
  <si>
    <t>54001008480</t>
  </si>
  <si>
    <t>მარიამ ბუჩუკური</t>
  </si>
  <si>
    <t>01001069240</t>
  </si>
  <si>
    <t>ფიქრია ბარბაქაძე</t>
  </si>
  <si>
    <t>56001002948</t>
  </si>
  <si>
    <t>ლიანა ქუმსიაშვილი</t>
  </si>
  <si>
    <t>01002025434</t>
  </si>
  <si>
    <t>ია რამიშვილი</t>
  </si>
  <si>
    <t>01019058916</t>
  </si>
  <si>
    <t>მანანა ჭითანავა</t>
  </si>
  <si>
    <t>19001039514</t>
  </si>
  <si>
    <t>ლევან ილურიძე</t>
  </si>
  <si>
    <t>01001068042</t>
  </si>
  <si>
    <t>ქეთინო სოზიაშვილი</t>
  </si>
  <si>
    <t>01001054067</t>
  </si>
  <si>
    <t>ზურაბ მურვანიძე</t>
  </si>
  <si>
    <t>01001039501</t>
  </si>
  <si>
    <t>მაყვალა ჭეღელიძე</t>
  </si>
  <si>
    <t>01001052063</t>
  </si>
  <si>
    <t>ლირა ცხვედიანი</t>
  </si>
  <si>
    <t>01002023101</t>
  </si>
  <si>
    <t>ნანა მაჩაიძე</t>
  </si>
  <si>
    <t>01002025620</t>
  </si>
  <si>
    <t>პანტელეიმონ პატარაია</t>
  </si>
  <si>
    <t>01030049218</t>
  </si>
  <si>
    <t>თამარა მუსაევა</t>
  </si>
  <si>
    <t>01002003507</t>
  </si>
  <si>
    <t>ნინა ვარსიმაშვილი</t>
  </si>
  <si>
    <t>01001041488</t>
  </si>
  <si>
    <t>ლია ნოზაძე</t>
  </si>
  <si>
    <t>01001008489</t>
  </si>
  <si>
    <t>ლევან წიკლაური</t>
  </si>
  <si>
    <t>01001041199</t>
  </si>
  <si>
    <t>ნესტან აფციაური</t>
  </si>
  <si>
    <t>01016004633</t>
  </si>
  <si>
    <t>დავით შიოშვილი</t>
  </si>
  <si>
    <t>01019021627</t>
  </si>
  <si>
    <t>მაია ბიგვავა</t>
  </si>
  <si>
    <t>62006016423</t>
  </si>
  <si>
    <t>მარინე კალანდაძე</t>
  </si>
  <si>
    <t>01019000300</t>
  </si>
  <si>
    <t>ნინო მელია</t>
  </si>
  <si>
    <t>01001072030</t>
  </si>
  <si>
    <t>ნათია ნაბიჯაშვილი</t>
  </si>
  <si>
    <t>01101102342</t>
  </si>
  <si>
    <t>მაია დანელიშვილი</t>
  </si>
  <si>
    <t>01001033509</t>
  </si>
  <si>
    <t>მარინა ჯანელიძე</t>
  </si>
  <si>
    <t>01002030568</t>
  </si>
  <si>
    <t>თეა ბაბლიძე</t>
  </si>
  <si>
    <t>01030033484</t>
  </si>
  <si>
    <t>ია გარსევანიშვილი</t>
  </si>
  <si>
    <t>57001009162</t>
  </si>
  <si>
    <t>ხათუნა ქავთარაძე</t>
  </si>
  <si>
    <t>01003018152</t>
  </si>
  <si>
    <t>64001001045</t>
  </si>
  <si>
    <t>ლილი მელქაძე</t>
  </si>
  <si>
    <t>01001072012</t>
  </si>
  <si>
    <t>ნატო მეცხვარიშვილი</t>
  </si>
  <si>
    <t>01002019931</t>
  </si>
  <si>
    <t>მარიამ არამიანი</t>
  </si>
  <si>
    <t>01001053428</t>
  </si>
  <si>
    <t>ნინო ბერაძე</t>
  </si>
  <si>
    <t>01002030415</t>
  </si>
  <si>
    <t>დიმიტრი არჩვაძე</t>
  </si>
  <si>
    <t>01002015218</t>
  </si>
  <si>
    <t>ნატო მესხორაძე</t>
  </si>
  <si>
    <t>60001022552</t>
  </si>
  <si>
    <t>ხათუნა გოგებაშვილი</t>
  </si>
  <si>
    <t>01001063389</t>
  </si>
  <si>
    <t>ლუიზა არაყიშვილი</t>
  </si>
  <si>
    <t>01003003054</t>
  </si>
  <si>
    <t>მაგული კუჭაშილი</t>
  </si>
  <si>
    <t>33001048277</t>
  </si>
  <si>
    <t>შორენა ნინუა-ჩოხელი</t>
  </si>
  <si>
    <t>01002008566</t>
  </si>
  <si>
    <t>სალომე ენდელაძე</t>
  </si>
  <si>
    <t>01001088807</t>
  </si>
  <si>
    <t>მაია ყაულაშვილი</t>
  </si>
  <si>
    <t>59004002463</t>
  </si>
  <si>
    <t>გიორგი ალიმბარაშვილი</t>
  </si>
  <si>
    <t>31001011426</t>
  </si>
  <si>
    <t>დავით ლომიძე</t>
  </si>
  <si>
    <t>01002006609</t>
  </si>
  <si>
    <t>ლია მანძულაშვილი</t>
  </si>
  <si>
    <t>01001045181</t>
  </si>
  <si>
    <t>სალომე ჯაფარიძე</t>
  </si>
  <si>
    <t>01002027027</t>
  </si>
  <si>
    <t>01001047042</t>
  </si>
  <si>
    <t>ნათელა ჯიბღაშვილი</t>
  </si>
  <si>
    <t>01002021011</t>
  </si>
  <si>
    <t>თამარ ღამბაშიძე</t>
  </si>
  <si>
    <t>18001009135</t>
  </si>
  <si>
    <t>გელა ნიშნიანიძე</t>
  </si>
  <si>
    <t>01001015078</t>
  </si>
  <si>
    <t>ანა ხმალაძე</t>
  </si>
  <si>
    <t>01019000771</t>
  </si>
  <si>
    <t>ეკატერინე პეტრიაშვილი</t>
  </si>
  <si>
    <t>01023011075</t>
  </si>
  <si>
    <t>თამარ მშვიდობაძე</t>
  </si>
  <si>
    <t>59001009669</t>
  </si>
  <si>
    <t>თამარ კობალაძე</t>
  </si>
  <si>
    <t>01001060555</t>
  </si>
  <si>
    <t>გიული გურიელიძე</t>
  </si>
  <si>
    <t>01022012183</t>
  </si>
  <si>
    <t>01001046988</t>
  </si>
  <si>
    <t>თამარ ამირიძე</t>
  </si>
  <si>
    <t>01001078576</t>
  </si>
  <si>
    <t>დარეჯან ბრეგვაძე</t>
  </si>
  <si>
    <t>25001007455</t>
  </si>
  <si>
    <t>დიანა ჩერტყოშვილი</t>
  </si>
  <si>
    <t>01002024980</t>
  </si>
  <si>
    <t>ნინო გასიშვილი</t>
  </si>
  <si>
    <t>01001080058</t>
  </si>
  <si>
    <t>მეგი ჯაფარიძე</t>
  </si>
  <si>
    <t>10001035742</t>
  </si>
  <si>
    <t>ქეთევან ტალახაძე</t>
  </si>
  <si>
    <t>01002016064</t>
  </si>
  <si>
    <t>ნინო იმერლიშვილი</t>
  </si>
  <si>
    <t>01002015703</t>
  </si>
  <si>
    <t>ჟუჟუნა დავლაშერიძე</t>
  </si>
  <si>
    <t>01001006186</t>
  </si>
  <si>
    <t>მამუკა მამასახლისი</t>
  </si>
  <si>
    <t>01001015199</t>
  </si>
  <si>
    <t>ვახტანგ ჯავახიშვილი</t>
  </si>
  <si>
    <t>01001017751</t>
  </si>
  <si>
    <t>იამზე როინიშვილი</t>
  </si>
  <si>
    <t>04001000455</t>
  </si>
  <si>
    <t>თამილა ბაქრაძე</t>
  </si>
  <si>
    <t>01002011115</t>
  </si>
  <si>
    <t>ნინო კვაჭაძე</t>
  </si>
  <si>
    <t>01001003872</t>
  </si>
  <si>
    <t>თეა დოფიძე</t>
  </si>
  <si>
    <t>57001007551</t>
  </si>
  <si>
    <t>მარიამ ქენქაძე</t>
  </si>
  <si>
    <t>01001019952</t>
  </si>
  <si>
    <t>ნინო ასაშვილი</t>
  </si>
  <si>
    <t>01019059540</t>
  </si>
  <si>
    <t>მაუგლი ლეკვეიშვილი</t>
  </si>
  <si>
    <t>01001040990</t>
  </si>
  <si>
    <t>თამარ ბერძენიშვილი</t>
  </si>
  <si>
    <t>01419093134</t>
  </si>
  <si>
    <t>დარეჯან სილაგაძე</t>
  </si>
  <si>
    <t>62001018365</t>
  </si>
  <si>
    <t>01003015517</t>
  </si>
  <si>
    <t>თამილა სარდლიშვილი</t>
  </si>
  <si>
    <t>01011000627</t>
  </si>
  <si>
    <t>ია როსტომაშვილი</t>
  </si>
  <si>
    <t>01001055604</t>
  </si>
  <si>
    <t>ნანა ალხაზიშვილი</t>
  </si>
  <si>
    <t>01003009055</t>
  </si>
  <si>
    <t>მარინე გურასპაშვილი</t>
  </si>
  <si>
    <t>01001056288</t>
  </si>
  <si>
    <t>ნუნუ ნანეიშვილი</t>
  </si>
  <si>
    <t>01030033493</t>
  </si>
  <si>
    <t>24001034562</t>
  </si>
  <si>
    <t>ქეთევან ფრუიძე</t>
  </si>
  <si>
    <t>01001064680</t>
  </si>
  <si>
    <t>ლიანა გიორბელიძე</t>
  </si>
  <si>
    <t>62005025362</t>
  </si>
  <si>
    <t>ირმა თაბაგარი</t>
  </si>
  <si>
    <t>62001024576</t>
  </si>
  <si>
    <t>ირმა გაბედავა</t>
  </si>
  <si>
    <t>62001024375</t>
  </si>
  <si>
    <t>მარინა ძანძავა</t>
  </si>
  <si>
    <t>62007002740</t>
  </si>
  <si>
    <t>ხათუნა იარდალაშვილი</t>
  </si>
  <si>
    <t>01001073261</t>
  </si>
  <si>
    <t>რაისა ექვშაურაშვილი</t>
  </si>
  <si>
    <t>01001038759</t>
  </si>
  <si>
    <t>ნინო გვალია</t>
  </si>
  <si>
    <t>62003011282</t>
  </si>
  <si>
    <t>ლალი ზამბახიძე</t>
  </si>
  <si>
    <t>33001060331</t>
  </si>
  <si>
    <t>ლია შერბაკოვი</t>
  </si>
  <si>
    <t>01001027490</t>
  </si>
  <si>
    <t>ნანა ვახტანგიშვილი</t>
  </si>
  <si>
    <t>01002025370</t>
  </si>
  <si>
    <t>ლელა მერებაშვილი</t>
  </si>
  <si>
    <t>01001060241</t>
  </si>
  <si>
    <t>მაია ბასილაძე</t>
  </si>
  <si>
    <t>21001007958</t>
  </si>
  <si>
    <t>სალომე ფანგანი</t>
  </si>
  <si>
    <t>10001062465</t>
  </si>
  <si>
    <t>ინდირა ანანიძე</t>
  </si>
  <si>
    <t>61008008309</t>
  </si>
  <si>
    <t>ელმირა ტაბაღუა</t>
  </si>
  <si>
    <t>62402040617</t>
  </si>
  <si>
    <t>ეკატერინე ელბაქიძე</t>
  </si>
  <si>
    <t>01002029640</t>
  </si>
  <si>
    <t>იულიანა პაპავა</t>
  </si>
  <si>
    <t>62005024761</t>
  </si>
  <si>
    <t>სოფიკო ბედიანიშვილი</t>
  </si>
  <si>
    <t>01011097389</t>
  </si>
  <si>
    <t>ეკა ბედიანაშვილი</t>
  </si>
  <si>
    <t>12001032643</t>
  </si>
  <si>
    <t>შოთა მაჭარაშვილი</t>
  </si>
  <si>
    <t>57001019933</t>
  </si>
  <si>
    <t>თამარ კიპაროიძე</t>
  </si>
  <si>
    <t>01019067796</t>
  </si>
  <si>
    <t>თამარ ბეციაშვილი</t>
  </si>
  <si>
    <t>01002024692</t>
  </si>
  <si>
    <t>თამარ მაგრაქველიძე</t>
  </si>
  <si>
    <t>01007005021</t>
  </si>
  <si>
    <t>ეთერ ყაველაშვილი</t>
  </si>
  <si>
    <t>01001030791</t>
  </si>
  <si>
    <t>ლიანა არუნაშვილი</t>
  </si>
  <si>
    <t>01001006502</t>
  </si>
  <si>
    <t>დალი საური</t>
  </si>
  <si>
    <t>01030017502</t>
  </si>
  <si>
    <t>დავით გაჩეჩილაძე</t>
  </si>
  <si>
    <t>01006002889</t>
  </si>
  <si>
    <t>ელიზავეტა ედილაშვილი</t>
  </si>
  <si>
    <t>01002002482</t>
  </si>
  <si>
    <t>მერი ბაკურაძე</t>
  </si>
  <si>
    <t>49001000495</t>
  </si>
  <si>
    <t>ნათია გელაძე</t>
  </si>
  <si>
    <t>01001079003</t>
  </si>
  <si>
    <t>სოფიკო ზავრადაშვილი</t>
  </si>
  <si>
    <t>01001082837</t>
  </si>
  <si>
    <t>ეკატერინე ლაცაბიძე</t>
  </si>
  <si>
    <t>01001066909</t>
  </si>
  <si>
    <t>ბელა ჭანტურიძე</t>
  </si>
  <si>
    <t>18001017929</t>
  </si>
  <si>
    <t>მანანა გერგაია</t>
  </si>
  <si>
    <t>62005018991</t>
  </si>
  <si>
    <t>ირინე იმერლიშვილი</t>
  </si>
  <si>
    <t>01001062421</t>
  </si>
  <si>
    <t>ცისანა ბუჩუკური</t>
  </si>
  <si>
    <t>01001068714</t>
  </si>
  <si>
    <t>ლელა ქევხიშვილი</t>
  </si>
  <si>
    <t>01001010166</t>
  </si>
  <si>
    <t>მარიამ აბულაძე</t>
  </si>
  <si>
    <t>01901102070</t>
  </si>
  <si>
    <t>დავით გელაძე</t>
  </si>
  <si>
    <t>01001049397</t>
  </si>
  <si>
    <t>ლია გურული</t>
  </si>
  <si>
    <t>01022003804</t>
  </si>
  <si>
    <t>ანა კახეთელიძე</t>
  </si>
  <si>
    <t>01001099351</t>
  </si>
  <si>
    <t>რუსუდან კახეთელიძე</t>
  </si>
  <si>
    <t>01002027124</t>
  </si>
  <si>
    <t>თეიმურაზ მჭედლიშვილი</t>
  </si>
  <si>
    <t>01001013893</t>
  </si>
  <si>
    <t>ლუიზა გირგვლიანი</t>
  </si>
  <si>
    <t>01001027091</t>
  </si>
  <si>
    <t>ნელი ქებაძე</t>
  </si>
  <si>
    <t>01001008064</t>
  </si>
  <si>
    <t>სალომე რეხვიაშვილი</t>
  </si>
  <si>
    <t>01012010706</t>
  </si>
  <si>
    <t>ეკატერინე ჩიხლაძე-მელაძე</t>
  </si>
  <si>
    <t>01001042974</t>
  </si>
  <si>
    <t>ნანა შავიძე</t>
  </si>
  <si>
    <t>01001012312</t>
  </si>
  <si>
    <t>მარინე მინდიაშვილი</t>
  </si>
  <si>
    <t>60001044610</t>
  </si>
  <si>
    <t>ნიკა ყოლბაია</t>
  </si>
  <si>
    <t>62009001476</t>
  </si>
  <si>
    <t>ლელა აგლაძე</t>
  </si>
  <si>
    <t>01001008163</t>
  </si>
  <si>
    <t>ცირა გეწაძე</t>
  </si>
  <si>
    <t>18001058447</t>
  </si>
  <si>
    <t>დარეჯან შარაბიძე</t>
  </si>
  <si>
    <t>ნანი ბაღათურია</t>
  </si>
  <si>
    <t>01001062875</t>
  </si>
  <si>
    <t>ქეთევან გულიაშვილი</t>
  </si>
  <si>
    <t>37001000592</t>
  </si>
  <si>
    <t>ეკა ქოჩლაძე</t>
  </si>
  <si>
    <t>01001047492</t>
  </si>
  <si>
    <t>ივანე ჩლაჩიძე</t>
  </si>
  <si>
    <t>50001001744</t>
  </si>
  <si>
    <t>ნათია ალავერდაშვილი</t>
  </si>
  <si>
    <t>01001063436</t>
  </si>
  <si>
    <t>ვლადიმერ კერესელიძე</t>
  </si>
  <si>
    <t>38001045884</t>
  </si>
  <si>
    <t>ქრისტინა აქპეროვა</t>
  </si>
  <si>
    <t>01001016567</t>
  </si>
  <si>
    <t>გიორგი ჩალიგავა</t>
  </si>
  <si>
    <t>01004001627</t>
  </si>
  <si>
    <t>მარიამ ნადირაშვილი</t>
  </si>
  <si>
    <t>01001089074</t>
  </si>
  <si>
    <t>ინგა სარუხანოვა</t>
  </si>
  <si>
    <t>01001021217</t>
  </si>
  <si>
    <t>ხათუნა ყორშია</t>
  </si>
  <si>
    <t>01001039734</t>
  </si>
  <si>
    <t xml:space="preserve">ნინო მესხია </t>
  </si>
  <si>
    <t>01021003845</t>
  </si>
  <si>
    <t>დიანა მოსიაშვილი</t>
  </si>
  <si>
    <t>01001012938</t>
  </si>
  <si>
    <t>მაკა დევდარიანი</t>
  </si>
  <si>
    <t>01002004066</t>
  </si>
  <si>
    <t>დალი გოდელაშვილი</t>
  </si>
  <si>
    <t>01004010655</t>
  </si>
  <si>
    <t>ხათუნა თოლორდავა</t>
  </si>
  <si>
    <t>48001006105</t>
  </si>
  <si>
    <t>ბელა ვარდოსანიძე</t>
  </si>
  <si>
    <t>01001031918</t>
  </si>
  <si>
    <t>ჟანა სიმონიანი</t>
  </si>
  <si>
    <t>54001009863</t>
  </si>
  <si>
    <t>ივანე აბუაშვილი</t>
  </si>
  <si>
    <t>01003001351</t>
  </si>
  <si>
    <t>ვენერა არაბული</t>
  </si>
  <si>
    <t>44001002165</t>
  </si>
  <si>
    <t>ეკა ნიკოლეიშვილი</t>
  </si>
  <si>
    <t>37001004430</t>
  </si>
  <si>
    <t>ლია ჩქარეული</t>
  </si>
  <si>
    <t>44001000115</t>
  </si>
  <si>
    <t>თინათინ გორელიშვილი</t>
  </si>
  <si>
    <t>31001040911</t>
  </si>
  <si>
    <t>თინათინ ბუჩუკური</t>
  </si>
  <si>
    <t>01013027823</t>
  </si>
  <si>
    <t>ნათია შაყულაშვილი</t>
  </si>
  <si>
    <t>01019002434</t>
  </si>
  <si>
    <t>ნაირა ბერიძე</t>
  </si>
  <si>
    <t>01002005861</t>
  </si>
  <si>
    <t>მაკა წერეთელი</t>
  </si>
  <si>
    <t>04001012406</t>
  </si>
  <si>
    <t>ხათუნა ბარათაშვილი</t>
  </si>
  <si>
    <t>38001007190</t>
  </si>
  <si>
    <t>ხათუნა გველესიანი</t>
  </si>
  <si>
    <t>01001031947</t>
  </si>
  <si>
    <t>მაია ცერცვაძე</t>
  </si>
  <si>
    <t>18001005278</t>
  </si>
  <si>
    <t>ნინო დეკანოიძე</t>
  </si>
  <si>
    <t>01004000242</t>
  </si>
  <si>
    <t>ზურაბ გოდუაძე</t>
  </si>
  <si>
    <t>01002030178</t>
  </si>
  <si>
    <t>ნინო უნდილაშვილი</t>
  </si>
  <si>
    <t>01001073696</t>
  </si>
  <si>
    <t>ლენა ქოქოშვილი</t>
  </si>
  <si>
    <t>01001051944</t>
  </si>
  <si>
    <t>ეკატერინე კერვალიძე</t>
  </si>
  <si>
    <t>01001064695</t>
  </si>
  <si>
    <t>ვიოლეტა სახურია</t>
  </si>
  <si>
    <t>62004002873</t>
  </si>
  <si>
    <t>რუსუდან რუხაია</t>
  </si>
  <si>
    <t>62007011477</t>
  </si>
  <si>
    <t>ეკა მეტრეველი</t>
  </si>
  <si>
    <t>43001038524</t>
  </si>
  <si>
    <t>ნათია ბაშალეიშვილი</t>
  </si>
  <si>
    <t>53001051950</t>
  </si>
  <si>
    <t>თათია ბიწაძე</t>
  </si>
  <si>
    <t>01019060490</t>
  </si>
  <si>
    <t>იამზე პაპავა</t>
  </si>
  <si>
    <t>01001049027</t>
  </si>
  <si>
    <t>ლეილა მამნიაშვილი</t>
  </si>
  <si>
    <t>01001045865</t>
  </si>
  <si>
    <t>იური დევდარიანი</t>
  </si>
  <si>
    <t>01002018052</t>
  </si>
  <si>
    <t>ეთერ კაპანაძე</t>
  </si>
  <si>
    <t>11001007221</t>
  </si>
  <si>
    <t>ირინა ირემაძე</t>
  </si>
  <si>
    <t>01002020958</t>
  </si>
  <si>
    <t>ირმა ძინძიბაძე</t>
  </si>
  <si>
    <t>01002026202</t>
  </si>
  <si>
    <t>მაია ბულაური</t>
  </si>
  <si>
    <t>01001076775</t>
  </si>
  <si>
    <t>ყამარ ბალახაძე</t>
  </si>
  <si>
    <t>01001051484</t>
  </si>
  <si>
    <t>თეა მაჭარაშვილი</t>
  </si>
  <si>
    <t>57001020189</t>
  </si>
  <si>
    <t>ციალა ილურიძე</t>
  </si>
  <si>
    <t>01001095180</t>
  </si>
  <si>
    <t>მარიამ ბუჯიაშვილი</t>
  </si>
  <si>
    <t>01001062214</t>
  </si>
  <si>
    <t>ირმა ესებუა</t>
  </si>
  <si>
    <t>53001048990</t>
  </si>
  <si>
    <t>ესენია ესებუა</t>
  </si>
  <si>
    <t>53001000599</t>
  </si>
  <si>
    <t>ლაურა ჩოხელი</t>
  </si>
  <si>
    <t>01004007704</t>
  </si>
  <si>
    <t>ინგა ალავიძე</t>
  </si>
  <si>
    <t>01005017887</t>
  </si>
  <si>
    <t>მაია ლოლაშვილი</t>
  </si>
  <si>
    <t>59002007317</t>
  </si>
  <si>
    <t>თამარ სიგუა</t>
  </si>
  <si>
    <t>01025007090</t>
  </si>
  <si>
    <t>მაია სადრაძე</t>
  </si>
  <si>
    <t>01001007441</t>
  </si>
  <si>
    <t>შორენა შარვაძე</t>
  </si>
  <si>
    <t>17001002661</t>
  </si>
  <si>
    <t>ქეთევან რეხვიაშვილი</t>
  </si>
  <si>
    <t>01001038700</t>
  </si>
  <si>
    <t>ნინო კოლესნიკი</t>
  </si>
  <si>
    <t>01001045417</t>
  </si>
  <si>
    <t>ნანა გულუაშვილი</t>
  </si>
  <si>
    <t>01004007586</t>
  </si>
  <si>
    <t>ანა რაზმიაშვილი</t>
  </si>
  <si>
    <t>01001094732</t>
  </si>
  <si>
    <t>ნინო გაბიდაური</t>
  </si>
  <si>
    <t>01001073124</t>
  </si>
  <si>
    <t>თამარ ბასილაური</t>
  </si>
  <si>
    <t>23001000870</t>
  </si>
  <si>
    <t>თამილა ჩიხლაძე</t>
  </si>
  <si>
    <t>53001003710</t>
  </si>
  <si>
    <t>როსტომ ჭიღლაძე</t>
  </si>
  <si>
    <t>38001035936</t>
  </si>
  <si>
    <t>მზია ქარჩავა</t>
  </si>
  <si>
    <t>62004006549</t>
  </si>
  <si>
    <t>იოსებ გულუაშვილი</t>
  </si>
  <si>
    <t>01004011269</t>
  </si>
  <si>
    <t>დუშიკო ებრალიძე</t>
  </si>
  <si>
    <t>01019003167</t>
  </si>
  <si>
    <t>ცოტნე აბუთიძე</t>
  </si>
  <si>
    <t>01001084120</t>
  </si>
  <si>
    <t>ნონა ბირთველაშვილი</t>
  </si>
  <si>
    <t>35001054131</t>
  </si>
  <si>
    <t>გიორგი გოგოლაური</t>
  </si>
  <si>
    <t>01004011676</t>
  </si>
  <si>
    <t>ნათია გოგოლაური</t>
  </si>
  <si>
    <t>01001051934</t>
  </si>
  <si>
    <t>ხათუნა ბილიხოძე</t>
  </si>
  <si>
    <t>01001066490</t>
  </si>
  <si>
    <t>ნათია უკანწყაროელი</t>
  </si>
  <si>
    <t>01001029457</t>
  </si>
  <si>
    <t>ლიანა ნარიმანიძე</t>
  </si>
  <si>
    <t>01004005412</t>
  </si>
  <si>
    <t>მანანა ახვლედიანი</t>
  </si>
  <si>
    <t>01001064786</t>
  </si>
  <si>
    <t>ნანა გურჩიანი</t>
  </si>
  <si>
    <t>01004007199</t>
  </si>
  <si>
    <t>თამარ ბერიანიძე</t>
  </si>
  <si>
    <t>31601059897</t>
  </si>
  <si>
    <t>ნონა ხოსიშვილი</t>
  </si>
  <si>
    <t>01023013432</t>
  </si>
  <si>
    <t>ნინო ჯავახი</t>
  </si>
  <si>
    <t>01019046551</t>
  </si>
  <si>
    <t>ასმათ იანტბელიძე</t>
  </si>
  <si>
    <t>01001051219</t>
  </si>
  <si>
    <t>ნონა იანტბელიძე</t>
  </si>
  <si>
    <t>01004001908</t>
  </si>
  <si>
    <t>ნათია ნადირაძე</t>
  </si>
  <si>
    <t>45001024778</t>
  </si>
  <si>
    <t>თეა კუჭავა</t>
  </si>
  <si>
    <t>62001014777</t>
  </si>
  <si>
    <t>მზია ჩიხლაძე</t>
  </si>
  <si>
    <t>01001028395</t>
  </si>
  <si>
    <t>ბელა გაგუა</t>
  </si>
  <si>
    <t>33001023697</t>
  </si>
  <si>
    <t>მარიამ რუბანოვი</t>
  </si>
  <si>
    <t>31001009481</t>
  </si>
  <si>
    <t>ნეჟნა ხუციშვილი</t>
  </si>
  <si>
    <t>01001036880</t>
  </si>
  <si>
    <t>ზურაბ ბედოშვილი</t>
  </si>
  <si>
    <t>01001058632</t>
  </si>
  <si>
    <t>ეკა სარალაშვილი</t>
  </si>
  <si>
    <t>31001015706</t>
  </si>
  <si>
    <t>თამარ ვეშაპიძე</t>
  </si>
  <si>
    <t>01027082402</t>
  </si>
  <si>
    <t>ნინო ბუტიკაშვილი</t>
  </si>
  <si>
    <t>01001074725</t>
  </si>
  <si>
    <t>ნანი კობახიძე</t>
  </si>
  <si>
    <t>01004009393</t>
  </si>
  <si>
    <t>იზოლდა ფავლენიშვილი</t>
  </si>
  <si>
    <t>01019056610</t>
  </si>
  <si>
    <t>ელზა ბალხამიშვილი</t>
  </si>
  <si>
    <t>01001065489</t>
  </si>
  <si>
    <t>01004013228</t>
  </si>
  <si>
    <t>01001048208</t>
  </si>
  <si>
    <t>ნინო ცაციაშვილი</t>
  </si>
  <si>
    <t>01004007235</t>
  </si>
  <si>
    <t>თამარ ბედოშვილი</t>
  </si>
  <si>
    <t>01004005408</t>
  </si>
  <si>
    <t>რევაზ ბასილაშვილი</t>
  </si>
  <si>
    <t>01002018575</t>
  </si>
  <si>
    <t>მზია პარასკევაშვილი</t>
  </si>
  <si>
    <t>01019055371</t>
  </si>
  <si>
    <t>ხათუნა გიაგლიტიკუ</t>
  </si>
  <si>
    <t>54001052315</t>
  </si>
  <si>
    <t>დარეჯან მეტრეველი</t>
  </si>
  <si>
    <t>01019039859</t>
  </si>
  <si>
    <t>ხათუნა მწყერაშვილი</t>
  </si>
  <si>
    <t>62005006852</t>
  </si>
  <si>
    <t>ირმა ფრანგულაშვილი</t>
  </si>
  <si>
    <t>31001016180</t>
  </si>
  <si>
    <t>ნინო ავსაჯანიშვილი</t>
  </si>
  <si>
    <t>31001038070</t>
  </si>
  <si>
    <t>მარინე ჯანჯღავა</t>
  </si>
  <si>
    <t>01002002737</t>
  </si>
  <si>
    <t>მადონა კაპანაძე</t>
  </si>
  <si>
    <t>31001015260</t>
  </si>
  <si>
    <t>ინგა კაციტაძე</t>
  </si>
  <si>
    <t>38001004582</t>
  </si>
  <si>
    <t>მაია დვალიძე</t>
  </si>
  <si>
    <t>61002015430</t>
  </si>
  <si>
    <t>ირმა ლომაძე</t>
  </si>
  <si>
    <t>61002016455</t>
  </si>
  <si>
    <t>ნატრული ბარამიძე</t>
  </si>
  <si>
    <t>61001049613</t>
  </si>
  <si>
    <t>ზვიად მელიქაძე</t>
  </si>
  <si>
    <t>61001016553</t>
  </si>
  <si>
    <t>გურამ ბაიაძე</t>
  </si>
  <si>
    <t>61301088776</t>
  </si>
  <si>
    <t>მარინა დოღონაძე</t>
  </si>
  <si>
    <t>61001058203</t>
  </si>
  <si>
    <t>ხათუნა ღლონტი</t>
  </si>
  <si>
    <t>61002001876</t>
  </si>
  <si>
    <t>მელანია ჟღენტი</t>
  </si>
  <si>
    <t>61001009998</t>
  </si>
  <si>
    <t>ქეთევან ახვლედიანი</t>
  </si>
  <si>
    <t>61007000825</t>
  </si>
  <si>
    <t>მეგი დავითაძე</t>
  </si>
  <si>
    <t>61003009162</t>
  </si>
  <si>
    <t>გრიგოლ დიდია</t>
  </si>
  <si>
    <t>61001074478</t>
  </si>
  <si>
    <t>თეონა ხალვაში</t>
  </si>
  <si>
    <t>61007000158</t>
  </si>
  <si>
    <t>ქრისტინა თურმანიძე</t>
  </si>
  <si>
    <t>61001075216</t>
  </si>
  <si>
    <t>მედეა ჭყონია</t>
  </si>
  <si>
    <t>61001040103</t>
  </si>
  <si>
    <t>იზა აბულაძე</t>
  </si>
  <si>
    <t>61009006284</t>
  </si>
  <si>
    <t>გელა კორიფაძე</t>
  </si>
  <si>
    <t>61001010708</t>
  </si>
  <si>
    <t>თამაზ ხუხუნი</t>
  </si>
  <si>
    <t>61003007957</t>
  </si>
  <si>
    <t>ქეთევან ბოლქვაძე</t>
  </si>
  <si>
    <t>61006044263</t>
  </si>
  <si>
    <t>არინა ნოღაიდელი</t>
  </si>
  <si>
    <t>61001079979</t>
  </si>
  <si>
    <t>თენგიზ ჩხაიძე</t>
  </si>
  <si>
    <t>61003003204</t>
  </si>
  <si>
    <t>ია ბედინაძე</t>
  </si>
  <si>
    <t>61001062813</t>
  </si>
  <si>
    <t>სოფიკო კახიძე</t>
  </si>
  <si>
    <t>61006004472</t>
  </si>
  <si>
    <t>მარიანა ანთაძე</t>
  </si>
  <si>
    <t>61001045024</t>
  </si>
  <si>
    <t>ცირა მახარაძე</t>
  </si>
  <si>
    <t>61001081949</t>
  </si>
  <si>
    <t>ლიანა მოისწრაფიშვილი</t>
  </si>
  <si>
    <t>61001024157</t>
  </si>
  <si>
    <t>თამარ გასვიანი</t>
  </si>
  <si>
    <t>61001028126</t>
  </si>
  <si>
    <t>თამარ ართილაყვა</t>
  </si>
  <si>
    <t>61001058702</t>
  </si>
  <si>
    <t>ლამარა კალაძე</t>
  </si>
  <si>
    <t>61001039330</t>
  </si>
  <si>
    <t>მედეა ბასილაძე</t>
  </si>
  <si>
    <t>61001043867</t>
  </si>
  <si>
    <t>ნანა მსხალაძე</t>
  </si>
  <si>
    <t>61001032627</t>
  </si>
  <si>
    <t>ლიკა მექვაბიძე</t>
  </si>
  <si>
    <t>61001031237</t>
  </si>
  <si>
    <t>61001041185</t>
  </si>
  <si>
    <t>ლანდა შუშანიძე</t>
  </si>
  <si>
    <t>61406081212</t>
  </si>
  <si>
    <t>ეთერ გოგიჩაიშვილი</t>
  </si>
  <si>
    <t>61001037269</t>
  </si>
  <si>
    <t>მანანა ცხომელიძე</t>
  </si>
  <si>
    <t>61001036219</t>
  </si>
  <si>
    <t>ინდირა მახარაძე</t>
  </si>
  <si>
    <t>61001049197</t>
  </si>
  <si>
    <t>ქრისტინა მკურნალიძე</t>
  </si>
  <si>
    <t>61001074996</t>
  </si>
  <si>
    <t>ცირა კაჭახმაძე</t>
  </si>
  <si>
    <t>61004059677</t>
  </si>
  <si>
    <t>ნინო ვადაჭკორია</t>
  </si>
  <si>
    <t>61001037584</t>
  </si>
  <si>
    <t>ნანული კეკელიძე</t>
  </si>
  <si>
    <t>61006042067</t>
  </si>
  <si>
    <t>მაია ფუტკარაძე</t>
  </si>
  <si>
    <t>61010016227</t>
  </si>
  <si>
    <t>ლელა ღოღობერიძე</t>
  </si>
  <si>
    <t>61003003130</t>
  </si>
  <si>
    <t>დიანა სურმანიძე</t>
  </si>
  <si>
    <t>61006062279</t>
  </si>
  <si>
    <t>ნინო მუხაშავრია</t>
  </si>
  <si>
    <t>61003003142</t>
  </si>
  <si>
    <t>ცირა ქარცივაძე</t>
  </si>
  <si>
    <t>61001029242</t>
  </si>
  <si>
    <t>მარინე თაყაძე</t>
  </si>
  <si>
    <t>59001063533</t>
  </si>
  <si>
    <t>ქეთევან კვაჭაძე</t>
  </si>
  <si>
    <t>26001010396</t>
  </si>
  <si>
    <t>ბადრი შარაძე</t>
  </si>
  <si>
    <t>61001028672</t>
  </si>
  <si>
    <t>თამარ კუნჭულია</t>
  </si>
  <si>
    <t>61001073126</t>
  </si>
  <si>
    <t>რუსლან ცეცხლაძე</t>
  </si>
  <si>
    <t>61005005372</t>
  </si>
  <si>
    <t>ლევან ფუტკარაძე</t>
  </si>
  <si>
    <t>61001049685</t>
  </si>
  <si>
    <t>ეკატერინე ციბაძე</t>
  </si>
  <si>
    <t>61001027283</t>
  </si>
  <si>
    <t>მაია გოგიშვილი</t>
  </si>
  <si>
    <t>61001054003</t>
  </si>
  <si>
    <t>ბადრი კობერიძე</t>
  </si>
  <si>
    <t>33001022724</t>
  </si>
  <si>
    <t>ლალი ტალიკაძე</t>
  </si>
  <si>
    <t>61001033170</t>
  </si>
  <si>
    <t>ედიშერ ჯაფარიძე</t>
  </si>
  <si>
    <t>61010004730</t>
  </si>
  <si>
    <t>ნატო ტეტუნაშვილი</t>
  </si>
  <si>
    <t>01001014763</t>
  </si>
  <si>
    <t>ქეთევან ზოიძე</t>
  </si>
  <si>
    <t>61001027666</t>
  </si>
  <si>
    <t>61001027005</t>
  </si>
  <si>
    <t>მირანდა დიასამიძე</t>
  </si>
  <si>
    <t>61008003851</t>
  </si>
  <si>
    <t>ნატო ვაჩეიშვილი</t>
  </si>
  <si>
    <t>61003009522</t>
  </si>
  <si>
    <t>ინგა ჩიჩუა</t>
  </si>
  <si>
    <t>61001062781</t>
  </si>
  <si>
    <t>გიორგი უგრელიძე</t>
  </si>
  <si>
    <t>61001075083</t>
  </si>
  <si>
    <t>გიორგი გობრონიძე</t>
  </si>
  <si>
    <t>61001072890</t>
  </si>
  <si>
    <t>შუშანა სურმანიძე</t>
  </si>
  <si>
    <t>61001041801</t>
  </si>
  <si>
    <t>ზაირა ვადაჭკორია</t>
  </si>
  <si>
    <t>61003010292</t>
  </si>
  <si>
    <t>ხათუნა დიასამიძე</t>
  </si>
  <si>
    <t>61001034358</t>
  </si>
  <si>
    <t>მზია მჟავანაძე</t>
  </si>
  <si>
    <t>61001004257</t>
  </si>
  <si>
    <t>დარეჯან კობეშავიძე</t>
  </si>
  <si>
    <t>61001046345</t>
  </si>
  <si>
    <t>ნინო ცისკარიძე</t>
  </si>
  <si>
    <t>61001005838</t>
  </si>
  <si>
    <t>მადონა ხალვაში</t>
  </si>
  <si>
    <t>61006018442</t>
  </si>
  <si>
    <t>61001031036</t>
  </si>
  <si>
    <t>ლელა ჩაკვეტაძე</t>
  </si>
  <si>
    <t>61001036042</t>
  </si>
  <si>
    <t>კობა ტაკიძე</t>
  </si>
  <si>
    <t>61010020876</t>
  </si>
  <si>
    <t>ინგა აფაქიძე</t>
  </si>
  <si>
    <t>61001079523</t>
  </si>
  <si>
    <t>მამუკა თელია</t>
  </si>
  <si>
    <t>61001066049</t>
  </si>
  <si>
    <t>მანანა ცეცხლაძე</t>
  </si>
  <si>
    <t>61002013829</t>
  </si>
  <si>
    <t>მელანო მალაყმაძე</t>
  </si>
  <si>
    <t>61001068675</t>
  </si>
  <si>
    <t>მაია ბაიაძე</t>
  </si>
  <si>
    <t>61001083587</t>
  </si>
  <si>
    <t>შორენა მჟავია</t>
  </si>
  <si>
    <t>33001008541</t>
  </si>
  <si>
    <t>ნათელა კვინტრაძე</t>
  </si>
  <si>
    <t>46001002524</t>
  </si>
  <si>
    <t>აზა გოგიბერიძე</t>
  </si>
  <si>
    <t>61001016574</t>
  </si>
  <si>
    <t>სოფიკო კუჭავა</t>
  </si>
  <si>
    <t>61001048834</t>
  </si>
  <si>
    <t>მაია ფასანიძე</t>
  </si>
  <si>
    <t>33001056316</t>
  </si>
  <si>
    <t>მელანო მახარაძე</t>
  </si>
  <si>
    <t>26001023880</t>
  </si>
  <si>
    <t>მაგდა ტერენტიევა</t>
  </si>
  <si>
    <t>61001058986</t>
  </si>
  <si>
    <t>თამილა ღლონტი</t>
  </si>
  <si>
    <t>01001037105</t>
  </si>
  <si>
    <t>თამილა ბაუჟაძე</t>
  </si>
  <si>
    <t>61001068564</t>
  </si>
  <si>
    <t>ირაკლი მელია</t>
  </si>
  <si>
    <t>61001032706</t>
  </si>
  <si>
    <t>სალომე ბასილია</t>
  </si>
  <si>
    <t>61001070681</t>
  </si>
  <si>
    <t>ირმა გოლიაძე</t>
  </si>
  <si>
    <t>61001027492</t>
  </si>
  <si>
    <t>ნატალია დიასამიძე</t>
  </si>
  <si>
    <t>61004002804</t>
  </si>
  <si>
    <t>ლინდა აბულაძე</t>
  </si>
  <si>
    <t>61001074856</t>
  </si>
  <si>
    <t>ხათუნა აბაშიძე</t>
  </si>
  <si>
    <t>61002012855</t>
  </si>
  <si>
    <t>იზაბელა ბერიძე</t>
  </si>
  <si>
    <t>61006072303</t>
  </si>
  <si>
    <t>ლია ანთაძე</t>
  </si>
  <si>
    <t>61004044945</t>
  </si>
  <si>
    <t>თამარ სოსელია</t>
  </si>
  <si>
    <t>61001061243</t>
  </si>
  <si>
    <t>ნატალია კაკაბაძე</t>
  </si>
  <si>
    <t>61002006535</t>
  </si>
  <si>
    <t>ირაკლი აბულაძე</t>
  </si>
  <si>
    <t>61008002159</t>
  </si>
  <si>
    <t>61001046007</t>
  </si>
  <si>
    <t>მარინა მამულაძე</t>
  </si>
  <si>
    <t>17001006436</t>
  </si>
  <si>
    <t>ლილი ტაკიძე</t>
  </si>
  <si>
    <t>61004026437</t>
  </si>
  <si>
    <t>გიორგი ბერიძე</t>
  </si>
  <si>
    <t>61001074416</t>
  </si>
  <si>
    <t>შორენა დუმბაძე</t>
  </si>
  <si>
    <t>61006050439</t>
  </si>
  <si>
    <t>ლიანა თოდრია</t>
  </si>
  <si>
    <t>61001037930</t>
  </si>
  <si>
    <t>ვიოლეტა ჯიხაძე</t>
  </si>
  <si>
    <t>61006065635</t>
  </si>
  <si>
    <t>შორენა იაკობაძე</t>
  </si>
  <si>
    <t>61006059715</t>
  </si>
  <si>
    <t>ხატია სურმანიძე</t>
  </si>
  <si>
    <t>61001083391</t>
  </si>
  <si>
    <t>ნათია ფუტკარაძე</t>
  </si>
  <si>
    <t>61006077757</t>
  </si>
  <si>
    <t>ქეთევან ღარიბაშვილი</t>
  </si>
  <si>
    <t>61001067663</t>
  </si>
  <si>
    <t>კახა გორგაძე</t>
  </si>
  <si>
    <t>61001082737</t>
  </si>
  <si>
    <t>ზვიად ჩხაიძე</t>
  </si>
  <si>
    <t>26001008555</t>
  </si>
  <si>
    <t>რამაზ ბედინაძე</t>
  </si>
  <si>
    <t>61006266985</t>
  </si>
  <si>
    <t>ნუკრი ქათამაძე</t>
  </si>
  <si>
    <t>61010012745</t>
  </si>
  <si>
    <t>ბადრი ბერიძე</t>
  </si>
  <si>
    <t>61003000522</t>
  </si>
  <si>
    <t>ნათია ხოზრევანიძე</t>
  </si>
  <si>
    <t>61006063038</t>
  </si>
  <si>
    <t>ხათუნა ზოიძე</t>
  </si>
  <si>
    <t>61001026400</t>
  </si>
  <si>
    <t>ლალი კვაჭაძე</t>
  </si>
  <si>
    <t>61001039225</t>
  </si>
  <si>
    <t>ნუგზარ სელიმბა</t>
  </si>
  <si>
    <t>61006004851</t>
  </si>
  <si>
    <t>ლამარა ცინცაძე</t>
  </si>
  <si>
    <t>61003003762</t>
  </si>
  <si>
    <t>ნაზიბროლა მშვიდობაძე</t>
  </si>
  <si>
    <t>33001062017</t>
  </si>
  <si>
    <t>ნონა ხიმშიაშვილი</t>
  </si>
  <si>
    <t>61010006842</t>
  </si>
  <si>
    <t>რუსუდან კუჭაშვილი</t>
  </si>
  <si>
    <t>38001014206</t>
  </si>
  <si>
    <t>61010014844</t>
  </si>
  <si>
    <t>61010001895</t>
  </si>
  <si>
    <t>ედნარ ფუტკარაძე</t>
  </si>
  <si>
    <t>61010006775</t>
  </si>
  <si>
    <t>ლილი კილაძე</t>
  </si>
  <si>
    <t>61006057485</t>
  </si>
  <si>
    <t>იამზე თავდგირიძე</t>
  </si>
  <si>
    <t>61010002311</t>
  </si>
  <si>
    <t>რეზო ფუტკარაძე</t>
  </si>
  <si>
    <t>61010000932</t>
  </si>
  <si>
    <t>აბელ ფუტკარაძე</t>
  </si>
  <si>
    <t>61010001974</t>
  </si>
  <si>
    <t>მალხაზ ხიმშიაშვილი</t>
  </si>
  <si>
    <t>61010003373</t>
  </si>
  <si>
    <t>შოთა კაკალაძე</t>
  </si>
  <si>
    <t>61010010366</t>
  </si>
  <si>
    <t>ტარიელ მამულაძე</t>
  </si>
  <si>
    <t>61010000612</t>
  </si>
  <si>
    <t>მარინე ქამადაძე</t>
  </si>
  <si>
    <t>61010009310</t>
  </si>
  <si>
    <t>ელდარ ქამადაძე</t>
  </si>
  <si>
    <t>61010009309</t>
  </si>
  <si>
    <t>ზურაბ მაკარაძე</t>
  </si>
  <si>
    <t>61010017011</t>
  </si>
  <si>
    <t>აკაკი მაკარაძე</t>
  </si>
  <si>
    <t>61010016294</t>
  </si>
  <si>
    <t>ვლადიმერ ფუტკარაძე</t>
  </si>
  <si>
    <t>61010000127</t>
  </si>
  <si>
    <t>რუსლან ფუტკარაძე</t>
  </si>
  <si>
    <t>61010005796</t>
  </si>
  <si>
    <t>რევაზ ბერიძე</t>
  </si>
  <si>
    <t>61010016006</t>
  </si>
  <si>
    <t>თეიმურაზ ფუტკარაძე</t>
  </si>
  <si>
    <t>61010012877</t>
  </si>
  <si>
    <t>ოლეგ მაკარაძე</t>
  </si>
  <si>
    <t>61010003753</t>
  </si>
  <si>
    <t>დავით ცეცხლაძე</t>
  </si>
  <si>
    <t>61010008782</t>
  </si>
  <si>
    <t>ინგა კეკელიძე</t>
  </si>
  <si>
    <t>61002012917</t>
  </si>
  <si>
    <t>გულნარა ბერიძე</t>
  </si>
  <si>
    <t>61010014606</t>
  </si>
  <si>
    <t>თამრიკო აბუსელიძე</t>
  </si>
  <si>
    <t>61010018202</t>
  </si>
  <si>
    <t>ფრიდონ ბერიძე</t>
  </si>
  <si>
    <t>61010009753</t>
  </si>
  <si>
    <t>ჯემალ დავითაძე</t>
  </si>
  <si>
    <t>61010016896</t>
  </si>
  <si>
    <t>იაშა ზოსიძე</t>
  </si>
  <si>
    <t>61010010415</t>
  </si>
  <si>
    <t>ლევან მუკუტაძე</t>
  </si>
  <si>
    <t>61006052272</t>
  </si>
  <si>
    <t>ოთარ ებრალიძე</t>
  </si>
  <si>
    <t>61010018696</t>
  </si>
  <si>
    <t>ფრიდონ ფუტკარაძე</t>
  </si>
  <si>
    <t>61010004709</t>
  </si>
  <si>
    <t>ჯაბა გოგიტიძე</t>
  </si>
  <si>
    <t>61010000689</t>
  </si>
  <si>
    <t>მზიური ფუტკარაძე</t>
  </si>
  <si>
    <t>61010004750</t>
  </si>
  <si>
    <t>ნუგზარ სურმანიძე</t>
  </si>
  <si>
    <t>61010010330</t>
  </si>
  <si>
    <t>შოთა შაინიძე</t>
  </si>
  <si>
    <t>61010000549</t>
  </si>
  <si>
    <t>თენგიზ შაინიძე</t>
  </si>
  <si>
    <t>37001000040</t>
  </si>
  <si>
    <t>დავით ბოლქვაძე</t>
  </si>
  <si>
    <t>61010003518</t>
  </si>
  <si>
    <t>თემურ ლომინაძე</t>
  </si>
  <si>
    <t>61010005724</t>
  </si>
  <si>
    <t>დიმიტრი ქათამაძე</t>
  </si>
  <si>
    <t>61010006815</t>
  </si>
  <si>
    <t>ნარიმან ლომინაძე</t>
  </si>
  <si>
    <t>61010005033</t>
  </si>
  <si>
    <t>61010005174</t>
  </si>
  <si>
    <t>მერაბ ტაკიძე</t>
  </si>
  <si>
    <t>61010014227</t>
  </si>
  <si>
    <t>ამბერკი ბერიძე</t>
  </si>
  <si>
    <t>61010013210</t>
  </si>
  <si>
    <t>ნანული ჭაღალიძე</t>
  </si>
  <si>
    <t>61010014380</t>
  </si>
  <si>
    <t>ირაკლი ჭაღალიძე</t>
  </si>
  <si>
    <t>61010008225</t>
  </si>
  <si>
    <t>რამინ ამაღლობელი</t>
  </si>
  <si>
    <t>61010002864</t>
  </si>
  <si>
    <t>დავით კილაძე</t>
  </si>
  <si>
    <t>61010016652</t>
  </si>
  <si>
    <t>თამარა დიასამიძე</t>
  </si>
  <si>
    <t>61010005086</t>
  </si>
  <si>
    <t>როინ კილაძე</t>
  </si>
  <si>
    <t>61010005134</t>
  </si>
  <si>
    <t>ლევან ნაკაშიძე</t>
  </si>
  <si>
    <t>61010004910</t>
  </si>
  <si>
    <t>ნათელა დოლიძე</t>
  </si>
  <si>
    <t>61010010870</t>
  </si>
  <si>
    <t>გივი თავდგირიძე</t>
  </si>
  <si>
    <t>61010002560</t>
  </si>
  <si>
    <t>გურამ ზოიძე</t>
  </si>
  <si>
    <t>61002002626</t>
  </si>
  <si>
    <t>უშანგი ფუტკარაძე</t>
  </si>
  <si>
    <t>61010017958</t>
  </si>
  <si>
    <t>გიორგი ფუტკარაძე</t>
  </si>
  <si>
    <t>61010014840</t>
  </si>
  <si>
    <t>ნატალია ბერიძე</t>
  </si>
  <si>
    <t>61008003976</t>
  </si>
  <si>
    <t>მაყვალა დიასამიძე</t>
  </si>
  <si>
    <t>61010007879</t>
  </si>
  <si>
    <t>ჯემალ მელიქიშვილი</t>
  </si>
  <si>
    <t>61010001173</t>
  </si>
  <si>
    <t>61001071628</t>
  </si>
  <si>
    <t>გურანდა სურმანიძე</t>
  </si>
  <si>
    <t>61009014769</t>
  </si>
  <si>
    <t>მალხაზ ბოლქვაძე</t>
  </si>
  <si>
    <t>61009011952</t>
  </si>
  <si>
    <t>აკაკი გობაძე</t>
  </si>
  <si>
    <t>61009007311</t>
  </si>
  <si>
    <t>რობინზონ წულუკიძე</t>
  </si>
  <si>
    <t>61009019380</t>
  </si>
  <si>
    <t>თამაზ შავაძე</t>
  </si>
  <si>
    <t>61007006141</t>
  </si>
  <si>
    <t>კახა კახაძე</t>
  </si>
  <si>
    <t>61009026476</t>
  </si>
  <si>
    <t>ვაჟა ძირკვაძე</t>
  </si>
  <si>
    <t>61009021422</t>
  </si>
  <si>
    <t>ამირან გელაძე</t>
  </si>
  <si>
    <t>61009003541</t>
  </si>
  <si>
    <t>ინგა მელაძე</t>
  </si>
  <si>
    <t>61009012517</t>
  </si>
  <si>
    <t>აკაკი აბულაძე</t>
  </si>
  <si>
    <t>61009022307</t>
  </si>
  <si>
    <t>მზია თურაძე</t>
  </si>
  <si>
    <t>61009027084</t>
  </si>
  <si>
    <t>სიმონ დუმბაძე</t>
  </si>
  <si>
    <t>40001003548</t>
  </si>
  <si>
    <t>რევაზ გუნდაძე</t>
  </si>
  <si>
    <t>61009001150</t>
  </si>
  <si>
    <t>ზვიად ქამადაძე</t>
  </si>
  <si>
    <t>61009003827</t>
  </si>
  <si>
    <t>ეკატერინე ზოიძე</t>
  </si>
  <si>
    <t>61009007589</t>
  </si>
  <si>
    <t>ამირან ვაშაყმაძე</t>
  </si>
  <si>
    <t>61009023697</t>
  </si>
  <si>
    <t>ავთანდილ აბაშიძე</t>
  </si>
  <si>
    <t>61009006044</t>
  </si>
  <si>
    <t>გია ირემაძე</t>
  </si>
  <si>
    <t>61009026723</t>
  </si>
  <si>
    <t>ჯუმბერ ირემაძე</t>
  </si>
  <si>
    <t>61009006936</t>
  </si>
  <si>
    <t>ნოდარ გაბაიძე</t>
  </si>
  <si>
    <t>61009014209</t>
  </si>
  <si>
    <t>არჩილ აბაშიძე</t>
  </si>
  <si>
    <t>61009002571</t>
  </si>
  <si>
    <t>დავით ბაუჩაძე</t>
  </si>
  <si>
    <t>61003009591</t>
  </si>
  <si>
    <t>ჯუმბერ ბათნიძე</t>
  </si>
  <si>
    <t>61009023725</t>
  </si>
  <si>
    <t>ხელილ ჯაიანი</t>
  </si>
  <si>
    <t>61009001065</t>
  </si>
  <si>
    <t>ჯუმბერ შაინიძე</t>
  </si>
  <si>
    <t>61009003278</t>
  </si>
  <si>
    <t>61009004271</t>
  </si>
  <si>
    <t>თამილა დეკანაძე</t>
  </si>
  <si>
    <t>61009000473</t>
  </si>
  <si>
    <t>ოთარ საგინაძე</t>
  </si>
  <si>
    <t>61009024030</t>
  </si>
  <si>
    <t>რამაზ საგინაძე</t>
  </si>
  <si>
    <t>61009008084</t>
  </si>
  <si>
    <t>ამლეტ წერედიანი</t>
  </si>
  <si>
    <t>62004012489</t>
  </si>
  <si>
    <t>გოჩა ჩახაია</t>
  </si>
  <si>
    <t>19001089670</t>
  </si>
  <si>
    <t>ნარგიზა ფარჯიკია</t>
  </si>
  <si>
    <t>19001057426</t>
  </si>
  <si>
    <t>ლელა გიგიბერია</t>
  </si>
  <si>
    <t>19001065564</t>
  </si>
  <si>
    <t>გოგა ქობალია</t>
  </si>
  <si>
    <t>19001092604</t>
  </si>
  <si>
    <t>დათუნა ხუბუა</t>
  </si>
  <si>
    <t>19001012016</t>
  </si>
  <si>
    <t>ლამარა წურწუმია</t>
  </si>
  <si>
    <t>19001068241</t>
  </si>
  <si>
    <t>მაია კანკია</t>
  </si>
  <si>
    <t>19001042449</t>
  </si>
  <si>
    <t>19001020546</t>
  </si>
  <si>
    <t>თეა ვახანია</t>
  </si>
  <si>
    <t>19001039619</t>
  </si>
  <si>
    <t>მამუკა კონჯარია</t>
  </si>
  <si>
    <t>19001104364</t>
  </si>
  <si>
    <t xml:space="preserve">ასმათ კვარაცხელია </t>
  </si>
  <si>
    <t>19001008345</t>
  </si>
  <si>
    <t>ტოლიკი ღურწკაია</t>
  </si>
  <si>
    <t>19001079382</t>
  </si>
  <si>
    <t>ბაკურ სორდია</t>
  </si>
  <si>
    <t>19001038949</t>
  </si>
  <si>
    <t>51001002719</t>
  </si>
  <si>
    <t>ხვიჩა ბერიშვილი</t>
  </si>
  <si>
    <t>19001005233</t>
  </si>
  <si>
    <t>ნანა მაკარიძე</t>
  </si>
  <si>
    <t>21001027612</t>
  </si>
  <si>
    <t>თალიკო თოდუა</t>
  </si>
  <si>
    <t>19001002531</t>
  </si>
  <si>
    <t>ირმა ბაგდასაროვა</t>
  </si>
  <si>
    <t>19001082669</t>
  </si>
  <si>
    <t>ნანა ფარცვანია</t>
  </si>
  <si>
    <t>62001032139</t>
  </si>
  <si>
    <t>ემზარ ლემონჯავა</t>
  </si>
  <si>
    <t>19001063327</t>
  </si>
  <si>
    <t>მარიკა ლუკავა</t>
  </si>
  <si>
    <t>19001035658</t>
  </si>
  <si>
    <t>მარინა ანთია</t>
  </si>
  <si>
    <t>19001032722</t>
  </si>
  <si>
    <t>ნათია ქირია</t>
  </si>
  <si>
    <t>19001075668</t>
  </si>
  <si>
    <t>ელევთერი ლატარია</t>
  </si>
  <si>
    <t>19001067218</t>
  </si>
  <si>
    <t>ლანა ჯიქია</t>
  </si>
  <si>
    <t>19001086863</t>
  </si>
  <si>
    <t>მაია ჭკადუა</t>
  </si>
  <si>
    <t>19001074149</t>
  </si>
  <si>
    <t>ზვიად კორკელია</t>
  </si>
  <si>
    <t>19001104624</t>
  </si>
  <si>
    <t>მაია ყალიჩავა</t>
  </si>
  <si>
    <t>48001007043</t>
  </si>
  <si>
    <t>მარინე არძენაძე</t>
  </si>
  <si>
    <t>მაია აბესლამიძე</t>
  </si>
  <si>
    <t>61006074954</t>
  </si>
  <si>
    <t>ზვიად ასამბაძე</t>
  </si>
  <si>
    <t>61006061492</t>
  </si>
  <si>
    <t>გიორგი აბაშიძე</t>
  </si>
  <si>
    <t>61006060695</t>
  </si>
  <si>
    <t>ნაილე გოგიტიძე</t>
  </si>
  <si>
    <t>61006020414</t>
  </si>
  <si>
    <t>დარეჯან დიასამიძე</t>
  </si>
  <si>
    <t>61006014960</t>
  </si>
  <si>
    <t>თინათინ საფარიძე</t>
  </si>
  <si>
    <t>61006069136</t>
  </si>
  <si>
    <t>რევაზ ბუქიძე</t>
  </si>
  <si>
    <t>61006019970</t>
  </si>
  <si>
    <t>თეა თედორაძე</t>
  </si>
  <si>
    <t>61001030401</t>
  </si>
  <si>
    <t>ირმა ღორჯომელაძე</t>
  </si>
  <si>
    <t>61006057828</t>
  </si>
  <si>
    <t>ემზარ შავლიძე</t>
  </si>
  <si>
    <t>61006005309</t>
  </si>
  <si>
    <t>უმიან გერძაძე</t>
  </si>
  <si>
    <t>61006060419</t>
  </si>
  <si>
    <t>ნესტან აბესლამიძე</t>
  </si>
  <si>
    <t>61006044079</t>
  </si>
  <si>
    <t>გოჩა შარაბიძე</t>
  </si>
  <si>
    <t>ანზორ არჯევანიძე</t>
  </si>
  <si>
    <t>დალი ხოროიშვილი</t>
  </si>
  <si>
    <t>61006047190</t>
  </si>
  <si>
    <t>გიგა ზოიძე</t>
  </si>
  <si>
    <t>ნანი ხაჯიშვილი</t>
  </si>
  <si>
    <t>61006028656</t>
  </si>
  <si>
    <t>მადონა შარაძე</t>
  </si>
  <si>
    <t>61002014002</t>
  </si>
  <si>
    <t>იზა ზაქარაძე</t>
  </si>
  <si>
    <t>61006067087</t>
  </si>
  <si>
    <t>ნინო კახიძე</t>
  </si>
  <si>
    <t>61006059781</t>
  </si>
  <si>
    <t>ლელა ხინკილაძე</t>
  </si>
  <si>
    <t>61006076409</t>
  </si>
  <si>
    <t>ცისნამი დავითაძე</t>
  </si>
  <si>
    <t>61008013478</t>
  </si>
  <si>
    <t>61006023751</t>
  </si>
  <si>
    <t>მზია დავითაძე</t>
  </si>
  <si>
    <t>61006013725</t>
  </si>
  <si>
    <t>თემურ გორგილაძე</t>
  </si>
  <si>
    <t>61006023982</t>
  </si>
  <si>
    <t>გია თედორაძე</t>
  </si>
  <si>
    <t>61006015279</t>
  </si>
  <si>
    <t>არჩილ სავულიდი</t>
  </si>
  <si>
    <t>61006041886</t>
  </si>
  <si>
    <t>61006063305</t>
  </si>
  <si>
    <t>ნინო თედორაძე</t>
  </si>
  <si>
    <t>61006075705</t>
  </si>
  <si>
    <t>ხანუმა ფუტკარაძე</t>
  </si>
  <si>
    <t>61010016226</t>
  </si>
  <si>
    <t>ირაკლი გევორგიანი</t>
  </si>
  <si>
    <t>61006065031</t>
  </si>
  <si>
    <t>61007008153</t>
  </si>
  <si>
    <t>მარინა ქათამაძე</t>
  </si>
  <si>
    <t>61006055219</t>
  </si>
  <si>
    <t>ნუნუ კომახიძე</t>
  </si>
  <si>
    <t>61001013055</t>
  </si>
  <si>
    <t>ია ხონელია</t>
  </si>
  <si>
    <t>61007000430</t>
  </si>
  <si>
    <t>მირიან ძნელაძე</t>
  </si>
  <si>
    <t>61006023807</t>
  </si>
  <si>
    <t>რუსუდან ჯინჭარაძე</t>
  </si>
  <si>
    <t>61007001803</t>
  </si>
  <si>
    <t>ნატო სურმანიძე</t>
  </si>
  <si>
    <t>61006049216</t>
  </si>
  <si>
    <t>ნოდარ აბაშიძე</t>
  </si>
  <si>
    <t>61006034068</t>
  </si>
  <si>
    <t>გელბახიანი გივი</t>
  </si>
  <si>
    <t>ა/ტ მომსახურეობა</t>
  </si>
  <si>
    <t>ხალაძე გიორგი</t>
  </si>
  <si>
    <t>მესხი რამაზი</t>
  </si>
  <si>
    <t>ბეჟანიშვილი როინი</t>
  </si>
  <si>
    <t>ლომიძე ზურაბი</t>
  </si>
  <si>
    <t>არევაძე ალექსანდრე</t>
  </si>
  <si>
    <t>ფილიშვილი თეიმურაზი</t>
  </si>
  <si>
    <t>ვაიტაძე გიორგი</t>
  </si>
  <si>
    <t>ბერიანიძე ვახტანგი</t>
  </si>
  <si>
    <t>გოგიჩაძე მამუკა</t>
  </si>
  <si>
    <t>ნარსია მერაბი</t>
  </si>
  <si>
    <t>ონაშვილი მიშიკო</t>
  </si>
  <si>
    <t>გოგიჩაიშვილი ვაჟა</t>
  </si>
  <si>
    <t>პაქსაშვილი ზაზა</t>
  </si>
  <si>
    <t>მოისწრაფიშვილი თომა</t>
  </si>
  <si>
    <t>მოთიაშვილი ვაჟა</t>
  </si>
  <si>
    <t>ღვინერია ბიძინა</t>
  </si>
  <si>
    <t>დიაკონიძე რამაზი</t>
  </si>
  <si>
    <t>შოშიაშვილი გიორგი</t>
  </si>
  <si>
    <t>გულედანი სალომე</t>
  </si>
  <si>
    <t>თედიაშვილი ლაზარე</t>
  </si>
  <si>
    <t>შეროზია ბადრი</t>
  </si>
  <si>
    <t>აფციაური ელგუჯა</t>
  </si>
  <si>
    <t>ინაური უშანგი</t>
  </si>
  <si>
    <t>ყაველაშვილი ნოდარი</t>
  </si>
  <si>
    <t>ტოგონიძე ზაზა</t>
  </si>
  <si>
    <t>ლომიძე არჩილი</t>
  </si>
  <si>
    <t>გოგელიძე ზვიადი</t>
  </si>
  <si>
    <t>გუჩუა იური</t>
  </si>
  <si>
    <t>საქუაშვილი გიორგი</t>
  </si>
  <si>
    <t>შიუკაშვილი კარლო</t>
  </si>
  <si>
    <t>ტოკლიკიშვილი გოჩა</t>
  </si>
  <si>
    <t>უჭუჭიშვილი მიხეილი ფ/პ</t>
  </si>
  <si>
    <t>ჯოხაძე მერაბი</t>
  </si>
  <si>
    <t>ლოლაძე ზურაბი</t>
  </si>
  <si>
    <t>ტაბატაძე დავითი</t>
  </si>
  <si>
    <t>ჩადუნელი გიორგი</t>
  </si>
  <si>
    <t>01024075172</t>
  </si>
  <si>
    <t>ნადირიანი ჰამლეტი</t>
  </si>
  <si>
    <t>გეთიაშვილი რევაზი</t>
  </si>
  <si>
    <t>13001012630</t>
  </si>
  <si>
    <t>თევდორაშვილი გიორგი</t>
  </si>
  <si>
    <t>36001000678</t>
  </si>
  <si>
    <t>ქენქაძე ზურაბი</t>
  </si>
  <si>
    <t>გულუა ციალა</t>
  </si>
  <si>
    <t>მინაძე ზაზა</t>
  </si>
  <si>
    <t>შენგელია თამაზი</t>
  </si>
  <si>
    <t>ხურციძე მამუკა</t>
  </si>
  <si>
    <t>მეხრიშვილი მიხეილი</t>
  </si>
  <si>
    <t>წერეთელი გოჩა</t>
  </si>
  <si>
    <t>ოჩხიკიძე რაული</t>
  </si>
  <si>
    <t>მაზმანიანი გარნიკი</t>
  </si>
  <si>
    <t>ქებაძე ვეფხვია</t>
  </si>
  <si>
    <t>ყაველაშვილი ზურაბი</t>
  </si>
  <si>
    <t>მანჯგალაძე რამაზი</t>
  </si>
  <si>
    <t xml:space="preserve">მარგველაშვილი ტარიელი </t>
  </si>
  <si>
    <t>დარსაველიძე გიორგი</t>
  </si>
  <si>
    <t>დგებუაძე გიორგი</t>
  </si>
  <si>
    <t>პატარკაციშვილი ჯემალი</t>
  </si>
  <si>
    <t>კობახიძე გია</t>
  </si>
  <si>
    <t>ჯიქური გია</t>
  </si>
  <si>
    <t>კბილაშვილი ვაჟა</t>
  </si>
  <si>
    <t>გრიგალაშვილი მევლუდი</t>
  </si>
  <si>
    <t>ენუქიძე ზურაბი</t>
  </si>
  <si>
    <t>19001056881</t>
  </si>
  <si>
    <t>სიხაშვილი ავთანდილი</t>
  </si>
  <si>
    <t>გალოგრე ირაკლი</t>
  </si>
  <si>
    <t>ბერიშვილი სამუელ</t>
  </si>
  <si>
    <t>სარიშვილი ზაზა</t>
  </si>
  <si>
    <t>26001001162</t>
  </si>
  <si>
    <t>ცენტერაძე ბეჟანი</t>
  </si>
  <si>
    <t>მეგრელიძე კახა</t>
  </si>
  <si>
    <t>გიორგაძე ირაკლი</t>
  </si>
  <si>
    <t>ცინცაძე ლევანი</t>
  </si>
  <si>
    <t>ჩიქოვანი შალვა</t>
  </si>
  <si>
    <t>გოგრიჭიანი ილია</t>
  </si>
  <si>
    <t>ინჯგია თეიმურაზი</t>
  </si>
  <si>
    <t>დოლიძე კახა</t>
  </si>
  <si>
    <t>მატიაშვილი იოსებ</t>
  </si>
  <si>
    <t>ხელაშვილი სოლომონ</t>
  </si>
  <si>
    <t>ჭაფოძე სიმონი</t>
  </si>
  <si>
    <t>ჯიქიძე ბადრი</t>
  </si>
  <si>
    <t>მიროიანი სტანისლავ</t>
  </si>
  <si>
    <t>კაკულია ჯამრული</t>
  </si>
  <si>
    <t>ბაირამოვი მეითა</t>
  </si>
  <si>
    <t>ჭაჭუკაშვილი ნიკოლოზი</t>
  </si>
  <si>
    <t>დეკანოიძე გიორგი</t>
  </si>
  <si>
    <t>ქართველიშვილი ყაზბეგი</t>
  </si>
  <si>
    <t>01019008275</t>
  </si>
  <si>
    <t>ქობულაშვილი მალხაზი</t>
  </si>
  <si>
    <t>მესხი მერაბი</t>
  </si>
  <si>
    <t>გორდაძე გოჩა</t>
  </si>
  <si>
    <t>გამგებელი ალექსანდრე</t>
  </si>
  <si>
    <t>მეგრელიშვილი გიორგი</t>
  </si>
  <si>
    <t>ივანაშვილი მირიანი</t>
  </si>
  <si>
    <t>კობერიძე ვალერიანი</t>
  </si>
  <si>
    <t>გელბახიანი კახაბერი</t>
  </si>
  <si>
    <t>ივანაშვილი მურთაზი</t>
  </si>
  <si>
    <t>მაჭარაშვილი მერაბი</t>
  </si>
  <si>
    <t>ბერიძე მერაბი</t>
  </si>
  <si>
    <t>შუკაკიძე ტრისტანი</t>
  </si>
  <si>
    <t>თაბაგარი ოთარი</t>
  </si>
  <si>
    <t>თურმანიძე სამსონი</t>
  </si>
  <si>
    <t>ცარციძე მურმანი</t>
  </si>
  <si>
    <t>გამგებელი მერაბი</t>
  </si>
  <si>
    <t>60003001620</t>
  </si>
  <si>
    <t>ბერიძე კახა</t>
  </si>
  <si>
    <t>გამგებელი დავითი</t>
  </si>
  <si>
    <t>ერაძე ლაშა</t>
  </si>
  <si>
    <t>გულიაშვილი გიორგი</t>
  </si>
  <si>
    <t>ბურძენიძე გიორგი</t>
  </si>
  <si>
    <t>ჭიტაძე ზურაბი</t>
  </si>
  <si>
    <t>ცერცვაძე კახაბერი</t>
  </si>
  <si>
    <t>ცერცვაძე ტიტე</t>
  </si>
  <si>
    <t>ტეფნაძე დემური</t>
  </si>
  <si>
    <t>ნოზაძე მამუკა</t>
  </si>
  <si>
    <t>ივანაშვილი შალვა</t>
  </si>
  <si>
    <t>მესხი ალექსანდრე</t>
  </si>
  <si>
    <t>აბრამიშვილი ავთანდილი</t>
  </si>
  <si>
    <t>მიშველიძე აკაკი</t>
  </si>
  <si>
    <t>გოგესაშვილი ვალიკო</t>
  </si>
  <si>
    <t>ლაბუჩიძე ბორისი</t>
  </si>
  <si>
    <t>ხვედელიძე გურამი</t>
  </si>
  <si>
    <t>კალოვი დავითი</t>
  </si>
  <si>
    <t>ბერიძე გიორგი</t>
  </si>
  <si>
    <t>მაჭარაშვილი მანუჩარი</t>
  </si>
  <si>
    <t>მიქაბერიძე ვასილი</t>
  </si>
  <si>
    <t>თოდაძე მუხრანი</t>
  </si>
  <si>
    <t>ტყემალაძე ვასილი</t>
  </si>
  <si>
    <t>კუტალაძე გიორგი</t>
  </si>
  <si>
    <t>ჭელიძე გენადი</t>
  </si>
  <si>
    <t>3300101809</t>
  </si>
  <si>
    <t>ლომაძე ჟორა</t>
  </si>
  <si>
    <t>ჭელიძე გიორგი</t>
  </si>
  <si>
    <t>ავაქიშვილი აკაკი</t>
  </si>
  <si>
    <t>კელენჯერიძე კახაბერი</t>
  </si>
  <si>
    <t>კუპატაძე ინგა</t>
  </si>
  <si>
    <t>კვანჭილაშვილი თეიმურაზი</t>
  </si>
  <si>
    <t>იობაშვილი მუხრანი</t>
  </si>
  <si>
    <t>კომლაძე ნუნუ</t>
  </si>
  <si>
    <t>წიქარიძე გიორგი</t>
  </si>
  <si>
    <t>ოყრეშიძე ოთარი</t>
  </si>
  <si>
    <t>6000104099</t>
  </si>
  <si>
    <t>ჭიღლაძე გოჩა</t>
  </si>
  <si>
    <t>მესაბლიშვილი გოჩა</t>
  </si>
  <si>
    <t>კვაჭაძე თამაზი</t>
  </si>
  <si>
    <t>ლაშხია ლიანა</t>
  </si>
  <si>
    <t>გათენაშვილი ირაკლი</t>
  </si>
  <si>
    <t>ყავრელიშვილი ელიზბარი</t>
  </si>
  <si>
    <t>შუკაკიძე მუხრანი</t>
  </si>
  <si>
    <t>შუკაკიძე მამუკა</t>
  </si>
  <si>
    <t>იობიძე ამირანი</t>
  </si>
  <si>
    <t>კიკალიშვილი ჯემალი</t>
  </si>
  <si>
    <t>ფადიურაშვილი ნოდარი</t>
  </si>
  <si>
    <t>დვალიშვილი რეზო</t>
  </si>
  <si>
    <t>ფუტკარაძე მაყვალა</t>
  </si>
  <si>
    <t>მეგრელიძე ალექსი</t>
  </si>
  <si>
    <t>დობორჯგინიძე ემზარი</t>
  </si>
  <si>
    <t>ხიმშიაშვილი თამაზი</t>
  </si>
  <si>
    <t>ვაშაყმაძე ნუგზარი</t>
  </si>
  <si>
    <t>მახარაძე გენო</t>
  </si>
  <si>
    <t>კალაძე ანდრო</t>
  </si>
  <si>
    <t>ბესტაევი დავითი</t>
  </si>
  <si>
    <t>ჯანიაშვილი ჯიმი</t>
  </si>
  <si>
    <t>ჩაჩუა ომარი</t>
  </si>
  <si>
    <t>ხიზანიშვილი მერაბი</t>
  </si>
  <si>
    <t>კურტანიძე იუზა</t>
  </si>
  <si>
    <t>ბარბაქაძე ბესიკი</t>
  </si>
  <si>
    <t>ლობჟანიძე ჯაბა</t>
  </si>
  <si>
    <t>ქურციკიძე ჯაბა</t>
  </si>
  <si>
    <t>ჭიტაძე მამუკა</t>
  </si>
  <si>
    <t>გაგნიძე იური</t>
  </si>
  <si>
    <t>გივიშვილი ზაზა</t>
  </si>
  <si>
    <t>38001008402</t>
  </si>
  <si>
    <t>კაპანაძე გელა</t>
  </si>
  <si>
    <t>აბრამიშვილი მიხეილი</t>
  </si>
  <si>
    <t>კირტავა მამუკა</t>
  </si>
  <si>
    <t>62004013628</t>
  </si>
  <si>
    <t>დარჩიაშვილი მიხეილი</t>
  </si>
  <si>
    <t>ონაშვილი დავითი</t>
  </si>
  <si>
    <t>36001042642</t>
  </si>
  <si>
    <t>1375</t>
  </si>
  <si>
    <t>ონაშვილი თამაზი</t>
  </si>
  <si>
    <t>36001025080</t>
  </si>
  <si>
    <t>კაკაბაძე ალექსანდრე</t>
  </si>
  <si>
    <t>კრაველიძე იოსები</t>
  </si>
  <si>
    <t>ჭინჭარაული რომანი</t>
  </si>
  <si>
    <t>ადამოვი ლევონი</t>
  </si>
  <si>
    <t>კობახიძე დავითი</t>
  </si>
  <si>
    <t>შუბითიძე პავლე</t>
  </si>
  <si>
    <t>01027032011</t>
  </si>
  <si>
    <t>875</t>
  </si>
  <si>
    <t>კავთუაშვილი ზურაბი</t>
  </si>
  <si>
    <t>1875</t>
  </si>
  <si>
    <t>ლაფერაშვილი გივი</t>
  </si>
  <si>
    <t>ხარისთვალაშვილი ილია</t>
  </si>
  <si>
    <t>კოკაია ხვიჩა</t>
  </si>
  <si>
    <t>2412.5</t>
  </si>
  <si>
    <t>ფაშალიშვილი პაატა</t>
  </si>
  <si>
    <t>მაჭარაშვილი ცეზარი</t>
  </si>
  <si>
    <t>ხეჩიაშვილი გია</t>
  </si>
  <si>
    <t>ყირიმელი გიორგი</t>
  </si>
  <si>
    <t>850</t>
  </si>
  <si>
    <t>მარღია გრიშა</t>
  </si>
  <si>
    <t>62004015560</t>
  </si>
  <si>
    <t>მახარობლიშვილი გია</t>
  </si>
  <si>
    <t>ქავთარაძე ამირანი</t>
  </si>
  <si>
    <t>შეყილაძე ამირინდო</t>
  </si>
  <si>
    <t>უშარიძე გიორგი</t>
  </si>
  <si>
    <t>475</t>
  </si>
  <si>
    <t>ჭაჭუკაშვილი დავითი</t>
  </si>
  <si>
    <t>1850</t>
  </si>
  <si>
    <t>გიგაშვილი ამირანი</t>
  </si>
  <si>
    <t>ალექსაია მერაბი</t>
  </si>
  <si>
    <t>სარქისიანი სლავიკ</t>
  </si>
  <si>
    <t>2012.5</t>
  </si>
  <si>
    <t>წამალაშვილი უჩა</t>
  </si>
  <si>
    <t>ებელაშვილი ზურაბი</t>
  </si>
  <si>
    <t>2312.5</t>
  </si>
  <si>
    <t>ხუცურაული ალექსანდრე</t>
  </si>
  <si>
    <t>1725</t>
  </si>
  <si>
    <t>ბებუტიანი სარქისი</t>
  </si>
  <si>
    <t>1787.5</t>
  </si>
  <si>
    <t>ჭელიძე მერაბი</t>
  </si>
  <si>
    <t>2062.5</t>
  </si>
  <si>
    <t>გურგენიძე ემზარი</t>
  </si>
  <si>
    <t>275</t>
  </si>
  <si>
    <t>მიქატაძე ლევანი</t>
  </si>
  <si>
    <t>ჯახია ჯამბული</t>
  </si>
  <si>
    <t>ქარცივაძე ზურაბი</t>
  </si>
  <si>
    <t>ობოლაძე ნოე</t>
  </si>
  <si>
    <t>87.5</t>
  </si>
  <si>
    <t>ბაგათელია ველოდი</t>
  </si>
  <si>
    <t>სოლოღაშვილი ნიკოლოზ</t>
  </si>
  <si>
    <t>ჭელიძე დავითი</t>
  </si>
  <si>
    <t>ჯაჯანიძე დავითი</t>
  </si>
  <si>
    <t>ზუკაკიშვილი ზაქარია</t>
  </si>
  <si>
    <t>სებისკვერაძე ელგუჯა</t>
  </si>
  <si>
    <t>ჩალახეშაშვილი ჯამბული</t>
  </si>
  <si>
    <t>ჯიტავა ვალერი</t>
  </si>
  <si>
    <t>ჩაჩანიძე თეიმურაზი</t>
  </si>
  <si>
    <t>3800101121</t>
  </si>
  <si>
    <t>ბიბილაშვილი გიორგი</t>
  </si>
  <si>
    <t>ქიმაძე კობა</t>
  </si>
  <si>
    <t>ხაბეიშვილი ნუგზარი</t>
  </si>
  <si>
    <t>დევიძე მერაბი</t>
  </si>
  <si>
    <t>1100</t>
  </si>
  <si>
    <t>სასწრაფოშვილი იოსებ</t>
  </si>
  <si>
    <t>აბრამიშვილი თენგიზი</t>
  </si>
  <si>
    <t>1975</t>
  </si>
  <si>
    <t>მაჭარაშვილი ამირან</t>
  </si>
  <si>
    <t>გაბისკირია მიხეილ</t>
  </si>
  <si>
    <t>62005006371</t>
  </si>
  <si>
    <t>მიქაძე გოჩა</t>
  </si>
  <si>
    <t>კომლაძე ბესიკი</t>
  </si>
  <si>
    <t>როგავა თეიმურაზი</t>
  </si>
  <si>
    <t>ქვაჭრელაშვილი ლერი</t>
  </si>
  <si>
    <t>გრიგოლაშვილი ივანე</t>
  </si>
  <si>
    <t>ფირცხალაიშვილი გოჩა</t>
  </si>
  <si>
    <t>შეყილაძე ელდარი</t>
  </si>
  <si>
    <t>ქავთარაძე სურაჯი</t>
  </si>
  <si>
    <t>ფურცელაძე მერაბი</t>
  </si>
  <si>
    <t>მეშვილდიშვილი ლერი</t>
  </si>
  <si>
    <t>სურმანიძე რამაზი</t>
  </si>
  <si>
    <t>ზვიადაძე მერაბი</t>
  </si>
  <si>
    <t>1737.5</t>
  </si>
  <si>
    <t>ხორავა ვალტერი</t>
  </si>
  <si>
    <t>დანელიშვილი იოსები</t>
  </si>
  <si>
    <t>ტუღუში მურმანი</t>
  </si>
  <si>
    <t>125</t>
  </si>
  <si>
    <t>ბლიაძე პაატა</t>
  </si>
  <si>
    <t>ევინიანი სამველი</t>
  </si>
  <si>
    <t>მოდებაძე დავითი</t>
  </si>
  <si>
    <t>ისიანი გიორგი</t>
  </si>
  <si>
    <t>60003003776</t>
  </si>
  <si>
    <t>ბუჭყიაშვილი პაატა</t>
  </si>
  <si>
    <t>12001019135</t>
  </si>
  <si>
    <t>ილურიძე ალბერტი</t>
  </si>
  <si>
    <t>01003008183</t>
  </si>
  <si>
    <t xml:space="preserve">დიდებაშვილი გოჩა </t>
  </si>
  <si>
    <t>ტყემალაძე ალექსანდრე</t>
  </si>
  <si>
    <t>ფხალაძე სევერიანი</t>
  </si>
  <si>
    <t>1312.5</t>
  </si>
  <si>
    <t>ფანცულაია აბელი</t>
  </si>
  <si>
    <t>62005021598</t>
  </si>
  <si>
    <t>თოფურია თენგიზი</t>
  </si>
  <si>
    <t>ბოხაშვილი როსტომი</t>
  </si>
  <si>
    <t>დუმბაძე მარადი</t>
  </si>
  <si>
    <t>61008014283</t>
  </si>
  <si>
    <t>ბარამიძე ნატრული</t>
  </si>
  <si>
    <t>ბოლქვაძე ინეზა</t>
  </si>
  <si>
    <t>61006062962</t>
  </si>
  <si>
    <t>ტუღუში ია</t>
  </si>
  <si>
    <t>33001010986</t>
  </si>
  <si>
    <t>თოდუა ნინო</t>
  </si>
  <si>
    <t>61001063887</t>
  </si>
  <si>
    <t>მშვიდობაძე რუსუდან</t>
  </si>
  <si>
    <t>61001042457</t>
  </si>
  <si>
    <t>ქიზინიძე თამუნა</t>
  </si>
  <si>
    <t>61006065424</t>
  </si>
  <si>
    <t>გოგიტიძე თამარ</t>
  </si>
  <si>
    <t>61001076249</t>
  </si>
  <si>
    <t>ბაშარული იოსებ</t>
  </si>
  <si>
    <t>01025004372</t>
  </si>
  <si>
    <t>ჩიტორელიძე კობა</t>
  </si>
  <si>
    <t>მახარობლიშვილი ზაალი</t>
  </si>
  <si>
    <t>36001004710</t>
  </si>
  <si>
    <t>ამყოლაძე ჯანო</t>
  </si>
  <si>
    <t>38001036516</t>
  </si>
  <si>
    <t>გულაშვილი მალხაზი</t>
  </si>
  <si>
    <t>ჩიტრეკაშვილი გიორგი</t>
  </si>
  <si>
    <t>დეკანოზიშვილი ზურაბი</t>
  </si>
  <si>
    <t>შპს „მაგთიკომი“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</si>
  <si>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</si>
  <si>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</si>
  <si>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</si>
  <si>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</si>
  <si>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მათიაშვილი ეკა</t>
  </si>
  <si>
    <t>01011056818</t>
  </si>
  <si>
    <t>შიხიაშვილი ირმა</t>
  </si>
  <si>
    <t>რუხაძე გია</t>
  </si>
  <si>
    <t>ნოზაძე ლია</t>
  </si>
  <si>
    <t>ნებუნიშვილი ზვიად</t>
  </si>
  <si>
    <t>ლიკლიკაძე-ლურსმანაშვილი ფატმან</t>
  </si>
  <si>
    <t>21001001743</t>
  </si>
  <si>
    <t>არაბიძე-იოსელიანი ეთერი</t>
  </si>
  <si>
    <t>53001030456</t>
  </si>
  <si>
    <t>კორძაძე ლიდა</t>
  </si>
  <si>
    <t>37001009073</t>
  </si>
  <si>
    <t>ვაშაკიძე ნინო</t>
  </si>
  <si>
    <t>37001005771</t>
  </si>
  <si>
    <t>ვერულაშვილი მერაბი</t>
  </si>
  <si>
    <t>37001016758</t>
  </si>
  <si>
    <t>ნინუა ოლეგი</t>
  </si>
  <si>
    <t>37001011688</t>
  </si>
  <si>
    <t>კარტოზია ციალა</t>
  </si>
  <si>
    <t>37001001660</t>
  </si>
  <si>
    <t>მაზმიშვილი მარინე</t>
  </si>
  <si>
    <t>გეგეჭკორი გიული</t>
  </si>
  <si>
    <t>ბელაშვილი ტარიელი</t>
  </si>
  <si>
    <t>აფციაური ალექსი</t>
  </si>
  <si>
    <t>35001040863</t>
  </si>
  <si>
    <t>გიორგობიანი თენგიზი</t>
  </si>
  <si>
    <t>ბიწაძე ზვიადი</t>
  </si>
  <si>
    <t>54001008243</t>
  </si>
  <si>
    <t>აზნარაშვილი ალიოშა</t>
  </si>
  <si>
    <t>ოქროპილაშვილი ამირანი</t>
  </si>
  <si>
    <t>60001063538</t>
  </si>
  <si>
    <t>ხარიტოვა ვიტალი</t>
  </si>
  <si>
    <t>01021006263</t>
  </si>
  <si>
    <t>ზარქუა გიორგი</t>
  </si>
  <si>
    <t>51001004641</t>
  </si>
  <si>
    <t>ძაგნიძე თამაზი</t>
  </si>
  <si>
    <t>ხუციშვილი ვიტალი</t>
  </si>
  <si>
    <t>ჭურღულია ბადრი</t>
  </si>
  <si>
    <t>ჭაფოძე იოსები</t>
  </si>
  <si>
    <t>სულთანიშვილი მინდია</t>
  </si>
  <si>
    <t>სააკაძე მევლუდი</t>
  </si>
  <si>
    <t>მაჭარაშვილი გელა</t>
  </si>
  <si>
    <t>კოპაძე თენგიზი</t>
  </si>
  <si>
    <t>01027051670</t>
  </si>
  <si>
    <t>კახნიაშვილი ალექსანდრე</t>
  </si>
  <si>
    <t>გურეშიძე გოჩა</t>
  </si>
  <si>
    <t>გეთიაშვილი გიორგი</t>
  </si>
  <si>
    <t>გელაშვილი გრიშა</t>
  </si>
  <si>
    <t>გეგეჭკორი გოდერძი</t>
  </si>
  <si>
    <t>დევნოზაშვილი გელა</t>
  </si>
  <si>
    <t>ჩუბინიძე გულადი</t>
  </si>
  <si>
    <t>ბირკაია გიორგი ფ/პ</t>
  </si>
  <si>
    <t>ბერიძე ვიქტორი</t>
  </si>
  <si>
    <t>ჭანკვეტაძე აკაკი</t>
  </si>
  <si>
    <t>ოჩხიკიძე ბენია</t>
  </si>
  <si>
    <t>37001013520</t>
  </si>
  <si>
    <t>მესხი ბონდო</t>
  </si>
  <si>
    <t>ფირცხალავა თემური</t>
  </si>
  <si>
    <t>რობაქიძე ზურაბი</t>
  </si>
  <si>
    <t>41001009602</t>
  </si>
  <si>
    <t>ქუძიევი გელა</t>
  </si>
  <si>
    <t>01001061040</t>
  </si>
  <si>
    <t>შეყლაშვილი გოჩა</t>
  </si>
  <si>
    <t>38001004541</t>
  </si>
  <si>
    <t>ჯალიაშვილი სიმონი</t>
  </si>
  <si>
    <t>1001033143</t>
  </si>
  <si>
    <t xml:space="preserve">ტოგონიძე სოსო </t>
  </si>
  <si>
    <t>250010250387</t>
  </si>
  <si>
    <t xml:space="preserve">კვიჟინაძე ვასილ </t>
  </si>
  <si>
    <t>01001002979</t>
  </si>
  <si>
    <t>ბასილაშვილი ალექსანდრე</t>
  </si>
  <si>
    <t>01013012845</t>
  </si>
  <si>
    <t>ღუღუნიშვილი ჯონი</t>
  </si>
  <si>
    <t>54001001643</t>
  </si>
  <si>
    <t>გოგიჩაშვილი ელიზბარი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</si>
  <si>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</si>
  <si>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</si>
  <si>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</si>
  <si>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</si>
  <si>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კაციაშვილი რამაზი</t>
  </si>
  <si>
    <t>სიყმაშვილი ზაალ</t>
  </si>
  <si>
    <t>01009008727</t>
  </si>
  <si>
    <t>ლობჟანიძე ვასილი</t>
  </si>
  <si>
    <t>შუკაკიძე ამირან</t>
  </si>
  <si>
    <t>38001024958</t>
  </si>
  <si>
    <t>კუტალაძე სოსიკო</t>
  </si>
  <si>
    <t>38001003844</t>
  </si>
  <si>
    <t>ფარცხალაძე თამაზი</t>
  </si>
  <si>
    <t>12001077512</t>
  </si>
  <si>
    <t>აფხაზაშვილი ამირანი</t>
  </si>
  <si>
    <t>12001048138</t>
  </si>
  <si>
    <t>ლომთაძე რევაზი</t>
  </si>
  <si>
    <t>01023005815</t>
  </si>
  <si>
    <t>გულიტაშვილი თეიმურაზ</t>
  </si>
  <si>
    <t>38001005981</t>
  </si>
  <si>
    <t>ფიფია მარინე</t>
  </si>
  <si>
    <t>კორდინატორის მომსახურება</t>
  </si>
  <si>
    <t>შენგელია ლერი</t>
  </si>
  <si>
    <t>62006007723</t>
  </si>
  <si>
    <t xml:space="preserve">გელაშვილი მაია </t>
  </si>
  <si>
    <t>კვარაცხელია დევი</t>
  </si>
  <si>
    <t>დავითულიანი მერაბი</t>
  </si>
  <si>
    <t>ლორთქიფანიძე ვახტანგი</t>
  </si>
  <si>
    <t>დარბაიძე გელა</t>
  </si>
  <si>
    <t>ქოქაშვილი ლევანი</t>
  </si>
  <si>
    <t>გოგოლაძე ზვიადი</t>
  </si>
  <si>
    <t>კაპანაძე გიორგი</t>
  </si>
  <si>
    <t>მარგიანი გოჩა</t>
  </si>
  <si>
    <t>გელაშვილი ზაქრო</t>
  </si>
  <si>
    <t>შპს ძველი უბანი</t>
  </si>
  <si>
    <t>202055122</t>
  </si>
  <si>
    <t>ავალიშვილი მალხაზი</t>
  </si>
  <si>
    <t>01029007077</t>
  </si>
  <si>
    <t>ბუდაღაშვილი ილია</t>
  </si>
  <si>
    <t>1011022847</t>
  </si>
  <si>
    <t>ცქვიტაია ფრიდონი</t>
  </si>
  <si>
    <t>ურუშაძე თემური</t>
  </si>
  <si>
    <t>26001002788</t>
  </si>
  <si>
    <t>ნოზაძე გიორგი</t>
  </si>
  <si>
    <t>38001008087</t>
  </si>
  <si>
    <t>გელაშვილი თენგიზი</t>
  </si>
  <si>
    <t>38001006043</t>
  </si>
  <si>
    <t>მაჭარაშვილი ზაზა</t>
  </si>
  <si>
    <t>38001013725</t>
  </si>
  <si>
    <t>კურტანიძე გიორგი</t>
  </si>
  <si>
    <t>38001010661</t>
  </si>
  <si>
    <t>კობერიძე გოჩა</t>
  </si>
  <si>
    <t>54001046385</t>
  </si>
  <si>
    <t>გვიანიძე თორნიკე</t>
  </si>
  <si>
    <t>38001009615</t>
  </si>
  <si>
    <t>ხაჩიური აბესალომი</t>
  </si>
  <si>
    <t>59001109110</t>
  </si>
  <si>
    <t>შაბოიანი ვაზირი</t>
  </si>
  <si>
    <t>12001004631</t>
  </si>
  <si>
    <t>გოგატიშვილი ოლეგი</t>
  </si>
  <si>
    <t>38001004983</t>
  </si>
  <si>
    <t>ბუცხრიკიძე უჩა</t>
  </si>
  <si>
    <t>60001104137</t>
  </si>
  <si>
    <t>შიუკაშვილი ნიკოლოზი</t>
  </si>
  <si>
    <t>14001019071</t>
  </si>
  <si>
    <t>ჯინიყაშვილი რევაზე</t>
  </si>
  <si>
    <t>35001057385</t>
  </si>
  <si>
    <t>ნოზაძე მურადი</t>
  </si>
  <si>
    <t>01001002439</t>
  </si>
  <si>
    <t>სიორდია გოჩა</t>
  </si>
  <si>
    <t>01324094367</t>
  </si>
  <si>
    <t>31001003360</t>
  </si>
  <si>
    <t>გველესიანი მერაბ</t>
  </si>
  <si>
    <t>თათრიშვილი მედეა</t>
  </si>
  <si>
    <t>ლაღიძე ნანა</t>
  </si>
  <si>
    <t>60001006326</t>
  </si>
  <si>
    <t>ჩოკანდარიან ვარდან</t>
  </si>
  <si>
    <t>07001012469</t>
  </si>
  <si>
    <t>ჯინჭარაძე ავთანდილ</t>
  </si>
  <si>
    <t>37001012720</t>
  </si>
  <si>
    <t>ქავთარაშვილი თამაზ</t>
  </si>
  <si>
    <t>08001001621</t>
  </si>
  <si>
    <t>დაუთაშვილი მთვარისა</t>
  </si>
  <si>
    <t>15001000368</t>
  </si>
  <si>
    <t>ბეჟიტაშვილი ნიკოლოზ</t>
  </si>
  <si>
    <t>12001086455</t>
  </si>
  <si>
    <t>მღებრიშვილი ელისო</t>
  </si>
  <si>
    <t>360012012436</t>
  </si>
  <si>
    <t>ლეგაშვილი ვიქტორ</t>
  </si>
  <si>
    <t>45001002714</t>
  </si>
  <si>
    <t>სესხის პროცენტი</t>
  </si>
  <si>
    <t>1.2.15.12</t>
  </si>
  <si>
    <t>1.2.15.13</t>
  </si>
  <si>
    <t>1.2.15.14</t>
  </si>
  <si>
    <t>1.2.15.15</t>
  </si>
  <si>
    <t>1.2.15.16</t>
  </si>
  <si>
    <t>1.2.15.17</t>
  </si>
  <si>
    <t>1.2.15.18</t>
  </si>
  <si>
    <t>მიმინოშვილი</t>
  </si>
  <si>
    <t>01015000786</t>
  </si>
  <si>
    <t>GE81BG0000000937464000</t>
  </si>
  <si>
    <t>გოგიბერიძე</t>
  </si>
  <si>
    <t>დარჯანია</t>
  </si>
  <si>
    <t>ბადრი</t>
  </si>
  <si>
    <t>თემური</t>
  </si>
  <si>
    <t>საჰაერო ბურთების ჰელიუმით დაბერვა</t>
  </si>
  <si>
    <t>წარმომადგენლები საარჩევნო კომისიებში</t>
  </si>
  <si>
    <t>აღსრულების ბიურო</t>
  </si>
  <si>
    <t>თემურ</t>
  </si>
  <si>
    <t>ნიბლიაშვილი</t>
  </si>
  <si>
    <t>1568.75</t>
  </si>
  <si>
    <t>1837.50</t>
  </si>
  <si>
    <t>1837.5</t>
  </si>
  <si>
    <t>2350</t>
  </si>
  <si>
    <t>1350</t>
  </si>
  <si>
    <t>1550</t>
  </si>
  <si>
    <t>1287.5</t>
  </si>
  <si>
    <t>2750</t>
  </si>
  <si>
    <t>1933.75</t>
  </si>
  <si>
    <t>1475</t>
  </si>
  <si>
    <t>1412.5</t>
  </si>
  <si>
    <t>2975</t>
  </si>
  <si>
    <t>637.5</t>
  </si>
  <si>
    <t>975</t>
  </si>
  <si>
    <t>1325</t>
  </si>
  <si>
    <t>2112.5</t>
  </si>
  <si>
    <t>2175</t>
  </si>
  <si>
    <t>1537.5</t>
  </si>
  <si>
    <t>ღვინიაშვილი ნუგზარი</t>
  </si>
  <si>
    <t>2475</t>
  </si>
  <si>
    <t>1225</t>
  </si>
  <si>
    <t>2162.5</t>
  </si>
  <si>
    <t>2225</t>
  </si>
  <si>
    <t>1912.5</t>
  </si>
  <si>
    <t>1450</t>
  </si>
  <si>
    <t>2600</t>
  </si>
  <si>
    <t>2187.5</t>
  </si>
  <si>
    <t>762.5</t>
  </si>
  <si>
    <t>1656.25</t>
  </si>
  <si>
    <t>187.5</t>
  </si>
  <si>
    <t>2325</t>
  </si>
  <si>
    <t>2512.5</t>
  </si>
  <si>
    <t>2525</t>
  </si>
  <si>
    <t>2462.5</t>
  </si>
  <si>
    <t>1637.5</t>
  </si>
  <si>
    <t>პატარქალიშვილი მერაბი</t>
  </si>
  <si>
    <t>თევდორაშვილი ხვთისო</t>
  </si>
  <si>
    <t>სარქისიანი ფელიქსი</t>
  </si>
  <si>
    <t>ზუხბაია ელგუჯა</t>
  </si>
  <si>
    <t>62006026869</t>
  </si>
  <si>
    <t>შპს ალმა პლიუსი</t>
  </si>
  <si>
    <t>204873388</t>
  </si>
  <si>
    <t>401963979</t>
  </si>
  <si>
    <t>Shanghai Zrading Co. LTD</t>
  </si>
  <si>
    <t>სილიკონის სამაჯურები</t>
  </si>
  <si>
    <t>გუმბერიძე ავთანდილი</t>
  </si>
  <si>
    <t>01010012224</t>
  </si>
  <si>
    <t>ხურციძე გიორგი</t>
  </si>
  <si>
    <t>60002012454</t>
  </si>
  <si>
    <t>ფილაური კახაბერი</t>
  </si>
  <si>
    <t>35001030539</t>
  </si>
  <si>
    <t>მახაჭაშვილი ბესიკი</t>
  </si>
  <si>
    <t>ღლიღვაშვილი ვლადიმერი</t>
  </si>
  <si>
    <t>40001007172</t>
  </si>
  <si>
    <t>ჯურხაძე ნიკოლოზი</t>
  </si>
  <si>
    <t>53001022432</t>
  </si>
  <si>
    <t>ლიპარტელიანი ვლადიმერი</t>
  </si>
  <si>
    <t>27001001242</t>
  </si>
  <si>
    <t>წულაია შოთა</t>
  </si>
  <si>
    <t>48001001480</t>
  </si>
  <si>
    <t>გუმბერიძე გიორგი</t>
  </si>
  <si>
    <t>17001003663</t>
  </si>
  <si>
    <t>კუკასიანი აშოტი</t>
  </si>
  <si>
    <t>33001048968</t>
  </si>
  <si>
    <t>სხულუხია სლავერ</t>
  </si>
  <si>
    <t>62004003823</t>
  </si>
  <si>
    <t>აბაშიძე ავთანდილ</t>
  </si>
  <si>
    <t>ლობჯანიძე ვასილი</t>
  </si>
  <si>
    <t>დეკანოიძე თეიმურაზი</t>
  </si>
  <si>
    <t>01024024240</t>
  </si>
  <si>
    <t>კობახიძე მანუჩარი</t>
  </si>
  <si>
    <t>54001007893</t>
  </si>
  <si>
    <t>35001083244</t>
  </si>
  <si>
    <t>ქალდანი ელგუჯა</t>
  </si>
  <si>
    <t>62004017231</t>
  </si>
  <si>
    <t>წიკლაური ჯემალი</t>
  </si>
  <si>
    <t>01001070519</t>
  </si>
  <si>
    <t>ნოზაძე ბესიკი</t>
  </si>
  <si>
    <t>38001007264</t>
  </si>
  <si>
    <t>წულაძე დავითი</t>
  </si>
  <si>
    <t>61003002890</t>
  </si>
  <si>
    <t>ჟღენტი გოჩა</t>
  </si>
  <si>
    <t>01027059958</t>
  </si>
  <si>
    <t>მარანელი ივანე</t>
  </si>
  <si>
    <t>01027041863</t>
  </si>
  <si>
    <t>ჯანელიძე სიმონი</t>
  </si>
  <si>
    <t>01025005268</t>
  </si>
  <si>
    <t>ხოშორაძე ჯუმბერი</t>
  </si>
  <si>
    <t>ბუღაძე მალხაზი</t>
  </si>
  <si>
    <t>38001022997</t>
  </si>
  <si>
    <t>გოგესაშვილი ირაკლი</t>
  </si>
  <si>
    <t>ბუჩუკური მარინა</t>
  </si>
  <si>
    <t>01015001098</t>
  </si>
  <si>
    <t>ბუღაძე დავითი</t>
  </si>
  <si>
    <t>38001025346</t>
  </si>
  <si>
    <t>მესხი გივი</t>
  </si>
  <si>
    <t>38001012621</t>
  </si>
  <si>
    <t>ბრეგვაძე ზაური</t>
  </si>
  <si>
    <t>38001004502</t>
  </si>
  <si>
    <t>კაპანაძე გოჩა</t>
  </si>
  <si>
    <t>38001003715</t>
  </si>
  <si>
    <t>გრძელიშვილი რომანი</t>
  </si>
  <si>
    <t>38001001422</t>
  </si>
  <si>
    <t>ჭიღლაძე ტარიელი</t>
  </si>
  <si>
    <t>38001009423</t>
  </si>
  <si>
    <t>ჯოჯუა გიორგი</t>
  </si>
  <si>
    <t>48001003765</t>
  </si>
  <si>
    <t>ბადალაშვილი ივანე</t>
  </si>
  <si>
    <t>3600101880</t>
  </si>
  <si>
    <t>კაკუბერი მურთაზი</t>
  </si>
  <si>
    <t>62001002370</t>
  </si>
  <si>
    <t>ურუშაძე ირაკლი</t>
  </si>
  <si>
    <t>26001005422</t>
  </si>
  <si>
    <t>აფციაური ივანე</t>
  </si>
  <si>
    <t>16001011304</t>
  </si>
  <si>
    <t>შანშაშვილი გიორგი</t>
  </si>
  <si>
    <t>40001007202</t>
  </si>
  <si>
    <t>შაბოიანი თენგიზი</t>
  </si>
  <si>
    <t>12001015991</t>
  </si>
  <si>
    <t>ზარანდია გოჩა</t>
  </si>
  <si>
    <t>19001037261</t>
  </si>
  <si>
    <t>ბერიძე გოგა</t>
  </si>
  <si>
    <t>38001040907</t>
  </si>
  <si>
    <t>გაბრიჭიძე გელა</t>
  </si>
  <si>
    <t>38001002281</t>
  </si>
  <si>
    <t>38001010404</t>
  </si>
  <si>
    <t>გულიაშვილი დავითი</t>
  </si>
  <si>
    <t>38001005818</t>
  </si>
  <si>
    <t>იაკობაშვილი დავითი</t>
  </si>
  <si>
    <t>38001002854</t>
  </si>
  <si>
    <t>წურწუმია ნონა</t>
  </si>
  <si>
    <t>51001013292</t>
  </si>
  <si>
    <t>38001012239</t>
  </si>
  <si>
    <t>43001000382</t>
  </si>
  <si>
    <t>01012028853</t>
  </si>
  <si>
    <t>ჭიღლაძე ვლადიმერ</t>
  </si>
  <si>
    <t>01031006861</t>
  </si>
  <si>
    <t>პეტრიაშვილი ბესიკი</t>
  </si>
  <si>
    <t>13001009608</t>
  </si>
  <si>
    <t>დანელია თენგიზი</t>
  </si>
  <si>
    <t>29001010613</t>
  </si>
  <si>
    <t>ნიბლიაშვილი თემურ</t>
  </si>
  <si>
    <t>31001049270</t>
  </si>
  <si>
    <t>ასკურავა გიორგი</t>
  </si>
  <si>
    <t>01009004154</t>
  </si>
  <si>
    <t>სათარჯიმნო მომსახურეობა</t>
  </si>
  <si>
    <t>შ.პ.ს. რეი ლაითი</t>
  </si>
  <si>
    <t>400006578</t>
  </si>
  <si>
    <t>ქ. თბილისი მ.კოსტავას #69</t>
  </si>
  <si>
    <t>სხვა</t>
  </si>
  <si>
    <t>შ.პ.ს. ლიზინგი XXI</t>
  </si>
  <si>
    <t>204929532</t>
  </si>
  <si>
    <t>მცხეთის რ-ნი ს. მუხრანი</t>
  </si>
  <si>
    <t>1.2.15.19</t>
  </si>
  <si>
    <t>1.2.15.20</t>
  </si>
  <si>
    <t>05/31/2012</t>
  </si>
  <si>
    <t>კობახიძე</t>
  </si>
  <si>
    <t>01008000293</t>
  </si>
  <si>
    <t>01011055455</t>
  </si>
  <si>
    <t>აზმაიფარაშვილი</t>
  </si>
  <si>
    <t>01008000081</t>
  </si>
  <si>
    <t>ქარდავა</t>
  </si>
  <si>
    <t>სალომე</t>
  </si>
  <si>
    <t>01008003703</t>
  </si>
  <si>
    <t>GE89CR0000000889683601</t>
  </si>
  <si>
    <t>GE87CR0000000893603601</t>
  </si>
  <si>
    <t>GE92CR0000001094474506</t>
  </si>
  <si>
    <t>GE96CR0000000902153601</t>
  </si>
  <si>
    <t>GE87CR0000000855773601</t>
  </si>
  <si>
    <t>GE51CR0000000004933618</t>
  </si>
  <si>
    <t>20.06.2012</t>
  </si>
  <si>
    <t>30</t>
  </si>
  <si>
    <t>21.06.2012</t>
  </si>
  <si>
    <t>22.06.2012</t>
  </si>
  <si>
    <t>40</t>
  </si>
  <si>
    <t>16,2</t>
  </si>
  <si>
    <t>72,9</t>
  </si>
  <si>
    <t>25.06.2012</t>
  </si>
  <si>
    <t>9</t>
  </si>
  <si>
    <t>77</t>
  </si>
  <si>
    <t>324</t>
  </si>
  <si>
    <t>3</t>
  </si>
  <si>
    <t>2,5</t>
  </si>
  <si>
    <t>2</t>
  </si>
  <si>
    <t>4</t>
  </si>
  <si>
    <t>12</t>
  </si>
  <si>
    <t>26.06.2012</t>
  </si>
  <si>
    <t>42</t>
  </si>
  <si>
    <t>27.06.2012</t>
  </si>
  <si>
    <t>15</t>
  </si>
  <si>
    <t>28.06.2012</t>
  </si>
  <si>
    <t>1</t>
  </si>
  <si>
    <t>29.06.2012</t>
  </si>
  <si>
    <t>107</t>
  </si>
  <si>
    <t>27000</t>
  </si>
  <si>
    <t>7</t>
  </si>
  <si>
    <t>6750</t>
  </si>
  <si>
    <t>25</t>
  </si>
  <si>
    <t>02.07.2012</t>
  </si>
  <si>
    <t>03.07.2012</t>
  </si>
  <si>
    <t>204</t>
  </si>
  <si>
    <t>162,5</t>
  </si>
  <si>
    <t>04.07.2012</t>
  </si>
  <si>
    <t>05.07.2012</t>
  </si>
  <si>
    <t>06.07.2012</t>
  </si>
  <si>
    <t>1400</t>
  </si>
  <si>
    <t>09.07.2012</t>
  </si>
  <si>
    <t>10.07.2012</t>
  </si>
  <si>
    <t>8</t>
  </si>
  <si>
    <t>11.07.2012</t>
  </si>
  <si>
    <t>12.07.2012</t>
  </si>
  <si>
    <t>13.07.2012</t>
  </si>
  <si>
    <t>2500</t>
  </si>
  <si>
    <t>16.07.2012</t>
  </si>
  <si>
    <t>17.07.2012</t>
  </si>
  <si>
    <t>160</t>
  </si>
  <si>
    <t>18.07.2012</t>
  </si>
  <si>
    <t>489</t>
  </si>
  <si>
    <t>23.07.2012</t>
  </si>
  <si>
    <t>19.07.2012</t>
  </si>
  <si>
    <t>სარჩიმელია</t>
  </si>
  <si>
    <t>გენო</t>
  </si>
  <si>
    <t>01030001214</t>
  </si>
  <si>
    <t>GE63CR0030086092043601</t>
  </si>
  <si>
    <t>54001054014</t>
  </si>
  <si>
    <t>გუგული</t>
  </si>
  <si>
    <t>01018001294</t>
  </si>
  <si>
    <t>გონგლაძე</t>
  </si>
  <si>
    <t>33001004871</t>
  </si>
  <si>
    <t>ზარასპაშვილი</t>
  </si>
  <si>
    <t>ნაირა</t>
  </si>
  <si>
    <t>01019036049</t>
  </si>
  <si>
    <t>ნაზი</t>
  </si>
  <si>
    <t>54001017082</t>
  </si>
  <si>
    <t>01024000182</t>
  </si>
  <si>
    <t>01017022588</t>
  </si>
  <si>
    <t>გულნარა</t>
  </si>
  <si>
    <t>01010001876</t>
  </si>
  <si>
    <t>ხორგუაშვილი</t>
  </si>
  <si>
    <t>59001000930</t>
  </si>
  <si>
    <t>ჯაში</t>
  </si>
  <si>
    <t>01008044349</t>
  </si>
  <si>
    <t>ჭიკაძე</t>
  </si>
  <si>
    <t>01010005865</t>
  </si>
  <si>
    <t>თოფჩიშვილი</t>
  </si>
  <si>
    <t>ხვიჩა</t>
  </si>
  <si>
    <t>31001000512</t>
  </si>
  <si>
    <t>ჭიჭინაძე</t>
  </si>
  <si>
    <t>ინეზა</t>
  </si>
  <si>
    <t>01001033652</t>
  </si>
  <si>
    <t>ღვინჯილია</t>
  </si>
  <si>
    <t>01008012065</t>
  </si>
  <si>
    <t>ინასარიძე</t>
  </si>
  <si>
    <t>01030004798</t>
  </si>
  <si>
    <t>01008016891</t>
  </si>
  <si>
    <t>ნაკაშიძე</t>
  </si>
  <si>
    <t>ჩილაშვილი</t>
  </si>
  <si>
    <t>გიული</t>
  </si>
  <si>
    <t>01007003954</t>
  </si>
  <si>
    <t>20001014453</t>
  </si>
  <si>
    <t>ცაია</t>
  </si>
  <si>
    <t>09001004689</t>
  </si>
  <si>
    <t>ქარსელაძე</t>
  </si>
  <si>
    <t>მადონა</t>
  </si>
  <si>
    <t>01030035230</t>
  </si>
  <si>
    <t>დამენია</t>
  </si>
  <si>
    <t>01015010361</t>
  </si>
  <si>
    <t>სხირტლაძე</t>
  </si>
  <si>
    <t>მარი</t>
  </si>
  <si>
    <t>01024043095</t>
  </si>
  <si>
    <t>ლეიაშვილი</t>
  </si>
  <si>
    <t>01024008644</t>
  </si>
  <si>
    <t>მურვანიძე</t>
  </si>
  <si>
    <t>01024035815</t>
  </si>
  <si>
    <t>ვარდოსანიძე</t>
  </si>
  <si>
    <t>01009013914</t>
  </si>
  <si>
    <t>ხუროშვილი</t>
  </si>
  <si>
    <t>01026006296</t>
  </si>
  <si>
    <t>იორამაშვილი</t>
  </si>
  <si>
    <t>დიანა</t>
  </si>
  <si>
    <t>01008036540</t>
  </si>
  <si>
    <t>საკანდელიძე</t>
  </si>
  <si>
    <t>ლუდმილა</t>
  </si>
  <si>
    <t>01006002425</t>
  </si>
  <si>
    <t>გაბრიჭიძე</t>
  </si>
  <si>
    <t>01007009222</t>
  </si>
  <si>
    <t>ცეკვაშვილი</t>
  </si>
  <si>
    <t>ირინე</t>
  </si>
  <si>
    <t>01006013956</t>
  </si>
  <si>
    <t>იმედაძე</t>
  </si>
  <si>
    <t>60001012125</t>
  </si>
  <si>
    <t>საბაშვილი</t>
  </si>
  <si>
    <t>01008009347</t>
  </si>
  <si>
    <t>ქოთოლაშვილი</t>
  </si>
  <si>
    <t>ბაკური</t>
  </si>
  <si>
    <t>43001005296</t>
  </si>
  <si>
    <t>ოსაძე</t>
  </si>
  <si>
    <t>43001009524</t>
  </si>
  <si>
    <t>დავაძე</t>
  </si>
  <si>
    <t>პლატონ</t>
  </si>
  <si>
    <t>38001002380</t>
  </si>
  <si>
    <t>თოფურიძე</t>
  </si>
  <si>
    <t>01024013029</t>
  </si>
  <si>
    <t>ვეშაპიძე</t>
  </si>
  <si>
    <t>01018003180</t>
  </si>
  <si>
    <t>ჯანელიძე</t>
  </si>
  <si>
    <t>ოლღა</t>
  </si>
  <si>
    <t>01024038264</t>
  </si>
  <si>
    <t>ლობჟანიძე</t>
  </si>
  <si>
    <t>შალვა</t>
  </si>
  <si>
    <t>01024026498</t>
  </si>
  <si>
    <t>დაშნიანი</t>
  </si>
  <si>
    <t>01003010620</t>
  </si>
  <si>
    <t>ღუდუშაური</t>
  </si>
  <si>
    <t>არმაზი</t>
  </si>
  <si>
    <t>44001000548</t>
  </si>
  <si>
    <t>01009002982</t>
  </si>
  <si>
    <t>შეწირული</t>
  </si>
  <si>
    <t>01024047911</t>
  </si>
  <si>
    <t>ჯალიაშვილი</t>
  </si>
  <si>
    <t>35001031424</t>
  </si>
  <si>
    <t>კვერნაძე</t>
  </si>
  <si>
    <t>ვალენტინა</t>
  </si>
  <si>
    <t>60001019613</t>
  </si>
  <si>
    <t>ჯორბენაძე</t>
  </si>
  <si>
    <t>01006006685</t>
  </si>
  <si>
    <t>ჯანგავაძე</t>
  </si>
  <si>
    <t>მალვინა</t>
  </si>
  <si>
    <t>60003005758</t>
  </si>
  <si>
    <t>შადური</t>
  </si>
  <si>
    <t>01001035508</t>
  </si>
  <si>
    <t>გიგა</t>
  </si>
  <si>
    <t>01001058964</t>
  </si>
  <si>
    <t>იამზე</t>
  </si>
  <si>
    <t>ბათილაძე</t>
  </si>
  <si>
    <t>მარიამი</t>
  </si>
  <si>
    <t>01019010778</t>
  </si>
  <si>
    <t>მელაძე</t>
  </si>
  <si>
    <t>01025000579</t>
  </si>
  <si>
    <t>მარჯანიშვილი</t>
  </si>
  <si>
    <t>60001062533</t>
  </si>
  <si>
    <t>ქორქაშვილი</t>
  </si>
  <si>
    <t>01006009349</t>
  </si>
  <si>
    <t>53001009380</t>
  </si>
  <si>
    <t>ჭანტურიძე</t>
  </si>
  <si>
    <t>ქობულაძე</t>
  </si>
  <si>
    <t>ფურცელაძე</t>
  </si>
  <si>
    <t>60001072997</t>
  </si>
  <si>
    <t>ასათიანი</t>
  </si>
  <si>
    <t>60001057435</t>
  </si>
  <si>
    <t>ალადაშვილი</t>
  </si>
  <si>
    <t>მირიანი</t>
  </si>
  <si>
    <t>14001003218</t>
  </si>
  <si>
    <t>01002000132</t>
  </si>
  <si>
    <t>მუნჯიშვილი</t>
  </si>
  <si>
    <t>ბორის</t>
  </si>
  <si>
    <t>01024003710</t>
  </si>
  <si>
    <t>აგლაძე</t>
  </si>
  <si>
    <t>62001030915</t>
  </si>
  <si>
    <t>პაპავა</t>
  </si>
  <si>
    <t>გული</t>
  </si>
  <si>
    <t>60001101075</t>
  </si>
  <si>
    <t>აზარაშვილი</t>
  </si>
  <si>
    <t>01030034646</t>
  </si>
  <si>
    <t>ფაილოძე</t>
  </si>
  <si>
    <t>01034004052</t>
  </si>
  <si>
    <t>ცხვედიანი</t>
  </si>
  <si>
    <t>როსტომ</t>
  </si>
  <si>
    <t>01024009806</t>
  </si>
  <si>
    <t>კასრაძე</t>
  </si>
  <si>
    <t>ეთერ</t>
  </si>
  <si>
    <t>01008007079</t>
  </si>
  <si>
    <t>ცარციძე</t>
  </si>
  <si>
    <t>38001037453</t>
  </si>
  <si>
    <t>მელექსიშვილი</t>
  </si>
  <si>
    <t>ნუკრი</t>
  </si>
  <si>
    <t>01017014051</t>
  </si>
  <si>
    <t>სარხოსიდი</t>
  </si>
  <si>
    <t>ელეონორა</t>
  </si>
  <si>
    <t>01015003603</t>
  </si>
  <si>
    <t>ნინიძე</t>
  </si>
  <si>
    <t>ლილი</t>
  </si>
  <si>
    <t>01009014868</t>
  </si>
  <si>
    <t>დოლიძე</t>
  </si>
  <si>
    <t>ჯონდო</t>
  </si>
  <si>
    <t>01026003794</t>
  </si>
  <si>
    <t>ჯღამაძე</t>
  </si>
  <si>
    <t>რიტა</t>
  </si>
  <si>
    <t>01009000603</t>
  </si>
  <si>
    <t>გოგისვანიძე</t>
  </si>
  <si>
    <t>60002008557</t>
  </si>
  <si>
    <t>ტაბატაძე</t>
  </si>
  <si>
    <t>01017013533</t>
  </si>
  <si>
    <t>გიგოლაშვილი</t>
  </si>
  <si>
    <t>01019013819</t>
  </si>
  <si>
    <t>სუხიაშვილი</t>
  </si>
  <si>
    <t>59001005990</t>
  </si>
  <si>
    <t>ჩუბინიძე</t>
  </si>
  <si>
    <t>01007006004</t>
  </si>
  <si>
    <t>საღარაძე</t>
  </si>
  <si>
    <t>01005001963</t>
  </si>
  <si>
    <t>გოჩალეიშვილი</t>
  </si>
  <si>
    <t>60001016417</t>
  </si>
  <si>
    <t>ჭიღლაძე</t>
  </si>
  <si>
    <t>გულნაზ</t>
  </si>
  <si>
    <t>01002025812</t>
  </si>
  <si>
    <t>ზუკაკიშვილი</t>
  </si>
  <si>
    <t>ჰამლეტ</t>
  </si>
  <si>
    <t>01008023561</t>
  </si>
  <si>
    <t>გოგორიშვილი</t>
  </si>
  <si>
    <t>01024017381</t>
  </si>
  <si>
    <t>პიტიურიშვილი</t>
  </si>
  <si>
    <t>01003010585</t>
  </si>
  <si>
    <t>01024009671</t>
  </si>
  <si>
    <t>დგებუაძე</t>
  </si>
  <si>
    <t>ლაურა</t>
  </si>
  <si>
    <t>01009010495</t>
  </si>
  <si>
    <t>ლაზარიაშვილი</t>
  </si>
  <si>
    <t>ნიკოლოზი</t>
  </si>
  <si>
    <t>13001010922</t>
  </si>
  <si>
    <t>მდინარაძე</t>
  </si>
  <si>
    <t>01030024841</t>
  </si>
  <si>
    <t>01008017285</t>
  </si>
  <si>
    <t>თადიაშვილი</t>
  </si>
  <si>
    <t>01024023085</t>
  </si>
  <si>
    <t>დეკანოსიძე</t>
  </si>
  <si>
    <t>01024021480</t>
  </si>
  <si>
    <t>62007002125</t>
  </si>
  <si>
    <t>01025013738</t>
  </si>
  <si>
    <t>ბალანჩივაძე</t>
  </si>
  <si>
    <t>01009001937</t>
  </si>
  <si>
    <t>ალავერდაშვილი</t>
  </si>
  <si>
    <t>01026016825</t>
  </si>
  <si>
    <t>მაჭავარიანი</t>
  </si>
  <si>
    <t>პაპუნა</t>
  </si>
  <si>
    <t>01008029875</t>
  </si>
  <si>
    <t>01024053805</t>
  </si>
  <si>
    <t>დუშუაშვილი</t>
  </si>
  <si>
    <t>60001049750</t>
  </si>
  <si>
    <t>შეროზია</t>
  </si>
  <si>
    <t>01011034367</t>
  </si>
  <si>
    <t>წიქარიშვილი</t>
  </si>
  <si>
    <t>01011036534</t>
  </si>
  <si>
    <t>01030006519</t>
  </si>
  <si>
    <t>მარინა</t>
  </si>
  <si>
    <t>ფუჩქი</t>
  </si>
  <si>
    <t>ციცქარავა</t>
  </si>
  <si>
    <t>01014001595</t>
  </si>
  <si>
    <t>იაკობაშვილი</t>
  </si>
  <si>
    <t>გულთამზე</t>
  </si>
  <si>
    <t>38001031261</t>
  </si>
  <si>
    <t>გეგეჭკორი</t>
  </si>
  <si>
    <t>60002010798</t>
  </si>
  <si>
    <t>მამულაშვილი</t>
  </si>
  <si>
    <t>ეკატერინე</t>
  </si>
  <si>
    <t>01024036750</t>
  </si>
  <si>
    <t>სოფიო</t>
  </si>
  <si>
    <t>01017027608</t>
  </si>
  <si>
    <t>გაბელაია</t>
  </si>
  <si>
    <t>01009012620</t>
  </si>
  <si>
    <t>ლაცაბიძე</t>
  </si>
  <si>
    <t>კუკური</t>
  </si>
  <si>
    <t>01010017667</t>
  </si>
  <si>
    <t>გოჩელაშვილი</t>
  </si>
  <si>
    <t>თინათინი</t>
  </si>
  <si>
    <t>ნადირაშვილი</t>
  </si>
  <si>
    <t>01024006084</t>
  </si>
  <si>
    <t>კაზიევი</t>
  </si>
  <si>
    <t>ვალერიან</t>
  </si>
  <si>
    <t>01019002066</t>
  </si>
  <si>
    <t>ედილაშვილი</t>
  </si>
  <si>
    <t>01017005739</t>
  </si>
  <si>
    <t>ნუგზარ</t>
  </si>
  <si>
    <t>01017005388</t>
  </si>
  <si>
    <t>01026007670</t>
  </si>
  <si>
    <t>ანთელავა</t>
  </si>
  <si>
    <t>01024030585</t>
  </si>
  <si>
    <t>ქურდაძე</t>
  </si>
  <si>
    <t>01009019524</t>
  </si>
  <si>
    <t>სერგო</t>
  </si>
  <si>
    <t>60001147196</t>
  </si>
  <si>
    <t>ბუხაიძე</t>
  </si>
  <si>
    <t>ზაირა</t>
  </si>
  <si>
    <t>01026004381</t>
  </si>
  <si>
    <t>ლაბარტყავა</t>
  </si>
  <si>
    <t>01006015204</t>
  </si>
  <si>
    <t>ბორისი</t>
  </si>
  <si>
    <t>60001000590</t>
  </si>
  <si>
    <t>01017042448</t>
  </si>
  <si>
    <t>ინჯია</t>
  </si>
  <si>
    <t>01026005947</t>
  </si>
  <si>
    <t>კოსტანტინე</t>
  </si>
  <si>
    <t>41001023436</t>
  </si>
  <si>
    <t>ივანიშვილი</t>
  </si>
  <si>
    <t>01027009415</t>
  </si>
  <si>
    <t>გოგოხია</t>
  </si>
  <si>
    <t>01001008331</t>
  </si>
  <si>
    <t>01014005606</t>
  </si>
  <si>
    <t>ჩაბრაძე</t>
  </si>
  <si>
    <t>01006009088</t>
  </si>
  <si>
    <t>ბაკურაძე</t>
  </si>
  <si>
    <t>60002001246</t>
  </si>
  <si>
    <t>კოპაძე</t>
  </si>
  <si>
    <t>01005020878</t>
  </si>
  <si>
    <t>01026016304</t>
  </si>
  <si>
    <t>თევზაძე</t>
  </si>
  <si>
    <t>01026000477</t>
  </si>
  <si>
    <t>კობერიძე</t>
  </si>
  <si>
    <t>01002007282</t>
  </si>
  <si>
    <t>01017041655</t>
  </si>
  <si>
    <t>ხურციძე</t>
  </si>
  <si>
    <t>33001032977</t>
  </si>
  <si>
    <t>გრძელიშვილი</t>
  </si>
  <si>
    <t>38001003365</t>
  </si>
  <si>
    <t>ახალაძე</t>
  </si>
  <si>
    <t>ლეილა</t>
  </si>
  <si>
    <t>37001000962</t>
  </si>
  <si>
    <t>იამანიძე</t>
  </si>
  <si>
    <t>სულიკო</t>
  </si>
  <si>
    <t>რამაზი</t>
  </si>
  <si>
    <t>60003000159</t>
  </si>
  <si>
    <t>წულაძე</t>
  </si>
  <si>
    <t>01024063902</t>
  </si>
  <si>
    <t>ყვავილაშვილი</t>
  </si>
  <si>
    <t>01017010181</t>
  </si>
  <si>
    <t>01025001199</t>
  </si>
  <si>
    <t>ჩიხლაძე</t>
  </si>
  <si>
    <t>37001022381</t>
  </si>
  <si>
    <t>თედორაძე</t>
  </si>
  <si>
    <t>53001002794</t>
  </si>
  <si>
    <t>ქართლოს</t>
  </si>
  <si>
    <t>01005008003</t>
  </si>
  <si>
    <t>01026004168</t>
  </si>
  <si>
    <t>მაისაშვილი</t>
  </si>
  <si>
    <t>01008042491</t>
  </si>
  <si>
    <t>განუგრავა</t>
  </si>
  <si>
    <t>მანველიტა</t>
  </si>
  <si>
    <t>60001050748</t>
  </si>
  <si>
    <t>ქავთარია</t>
  </si>
  <si>
    <t>ჯონარი</t>
  </si>
  <si>
    <t>01001022998</t>
  </si>
  <si>
    <t>01003018701</t>
  </si>
  <si>
    <t>01008032927</t>
  </si>
  <si>
    <t>ლებანიძე</t>
  </si>
  <si>
    <t>01006011190</t>
  </si>
  <si>
    <t>ხოფერია</t>
  </si>
  <si>
    <t>01001069233</t>
  </si>
  <si>
    <t>გაბისონია</t>
  </si>
  <si>
    <t>დემურ</t>
  </si>
  <si>
    <t>62001009075</t>
  </si>
  <si>
    <t>ჩანტლაძე</t>
  </si>
  <si>
    <t>01026001068</t>
  </si>
  <si>
    <t>01006006380</t>
  </si>
  <si>
    <t>თაბუკაშვილი</t>
  </si>
  <si>
    <t>ნუგზარი</t>
  </si>
  <si>
    <t>60001039354</t>
  </si>
  <si>
    <t>01024048947</t>
  </si>
  <si>
    <t>ბერაძე</t>
  </si>
  <si>
    <t>01026000261</t>
  </si>
  <si>
    <t>ტატიშვილი</t>
  </si>
  <si>
    <t>ცისანა</t>
  </si>
  <si>
    <t>01008004714</t>
  </si>
  <si>
    <t>მურადაშვილი</t>
  </si>
  <si>
    <t>კონსტანტინე</t>
  </si>
  <si>
    <t>01003004171</t>
  </si>
  <si>
    <t>მაჩალაძე</t>
  </si>
  <si>
    <t>60001069566</t>
  </si>
  <si>
    <t>გაბადაძე</t>
  </si>
  <si>
    <t>დარეჯანი</t>
  </si>
  <si>
    <t>60003002128</t>
  </si>
  <si>
    <t>სოკოლოვი</t>
  </si>
  <si>
    <t>01018002131</t>
  </si>
  <si>
    <t>ბერიკაშვილი</t>
  </si>
  <si>
    <t>01024004464</t>
  </si>
  <si>
    <t>ბათიაშვილი</t>
  </si>
  <si>
    <t>01018001998</t>
  </si>
  <si>
    <t>კავსაძე</t>
  </si>
  <si>
    <t>კახი</t>
  </si>
  <si>
    <t>01005003742</t>
  </si>
  <si>
    <t>კაკრიაშვილი</t>
  </si>
  <si>
    <t>01015004962</t>
  </si>
  <si>
    <t>01024018469</t>
  </si>
  <si>
    <t>კბილაშვილი</t>
  </si>
  <si>
    <t>35001053341</t>
  </si>
  <si>
    <t>მდივანი</t>
  </si>
  <si>
    <t>01023009238</t>
  </si>
  <si>
    <t>კოკოჩაშვილი</t>
  </si>
  <si>
    <t>01026000630</t>
  </si>
  <si>
    <t>ლეჟავა</t>
  </si>
  <si>
    <t>33001026699</t>
  </si>
  <si>
    <t>კეჭაყმაძე</t>
  </si>
  <si>
    <t>33001003424</t>
  </si>
  <si>
    <t>კალაძე</t>
  </si>
  <si>
    <t>01010001112</t>
  </si>
  <si>
    <t>გოგოლაძე</t>
  </si>
  <si>
    <t>მირანდა</t>
  </si>
  <si>
    <t>54001013801</t>
  </si>
  <si>
    <t>ვეფხვია</t>
  </si>
  <si>
    <t>35001057626</t>
  </si>
  <si>
    <t>დათებაშვილი</t>
  </si>
  <si>
    <t>01010000364</t>
  </si>
  <si>
    <t>სადღობელაშვილი</t>
  </si>
  <si>
    <t>ნათია</t>
  </si>
  <si>
    <t>35001062517</t>
  </si>
  <si>
    <t>ყაველაშვილი</t>
  </si>
  <si>
    <t>35001062538</t>
  </si>
  <si>
    <t>38001039184</t>
  </si>
  <si>
    <t>ჭონქაძე</t>
  </si>
  <si>
    <t>01010015665</t>
  </si>
  <si>
    <t>ბაჯელიძე</t>
  </si>
  <si>
    <t>ინაშვილი</t>
  </si>
  <si>
    <t>01001057946</t>
  </si>
  <si>
    <t>01024040627</t>
  </si>
  <si>
    <t>გიორგაძე</t>
  </si>
  <si>
    <t>რევაზ</t>
  </si>
  <si>
    <t>33001062210</t>
  </si>
  <si>
    <t>ჯიბლაძე</t>
  </si>
  <si>
    <t>33001008639</t>
  </si>
  <si>
    <t>01013009394</t>
  </si>
  <si>
    <t>დოდელია</t>
  </si>
  <si>
    <t>01008000626</t>
  </si>
  <si>
    <t>01008019345</t>
  </si>
  <si>
    <t>თედიაშვილი</t>
  </si>
  <si>
    <t>01008031474</t>
  </si>
  <si>
    <t>01008002665</t>
  </si>
  <si>
    <t>დალილა</t>
  </si>
  <si>
    <t>01008004364</t>
  </si>
  <si>
    <t>გიორგობიანი</t>
  </si>
  <si>
    <t>01005011446</t>
  </si>
  <si>
    <t>38001027394</t>
  </si>
  <si>
    <t>თამილა</t>
  </si>
  <si>
    <t>01018001116</t>
  </si>
  <si>
    <t>გოგილაშვილი</t>
  </si>
  <si>
    <t>01010001264</t>
  </si>
  <si>
    <t>ლამზირა</t>
  </si>
  <si>
    <t>38001033946</t>
  </si>
  <si>
    <t>ჭიტაძე</t>
  </si>
  <si>
    <t>38001034046</t>
  </si>
  <si>
    <t>38001033812</t>
  </si>
  <si>
    <t>38001024614</t>
  </si>
  <si>
    <t>38001033277</t>
  </si>
  <si>
    <t>38001007708</t>
  </si>
  <si>
    <t>ბარბაქაძე</t>
  </si>
  <si>
    <t>38001033972</t>
  </si>
  <si>
    <t>38001030950</t>
  </si>
  <si>
    <t>38001008170</t>
  </si>
  <si>
    <t>მაგული</t>
  </si>
  <si>
    <t>01009006766</t>
  </si>
  <si>
    <t>გოგატიშვილი</t>
  </si>
  <si>
    <t>38001002829</t>
  </si>
  <si>
    <t>ხომერიკი</t>
  </si>
  <si>
    <t>01017034112</t>
  </si>
  <si>
    <t>დვალიშვილი</t>
  </si>
  <si>
    <t>01026010843</t>
  </si>
  <si>
    <t>ტურფა</t>
  </si>
  <si>
    <t>01018005876</t>
  </si>
  <si>
    <t>გეწაძე</t>
  </si>
  <si>
    <t>ნინელი</t>
  </si>
  <si>
    <t>01017044380</t>
  </si>
  <si>
    <t>გურაბანიძე</t>
  </si>
  <si>
    <t>60002007275</t>
  </si>
  <si>
    <t>ბენიძე</t>
  </si>
  <si>
    <t>60001079573</t>
  </si>
  <si>
    <t>მემარნიშვილი</t>
  </si>
  <si>
    <t>ადა</t>
  </si>
  <si>
    <t>01018001842</t>
  </si>
  <si>
    <t>გოგეშვილი</t>
  </si>
  <si>
    <t>ირინა</t>
  </si>
  <si>
    <t>01026006653</t>
  </si>
  <si>
    <t>თხილაიშვილი</t>
  </si>
  <si>
    <t>01024025201</t>
  </si>
  <si>
    <t>კაციტაძე</t>
  </si>
  <si>
    <t>01009023472</t>
  </si>
  <si>
    <t>ივანიაძე</t>
  </si>
  <si>
    <t>ვენერა</t>
  </si>
  <si>
    <t>01024055135</t>
  </si>
  <si>
    <t>ანა</t>
  </si>
  <si>
    <t>01008023702</t>
  </si>
  <si>
    <t>01005007850</t>
  </si>
  <si>
    <t>სოხაძე</t>
  </si>
  <si>
    <t>01024042423</t>
  </si>
  <si>
    <t>60001069354</t>
  </si>
  <si>
    <t>01024044058</t>
  </si>
  <si>
    <t>გაფრინდაშვილი</t>
  </si>
  <si>
    <t>01017018670</t>
  </si>
  <si>
    <t>ვადაჭკორია</t>
  </si>
  <si>
    <t>01006002794</t>
  </si>
  <si>
    <t>მეტრეველი</t>
  </si>
  <si>
    <t>01015022630</t>
  </si>
  <si>
    <t>ხატიაშვილი</t>
  </si>
  <si>
    <t>01014001985</t>
  </si>
  <si>
    <t>გოშაძე</t>
  </si>
  <si>
    <t>შოთა</t>
  </si>
  <si>
    <t>38001006243</t>
  </si>
  <si>
    <t>54001019101</t>
  </si>
  <si>
    <t>ხელაშვილი</t>
  </si>
  <si>
    <t>01004009020</t>
  </si>
  <si>
    <t>ხოსიაშვილი</t>
  </si>
  <si>
    <t>31001001962</t>
  </si>
  <si>
    <t>ბეგიაშვილი</t>
  </si>
  <si>
    <t>01027019835</t>
  </si>
  <si>
    <t>პერტაია</t>
  </si>
  <si>
    <t>19001017504</t>
  </si>
  <si>
    <t>თოიძე</t>
  </si>
  <si>
    <t>01027016069</t>
  </si>
  <si>
    <t>ცხვარაძე</t>
  </si>
  <si>
    <t>01021006631</t>
  </si>
  <si>
    <t>ღირდალაძე</t>
  </si>
  <si>
    <t>01024005226</t>
  </si>
  <si>
    <t>01030025626</t>
  </si>
  <si>
    <t>ხუციშვილი</t>
  </si>
  <si>
    <t>01011004856</t>
  </si>
  <si>
    <t>01006005163</t>
  </si>
  <si>
    <t>01009004649</t>
  </si>
  <si>
    <t>01021013879</t>
  </si>
  <si>
    <t>01015015828</t>
  </si>
  <si>
    <t>01030017634</t>
  </si>
  <si>
    <t>ნათაძე</t>
  </si>
  <si>
    <t>01002016172</t>
  </si>
  <si>
    <t>კემულარია</t>
  </si>
  <si>
    <t>ბექარი</t>
  </si>
  <si>
    <t>39001010393</t>
  </si>
  <si>
    <t>01011020381</t>
  </si>
  <si>
    <t>გელაძე</t>
  </si>
  <si>
    <t>01019052426</t>
  </si>
  <si>
    <t>აბაკელია</t>
  </si>
  <si>
    <t>01008013529</t>
  </si>
  <si>
    <t>ტიკურიშვილი</t>
  </si>
  <si>
    <t>01024012114</t>
  </si>
  <si>
    <t>01030037061</t>
  </si>
  <si>
    <t>მეგი</t>
  </si>
  <si>
    <t>01030021021</t>
  </si>
  <si>
    <t>ოსეფაიშვილი</t>
  </si>
  <si>
    <t>ელგუჯა</t>
  </si>
  <si>
    <t>01001017909</t>
  </si>
  <si>
    <t>ქართველიშვილი</t>
  </si>
  <si>
    <t>01016005980</t>
  </si>
  <si>
    <t>გაიოზ</t>
  </si>
  <si>
    <t>60001004592</t>
  </si>
  <si>
    <t>მარიკა</t>
  </si>
  <si>
    <t>61001028742</t>
  </si>
  <si>
    <t>ქორქია</t>
  </si>
  <si>
    <t>01030021296</t>
  </si>
  <si>
    <t>ჩხაიძე</t>
  </si>
  <si>
    <t>01009007242</t>
  </si>
  <si>
    <t>01010004804</t>
  </si>
  <si>
    <t>54001007156</t>
  </si>
  <si>
    <t>ჯანიაშვილი</t>
  </si>
  <si>
    <t>22001007248</t>
  </si>
  <si>
    <t>კანდილჯიანი</t>
  </si>
  <si>
    <t>01015009547</t>
  </si>
  <si>
    <t>იჩქიტიძე</t>
  </si>
  <si>
    <t>35001008292</t>
  </si>
  <si>
    <t>37001000833</t>
  </si>
  <si>
    <t>ქიმაძე</t>
  </si>
  <si>
    <t>ოლეგი</t>
  </si>
  <si>
    <t>38001011739</t>
  </si>
  <si>
    <t>54001034119</t>
  </si>
  <si>
    <t>მატუაშვილი</t>
  </si>
  <si>
    <t>01010000248</t>
  </si>
  <si>
    <t>მოქერია</t>
  </si>
  <si>
    <t>01008016443</t>
  </si>
  <si>
    <t>ხიზანიშვილი</t>
  </si>
  <si>
    <t>01030022440</t>
  </si>
  <si>
    <t>იაკობიძე</t>
  </si>
  <si>
    <t>54001005108</t>
  </si>
  <si>
    <t>ასანიძე</t>
  </si>
  <si>
    <t>01017004357</t>
  </si>
  <si>
    <t>ისკანდარაშვილი-ნანავა</t>
  </si>
  <si>
    <t>35001002503</t>
  </si>
  <si>
    <t>ჩარკვიანი</t>
  </si>
  <si>
    <t>იზაბელა</t>
  </si>
  <si>
    <t>01017002660</t>
  </si>
  <si>
    <t>ნახუცრიშვილი</t>
  </si>
  <si>
    <t>36001004679</t>
  </si>
  <si>
    <t>კუბლაშვილი</t>
  </si>
  <si>
    <t>60001096786</t>
  </si>
  <si>
    <t>ფოფხაძე</t>
  </si>
  <si>
    <t>01010017391</t>
  </si>
  <si>
    <t>01017019218</t>
  </si>
  <si>
    <t>ბერიძე</t>
  </si>
  <si>
    <t>46001005874</t>
  </si>
  <si>
    <t>გორელიშვილი</t>
  </si>
  <si>
    <t>ომარი</t>
  </si>
  <si>
    <t>01011072799</t>
  </si>
  <si>
    <t>ვარდიაშვილი</t>
  </si>
  <si>
    <t>01017012018</t>
  </si>
  <si>
    <t>ვაშაყმაძე</t>
  </si>
  <si>
    <t>01008023770</t>
  </si>
  <si>
    <t>ვალერი</t>
  </si>
  <si>
    <t>01020005329</t>
  </si>
  <si>
    <t>მონიავა</t>
  </si>
  <si>
    <t>01009006606</t>
  </si>
  <si>
    <t>თაბაგარი</t>
  </si>
  <si>
    <t>01024040439</t>
  </si>
  <si>
    <t>სიკინჭალაშვილი</t>
  </si>
  <si>
    <t>01006005309</t>
  </si>
  <si>
    <t>გულნაზი</t>
  </si>
  <si>
    <t>01010003503</t>
  </si>
  <si>
    <t>არაბული</t>
  </si>
  <si>
    <t>სოფიკო</t>
  </si>
  <si>
    <t>01024073704</t>
  </si>
  <si>
    <t>ლონდარიძე</t>
  </si>
  <si>
    <t>ნაილი</t>
  </si>
  <si>
    <t>01009018849</t>
  </si>
  <si>
    <t>გონაძე</t>
  </si>
  <si>
    <t>01017006379</t>
  </si>
  <si>
    <t>მოსეშვილი</t>
  </si>
  <si>
    <t>01020012488</t>
  </si>
  <si>
    <t>54001009604</t>
  </si>
  <si>
    <t>54001013359</t>
  </si>
  <si>
    <t>54001001102</t>
  </si>
  <si>
    <t>ლოლაშვილი</t>
  </si>
  <si>
    <t>მალხაზ</t>
  </si>
  <si>
    <t>01019008616</t>
  </si>
  <si>
    <t>54001013303</t>
  </si>
  <si>
    <t>ყობიაშვილი</t>
  </si>
  <si>
    <t>54001049314</t>
  </si>
  <si>
    <t>ლასარეიშვილი</t>
  </si>
  <si>
    <t>01008009025</t>
  </si>
  <si>
    <t>ჩხეიძე</t>
  </si>
  <si>
    <t>01024032250</t>
  </si>
  <si>
    <t>ბარნაბი</t>
  </si>
  <si>
    <t>54001048273</t>
  </si>
  <si>
    <t>ჩაჩხიანი</t>
  </si>
  <si>
    <t>01030041039</t>
  </si>
  <si>
    <t>ზაალ</t>
  </si>
  <si>
    <t>01009020337</t>
  </si>
  <si>
    <t>პატარიძე</t>
  </si>
  <si>
    <t>01029013557</t>
  </si>
  <si>
    <t>თუთარაშვილი</t>
  </si>
  <si>
    <t>01026014016</t>
  </si>
  <si>
    <t>არჩვაძე</t>
  </si>
  <si>
    <t>01008031811</t>
  </si>
  <si>
    <t>ნასარიძე</t>
  </si>
  <si>
    <t>38001003038</t>
  </si>
  <si>
    <t>01025000402</t>
  </si>
  <si>
    <t>01024035705</t>
  </si>
  <si>
    <t>ფარქოსაძე</t>
  </si>
  <si>
    <t>ჯუმბერი</t>
  </si>
  <si>
    <t>38001000917</t>
  </si>
  <si>
    <t>01011022989</t>
  </si>
  <si>
    <t>01026004278</t>
  </si>
  <si>
    <t>01023003156</t>
  </si>
  <si>
    <t>მელნიკოვი</t>
  </si>
  <si>
    <t>01022004905</t>
  </si>
  <si>
    <t>01017013670</t>
  </si>
  <si>
    <t>ალავიძე</t>
  </si>
  <si>
    <t>01017016822</t>
  </si>
  <si>
    <t>31001001469</t>
  </si>
  <si>
    <t>კამკამიძე</t>
  </si>
  <si>
    <t>01017025763</t>
  </si>
  <si>
    <t>სულხან</t>
  </si>
  <si>
    <t>01012012952</t>
  </si>
  <si>
    <t>ქებულაძე</t>
  </si>
  <si>
    <t>მარგო</t>
  </si>
  <si>
    <t>01024043918</t>
  </si>
  <si>
    <t>ტურაშვილი</t>
  </si>
  <si>
    <t>01024038358</t>
  </si>
  <si>
    <t>01019056797</t>
  </si>
  <si>
    <t>გუბელაძე</t>
  </si>
  <si>
    <t>60001088753</t>
  </si>
  <si>
    <t>ბურჯალიანი</t>
  </si>
  <si>
    <t>ფრიდონ</t>
  </si>
  <si>
    <t>60003011968</t>
  </si>
  <si>
    <t>თანდილაშვილი</t>
  </si>
  <si>
    <t>20001001250</t>
  </si>
  <si>
    <t>ცეცხლაძე</t>
  </si>
  <si>
    <t>38001003917</t>
  </si>
  <si>
    <t>ტალახაძე</t>
  </si>
  <si>
    <t>60002019521</t>
  </si>
  <si>
    <t>GE33CR0120007025853601</t>
  </si>
  <si>
    <t>GE58TB0600000909179350</t>
  </si>
  <si>
    <t>GE47CR0000000859483601</t>
  </si>
  <si>
    <t>GE86CR0000000879073601</t>
  </si>
  <si>
    <t>GE68CR0030086122983601</t>
  </si>
  <si>
    <t>GE91TB7857445063600006</t>
  </si>
  <si>
    <t>GE84CR0030086104233601</t>
  </si>
  <si>
    <t>GE80CR0000000026563601</t>
  </si>
  <si>
    <t>GE13CR0110008001443601</t>
  </si>
  <si>
    <t>GE43CR0000000903213601</t>
  </si>
  <si>
    <t>GE40CR0000000867383601</t>
  </si>
  <si>
    <t>GE65PC0443600100001116</t>
  </si>
  <si>
    <t>GE56CR0000000859303601</t>
  </si>
  <si>
    <t>GE30CR0000000066363601</t>
  </si>
  <si>
    <t>GE55CR0030086123243601</t>
  </si>
  <si>
    <t>GE98CR0030086101043601</t>
  </si>
  <si>
    <t>GE51CR0000000904023601</t>
  </si>
  <si>
    <t>GE49CR0000000904063601</t>
  </si>
  <si>
    <t>GE55CR0120007010863601</t>
  </si>
  <si>
    <t>GE19CR0160090000513601</t>
  </si>
  <si>
    <t>GE21CR0030086104523601</t>
  </si>
  <si>
    <t>GE82CR0030086123673601</t>
  </si>
  <si>
    <t>GE54CR0000000850613601</t>
  </si>
  <si>
    <t>GE54CR0120007015733601</t>
  </si>
  <si>
    <t>GE21TB7530745061600001</t>
  </si>
  <si>
    <t>GE06CR0120007012813601</t>
  </si>
  <si>
    <t>GE55CR0000000904913601</t>
  </si>
  <si>
    <t>GE30CR0120007012333601</t>
  </si>
  <si>
    <t>GE70CR0120007008623601</t>
  </si>
  <si>
    <t>GE58CR0030086107663601</t>
  </si>
  <si>
    <t>GE05CR0120007035143601</t>
  </si>
  <si>
    <t>GE46CR0140050003673601</t>
  </si>
  <si>
    <t>GE37CR0120007003463601</t>
  </si>
  <si>
    <t>GE05CR0000000863233601</t>
  </si>
  <si>
    <t>GE38CR0000000905253601</t>
  </si>
  <si>
    <t>GE86CR0000000905263601</t>
  </si>
  <si>
    <t>GE96CR0120007035263601</t>
  </si>
  <si>
    <t>GE42BG0000000267343500</t>
  </si>
  <si>
    <t>GE10CR0120007006913601</t>
  </si>
  <si>
    <t>GE95CR0120007035283601</t>
  </si>
  <si>
    <t>GE06TB5800000451138001</t>
  </si>
  <si>
    <t>GE18CR0120007008693601</t>
  </si>
  <si>
    <t>GE93CR0120007035323601</t>
  </si>
  <si>
    <t>GE54BR0000010915638755</t>
  </si>
  <si>
    <t>GE98BR0099994501000023</t>
  </si>
  <si>
    <t>GE47CR0050008722543601</t>
  </si>
  <si>
    <t>GE32CR0120007017143601</t>
  </si>
  <si>
    <t>GE46CR0050008722563601</t>
  </si>
  <si>
    <t>GE70BG0000000192015900</t>
  </si>
  <si>
    <t>GE30CR0000000905413601</t>
  </si>
  <si>
    <t>GE94CR0050008722573601</t>
  </si>
  <si>
    <t>GE04BS0000000051236267</t>
  </si>
  <si>
    <t>GE95CR0000000859493601</t>
  </si>
  <si>
    <t>GE21CR0050008718213601</t>
  </si>
  <si>
    <t>GE59CR0050008720363601</t>
  </si>
  <si>
    <t>GE23CR0000000076203601</t>
  </si>
  <si>
    <t>GE43CR0050008722623601</t>
  </si>
  <si>
    <t>GE15CR0030086120163601</t>
  </si>
  <si>
    <t>GE41CR0050008722663601</t>
  </si>
  <si>
    <t>GE14CR0050008718353601</t>
  </si>
  <si>
    <t>GE39CR0050008722703601</t>
  </si>
  <si>
    <t>GE43CR0120007035353601</t>
  </si>
  <si>
    <t>GE67CR0000000905643601</t>
  </si>
  <si>
    <t>GE42CR0120007035373601</t>
  </si>
  <si>
    <t>GE03CR0030086124283601</t>
  </si>
  <si>
    <t>GE84CR0050008722773601</t>
  </si>
  <si>
    <t>GE19CR0030086104563601</t>
  </si>
  <si>
    <t>GE15CR0000000905713601</t>
  </si>
  <si>
    <t>GE66CR0120007011613601</t>
  </si>
  <si>
    <t>GE14CR0000000905733601</t>
  </si>
  <si>
    <t>GE50CR0030086124313601</t>
  </si>
  <si>
    <t>GE98CR0030086124323601</t>
  </si>
  <si>
    <t>GE57CR0030086105743601</t>
  </si>
  <si>
    <t>GE61CR0000000905763601</t>
  </si>
  <si>
    <t>GE41CR0120007035393601</t>
  </si>
  <si>
    <t>GE82CR0000000856843601</t>
  </si>
  <si>
    <t>GE45CR0050008721613601</t>
  </si>
  <si>
    <t>GE10CR0000000905813601</t>
  </si>
  <si>
    <t>GE75CR0000000876383601</t>
  </si>
  <si>
    <t>GE58CR0000000887393601</t>
  </si>
  <si>
    <t>GE29CR0120007008473601</t>
  </si>
  <si>
    <t>GE73KS0000000000172454</t>
  </si>
  <si>
    <t>GE57CR0000000905843601</t>
  </si>
  <si>
    <t>GE03CR0050008718573601</t>
  </si>
  <si>
    <t>GE14CR0000000073473601</t>
  </si>
  <si>
    <t>GE48CR0030086124353601</t>
  </si>
  <si>
    <t>GE86CR0120007035463601</t>
  </si>
  <si>
    <t>GE08CR0120007006953601</t>
  </si>
  <si>
    <t>GE64CR0000000850413601</t>
  </si>
  <si>
    <t>GE75CR0000000080983601</t>
  </si>
  <si>
    <t>GE51CR0000000905963601</t>
  </si>
  <si>
    <t>GE73CR0030086108333601</t>
  </si>
  <si>
    <t>GE95CR0000000875013601</t>
  </si>
  <si>
    <t>GE82CR0120007029723601</t>
  </si>
  <si>
    <t>GE50CR0000000905983601</t>
  </si>
  <si>
    <t>GE88CR0000000074903601</t>
  </si>
  <si>
    <t>GE69CR0000000882323601</t>
  </si>
  <si>
    <t>GE02CR0000000848743601</t>
  </si>
  <si>
    <t>GE49CR0120007010983601</t>
  </si>
  <si>
    <t>GE69CR0030086106473601</t>
  </si>
  <si>
    <t>GE12LB0711160523915000</t>
  </si>
  <si>
    <t>GE63CR0050008723193601</t>
  </si>
  <si>
    <t>GE09CR0000000072603601</t>
  </si>
  <si>
    <t>GE84CR0120007035503601</t>
  </si>
  <si>
    <t>GE90CR0030086124483601</t>
  </si>
  <si>
    <t>GE41CR0030086124493601</t>
  </si>
  <si>
    <t>GE54TB7526636010300013</t>
  </si>
  <si>
    <t>GE85CR0140000502823601</t>
  </si>
  <si>
    <t>GE48CR0120007022643601</t>
  </si>
  <si>
    <t>GE77CR0050008719033601</t>
  </si>
  <si>
    <t>GE34CR0120007023893601</t>
  </si>
  <si>
    <t>GE88CR0030086124523601</t>
  </si>
  <si>
    <t>GE60CR0000000071583601</t>
  </si>
  <si>
    <t>GE98CR0000000878833601</t>
  </si>
  <si>
    <t>GE36CR0140000502833601</t>
  </si>
  <si>
    <t>GE40CR0000000906183601</t>
  </si>
  <si>
    <t>GE22CR0000000858043601</t>
  </si>
  <si>
    <t>GE39CR0000000906203601</t>
  </si>
  <si>
    <t>GE82CR0120007015173601</t>
  </si>
  <si>
    <t>GE08CR0000000867053601</t>
  </si>
  <si>
    <t>GE85CR0000000906253601</t>
  </si>
  <si>
    <t>GE53CR0050008723393601</t>
  </si>
  <si>
    <t>GE11CR0000000848563601</t>
  </si>
  <si>
    <t>GE80CR0000000068273601</t>
  </si>
  <si>
    <t>GE65CR0050008719273601</t>
  </si>
  <si>
    <t>GE19CR0000000887203601</t>
  </si>
  <si>
    <t>GE83CR0120007008363601</t>
  </si>
  <si>
    <t>GE51CR0050008723433601</t>
  </si>
  <si>
    <t>GE32CR0000000022673601</t>
  </si>
  <si>
    <t>GE12BG0000000299788600</t>
  </si>
  <si>
    <t>GE28CR0030086124753601</t>
  </si>
  <si>
    <t>GE76CR0030086124763601</t>
  </si>
  <si>
    <t>GE10CR0030086106683601</t>
  </si>
  <si>
    <t>GE51CR0030086104893601</t>
  </si>
  <si>
    <t>GE55CR0000000848653601</t>
  </si>
  <si>
    <t>GE22CR0120007024133601</t>
  </si>
  <si>
    <t>GE41CR0000000870273601</t>
  </si>
  <si>
    <t>7019853601</t>
  </si>
  <si>
    <t>9201153601</t>
  </si>
  <si>
    <t>7013253601</t>
  </si>
  <si>
    <t>GE65CR0000000074393601</t>
  </si>
  <si>
    <t>GE08CR0050008721383601</t>
  </si>
  <si>
    <t>8723543601</t>
  </si>
  <si>
    <t>GE53CR0120007016723601</t>
  </si>
  <si>
    <t>GE24CR0000000906503601</t>
  </si>
  <si>
    <t>GE37CR0000000076893601</t>
  </si>
  <si>
    <t>GE90CN0000036101285328</t>
  </si>
  <si>
    <t>კონსტანტა</t>
  </si>
  <si>
    <t>GE43CR0050008723593601</t>
  </si>
  <si>
    <t>GE15CR0030086111433601</t>
  </si>
  <si>
    <t>GE19CR0000000906603601</t>
  </si>
  <si>
    <t>GE18CR0000000906623601</t>
  </si>
  <si>
    <t>GE90CR0050008718773601</t>
  </si>
  <si>
    <t>894373601</t>
  </si>
  <si>
    <t>GE59CR0000000064813601</t>
  </si>
  <si>
    <t>GE29CR0050008723873601</t>
  </si>
  <si>
    <t>7035783601</t>
  </si>
  <si>
    <t>883083601</t>
  </si>
  <si>
    <t>GE13CR0000000906723601</t>
  </si>
  <si>
    <t>GE46CR0000000049553601</t>
  </si>
  <si>
    <t>GE14CR0140000500363601</t>
  </si>
  <si>
    <t>GE07CR0000000076523601</t>
  </si>
  <si>
    <t>GE60CR0050008723253601</t>
  </si>
  <si>
    <t>GE11CR0000000906763601</t>
  </si>
  <si>
    <t>GE55TB0618645061122337</t>
  </si>
  <si>
    <t>906833601</t>
  </si>
  <si>
    <t>906863601</t>
  </si>
  <si>
    <t>GE26CR0050008719083601</t>
  </si>
  <si>
    <t>GE15CR0050008718333601</t>
  </si>
  <si>
    <t>GE09CR0000050003353601</t>
  </si>
  <si>
    <t>60413601</t>
  </si>
  <si>
    <t>500173601</t>
  </si>
  <si>
    <t>6543601</t>
  </si>
  <si>
    <t>906903601</t>
  </si>
  <si>
    <t>7035833601</t>
  </si>
  <si>
    <t>7009963601</t>
  </si>
  <si>
    <t>7030623601</t>
  </si>
  <si>
    <t>GE03CR0000000906923601</t>
  </si>
  <si>
    <t>GE40CR0150009209133601</t>
  </si>
  <si>
    <t>906963601</t>
  </si>
  <si>
    <t>GE35CR0000000890763601</t>
  </si>
  <si>
    <t>861093601</t>
  </si>
  <si>
    <t>906983601</t>
  </si>
  <si>
    <t>858253601</t>
  </si>
  <si>
    <t>907053601</t>
  </si>
  <si>
    <t>907033601</t>
  </si>
  <si>
    <t>GE94CR0000000907043601</t>
  </si>
  <si>
    <t>907063601</t>
  </si>
  <si>
    <t>GE08BG0000000937294400</t>
  </si>
  <si>
    <t>907073601</t>
  </si>
  <si>
    <t>501173601</t>
  </si>
  <si>
    <t>GE77VT4300000000274501</t>
  </si>
  <si>
    <t>9217523601</t>
  </si>
  <si>
    <t>907093601</t>
  </si>
  <si>
    <t>891323601</t>
  </si>
  <si>
    <t>907113601</t>
  </si>
  <si>
    <t>GE41CR0000000907133601</t>
  </si>
  <si>
    <t>907143601</t>
  </si>
  <si>
    <t>GE44CR0000000883793601</t>
  </si>
  <si>
    <t>7035923601</t>
  </si>
  <si>
    <t>GE43BG0000000175299600</t>
  </si>
  <si>
    <t>7035623601</t>
  </si>
  <si>
    <t>21533601</t>
  </si>
  <si>
    <t>894163601</t>
  </si>
  <si>
    <t>GE62LB0711144193450000</t>
  </si>
  <si>
    <t>GE86LB0711133174255000</t>
  </si>
  <si>
    <t>GE38Lb0711194683206000</t>
  </si>
  <si>
    <t>GE54LB0711142651310000</t>
  </si>
  <si>
    <t>GE60LB0711176260332000</t>
  </si>
  <si>
    <t>GE52LB0711128391865000</t>
  </si>
  <si>
    <t>GE27LB0711195414515000</t>
  </si>
  <si>
    <t>GE80LB0711167334186000</t>
  </si>
  <si>
    <t>GE04LB0711192924209000</t>
  </si>
  <si>
    <t>881573601</t>
  </si>
  <si>
    <t>883503601</t>
  </si>
  <si>
    <t>GE25CR0030086110263601</t>
  </si>
  <si>
    <t>GE85CR0000000907223601</t>
  </si>
  <si>
    <t>GE31CR0140050003003601</t>
  </si>
  <si>
    <t>GE82CR0030086124643601</t>
  </si>
  <si>
    <t>8724133601</t>
  </si>
  <si>
    <t>8724143601</t>
  </si>
  <si>
    <t>GE86CR0030086121653601</t>
  </si>
  <si>
    <t>GE80CR0000000887923601</t>
  </si>
  <si>
    <t>8719413601</t>
  </si>
  <si>
    <t>7017083601</t>
  </si>
  <si>
    <t>907323601</t>
  </si>
  <si>
    <t>GE58CR0030086125123601</t>
  </si>
  <si>
    <t>72363601</t>
  </si>
  <si>
    <t>907343601</t>
  </si>
  <si>
    <t>GE09CR0030086125133601</t>
  </si>
  <si>
    <t>GE05BG0000000643182500</t>
  </si>
  <si>
    <t>8723253601</t>
  </si>
  <si>
    <t>891133601</t>
  </si>
  <si>
    <t>69363601</t>
  </si>
  <si>
    <t>907383601</t>
  </si>
  <si>
    <t>GE28CR0000000907393601</t>
  </si>
  <si>
    <t>893683601</t>
  </si>
  <si>
    <t>70803601</t>
  </si>
  <si>
    <t>GE76CR0000000907403601</t>
  </si>
  <si>
    <t>907413601</t>
  </si>
  <si>
    <t>GE75CR0000000907423601</t>
  </si>
  <si>
    <t>907433601</t>
  </si>
  <si>
    <t>907443601</t>
  </si>
  <si>
    <t>907453601</t>
  </si>
  <si>
    <t>GE39CR0000000066183601</t>
  </si>
  <si>
    <t>GE89CR0120007018913601</t>
  </si>
  <si>
    <t>907463601</t>
  </si>
  <si>
    <t>891373601</t>
  </si>
  <si>
    <t>GE48CR0120007036223601</t>
  </si>
  <si>
    <t>GE06CR0000000027073601</t>
  </si>
  <si>
    <t>7036233601</t>
  </si>
  <si>
    <t>GE24CR0000000907473601</t>
  </si>
  <si>
    <t>GE09CR0000000901953601</t>
  </si>
  <si>
    <t>21873601</t>
  </si>
  <si>
    <t>907493601</t>
  </si>
  <si>
    <t>907483601</t>
  </si>
  <si>
    <t>42793601</t>
  </si>
  <si>
    <t>GE71CR0000000907503601</t>
  </si>
  <si>
    <t>76863601</t>
  </si>
  <si>
    <t>GE70CR0000000907523601</t>
  </si>
  <si>
    <t>57873601</t>
  </si>
  <si>
    <t>907513601</t>
  </si>
  <si>
    <t>55253601</t>
  </si>
  <si>
    <t>907533601</t>
  </si>
  <si>
    <t>GE69CR0000000907543601</t>
  </si>
  <si>
    <t>907553601</t>
  </si>
  <si>
    <t>63543601</t>
  </si>
  <si>
    <t>GE68CR0000000907563601</t>
  </si>
  <si>
    <t>GE07CR0000000892293601</t>
  </si>
  <si>
    <t>GE84CR0000000066253601</t>
  </si>
  <si>
    <t>907573601</t>
  </si>
  <si>
    <t>80143601</t>
  </si>
  <si>
    <t>891313601</t>
  </si>
  <si>
    <t>907583601</t>
  </si>
  <si>
    <t>907593601</t>
  </si>
  <si>
    <t>892693601</t>
  </si>
  <si>
    <t>892793601</t>
  </si>
  <si>
    <t>GE03CR0000000057203601</t>
  </si>
  <si>
    <t>GE20CR0000000891063601</t>
  </si>
  <si>
    <t>36543601</t>
  </si>
  <si>
    <t>GE19CR0000000023903601</t>
  </si>
  <si>
    <t>GE08CR0030086125153601</t>
  </si>
  <si>
    <t>6020203601</t>
  </si>
  <si>
    <t>GE48CR0000008724223601</t>
  </si>
  <si>
    <t>7008723601</t>
  </si>
  <si>
    <t>GE84TB1109136010100040</t>
  </si>
  <si>
    <t>9217923601</t>
  </si>
  <si>
    <t>6002403601</t>
  </si>
  <si>
    <t>GE79CR0030086121793601</t>
  </si>
  <si>
    <t>GE02CR0000000024243601</t>
  </si>
  <si>
    <t>GE91PC0043600100028699</t>
  </si>
  <si>
    <t>893033601</t>
  </si>
  <si>
    <t>GE50CR0000000907923601</t>
  </si>
  <si>
    <t>907933601</t>
  </si>
  <si>
    <t>58983601</t>
  </si>
  <si>
    <t>907943601</t>
  </si>
  <si>
    <t>16793601</t>
  </si>
  <si>
    <t>76833601</t>
  </si>
  <si>
    <t>907963601</t>
  </si>
  <si>
    <t>GE34CR0000000902423601</t>
  </si>
  <si>
    <t>GE58CR0000000881573601</t>
  </si>
  <si>
    <t>GE80CR0000000907323601</t>
  </si>
  <si>
    <t>907973601</t>
  </si>
  <si>
    <t>907983601</t>
  </si>
  <si>
    <t>889953601</t>
  </si>
  <si>
    <t>907993601</t>
  </si>
  <si>
    <t>908003601</t>
  </si>
  <si>
    <t>GE83CR0140000502863601</t>
  </si>
  <si>
    <t>880823601</t>
  </si>
  <si>
    <t>908013601</t>
  </si>
  <si>
    <t>907563601</t>
  </si>
  <si>
    <t>907673601</t>
  </si>
  <si>
    <t>907133601</t>
  </si>
  <si>
    <t>502873601</t>
  </si>
  <si>
    <t>908023601</t>
  </si>
  <si>
    <t>907953601</t>
  </si>
  <si>
    <t>908043601</t>
  </si>
  <si>
    <t>889813601</t>
  </si>
  <si>
    <t>908063601</t>
  </si>
  <si>
    <t>892083601</t>
  </si>
  <si>
    <t>GE47CR0050008706053601</t>
  </si>
  <si>
    <t>GE86CR0120007036433601</t>
  </si>
  <si>
    <t>908093601</t>
  </si>
  <si>
    <t>892783601</t>
  </si>
  <si>
    <t>892583601</t>
  </si>
  <si>
    <t>69593601</t>
  </si>
  <si>
    <t>908103601</t>
  </si>
  <si>
    <t>GE35CR0000000025523601</t>
  </si>
  <si>
    <t>908113601</t>
  </si>
  <si>
    <t>908123601</t>
  </si>
  <si>
    <t>908133601</t>
  </si>
  <si>
    <t>908143601</t>
  </si>
  <si>
    <t>908153601</t>
  </si>
  <si>
    <t>GE50PC0293600100010632</t>
  </si>
  <si>
    <t>GE19CR0050008722133601</t>
  </si>
  <si>
    <t>GE10CR0050008724253601</t>
  </si>
  <si>
    <t>853213601</t>
  </si>
  <si>
    <t>8723753601</t>
  </si>
  <si>
    <t>GE63TB0600000005701957</t>
  </si>
  <si>
    <t>86125313601</t>
  </si>
  <si>
    <t>ქ. ოზურგეთი 26 მაისის ქ. # 38 -ში მდებარე ორსართულიანი ნაგებობა ს.კ. 26,26,46,057</t>
  </si>
  <si>
    <t>165 დღით უსასყიდლოდ გადაცემა</t>
  </si>
  <si>
    <t>არასწორად ჩარიცხული თანხების უკან დაბრუნება</t>
  </si>
  <si>
    <t>საარჩევნო უბნის პასპორტები</t>
  </si>
  <si>
    <t>საწვიმარი ლაბადები</t>
  </si>
  <si>
    <t>ფლაერები ,მაისურები,დროშები და სხვა</t>
  </si>
  <si>
    <t>26.07.2012</t>
  </si>
  <si>
    <t>27.07.2012</t>
  </si>
  <si>
    <t>30.07.2012</t>
  </si>
  <si>
    <t>31.07.2012</t>
  </si>
  <si>
    <t>შაინიძე</t>
  </si>
  <si>
    <t>61009004072</t>
  </si>
  <si>
    <t>გიგაშვილი</t>
  </si>
  <si>
    <t>კეკუტია</t>
  </si>
  <si>
    <t>29001021851</t>
  </si>
  <si>
    <t>მოსე</t>
  </si>
  <si>
    <t>54001008143</t>
  </si>
  <si>
    <t>მურთაზი</t>
  </si>
  <si>
    <t>54001007869</t>
  </si>
  <si>
    <t>ჯიქურიძე</t>
  </si>
  <si>
    <t>54001011743</t>
  </si>
  <si>
    <t>პავლე</t>
  </si>
  <si>
    <t>01008012383</t>
  </si>
  <si>
    <t>01017014113</t>
  </si>
  <si>
    <t>თორაძე</t>
  </si>
  <si>
    <t>თამთა</t>
  </si>
  <si>
    <t>01008010152</t>
  </si>
  <si>
    <t>ოდიშარია</t>
  </si>
  <si>
    <t>01006000157</t>
  </si>
  <si>
    <t>კაშმაძე</t>
  </si>
  <si>
    <t>გაგა</t>
  </si>
  <si>
    <t>53001022101</t>
  </si>
  <si>
    <t>9214173601</t>
  </si>
  <si>
    <t>GE43CR0130006017483601</t>
  </si>
  <si>
    <t>902583601</t>
  </si>
  <si>
    <t>893433601</t>
  </si>
  <si>
    <t>49173601</t>
  </si>
  <si>
    <t>66183601</t>
  </si>
  <si>
    <t>908353601</t>
  </si>
  <si>
    <t>908363601</t>
  </si>
  <si>
    <t>893763601</t>
  </si>
  <si>
    <t>908373601</t>
  </si>
  <si>
    <t>901063601</t>
  </si>
  <si>
    <t>908393601</t>
  </si>
  <si>
    <t>01.08.2012</t>
  </si>
  <si>
    <t>ანდრო</t>
  </si>
  <si>
    <t>09001013661</t>
  </si>
  <si>
    <t>908383601</t>
  </si>
  <si>
    <t>ვანდა</t>
  </si>
  <si>
    <t>01009003044</t>
  </si>
  <si>
    <t>908413601</t>
  </si>
  <si>
    <t>გოგინავა</t>
  </si>
  <si>
    <t>01017000960</t>
  </si>
  <si>
    <t>908443601</t>
  </si>
  <si>
    <t>კვეტენაძე</t>
  </si>
  <si>
    <t>21001006003</t>
  </si>
  <si>
    <t>GE95CR0030086125353601</t>
  </si>
  <si>
    <t>ლილუაშვილი</t>
  </si>
  <si>
    <t>60003007236</t>
  </si>
  <si>
    <t>891343601</t>
  </si>
  <si>
    <t>მეფარიძე</t>
  </si>
  <si>
    <t>01032001557</t>
  </si>
  <si>
    <t>GE46CR0030086125363601</t>
  </si>
  <si>
    <t>შხვაცაბაია</t>
  </si>
  <si>
    <t>01010009456</t>
  </si>
  <si>
    <t>892703601</t>
  </si>
  <si>
    <t>ფოცხვერაშვილი</t>
  </si>
  <si>
    <t>01010007299</t>
  </si>
  <si>
    <t>GE72CR0000000908453601</t>
  </si>
  <si>
    <t>ალიბეკოვი</t>
  </si>
  <si>
    <t>01006001579</t>
  </si>
  <si>
    <t>GE23CR0000000908463601</t>
  </si>
  <si>
    <t>01014003490</t>
  </si>
  <si>
    <t>GE84PC0523600100002012</t>
  </si>
  <si>
    <t>კიკნაძე</t>
  </si>
  <si>
    <t>01001068091</t>
  </si>
  <si>
    <t>908473601</t>
  </si>
  <si>
    <t>18001019156</t>
  </si>
  <si>
    <t>892833601</t>
  </si>
  <si>
    <t>ზაალიშვილი</t>
  </si>
  <si>
    <t>01003009749</t>
  </si>
  <si>
    <t>908483601</t>
  </si>
  <si>
    <t>ახმედოვა</t>
  </si>
  <si>
    <t>01002001198</t>
  </si>
  <si>
    <t>52233601</t>
  </si>
  <si>
    <t>ქემოკლიძე</t>
  </si>
  <si>
    <t>35001011217</t>
  </si>
  <si>
    <t>7036683601</t>
  </si>
  <si>
    <t>ცხოვრებაძე</t>
  </si>
  <si>
    <t>01030053751</t>
  </si>
  <si>
    <t>908503601</t>
  </si>
  <si>
    <t>4000</t>
  </si>
  <si>
    <t>დარჩია</t>
  </si>
  <si>
    <t>33001009893</t>
  </si>
  <si>
    <t>53383601</t>
  </si>
  <si>
    <t>ლომაძე</t>
  </si>
  <si>
    <t>33001006714</t>
  </si>
  <si>
    <t>9218213601</t>
  </si>
  <si>
    <t>3000</t>
  </si>
  <si>
    <t>კოპლატაძე</t>
  </si>
  <si>
    <t>ნატო</t>
  </si>
  <si>
    <t>33001005393</t>
  </si>
  <si>
    <t>9218203601</t>
  </si>
  <si>
    <t>02.08.2012</t>
  </si>
  <si>
    <t>ყავრელიშვილი</t>
  </si>
  <si>
    <t>ნიკო</t>
  </si>
  <si>
    <t>01023007031</t>
  </si>
  <si>
    <t>908513601</t>
  </si>
  <si>
    <t>17000</t>
  </si>
  <si>
    <t>01024007517</t>
  </si>
  <si>
    <t>77003601</t>
  </si>
  <si>
    <t>12400</t>
  </si>
  <si>
    <t>გალუაშვილი</t>
  </si>
  <si>
    <t>12001031377</t>
  </si>
  <si>
    <t>711864</t>
  </si>
  <si>
    <t>5500</t>
  </si>
  <si>
    <t>გოჩა</t>
  </si>
  <si>
    <t>01023008103</t>
  </si>
  <si>
    <t>GE02CR0000000058193601</t>
  </si>
  <si>
    <t>13600</t>
  </si>
  <si>
    <t>ხაინდრავა</t>
  </si>
  <si>
    <t>01003011336</t>
  </si>
  <si>
    <t>GE02CR0000000889483601</t>
  </si>
  <si>
    <t>ადამი</t>
  </si>
  <si>
    <t>სუსანა</t>
  </si>
  <si>
    <t>01003008578</t>
  </si>
  <si>
    <t>GE53CR0000000062023601</t>
  </si>
  <si>
    <t>01005003721</t>
  </si>
  <si>
    <t>908533601</t>
  </si>
  <si>
    <t>03.08.2012</t>
  </si>
  <si>
    <t>33044</t>
  </si>
  <si>
    <t>GE67CR0000000022943601</t>
  </si>
  <si>
    <t>6000</t>
  </si>
  <si>
    <t>მათიკაშვილი</t>
  </si>
  <si>
    <t>01010002046</t>
  </si>
  <si>
    <t>2673601</t>
  </si>
  <si>
    <t>01024024491</t>
  </si>
  <si>
    <t>50113601</t>
  </si>
  <si>
    <t>ბარამიძე</t>
  </si>
  <si>
    <t>61002002946</t>
  </si>
  <si>
    <t>48693601</t>
  </si>
  <si>
    <t>ჯავახია</t>
  </si>
  <si>
    <t>ინგა</t>
  </si>
  <si>
    <t>01022005050</t>
  </si>
  <si>
    <t>53393601</t>
  </si>
  <si>
    <t>06.08.2012</t>
  </si>
  <si>
    <t>496</t>
  </si>
  <si>
    <t>ზაალი</t>
  </si>
  <si>
    <t>18001000602</t>
  </si>
  <si>
    <t>GE60LB0111112344443000</t>
  </si>
  <si>
    <t>07.08.2012</t>
  </si>
  <si>
    <t>997</t>
  </si>
  <si>
    <t>ბაბუაძე</t>
  </si>
  <si>
    <t>ზვიადი</t>
  </si>
  <si>
    <t>18001005781</t>
  </si>
  <si>
    <t>GE45PC0063600100003889</t>
  </si>
  <si>
    <t>08.08.2012</t>
  </si>
  <si>
    <t>32600</t>
  </si>
  <si>
    <t>ჭუმბურიძე</t>
  </si>
  <si>
    <t>ჯემალ</t>
  </si>
  <si>
    <t>01024006242</t>
  </si>
  <si>
    <t>GE86CR0000000036143601</t>
  </si>
  <si>
    <t>09.08.2012</t>
  </si>
  <si>
    <t>მწითური</t>
  </si>
  <si>
    <t>01020005176</t>
  </si>
  <si>
    <t>GE92CR0030086125413601</t>
  </si>
  <si>
    <t>10.08.2012</t>
  </si>
  <si>
    <t>16.08.2012</t>
  </si>
  <si>
    <t>5000</t>
  </si>
  <si>
    <t>31001002094</t>
  </si>
  <si>
    <t>GE29CR0000000902523601</t>
  </si>
  <si>
    <t>ბესო</t>
  </si>
  <si>
    <t>42001006566</t>
  </si>
  <si>
    <t>რეკლამა (მორბენალი სტრიქონის სახით ფოთის საკაბელო ტელევიზიაში 4-5 აგვისტო ,დღეში 30 გასვლა) ქართული ოცნების ლიდერების 6 აგვისტოს ფოთელებთან შეხვედრის შესახებ</t>
  </si>
  <si>
    <t>13.08.2012</t>
  </si>
  <si>
    <t>156</t>
  </si>
  <si>
    <t>ქ. ყვარელი სოფ. გავაზში მდებარე ერთსართულიანი ნაგებობა (საერთო ფართი 30 კვ.მ) 57,04,25,219 უსასყიდლოდ სარგებლობა 80 დღით</t>
  </si>
  <si>
    <t>15.08.2012</t>
  </si>
  <si>
    <t>104,17</t>
  </si>
  <si>
    <t>19001001803</t>
  </si>
  <si>
    <t>ზუგდიდი თამარ მეფის ქ. #35 (საერთო ფართი 127 კვ.მ) 43,32,01,030,01,500 უსასყიდლოდ სარგებლობა 92 დღით</t>
  </si>
  <si>
    <t>3513,29</t>
  </si>
  <si>
    <t>01025013737</t>
  </si>
  <si>
    <t>ქ. თბილისი . მეტრო სადგურ ,,ვარკეთილის" მოპირდაპირე მხარეს საყრდენი კედლის მიმდებარედ (ნაკვ. 09/056) 01,19,20,009,056უსასყიდლოდ სარგებლობა 62 დღით</t>
  </si>
  <si>
    <t>2342,2</t>
  </si>
  <si>
    <t>01025014726</t>
  </si>
  <si>
    <t>ქ. თბილისი . მეტრო სადგურ ,,ვარკეთილის" მოპირდაპირე მხარეს საყრდენი კედლის მიმდებარედ (ნაკვ.09/056) 01,19,20,009,056 უსასყიდლოდ სარგებლობა 62 დღით</t>
  </si>
  <si>
    <t>17.08.2012</t>
  </si>
  <si>
    <t>330,4</t>
  </si>
  <si>
    <t>გაფორმების ეკონომიკურ ზონაში (გეზში) საბაჟო ოპერაციების განხორციელებასთან დაკავშირებული (საარჩევნო ბლოკის ლოგოს გამოსახულებიანი მაისური)მომსახურეობის საფასურის გადახდა</t>
  </si>
  <si>
    <t>21.08.2012</t>
  </si>
  <si>
    <t>ცხონდია</t>
  </si>
  <si>
    <t>48001017476</t>
  </si>
  <si>
    <t>მაისურების ტრანსპორტირების მომსახურების საფასური</t>
  </si>
  <si>
    <t>მაისურების გაბაჟებისთვის საბაჟოზე გადახდილი დღგ</t>
  </si>
  <si>
    <t>23.08.2012</t>
  </si>
  <si>
    <t>დუმბაძე</t>
  </si>
  <si>
    <t>61001035779</t>
  </si>
  <si>
    <t>GE46CR0150009210953601</t>
  </si>
  <si>
    <t>24.08.2012</t>
  </si>
  <si>
    <t>22.08.2012</t>
  </si>
  <si>
    <t>42001031901</t>
  </si>
  <si>
    <t>ქ. ფოთი გეგიძის ქ. # 15/13-ში მდებარე უძრავი ქონებით უსასყიდლოდ სარგებლობა 60 დღით</t>
  </si>
  <si>
    <t>42001035572</t>
  </si>
  <si>
    <t>ქ. ფოთი გ. ჭყონდიდელის ქ. # 91-ში მდებარე უძრავი ქონებით უსასყიდლოდ სარგებლობა 60 დღით</t>
  </si>
  <si>
    <t>42001031477</t>
  </si>
  <si>
    <t>ქ. ფოთი იერუსალემის #37 -ში მდებარე უძრავი ქონებით უსასყიდლოდ სარგებლობა 60 დღით</t>
  </si>
  <si>
    <t>42001018463</t>
  </si>
  <si>
    <t>ქ. ფოთი შავი ზღვის ქ. #-2 ში მდებარე ფართი (20,4 კვ.მ) უსასყიდლოდ სარგებლობა 60 დღით</t>
  </si>
  <si>
    <t>42001017056</t>
  </si>
  <si>
    <t>ქ. ფოთი სამეგრელოს ქ. # 63 -ში მდებარე ფართი (66 კვ.მ) უსასყიდლოდ სარგებლობა 60 დღით</t>
  </si>
  <si>
    <t>27.08.2012</t>
  </si>
  <si>
    <t>25001021784</t>
  </si>
  <si>
    <t>ლაგოდეხის რ-ნი ს. აფენში მდებარე უძრავი ქონება (ფართი 75,6 კვ.მ) უსასყიდლოდ სარგებლობა 60 დღით</t>
  </si>
  <si>
    <t>ჯანჯალაშვილი</t>
  </si>
  <si>
    <t>01012008292</t>
  </si>
  <si>
    <t>ქ. თბილისი კოსტავას # 25-ში მდებარე ოფისის კომუნალური გადასახადის (წყლის დავალიანება აბ.#755212315) გადახდა</t>
  </si>
  <si>
    <t>GE78CR0120007035623601</t>
  </si>
  <si>
    <t>04.09.2012</t>
  </si>
  <si>
    <t>206</t>
  </si>
  <si>
    <t>86121653601</t>
  </si>
  <si>
    <t>05.09.2012</t>
  </si>
  <si>
    <t>ქარუმიძე</t>
  </si>
  <si>
    <t>01008003316</t>
  </si>
  <si>
    <t>GE38TB0600000009701911</t>
  </si>
  <si>
    <t>01.09.2012</t>
  </si>
  <si>
    <t>ბათუ</t>
  </si>
  <si>
    <t>ქ. თბილისი წერონისის ქ. # 132; საერთო ფართი 65 კვ.მ უსასყიდლოდ სარგებლობა 33 დღით</t>
  </si>
  <si>
    <t>710</t>
  </si>
  <si>
    <t>19031003538</t>
  </si>
  <si>
    <t>ქ. ზუგდიდი მ. კოსტავას # 58 საერთო ფართი 110 კვ.მ უსასყიდლოდ სარგებლობა 30 დღით</t>
  </si>
  <si>
    <t>ქ. ზუგდიდი კ. გამსახურდიას ქ. # 41 საერთო ფართი 52 კვ.მ უსასყიდლოდ სარგებლობა 30 დღით</t>
  </si>
  <si>
    <t>საგარეჯო ს. ნინოწმინდა საერთო ფართი 100 კვ.მ უსასყიდლოდ სარგებლოა 60 დღით</t>
  </si>
  <si>
    <t>07.09.2012</t>
  </si>
  <si>
    <t>GE55CR0000000906853601</t>
  </si>
  <si>
    <t>GE58CR0050008719413601</t>
  </si>
  <si>
    <t>10.09.2012</t>
  </si>
  <si>
    <t>15000</t>
  </si>
  <si>
    <t>ონოფრიშვილი</t>
  </si>
  <si>
    <t>01024007760</t>
  </si>
  <si>
    <t>GE25BS0000000028636829</t>
  </si>
  <si>
    <t>ჯიშკარიანი</t>
  </si>
  <si>
    <t>09001002482</t>
  </si>
  <si>
    <t>GE11CR0050008719383601</t>
  </si>
  <si>
    <t>იუზა</t>
  </si>
  <si>
    <t>01024030768</t>
  </si>
  <si>
    <t>GE32TB7505445061600001</t>
  </si>
  <si>
    <t>01024015173</t>
  </si>
  <si>
    <t>GE33BG0000000707205100</t>
  </si>
  <si>
    <t>06.09.2012</t>
  </si>
  <si>
    <t>ბაბუში</t>
  </si>
  <si>
    <t>19001009816</t>
  </si>
  <si>
    <t>ფორდ ტრანზიტ 100 GL 2.5 სარეგ. ნომერი QQB - 830 უსასყიდლოდ სარგებლობა 06,09,2012-05,10,2012წ ვადით</t>
  </si>
  <si>
    <t>12.09.2012</t>
  </si>
  <si>
    <t>45525,9</t>
  </si>
  <si>
    <t>01024031220</t>
  </si>
  <si>
    <t>GE30CR0120007005543601</t>
  </si>
  <si>
    <t>9600</t>
  </si>
  <si>
    <t>საოფისე სკამი 300 ცალი შემოწირულების სახით</t>
  </si>
  <si>
    <t>19880</t>
  </si>
  <si>
    <t>ქ. თბილისი ყაზბეგის # 47-ში მდებარე (საკ. კოდი. 01,14,03,035,004) უძრავი ქონებით უსასყიდლოდ სარგებლობა 22 დღით</t>
  </si>
  <si>
    <t>1805</t>
  </si>
  <si>
    <t>01008011755</t>
  </si>
  <si>
    <t>შ.პ.ს. ,,აუთდორ.ჯი"-ს კუთვნილ სარეკლამო კონსტრუქციებზე (ქ. ფოთში სამეგრელოს ქ. ჰიდრომექანიზაციის ქარხნის წინ) ბანერის განთავსების უფლება</t>
  </si>
  <si>
    <t>1010</t>
  </si>
  <si>
    <t>ტყებუჩავა</t>
  </si>
  <si>
    <t>მოგელი</t>
  </si>
  <si>
    <t>42001000535</t>
  </si>
  <si>
    <t>სარეკლამო ბანერი (საარჩევნო ბლოკი ,,ბიძინა ივანიშვილი-ქართული ოცნება" -ის ფოთის მაჟორიტარი კანდიდატისთვის) შემოწირულების სახით</t>
  </si>
  <si>
    <t>15.09.2012</t>
  </si>
  <si>
    <t>01017004088</t>
  </si>
  <si>
    <t>წყალტუბოს რ-ნის მაჟორიტარობის კანდიდატის პ. ზაქარეიშვილის წინა საარჩევნო გაზეთი ტირაჟი 20 000ც</t>
  </si>
  <si>
    <t>თამაზაშვილი</t>
  </si>
  <si>
    <t>20001015649</t>
  </si>
  <si>
    <t>მაისურები 100 ც. წარწერით ქართული ოცნება - ლექსო თამაზაშვილი</t>
  </si>
  <si>
    <t>13.09.2012</t>
  </si>
  <si>
    <t>61005010908</t>
  </si>
  <si>
    <t>უძრავი ქონება ქობულეთი დ. ჩაქვი თამარ მეფის 50 საკ. კოდი 20,18,02,073, ფართი- 1500 კვ.მ</t>
  </si>
  <si>
    <t>16.09.2012</t>
  </si>
  <si>
    <t>ფაღავა</t>
  </si>
  <si>
    <t>ფარნავაზ</t>
  </si>
  <si>
    <t>61001077209</t>
  </si>
  <si>
    <t>უძრავი ქონება ხელვაჩაური ს. წინსვლა საკ.კოდი 22,22,08,184 ფართი-360 კვ.მ</t>
  </si>
  <si>
    <t>17.09.2012</t>
  </si>
  <si>
    <t>10000</t>
  </si>
  <si>
    <t>ხიდაშელი</t>
  </si>
  <si>
    <t>01014000670</t>
  </si>
  <si>
    <t>GE66TB0600000027179740</t>
  </si>
  <si>
    <t>18.09.2012</t>
  </si>
  <si>
    <t>52000</t>
  </si>
  <si>
    <t>ანთაძე</t>
  </si>
  <si>
    <t>01010004686</t>
  </si>
  <si>
    <t>GE63IN0000036010100236</t>
  </si>
  <si>
    <t>ინვესტბანკი</t>
  </si>
  <si>
    <t>ზაბახიძე</t>
  </si>
  <si>
    <t>38001036546</t>
  </si>
  <si>
    <t>45000</t>
  </si>
  <si>
    <t>შარაბიძე</t>
  </si>
  <si>
    <t>ოთარ</t>
  </si>
  <si>
    <t>01006004377</t>
  </si>
  <si>
    <t>GE77CR0030086125713601</t>
  </si>
  <si>
    <t>29980</t>
  </si>
  <si>
    <t>კილაძე</t>
  </si>
  <si>
    <t>61002004826</t>
  </si>
  <si>
    <t>GE29CR0030086125703601</t>
  </si>
  <si>
    <t>გურული</t>
  </si>
  <si>
    <t>01001005768</t>
  </si>
  <si>
    <t>875633601</t>
  </si>
  <si>
    <t>19.09.2012</t>
  </si>
  <si>
    <t>წიკლაური</t>
  </si>
  <si>
    <t>01027014162</t>
  </si>
  <si>
    <t>6008853601</t>
  </si>
  <si>
    <t>20.09.2012</t>
  </si>
  <si>
    <t>40000</t>
  </si>
  <si>
    <t>ჯგერენაია</t>
  </si>
  <si>
    <t>19001007467</t>
  </si>
  <si>
    <t>GE75TB7206636010100004</t>
  </si>
  <si>
    <t>24001005145</t>
  </si>
  <si>
    <t>GE74TB1127845063600008</t>
  </si>
  <si>
    <t>3096,31</t>
  </si>
  <si>
    <t>01010007725</t>
  </si>
  <si>
    <t>სარეკლამო ბანერების და მათი განთავსების უფლების გადმოცემა შ.პ.ს. ,,აუთდორ.ჯი"-ის მფლობელობაში არსებულ სარეკლამო კონსტრუქციებზე 2012 წლის 15 სექტემბრიდან 30 სექტემბრის ჩათვლით</t>
  </si>
  <si>
    <t>820</t>
  </si>
  <si>
    <t>ბიძინა</t>
  </si>
  <si>
    <t>42001000314</t>
  </si>
  <si>
    <t>11 ცალი სარეკლამო ბანერი</t>
  </si>
  <si>
    <t>ადუაშვილი</t>
  </si>
  <si>
    <t>59001010546</t>
  </si>
  <si>
    <t>GE76CR0030086125733601</t>
  </si>
  <si>
    <t>28000</t>
  </si>
  <si>
    <t>ყურუა</t>
  </si>
  <si>
    <t>19001007389</t>
  </si>
  <si>
    <t>GE63TB7210936010100005</t>
  </si>
  <si>
    <t>29500</t>
  </si>
  <si>
    <t>61301093992</t>
  </si>
  <si>
    <t>GE82TB7802045161600001</t>
  </si>
  <si>
    <t>47964,4</t>
  </si>
  <si>
    <t>ლიპარტელიანი</t>
  </si>
  <si>
    <t>55001000090</t>
  </si>
  <si>
    <t>GE88PC0533600100001440</t>
  </si>
  <si>
    <t>ბახტაძე</t>
  </si>
  <si>
    <t>01009001745</t>
  </si>
  <si>
    <t>GE61CR0120007036933601</t>
  </si>
  <si>
    <t>შერერი</t>
  </si>
  <si>
    <t>01015007896</t>
  </si>
  <si>
    <t>GE05CR0000000909793601</t>
  </si>
  <si>
    <t>სანიკიძე</t>
  </si>
  <si>
    <t>01030010623</t>
  </si>
  <si>
    <t>GE96TB7171836010100008</t>
  </si>
  <si>
    <t>24.09.2012</t>
  </si>
  <si>
    <t>25000</t>
  </si>
  <si>
    <t>ფეიქრიშვილი</t>
  </si>
  <si>
    <t>01001020764</t>
  </si>
  <si>
    <t>GE26CR0030086125763601</t>
  </si>
  <si>
    <t>33001015234</t>
  </si>
  <si>
    <t>უძრავი ქონება უსასყიდლოდ სარგებლობა საკ. კოდი 26,28,16,121 (საერთო ფართი 150კვმ) ოზურგეთი დ. ურეკი 20,09,2012-დან 19,10,2012 მდე</t>
  </si>
  <si>
    <t>25.09.2012</t>
  </si>
  <si>
    <t>62001016170</t>
  </si>
  <si>
    <t>GE32CR0000000910223601</t>
  </si>
  <si>
    <t>1179,8</t>
  </si>
  <si>
    <t>ალასანია</t>
  </si>
  <si>
    <t>19001041290</t>
  </si>
  <si>
    <t>ჟურნალ ,,ზუგდიდელებში" სექტემბრის ნომერში სარეკლამო მასალის განთავსების უფლება</t>
  </si>
  <si>
    <t>ელისო</t>
  </si>
  <si>
    <t>01006007205</t>
  </si>
  <si>
    <t>2 ცალი სატელიტური ანტენა და 1ც ფერადი ტელევიზორი</t>
  </si>
  <si>
    <t>50000</t>
  </si>
  <si>
    <t>შველიძე</t>
  </si>
  <si>
    <t>01009009803</t>
  </si>
  <si>
    <t>GE31CR0000000910243601</t>
  </si>
  <si>
    <t>27.09.2012</t>
  </si>
  <si>
    <t>17,98</t>
  </si>
  <si>
    <t>ესაკია</t>
  </si>
  <si>
    <t>01026001024</t>
  </si>
  <si>
    <t>GE04CR0120007037103601</t>
  </si>
  <si>
    <t>28.09.2012</t>
  </si>
  <si>
    <t>02.10.2012</t>
  </si>
  <si>
    <t>12231,46</t>
  </si>
  <si>
    <t>ვალიშვილი</t>
  </si>
  <si>
    <t>01030015738</t>
  </si>
  <si>
    <t>GE79BG0000000289068700</t>
  </si>
  <si>
    <t>01.10.2012</t>
  </si>
  <si>
    <t>6076,57</t>
  </si>
  <si>
    <t>არაბიძე</t>
  </si>
  <si>
    <t>01010001606</t>
  </si>
  <si>
    <t>შეფუთული საკვები პროდუქტების უსასყიდლოდ მოწოდება შემოწირულობის სახით</t>
  </si>
  <si>
    <t>03.10.2012</t>
  </si>
  <si>
    <t>19600</t>
  </si>
  <si>
    <t>საბახტარიშვილი</t>
  </si>
  <si>
    <t>01024019357</t>
  </si>
  <si>
    <t>ავტოსატრანსპორტო საშუალებებით (28 ერთეული) უსასყიდლო მომსახურეობა</t>
  </si>
  <si>
    <t>05.10.2012</t>
  </si>
  <si>
    <t>08.10.2012</t>
  </si>
  <si>
    <t>წიწავა</t>
  </si>
  <si>
    <t>გენრიეტა</t>
  </si>
  <si>
    <t>19001002450</t>
  </si>
  <si>
    <t>GE87CR0130006020483601</t>
  </si>
  <si>
    <t>01022010713</t>
  </si>
  <si>
    <t>GE39CR0130006020473601</t>
  </si>
  <si>
    <t>დევდარიანი</t>
  </si>
  <si>
    <t>12001005447</t>
  </si>
  <si>
    <t>GE19CR0000000871683601</t>
  </si>
  <si>
    <t>ფხიკიძე</t>
  </si>
  <si>
    <t>37001004216</t>
  </si>
  <si>
    <t>GE41CR0000000852813601</t>
  </si>
  <si>
    <t>კობა</t>
  </si>
  <si>
    <t>29001001111</t>
  </si>
  <si>
    <t>GE15CR0030086125983601</t>
  </si>
  <si>
    <t>39969</t>
  </si>
  <si>
    <t>48001027540</t>
  </si>
  <si>
    <t>GE12LB0711188167945000</t>
  </si>
  <si>
    <t>09.10.2012</t>
  </si>
  <si>
    <t>GE22TB7046136010100059</t>
  </si>
  <si>
    <t>10/26/2012</t>
  </si>
  <si>
    <t>01017014824</t>
  </si>
  <si>
    <t>18001011600</t>
  </si>
  <si>
    <t>01005003063</t>
  </si>
  <si>
    <t>01003015933</t>
  </si>
  <si>
    <t>56001003618</t>
  </si>
  <si>
    <t>10/25/2012</t>
  </si>
  <si>
    <t>მიღებულია ბანკიდან</t>
  </si>
  <si>
    <t>10/30/2012</t>
  </si>
  <si>
    <t>10/25-30/2012</t>
  </si>
  <si>
    <t>სალაროში უკან დაბრუნებული თანხა</t>
  </si>
  <si>
    <t xml:space="preserve">სახელმწიფო ბაჟი სასამართოებში </t>
  </si>
  <si>
    <t>უტიაშვილი ვალერი</t>
  </si>
  <si>
    <t>გოგალაძე ზურაბ</t>
  </si>
  <si>
    <t>ბიჭიაშვილი თეიმურაზ</t>
  </si>
  <si>
    <t>აბაშიძე მირზა</t>
  </si>
  <si>
    <t>თებიძე ტარიელ</t>
  </si>
  <si>
    <t>ოჯახი და კომპანია</t>
  </si>
  <si>
    <t>ავამარიამი</t>
  </si>
  <si>
    <t>ორმოცაძე გიორგი</t>
  </si>
  <si>
    <t>ხუბანოვი ჯეირან</t>
  </si>
  <si>
    <t>მხჩიანი გეორგ</t>
  </si>
  <si>
    <t>როსტიაშვილი ზურაბ</t>
  </si>
  <si>
    <t>მჭედლიშვილი მარიამ</t>
  </si>
  <si>
    <t>გელაშვილი ნაირა</t>
  </si>
  <si>
    <t>ნატროშვილი ნანული</t>
  </si>
  <si>
    <t>მამაცაშვილი ნინო</t>
  </si>
  <si>
    <t>ბერიკიშვილი ასმათ</t>
  </si>
  <si>
    <t>ჯანგირაშვილი ზურაბ</t>
  </si>
  <si>
    <t>მახარობლიძე სოფიკო</t>
  </si>
  <si>
    <t>გასანოვი თელმან</t>
  </si>
  <si>
    <t>ოქრიაშვილი მამუკა</t>
  </si>
  <si>
    <t>მოდებაძე იური</t>
  </si>
  <si>
    <t>ისაევი სვეტლანა</t>
  </si>
  <si>
    <t>ნონიკაშვილი რუსუდან</t>
  </si>
  <si>
    <t>თოფაძე ირაკლი</t>
  </si>
  <si>
    <t>ხვთისიაშვილი მანანა</t>
  </si>
  <si>
    <t>გიორგაშვილი ნანა</t>
  </si>
  <si>
    <t>ნანობაშვილი ცირა</t>
  </si>
  <si>
    <t>აივაზიანი სუსანა</t>
  </si>
  <si>
    <t>ცაგარეიშვილი მედეა</t>
  </si>
  <si>
    <t>ჩაგელიშვილი იოლანდა</t>
  </si>
  <si>
    <t>ნეფარიძე ციცინო</t>
  </si>
  <si>
    <t>ელიავა მაყვალა</t>
  </si>
  <si>
    <t>ქურასბედიანი ნათელა</t>
  </si>
  <si>
    <t>ჯაფარიძე ნინა</t>
  </si>
  <si>
    <t>არევაძე-წერეთელი მზია</t>
  </si>
  <si>
    <t>აბჟანდაძე გრიგოლ</t>
  </si>
  <si>
    <t>გოგოლიძე თამაზ</t>
  </si>
  <si>
    <t>სარალიძე ლალი</t>
  </si>
  <si>
    <t>კორძაძე ომარ</t>
  </si>
  <si>
    <t>ქოქრაშვილი ლუარა</t>
  </si>
  <si>
    <t>ბარათაშვილი მირმენ</t>
  </si>
  <si>
    <t>მახარაშვილი ნიკოლოზ</t>
  </si>
  <si>
    <t>ჯოჯუა მელანო</t>
  </si>
  <si>
    <t>ჩხიკვაძე მაია</t>
  </si>
  <si>
    <t>გაბესკირია ციური</t>
  </si>
  <si>
    <t>გაბუნია მაყვალა</t>
  </si>
  <si>
    <t>ჟვანია ალექსანდრე</t>
  </si>
  <si>
    <t>ბასილია ნინო</t>
  </si>
  <si>
    <t>ცენტერაძე არჩილ</t>
  </si>
  <si>
    <t>დავითაძე ამირან</t>
  </si>
  <si>
    <t>ზოიძე ავთანდილ</t>
  </si>
  <si>
    <t>ქვრივიშვილი მზია</t>
  </si>
  <si>
    <t>გურგენიძე მამუკა</t>
  </si>
  <si>
    <t>როყვა ნანა</t>
  </si>
  <si>
    <t>ცომაია გელოდი</t>
  </si>
  <si>
    <t>ლომიძე ნუცა</t>
  </si>
  <si>
    <t>გიგოლაშვილი იოსებ</t>
  </si>
  <si>
    <t>ლომთაძე ნუნუ</t>
  </si>
  <si>
    <t>ბარათაშვილი ნინო</t>
  </si>
  <si>
    <t>შოვნაძე ლამარა</t>
  </si>
  <si>
    <t>გულარიძე მზია</t>
  </si>
  <si>
    <t>ჯანბერიძე ქეთევან</t>
  </si>
  <si>
    <t>01.06.2012</t>
  </si>
  <si>
    <t>43001007812</t>
  </si>
  <si>
    <t>04.06.2012</t>
  </si>
  <si>
    <t>30.05.2012</t>
  </si>
  <si>
    <t>ტორაძე თამარ</t>
  </si>
  <si>
    <t>29.05.2012</t>
  </si>
  <si>
    <t>21.05.2012</t>
  </si>
  <si>
    <t>11.06.2012</t>
  </si>
  <si>
    <t>05.06.2012</t>
  </si>
  <si>
    <t>03.06.2012</t>
  </si>
  <si>
    <t>01019005543</t>
  </si>
  <si>
    <t>02.06.2012</t>
  </si>
  <si>
    <t>15.05.2012</t>
  </si>
  <si>
    <t>15.06.2012</t>
  </si>
  <si>
    <t>09.06.2012</t>
  </si>
  <si>
    <t>24.05.2012</t>
  </si>
  <si>
    <t>06.06.2012</t>
  </si>
  <si>
    <t>17001004151</t>
  </si>
  <si>
    <t>18.06.2012</t>
  </si>
  <si>
    <t>53001007664</t>
  </si>
  <si>
    <t>24.06.2012</t>
  </si>
  <si>
    <t>42001014550</t>
  </si>
  <si>
    <t>61001025501</t>
  </si>
  <si>
    <t>07.06.2012</t>
  </si>
  <si>
    <t>11.09.2012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</si>
  <si>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</si>
  <si>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</si>
  <si>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</si>
  <si>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</si>
  <si>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ფორმა N4.2 - ხელფასები, პრემიები</t>
  </si>
  <si>
    <t>ფორმა N4.3 - მივლინებები</t>
  </si>
  <si>
    <t xml:space="preserve">ფორმა N4.4 - სხვა განაცემები ფიზიკურ პირებზე (ხელფასის და პრემიის გარდა) </t>
  </si>
  <si>
    <t>მ.პ.გ. ,, ქართული ოცნება-დემოკრატიული საქართველო"</t>
  </si>
  <si>
    <t>ცეესკო</t>
  </si>
  <si>
    <t>წარმომადგენელთა ხარჯებიდან დასაბრუნებელი თანხა</t>
  </si>
  <si>
    <t>საკანცელარიო საქონელი</t>
  </si>
  <si>
    <t>215135191</t>
  </si>
  <si>
    <t>თბილისი ლვოვის ქ. #80-82</t>
  </si>
  <si>
    <t>მცირე ღირებულების აქსესუარები (მაისურები, კეპები, ქუდები, დროშები და ა.შ.)</t>
  </si>
  <si>
    <t xml:space="preserve">კოორდინატორების მიერ გაწეული მომსახურეობა </t>
  </si>
  <si>
    <t xml:space="preserve">პოლიგრაფიული მომსახურეობა </t>
  </si>
  <si>
    <t xml:space="preserve">წარმომადგენლები საარჩევნო კომისიებში </t>
  </si>
  <si>
    <t>0</t>
  </si>
  <si>
    <t>ქემალ აბაშიძე</t>
  </si>
  <si>
    <t>ცინარი ქოქოლაძე</t>
  </si>
  <si>
    <t>სულიკო თხილაიშვილი</t>
  </si>
  <si>
    <t>ავთანდილ გოგმაჩაძე</t>
  </si>
  <si>
    <t>მიხეილ კაჭახმაძე</t>
  </si>
  <si>
    <t>ლამარა გორჯელაძე</t>
  </si>
  <si>
    <t>გიორგი შაქარიშვილი</t>
  </si>
  <si>
    <t>ეთერ გოგმაჩაძე</t>
  </si>
  <si>
    <t>სოფიკო ჭუმპურიძე</t>
  </si>
  <si>
    <t>რიტა ახალბედაშვილი</t>
  </si>
  <si>
    <t>ლუიზა გოგოხია</t>
  </si>
  <si>
    <t>როლიკ როდონაია</t>
  </si>
  <si>
    <t>სოფიო მალაციძე</t>
  </si>
  <si>
    <t>ლეილა ჩხაიძე</t>
  </si>
  <si>
    <t>ნანული გიორგობიანი</t>
  </si>
  <si>
    <t>ზაზა ქირია</t>
  </si>
  <si>
    <t>ირმა სამუშია</t>
  </si>
  <si>
    <t>ლამზირა ფერცელაძე</t>
  </si>
  <si>
    <t>შპს კანცლერი</t>
  </si>
  <si>
    <t>რეხვიაშვილი მარინე</t>
  </si>
  <si>
    <t>ბეჟანიშვილი ირინე</t>
  </si>
  <si>
    <t>ნარსავიძე მარინა</t>
  </si>
  <si>
    <t>მაღრაძე ინგა</t>
  </si>
  <si>
    <t>რევაზიშვილი რუსიკო</t>
  </si>
  <si>
    <t>მახათაძე ჟუჟუნა</t>
  </si>
  <si>
    <t>ცხადაძე იზა</t>
  </si>
  <si>
    <t>ცერცვაძე მაყვალა</t>
  </si>
  <si>
    <t>მახათაძე თინათინ</t>
  </si>
  <si>
    <t>საყვარელიძე ეკატერინე</t>
  </si>
  <si>
    <t>ხიჯაკაძე ბადრი</t>
  </si>
  <si>
    <t>მშვენიერაძე ბორისი</t>
  </si>
  <si>
    <t>ცხადაძე ავთანდილ</t>
  </si>
  <si>
    <t>გიორგაძე ავთანდილ</t>
  </si>
  <si>
    <t>წესიძე ვალერი</t>
  </si>
  <si>
    <t>პაპიძე თამთა</t>
  </si>
  <si>
    <t>ჩინჩალაძე თამაზ</t>
  </si>
  <si>
    <t>კაპანაძე თამარი</t>
  </si>
  <si>
    <t>გაბეხაძე თეიმურაზ</t>
  </si>
  <si>
    <t>სამხარაძე ბორისი</t>
  </si>
  <si>
    <t>ხუსკივაძე რომან</t>
  </si>
  <si>
    <t>ნებიერიძე ნუგზარ</t>
  </si>
  <si>
    <t>წასიძე მალხაზი</t>
  </si>
  <si>
    <t>ჩოფლიანი ფატმან</t>
  </si>
  <si>
    <t>ორბელაძე ნათია</t>
  </si>
  <si>
    <t>ქათამაძე ნატო</t>
  </si>
  <si>
    <t>ხაჭაპურიძე ფიქრია</t>
  </si>
  <si>
    <t>მაკარაძე  ლევან</t>
  </si>
  <si>
    <t>10001019280</t>
  </si>
  <si>
    <t>62006023653</t>
  </si>
  <si>
    <t>18001009187</t>
  </si>
  <si>
    <t>18001004227</t>
  </si>
  <si>
    <t>18001004001</t>
  </si>
  <si>
    <t>18001018903</t>
  </si>
  <si>
    <t>21001033849</t>
  </si>
  <si>
    <t>18001010171</t>
  </si>
  <si>
    <t>18001019108</t>
  </si>
  <si>
    <t>18001016218</t>
  </si>
  <si>
    <t>18001015858</t>
  </si>
  <si>
    <t>18001024542</t>
  </si>
  <si>
    <t>18001014542</t>
  </si>
  <si>
    <t>18001011042</t>
  </si>
  <si>
    <t>18001013324</t>
  </si>
  <si>
    <t>18001047847</t>
  </si>
  <si>
    <t>18001014354</t>
  </si>
  <si>
    <t>18001014412</t>
  </si>
  <si>
    <t>18001043831</t>
  </si>
  <si>
    <t>18001019116</t>
  </si>
  <si>
    <t>18001013613</t>
  </si>
  <si>
    <t>60001044437</t>
  </si>
  <si>
    <t>60001010861</t>
  </si>
  <si>
    <t>01029010006</t>
  </si>
  <si>
    <t>გაცემულია საარჩევნო კომისიებში წარმომადგენლების თანხა</t>
  </si>
  <si>
    <t xml:space="preserve">სიების დაზუსტება </t>
  </si>
  <si>
    <t xml:space="preserve">ტრეინინგ კურსებით მომსახურეობა </t>
  </si>
  <si>
    <t xml:space="preserve">ადმინისტრაციული ჯარიმა </t>
  </si>
  <si>
    <t xml:space="preserve">საკონსულტაციო, სანოტარო, თარჯიმნის და თარგმნის მომსახურების </t>
  </si>
  <si>
    <t>07/05/12-31/10/12</t>
  </si>
  <si>
    <t>შეტანილია ბანკში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</si>
  <si>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</si>
  <si>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</si>
  <si>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>სულ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</si>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</sst>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72" formatCode="0,000"/>
    <numFmt numFmtId="173" formatCode="00000000000"/>
  </numFmts>
  <fonts count="55">
    <font>
      <sz val="10"/>
      <name val="Arial"/>
      <charset val="1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color indexed="9"/>
      <name val="Sylfaen"/>
      <family val="1"/>
    </font>
    <font>
      <sz val="10"/>
      <name val="AcadNusx"/>
    </font>
    <font>
      <sz val="9"/>
      <color indexed="8"/>
      <name val="Arial Unicode MS"/>
      <family val="2"/>
    </font>
    <font>
      <sz val="12"/>
      <color indexed="8"/>
      <name val="Sylfaen"/>
      <family val="1"/>
    </font>
    <font>
      <sz val="12"/>
      <color indexed="8"/>
      <name val="Sylfaen"/>
      <family val="1"/>
    </font>
    <font>
      <sz val="12"/>
      <name val="Sylfaen"/>
      <family val="1"/>
    </font>
    <font>
      <sz val="11"/>
      <name val="Arial"/>
      <family val="2"/>
      <charset val="204"/>
    </font>
    <font>
      <sz val="10"/>
      <name val="Sylfaen"/>
      <family val="1"/>
      <charset val="204"/>
    </font>
    <font>
      <sz val="12"/>
      <name val="AcadNusx"/>
    </font>
    <font>
      <b/>
      <sz val="12"/>
      <color indexed="8"/>
      <name val="_ Times New Roman"/>
      <family val="2"/>
    </font>
    <font>
      <sz val="12"/>
      <color indexed="8"/>
      <name val="_ Times New Roman"/>
      <family val="2"/>
    </font>
    <font>
      <b/>
      <sz val="12"/>
      <color indexed="8"/>
      <name val="AcadNusx"/>
    </font>
    <font>
      <b/>
      <sz val="12"/>
      <color indexed="8"/>
      <name val="Sylfaen"/>
      <family val="1"/>
      <charset val="204"/>
    </font>
    <font>
      <sz val="12"/>
      <color indexed="8"/>
      <name val="AcadNusx"/>
    </font>
    <font>
      <sz val="12"/>
      <name val="Arial"/>
      <family val="2"/>
    </font>
    <font>
      <sz val="12"/>
      <name val="_ Times New Roman"/>
      <family val="2"/>
    </font>
    <font>
      <b/>
      <sz val="12"/>
      <name val="Sylfaen"/>
      <family val="1"/>
      <charset val="204"/>
    </font>
    <font>
      <sz val="10"/>
      <color indexed="10"/>
      <name val="Sylfaen"/>
      <family val="1"/>
    </font>
    <font>
      <sz val="16"/>
      <color indexed="10"/>
      <name val="Sylfaen"/>
      <family val="1"/>
    </font>
    <font>
      <sz val="10"/>
      <color indexed="8"/>
      <name val="Sylfaen"/>
      <family val="1"/>
      <charset val="204"/>
    </font>
    <font>
      <sz val="14"/>
      <color indexed="10"/>
      <name val="Sylfaen"/>
      <family val="1"/>
    </font>
    <font>
      <sz val="9"/>
      <color indexed="8"/>
      <name val="Sylfaen"/>
      <family val="1"/>
    </font>
    <font>
      <sz val="8"/>
      <color indexed="8"/>
      <name val="Sylfaen"/>
      <family val="1"/>
    </font>
    <font>
      <sz val="8"/>
      <name val="Arial"/>
      <family val="2"/>
    </font>
    <font>
      <sz val="11"/>
      <color indexed="8"/>
      <name val="Arial"/>
      <family val="2"/>
      <charset val="204"/>
    </font>
    <font>
      <sz val="11"/>
      <color indexed="8"/>
      <name val="AcadNusx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</font>
    <font>
      <sz val="11"/>
      <color theme="1"/>
      <name val="Sylfaen"/>
      <family val="1"/>
    </font>
    <font>
      <sz val="10"/>
      <color rgb="FFFF0000"/>
      <name val="Sylfaen"/>
      <family val="1"/>
    </font>
    <font>
      <b/>
      <sz val="10"/>
      <color rgb="FFFF0000"/>
      <name val="Sylfaen"/>
      <family val="1"/>
    </font>
    <font>
      <sz val="12"/>
      <color theme="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4" fillId="0" borderId="0"/>
    <xf numFmtId="0" fontId="2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" fillId="0" borderId="0"/>
  </cellStyleXfs>
  <cellXfs count="657">
    <xf numFmtId="0" fontId="0" fillId="0" borderId="0" xfId="0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0" xfId="17" applyFont="1" applyAlignment="1" applyProtection="1">
      <alignment horizontal="center" vertical="center"/>
      <protection locked="0"/>
    </xf>
    <xf numFmtId="3" fontId="13" fillId="2" borderId="1" xfId="17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17" applyFont="1" applyProtection="1">
      <protection locked="0"/>
    </xf>
    <xf numFmtId="0" fontId="13" fillId="0" borderId="0" xfId="17" applyFont="1" applyAlignment="1" applyProtection="1">
      <alignment horizontal="center" vertical="center"/>
      <protection locked="0"/>
    </xf>
    <xf numFmtId="0" fontId="8" fillId="0" borderId="1" xfId="0" applyFont="1" applyBorder="1" applyProtection="1">
      <protection locked="0"/>
    </xf>
    <xf numFmtId="0" fontId="14" fillId="0" borderId="0" xfId="17" applyFont="1" applyAlignment="1" applyProtection="1">
      <alignment horizontal="center" vertical="center" wrapText="1"/>
      <protection locked="0"/>
    </xf>
    <xf numFmtId="0" fontId="8" fillId="0" borderId="0" xfId="17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0" xfId="0" applyFont="1" applyBorder="1" applyProtection="1">
      <protection locked="0"/>
    </xf>
    <xf numFmtId="0" fontId="13" fillId="2" borderId="1" xfId="17" applyFont="1" applyFill="1" applyBorder="1" applyAlignment="1" applyProtection="1">
      <alignment horizontal="left" vertical="center" wrapText="1"/>
    </xf>
    <xf numFmtId="0" fontId="13" fillId="2" borderId="1" xfId="17" applyFont="1" applyFill="1" applyBorder="1" applyAlignment="1" applyProtection="1">
      <alignment horizontal="left" vertical="center" wrapText="1" indent="1"/>
    </xf>
    <xf numFmtId="0" fontId="8" fillId="2" borderId="1" xfId="17" applyFont="1" applyFill="1" applyBorder="1" applyAlignment="1" applyProtection="1">
      <alignment horizontal="left" vertical="center" wrapText="1" indent="1"/>
    </xf>
    <xf numFmtId="0" fontId="8" fillId="2" borderId="1" xfId="17" applyFont="1" applyFill="1" applyBorder="1" applyAlignment="1" applyProtection="1">
      <alignment horizontal="left" vertical="center" wrapText="1" indent="2"/>
    </xf>
    <xf numFmtId="0" fontId="8" fillId="2" borderId="1" xfId="17" applyFont="1" applyFill="1" applyBorder="1" applyAlignment="1" applyProtection="1">
      <alignment horizontal="left" vertical="center" wrapText="1" indent="3"/>
    </xf>
    <xf numFmtId="0" fontId="8" fillId="2" borderId="1" xfId="17" applyFont="1" applyFill="1" applyBorder="1" applyAlignment="1" applyProtection="1">
      <alignment horizontal="left" vertical="center" wrapText="1" indent="4"/>
    </xf>
    <xf numFmtId="0" fontId="8" fillId="0" borderId="0" xfId="2" applyFont="1" applyAlignment="1" applyProtection="1">
      <alignment horizontal="center" vertical="center"/>
      <protection locked="0"/>
    </xf>
    <xf numFmtId="0" fontId="9" fillId="0" borderId="0" xfId="2" applyFont="1" applyAlignment="1" applyProtection="1">
      <alignment horizontal="center" vertical="center"/>
      <protection locked="0"/>
    </xf>
    <xf numFmtId="0" fontId="8" fillId="0" borderId="0" xfId="2" applyFont="1" applyProtection="1">
      <protection locked="0"/>
    </xf>
    <xf numFmtId="0" fontId="0" fillId="0" borderId="0" xfId="0" applyProtection="1">
      <protection locked="0"/>
    </xf>
    <xf numFmtId="0" fontId="10" fillId="0" borderId="0" xfId="3" applyFont="1" applyAlignment="1" applyProtection="1">
      <alignment vertical="center" wrapText="1"/>
      <protection locked="0"/>
    </xf>
    <xf numFmtId="0" fontId="11" fillId="0" borderId="0" xfId="3" applyFont="1" applyProtection="1">
      <protection locked="0"/>
    </xf>
    <xf numFmtId="0" fontId="10" fillId="0" borderId="1" xfId="3" applyFont="1" applyBorder="1" applyAlignment="1" applyProtection="1">
      <alignment vertical="center" wrapText="1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Border="1" applyAlignment="1" applyProtection="1">
      <alignment horizontal="left" wrapText="1"/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Border="1" applyAlignment="1" applyProtection="1">
      <alignment horizontal="left" indent="1"/>
      <protection locked="0"/>
    </xf>
    <xf numFmtId="0" fontId="13" fillId="0" borderId="0" xfId="0" applyFont="1" applyFill="1" applyBorder="1" applyAlignment="1" applyProtection="1">
      <alignment horizontal="left" vertical="center" indent="1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3" fontId="13" fillId="2" borderId="1" xfId="17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7" applyNumberFormat="1" applyFont="1" applyFill="1" applyBorder="1" applyAlignment="1" applyProtection="1">
      <alignment horizontal="right" vertical="center"/>
      <protection locked="0"/>
    </xf>
    <xf numFmtId="3" fontId="8" fillId="2" borderId="1" xfId="17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7" applyNumberFormat="1" applyFont="1" applyFill="1" applyBorder="1" applyAlignment="1" applyProtection="1">
      <alignment horizontal="right" vertical="center"/>
      <protection locked="0"/>
    </xf>
    <xf numFmtId="0" fontId="8" fillId="0" borderId="1" xfId="1" applyFont="1" applyFill="1" applyBorder="1" applyAlignment="1" applyProtection="1">
      <alignment horizontal="right" vertical="top"/>
      <protection locked="0"/>
    </xf>
    <xf numFmtId="166" fontId="8" fillId="0" borderId="1" xfId="1" applyNumberFormat="1" applyFont="1" applyFill="1" applyBorder="1" applyAlignment="1" applyProtection="1">
      <alignment horizontal="right" vertical="center"/>
      <protection locked="0"/>
    </xf>
    <xf numFmtId="4" fontId="8" fillId="0" borderId="1" xfId="1" applyNumberFormat="1" applyFont="1" applyFill="1" applyBorder="1" applyAlignment="1" applyProtection="1">
      <alignment horizontal="right" vertical="center"/>
      <protection locked="0"/>
    </xf>
    <xf numFmtId="164" fontId="8" fillId="0" borderId="1" xfId="1" applyNumberFormat="1" applyFont="1" applyFill="1" applyBorder="1" applyAlignment="1" applyProtection="1">
      <alignment horizontal="right" vertical="center"/>
      <protection locked="0"/>
    </xf>
    <xf numFmtId="0" fontId="8" fillId="0" borderId="2" xfId="2" applyFont="1" applyFill="1" applyBorder="1" applyAlignment="1" applyProtection="1">
      <alignment horizontal="right"/>
      <protection locked="0"/>
    </xf>
    <xf numFmtId="0" fontId="8" fillId="0" borderId="2" xfId="2" applyFont="1" applyBorder="1" applyAlignment="1" applyProtection="1">
      <alignment horizontal="right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1" xfId="1" applyFont="1" applyFill="1" applyBorder="1" applyAlignment="1" applyProtection="1">
      <alignment horizontal="left" vertical="top" indent="1"/>
    </xf>
    <xf numFmtId="0" fontId="8" fillId="0" borderId="1" xfId="1" applyFont="1" applyFill="1" applyBorder="1" applyAlignment="1" applyProtection="1">
      <alignment horizontal="left" vertical="center" wrapText="1" indent="2"/>
    </xf>
    <xf numFmtId="0" fontId="13" fillId="2" borderId="3" xfId="17" applyFont="1" applyFill="1" applyBorder="1" applyAlignment="1" applyProtection="1">
      <alignment horizontal="left" vertical="center" wrapText="1"/>
    </xf>
    <xf numFmtId="0" fontId="8" fillId="0" borderId="3" xfId="2" applyFont="1" applyBorder="1" applyAlignment="1" applyProtection="1">
      <alignment horizontal="left" vertical="center" indent="1"/>
    </xf>
    <xf numFmtId="0" fontId="13" fillId="0" borderId="0" xfId="0" applyFont="1" applyFill="1" applyBorder="1" applyAlignment="1" applyProtection="1">
      <alignment horizontal="center" wrapText="1"/>
    </xf>
    <xf numFmtId="0" fontId="13" fillId="0" borderId="0" xfId="0" applyFont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/>
    </xf>
    <xf numFmtId="0" fontId="13" fillId="0" borderId="1" xfId="0" applyFont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 indent="1"/>
    </xf>
    <xf numFmtId="0" fontId="8" fillId="0" borderId="1" xfId="0" applyFont="1" applyBorder="1" applyAlignment="1" applyProtection="1">
      <alignment wrapText="1"/>
    </xf>
    <xf numFmtId="0" fontId="13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wrapText="1"/>
    </xf>
    <xf numFmtId="0" fontId="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vertical="center" indent="1"/>
    </xf>
    <xf numFmtId="0" fontId="8" fillId="0" borderId="0" xfId="0" applyFont="1" applyFill="1" applyProtection="1"/>
    <xf numFmtId="0" fontId="12" fillId="0" borderId="1" xfId="3" applyFont="1" applyBorder="1" applyAlignment="1" applyProtection="1">
      <alignment vertical="center" wrapText="1"/>
    </xf>
    <xf numFmtId="0" fontId="10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7" applyFont="1" applyProtection="1">
      <protection locked="0"/>
    </xf>
    <xf numFmtId="0" fontId="20" fillId="3" borderId="4" xfId="7" applyFont="1" applyFill="1" applyBorder="1" applyAlignment="1" applyProtection="1">
      <alignment horizontal="center" vertical="top" wrapText="1"/>
    </xf>
    <xf numFmtId="0" fontId="20" fillId="3" borderId="5" xfId="7" applyFont="1" applyFill="1" applyBorder="1" applyAlignment="1" applyProtection="1">
      <alignment horizontal="center" vertical="top" wrapText="1"/>
    </xf>
    <xf numFmtId="0" fontId="20" fillId="0" borderId="0" xfId="7" applyFont="1" applyAlignment="1" applyProtection="1">
      <alignment horizontal="center" vertical="top" wrapText="1"/>
      <protection locked="0"/>
    </xf>
    <xf numFmtId="0" fontId="18" fillId="0" borderId="6" xfId="7" applyFont="1" applyBorder="1" applyAlignment="1" applyProtection="1">
      <alignment horizontal="center"/>
      <protection locked="0"/>
    </xf>
    <xf numFmtId="0" fontId="18" fillId="0" borderId="7" xfId="7" applyFont="1" applyBorder="1" applyAlignment="1" applyProtection="1">
      <alignment wrapText="1"/>
      <protection locked="0"/>
    </xf>
    <xf numFmtId="0" fontId="18" fillId="0" borderId="8" xfId="7" applyFont="1" applyBorder="1" applyAlignment="1" applyProtection="1">
      <alignment horizontal="center"/>
      <protection locked="0"/>
    </xf>
    <xf numFmtId="0" fontId="18" fillId="0" borderId="9" xfId="7" applyFont="1" applyBorder="1" applyAlignment="1" applyProtection="1">
      <alignment wrapText="1"/>
      <protection locked="0"/>
    </xf>
    <xf numFmtId="0" fontId="18" fillId="0" borderId="10" xfId="7" applyFont="1" applyBorder="1" applyAlignment="1" applyProtection="1">
      <alignment horizontal="center"/>
      <protection locked="0"/>
    </xf>
    <xf numFmtId="0" fontId="18" fillId="0" borderId="11" xfId="7" applyFont="1" applyBorder="1" applyAlignment="1" applyProtection="1">
      <alignment wrapText="1"/>
      <protection locked="0"/>
    </xf>
    <xf numFmtId="49" fontId="18" fillId="0" borderId="11" xfId="7" applyNumberFormat="1" applyFont="1" applyBorder="1" applyProtection="1">
      <protection locked="0"/>
    </xf>
    <xf numFmtId="0" fontId="18" fillId="3" borderId="10" xfId="7" applyFont="1" applyFill="1" applyBorder="1" applyAlignment="1" applyProtection="1">
      <alignment wrapText="1"/>
      <protection locked="0"/>
    </xf>
    <xf numFmtId="0" fontId="18" fillId="3" borderId="11" xfId="7" applyFont="1" applyFill="1" applyBorder="1" applyAlignment="1" applyProtection="1">
      <alignment wrapText="1"/>
      <protection locked="0"/>
    </xf>
    <xf numFmtId="0" fontId="18" fillId="3" borderId="11" xfId="7" applyFont="1" applyFill="1" applyBorder="1" applyProtection="1">
      <protection locked="0"/>
    </xf>
    <xf numFmtId="49" fontId="18" fillId="0" borderId="0" xfId="7" applyNumberFormat="1" applyFont="1" applyProtection="1">
      <protection locked="0"/>
    </xf>
    <xf numFmtId="0" fontId="10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1" fillId="0" borderId="0" xfId="3" applyFont="1" applyBorder="1" applyProtection="1">
      <protection locked="0"/>
    </xf>
    <xf numFmtId="0" fontId="7" fillId="0" borderId="0" xfId="0" applyFont="1"/>
    <xf numFmtId="0" fontId="18" fillId="0" borderId="0" xfId="7" applyFont="1" applyAlignment="1" applyProtection="1">
      <alignment horizontal="center"/>
      <protection locked="0"/>
    </xf>
    <xf numFmtId="0" fontId="8" fillId="0" borderId="0" xfId="17" applyFont="1" applyBorder="1" applyAlignment="1" applyProtection="1">
      <alignment vertical="center"/>
      <protection locked="0"/>
    </xf>
    <xf numFmtId="0" fontId="10" fillId="0" borderId="1" xfId="3" applyFont="1" applyBorder="1" applyAlignment="1" applyProtection="1">
      <alignment horizontal="center" vertical="center" wrapText="1"/>
      <protection locked="0"/>
    </xf>
    <xf numFmtId="3" fontId="8" fillId="0" borderId="0" xfId="17" applyNumberFormat="1" applyFont="1" applyAlignment="1" applyProtection="1">
      <alignment horizontal="center" vertical="center" wrapText="1"/>
      <protection locked="0"/>
    </xf>
    <xf numFmtId="0" fontId="13" fillId="0" borderId="0" xfId="0" applyFont="1" applyProtection="1">
      <protection locked="0"/>
    </xf>
    <xf numFmtId="0" fontId="8" fillId="0" borderId="12" xfId="0" applyFont="1" applyBorder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2" xfId="0" applyBorder="1"/>
    <xf numFmtId="0" fontId="10" fillId="0" borderId="0" xfId="7" applyFont="1" applyProtection="1">
      <protection locked="0"/>
    </xf>
    <xf numFmtId="0" fontId="10" fillId="0" borderId="0" xfId="7" applyFont="1" applyProtection="1"/>
    <xf numFmtId="49" fontId="10" fillId="0" borderId="0" xfId="7" applyNumberFormat="1" applyFont="1" applyProtection="1">
      <protection locked="0"/>
    </xf>
    <xf numFmtId="0" fontId="13" fillId="3" borderId="0" xfId="0" applyFont="1" applyFill="1" applyProtection="1"/>
    <xf numFmtId="0" fontId="8" fillId="3" borderId="0" xfId="17" applyFont="1" applyFill="1" applyBorder="1" applyAlignment="1" applyProtection="1">
      <alignment horizontal="center" vertical="center"/>
    </xf>
    <xf numFmtId="0" fontId="8" fillId="3" borderId="0" xfId="0" applyFont="1" applyFill="1" applyProtection="1"/>
    <xf numFmtId="0" fontId="8" fillId="3" borderId="0" xfId="0" applyFont="1" applyFill="1" applyBorder="1" applyProtection="1"/>
    <xf numFmtId="0" fontId="8" fillId="3" borderId="0" xfId="17" applyFont="1" applyFill="1" applyAlignment="1" applyProtection="1">
      <alignment vertical="center"/>
    </xf>
    <xf numFmtId="3" fontId="13" fillId="3" borderId="1" xfId="17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Protection="1"/>
    <xf numFmtId="0" fontId="8" fillId="2" borderId="0" xfId="0" applyFont="1" applyFill="1" applyProtection="1"/>
    <xf numFmtId="3" fontId="13" fillId="3" borderId="1" xfId="17" applyNumberFormat="1" applyFont="1" applyFill="1" applyBorder="1" applyAlignment="1" applyProtection="1">
      <alignment horizontal="right" vertical="center"/>
    </xf>
    <xf numFmtId="3" fontId="8" fillId="3" borderId="1" xfId="17" applyNumberFormat="1" applyFont="1" applyFill="1" applyBorder="1" applyAlignment="1" applyProtection="1">
      <alignment horizontal="right" vertical="center" wrapText="1"/>
    </xf>
    <xf numFmtId="3" fontId="13" fillId="3" borderId="1" xfId="17" applyNumberFormat="1" applyFont="1" applyFill="1" applyBorder="1" applyAlignment="1" applyProtection="1">
      <alignment horizontal="right" vertical="center" wrapText="1"/>
    </xf>
    <xf numFmtId="0" fontId="13" fillId="3" borderId="1" xfId="0" applyFont="1" applyFill="1" applyBorder="1" applyProtection="1"/>
    <xf numFmtId="3" fontId="13" fillId="3" borderId="1" xfId="0" applyNumberFormat="1" applyFont="1" applyFill="1" applyBorder="1" applyProtection="1"/>
    <xf numFmtId="0" fontId="13" fillId="0" borderId="1" xfId="17" applyFont="1" applyFill="1" applyBorder="1" applyAlignment="1" applyProtection="1">
      <alignment horizontal="left" vertical="center" wrapText="1" indent="1"/>
    </xf>
    <xf numFmtId="0" fontId="8" fillId="0" borderId="1" xfId="17" applyFont="1" applyFill="1" applyBorder="1" applyAlignment="1" applyProtection="1">
      <alignment horizontal="left" vertical="center" wrapText="1" indent="2"/>
    </xf>
    <xf numFmtId="3" fontId="13" fillId="2" borderId="1" xfId="17" applyNumberFormat="1" applyFont="1" applyFill="1" applyBorder="1" applyAlignment="1" applyProtection="1">
      <alignment horizontal="left" vertical="center" wrapText="1"/>
    </xf>
    <xf numFmtId="3" fontId="13" fillId="2" borderId="1" xfId="17" applyNumberFormat="1" applyFont="1" applyFill="1" applyBorder="1" applyAlignment="1" applyProtection="1">
      <alignment horizontal="center" vertical="center" wrapText="1"/>
    </xf>
    <xf numFmtId="0" fontId="8" fillId="2" borderId="0" xfId="17" applyFont="1" applyFill="1" applyProtection="1"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14" fillId="2" borderId="0" xfId="17" applyFont="1" applyFill="1" applyAlignment="1" applyProtection="1">
      <alignment horizontal="center" vertical="center" wrapText="1"/>
      <protection locked="0"/>
    </xf>
    <xf numFmtId="0" fontId="8" fillId="2" borderId="0" xfId="17" applyFont="1" applyFill="1" applyAlignment="1" applyProtection="1">
      <alignment horizontal="center" vertical="center" wrapText="1"/>
      <protection locked="0"/>
    </xf>
    <xf numFmtId="0" fontId="8" fillId="2" borderId="0" xfId="17" applyFont="1" applyFill="1" applyAlignment="1" applyProtection="1">
      <alignment horizontal="center" vertical="center"/>
      <protection locked="0"/>
    </xf>
    <xf numFmtId="0" fontId="8" fillId="2" borderId="0" xfId="0" applyFont="1" applyFill="1" applyProtection="1">
      <protection locked="0"/>
    </xf>
    <xf numFmtId="0" fontId="8" fillId="0" borderId="1" xfId="17" applyFont="1" applyFill="1" applyBorder="1" applyAlignment="1" applyProtection="1">
      <alignment horizontal="left" vertical="center" wrapText="1" indent="3"/>
    </xf>
    <xf numFmtId="0" fontId="8" fillId="0" borderId="1" xfId="17" applyFont="1" applyFill="1" applyBorder="1" applyAlignment="1" applyProtection="1">
      <alignment horizontal="left" vertical="center" wrapText="1" indent="1"/>
    </xf>
    <xf numFmtId="0" fontId="13" fillId="0" borderId="1" xfId="0" applyFont="1" applyFill="1" applyBorder="1" applyProtection="1">
      <protection locked="0"/>
    </xf>
    <xf numFmtId="0" fontId="8" fillId="3" borderId="0" xfId="17" applyFont="1" applyFill="1" applyAlignment="1" applyProtection="1">
      <alignment horizontal="center" vertical="center"/>
    </xf>
    <xf numFmtId="0" fontId="10" fillId="3" borderId="0" xfId="7" applyFont="1" applyFill="1" applyProtection="1"/>
    <xf numFmtId="0" fontId="10" fillId="3" borderId="0" xfId="7" applyFont="1" applyFill="1" applyProtection="1">
      <protection locked="0"/>
    </xf>
    <xf numFmtId="0" fontId="0" fillId="3" borderId="0" xfId="0" applyFill="1"/>
    <xf numFmtId="0" fontId="12" fillId="3" borderId="0" xfId="7" applyFont="1" applyFill="1" applyBorder="1" applyAlignment="1" applyProtection="1">
      <alignment horizontal="right"/>
    </xf>
    <xf numFmtId="0" fontId="2" fillId="3" borderId="0" xfId="0" applyFont="1" applyFill="1"/>
    <xf numFmtId="167" fontId="10" fillId="3" borderId="0" xfId="7" applyNumberFormat="1" applyFont="1" applyFill="1" applyBorder="1" applyProtection="1"/>
    <xf numFmtId="14" fontId="10" fillId="3" borderId="0" xfId="7" applyNumberFormat="1" applyFont="1" applyFill="1" applyBorder="1" applyProtection="1"/>
    <xf numFmtId="0" fontId="12" fillId="3" borderId="0" xfId="7" applyFont="1" applyFill="1" applyBorder="1" applyAlignment="1" applyProtection="1">
      <alignment horizontal="right"/>
      <protection locked="0"/>
    </xf>
    <xf numFmtId="49" fontId="10" fillId="3" borderId="0" xfId="7" applyNumberFormat="1" applyFont="1" applyFill="1" applyProtection="1">
      <protection locked="0"/>
    </xf>
    <xf numFmtId="0" fontId="8" fillId="3" borderId="0" xfId="17" applyFont="1" applyFill="1" applyAlignment="1" applyProtection="1">
      <alignment horizontal="left" vertical="center"/>
    </xf>
    <xf numFmtId="167" fontId="10" fillId="3" borderId="0" xfId="7" applyNumberFormat="1" applyFont="1" applyFill="1" applyBorder="1" applyProtection="1">
      <protection locked="0"/>
    </xf>
    <xf numFmtId="0" fontId="18" fillId="3" borderId="0" xfId="7" applyFont="1" applyFill="1" applyProtection="1"/>
    <xf numFmtId="0" fontId="19" fillId="3" borderId="0" xfId="7" applyFont="1" applyFill="1" applyProtection="1"/>
    <xf numFmtId="0" fontId="18" fillId="3" borderId="0" xfId="7" applyFont="1" applyFill="1" applyBorder="1" applyAlignment="1" applyProtection="1"/>
    <xf numFmtId="0" fontId="10" fillId="3" borderId="0" xfId="7" applyFont="1" applyFill="1" applyBorder="1" applyProtection="1">
      <protection locked="0"/>
    </xf>
    <xf numFmtId="0" fontId="0" fillId="3" borderId="0" xfId="0" applyFill="1" applyBorder="1"/>
    <xf numFmtId="0" fontId="8" fillId="3" borderId="0" xfId="17" applyFont="1" applyFill="1" applyBorder="1" applyAlignment="1" applyProtection="1">
      <alignment horizontal="right" vertical="center"/>
    </xf>
    <xf numFmtId="0" fontId="8" fillId="3" borderId="0" xfId="17" applyFont="1" applyFill="1" applyBorder="1" applyAlignment="1" applyProtection="1">
      <alignment horizontal="left" vertical="center"/>
    </xf>
    <xf numFmtId="0" fontId="8" fillId="3" borderId="0" xfId="0" applyFont="1" applyFill="1" applyBorder="1" applyProtection="1">
      <protection locked="0"/>
    </xf>
    <xf numFmtId="0" fontId="8" fillId="3" borderId="0" xfId="0" applyFont="1" applyFill="1" applyProtection="1">
      <protection locked="0"/>
    </xf>
    <xf numFmtId="3" fontId="13" fillId="3" borderId="1" xfId="17" applyNumberFormat="1" applyFont="1" applyFill="1" applyBorder="1" applyAlignment="1" applyProtection="1">
      <alignment horizontal="left" vertical="center" wrapText="1"/>
    </xf>
    <xf numFmtId="0" fontId="8" fillId="3" borderId="1" xfId="0" applyFont="1" applyFill="1" applyBorder="1" applyProtection="1"/>
    <xf numFmtId="0" fontId="10" fillId="3" borderId="0" xfId="7" applyFont="1" applyFill="1" applyAlignment="1" applyProtection="1">
      <alignment horizontal="left"/>
    </xf>
    <xf numFmtId="14" fontId="12" fillId="3" borderId="0" xfId="7" applyNumberFormat="1" applyFont="1" applyFill="1" applyBorder="1" applyProtection="1"/>
    <xf numFmtId="0" fontId="8" fillId="3" borderId="0" xfId="0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8" fillId="0" borderId="0" xfId="0" applyFont="1" applyFill="1" applyBorder="1" applyProtection="1">
      <protection locked="0"/>
    </xf>
    <xf numFmtId="0" fontId="9" fillId="3" borderId="0" xfId="2" applyFont="1" applyFill="1" applyAlignment="1" applyProtection="1">
      <alignment horizontal="center" vertical="center" wrapText="1"/>
    </xf>
    <xf numFmtId="0" fontId="8" fillId="3" borderId="0" xfId="2" applyFont="1" applyFill="1" applyAlignment="1" applyProtection="1">
      <alignment horizontal="center" vertical="center"/>
      <protection locked="0"/>
    </xf>
    <xf numFmtId="0" fontId="8" fillId="3" borderId="0" xfId="2" applyFont="1" applyFill="1" applyProtection="1"/>
    <xf numFmtId="0" fontId="8" fillId="3" borderId="12" xfId="0" applyFont="1" applyFill="1" applyBorder="1" applyAlignment="1" applyProtection="1">
      <alignment horizontal="left"/>
    </xf>
    <xf numFmtId="0" fontId="8" fillId="3" borderId="0" xfId="0" applyFont="1" applyFill="1" applyBorder="1" applyAlignment="1" applyProtection="1">
      <alignment horizontal="left"/>
    </xf>
    <xf numFmtId="0" fontId="8" fillId="3" borderId="1" xfId="1" applyFont="1" applyFill="1" applyBorder="1" applyAlignment="1" applyProtection="1">
      <alignment horizontal="right" vertical="top"/>
    </xf>
    <xf numFmtId="0" fontId="13" fillId="3" borderId="2" xfId="2" applyFont="1" applyFill="1" applyBorder="1" applyAlignment="1" applyProtection="1">
      <alignment horizontal="right"/>
    </xf>
    <xf numFmtId="0" fontId="8" fillId="0" borderId="0" xfId="0" applyFont="1" applyFill="1" applyBorder="1" applyProtection="1"/>
    <xf numFmtId="0" fontId="8" fillId="3" borderId="0" xfId="0" applyFont="1" applyFill="1" applyBorder="1" applyAlignment="1" applyProtection="1">
      <alignment horizontal="left" wrapText="1"/>
    </xf>
    <xf numFmtId="0" fontId="8" fillId="3" borderId="12" xfId="0" applyFont="1" applyFill="1" applyBorder="1" applyAlignment="1" applyProtection="1">
      <alignment horizontal="left" wrapText="1"/>
    </xf>
    <xf numFmtId="0" fontId="8" fillId="3" borderId="12" xfId="0" applyFont="1" applyFill="1" applyBorder="1" applyProtection="1"/>
    <xf numFmtId="0" fontId="13" fillId="3" borderId="12" xfId="0" applyFont="1" applyFill="1" applyBorder="1" applyAlignment="1" applyProtection="1">
      <alignment horizontal="center" vertical="center" wrapText="1"/>
    </xf>
    <xf numFmtId="0" fontId="8" fillId="3" borderId="0" xfId="0" applyFont="1" applyFill="1" applyAlignment="1" applyProtection="1">
      <alignment horizontal="center" vertical="center"/>
    </xf>
    <xf numFmtId="0" fontId="8" fillId="3" borderId="12" xfId="17" applyFont="1" applyFill="1" applyBorder="1" applyAlignment="1" applyProtection="1">
      <alignment horizontal="left" vertical="center"/>
    </xf>
    <xf numFmtId="0" fontId="15" fillId="3" borderId="13" xfId="1" applyFont="1" applyFill="1" applyBorder="1" applyAlignment="1" applyProtection="1">
      <alignment horizontal="center" vertical="top" wrapText="1"/>
    </xf>
    <xf numFmtId="0" fontId="15" fillId="3" borderId="14" xfId="1" applyFont="1" applyFill="1" applyBorder="1" applyAlignment="1" applyProtection="1">
      <alignment horizontal="center" vertical="top" wrapText="1"/>
    </xf>
    <xf numFmtId="1" fontId="15" fillId="3" borderId="14" xfId="1" applyNumberFormat="1" applyFont="1" applyFill="1" applyBorder="1" applyAlignment="1" applyProtection="1">
      <alignment horizontal="center" vertical="top" wrapText="1"/>
    </xf>
    <xf numFmtId="1" fontId="15" fillId="3" borderId="13" xfId="1" applyNumberFormat="1" applyFont="1" applyFill="1" applyBorder="1" applyAlignment="1" applyProtection="1">
      <alignment horizontal="center" vertical="top" wrapText="1"/>
    </xf>
    <xf numFmtId="0" fontId="8" fillId="0" borderId="0" xfId="0" applyFont="1" applyFill="1" applyAlignment="1" applyProtection="1">
      <alignment horizontal="center" vertical="center"/>
    </xf>
    <xf numFmtId="0" fontId="10" fillId="3" borderId="1" xfId="3" applyFont="1" applyFill="1" applyBorder="1" applyAlignment="1" applyProtection="1">
      <alignment vertical="center" wrapText="1"/>
    </xf>
    <xf numFmtId="0" fontId="12" fillId="3" borderId="3" xfId="3" applyFont="1" applyFill="1" applyBorder="1" applyAlignment="1" applyProtection="1">
      <alignment horizontal="center" vertical="center" wrapText="1"/>
    </xf>
    <xf numFmtId="0" fontId="12" fillId="3" borderId="2" xfId="3" applyFont="1" applyFill="1" applyBorder="1" applyAlignment="1" applyProtection="1">
      <alignment horizontal="center" vertical="center" wrapText="1"/>
    </xf>
    <xf numFmtId="0" fontId="12" fillId="3" borderId="1" xfId="3" applyFont="1" applyFill="1" applyBorder="1" applyAlignment="1" applyProtection="1">
      <alignment horizontal="center" vertical="center" wrapText="1"/>
    </xf>
    <xf numFmtId="0" fontId="7" fillId="3" borderId="0" xfId="0" applyFont="1" applyFill="1" applyProtection="1"/>
    <xf numFmtId="0" fontId="0" fillId="3" borderId="0" xfId="0" applyFill="1" applyProtection="1"/>
    <xf numFmtId="14" fontId="8" fillId="3" borderId="0" xfId="17" applyNumberFormat="1" applyFont="1" applyFill="1" applyBorder="1" applyAlignment="1" applyProtection="1">
      <alignment vertical="center"/>
    </xf>
    <xf numFmtId="0" fontId="8" fillId="3" borderId="0" xfId="17" applyFont="1" applyFill="1" applyBorder="1" applyAlignment="1" applyProtection="1">
      <alignment vertical="center"/>
    </xf>
    <xf numFmtId="14" fontId="8" fillId="3" borderId="0" xfId="17" applyNumberFormat="1" applyFont="1" applyFill="1" applyBorder="1" applyAlignment="1" applyProtection="1">
      <alignment horizontal="center" vertical="center"/>
    </xf>
    <xf numFmtId="0" fontId="3" fillId="3" borderId="0" xfId="17" applyFont="1" applyFill="1" applyAlignment="1" applyProtection="1">
      <alignment horizontal="left" vertical="center"/>
    </xf>
    <xf numFmtId="0" fontId="2" fillId="3" borderId="0" xfId="0" applyFont="1" applyFill="1" applyProtection="1"/>
    <xf numFmtId="0" fontId="0" fillId="3" borderId="0" xfId="0" applyFill="1" applyProtection="1">
      <protection locked="0"/>
    </xf>
    <xf numFmtId="0" fontId="11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2" fillId="3" borderId="3" xfId="3" applyFont="1" applyFill="1" applyBorder="1" applyAlignment="1" applyProtection="1">
      <alignment horizontal="left" vertical="center" wrapText="1"/>
    </xf>
    <xf numFmtId="0" fontId="8" fillId="3" borderId="0" xfId="17" applyFont="1" applyFill="1" applyBorder="1" applyAlignment="1" applyProtection="1">
      <alignment vertical="center"/>
      <protection locked="0"/>
    </xf>
    <xf numFmtId="0" fontId="11" fillId="3" borderId="0" xfId="3" applyFont="1" applyFill="1" applyBorder="1" applyProtection="1">
      <protection locked="0"/>
    </xf>
    <xf numFmtId="0" fontId="8" fillId="3" borderId="0" xfId="2" applyFont="1" applyFill="1" applyProtection="1">
      <protection locked="0"/>
    </xf>
    <xf numFmtId="0" fontId="8" fillId="3" borderId="0" xfId="17" applyFont="1" applyFill="1" applyProtection="1">
      <protection locked="0"/>
    </xf>
    <xf numFmtId="0" fontId="14" fillId="3" borderId="0" xfId="17" applyFont="1" applyFill="1" applyAlignment="1" applyProtection="1">
      <alignment horizontal="center" vertical="center" wrapText="1"/>
      <protection locked="0"/>
    </xf>
    <xf numFmtId="14" fontId="18" fillId="0" borderId="15" xfId="7" applyNumberFormat="1" applyFont="1" applyBorder="1" applyAlignment="1" applyProtection="1">
      <alignment wrapText="1"/>
      <protection locked="0"/>
    </xf>
    <xf numFmtId="0" fontId="20" fillId="3" borderId="4" xfId="7" applyFont="1" applyFill="1" applyBorder="1" applyAlignment="1" applyProtection="1">
      <alignment horizontal="center" vertical="center"/>
    </xf>
    <xf numFmtId="0" fontId="20" fillId="3" borderId="16" xfId="7" applyFont="1" applyFill="1" applyBorder="1" applyAlignment="1" applyProtection="1">
      <alignment horizontal="center" vertical="top" wrapText="1"/>
    </xf>
    <xf numFmtId="14" fontId="13" fillId="0" borderId="0" xfId="0" applyNumberFormat="1" applyFont="1" applyFill="1" applyBorder="1" applyAlignment="1" applyProtection="1">
      <alignment horizontal="center" vertical="center" wrapText="1"/>
    </xf>
    <xf numFmtId="0" fontId="15" fillId="0" borderId="17" xfId="1" applyFont="1" applyFill="1" applyBorder="1" applyAlignment="1" applyProtection="1">
      <alignment horizontal="center" vertical="top" wrapText="1"/>
      <protection locked="0"/>
    </xf>
    <xf numFmtId="1" fontId="15" fillId="0" borderId="15" xfId="1" applyNumberFormat="1" applyFont="1" applyFill="1" applyBorder="1" applyAlignment="1" applyProtection="1">
      <alignment horizontal="left" vertical="top" wrapText="1"/>
      <protection locked="0"/>
    </xf>
    <xf numFmtId="1" fontId="15" fillId="0" borderId="18" xfId="1" applyNumberFormat="1" applyFont="1" applyFill="1" applyBorder="1" applyAlignment="1" applyProtection="1">
      <alignment horizontal="left" vertical="top" wrapText="1"/>
      <protection locked="0"/>
    </xf>
    <xf numFmtId="0" fontId="17" fillId="3" borderId="1" xfId="1" applyFont="1" applyFill="1" applyBorder="1" applyAlignment="1" applyProtection="1">
      <alignment horizontal="center" vertical="top" wrapText="1"/>
    </xf>
    <xf numFmtId="1" fontId="17" fillId="3" borderId="1" xfId="1" applyNumberFormat="1" applyFont="1" applyFill="1" applyBorder="1" applyAlignment="1" applyProtection="1">
      <alignment horizontal="center" vertical="top" wrapText="1"/>
    </xf>
    <xf numFmtId="0" fontId="8" fillId="3" borderId="0" xfId="17" applyFont="1" applyFill="1" applyAlignment="1" applyProtection="1">
      <alignment horizontal="right" vertical="center"/>
    </xf>
    <xf numFmtId="0" fontId="8" fillId="3" borderId="0" xfId="17" applyFont="1" applyFill="1" applyBorder="1" applyAlignment="1" applyProtection="1">
      <alignment horizontal="center" vertical="center"/>
      <protection locked="0"/>
    </xf>
    <xf numFmtId="0" fontId="17" fillId="3" borderId="19" xfId="1" applyFont="1" applyFill="1" applyBorder="1" applyAlignment="1" applyProtection="1">
      <alignment horizontal="center" vertical="top" wrapText="1"/>
    </xf>
    <xf numFmtId="1" fontId="17" fillId="3" borderId="19" xfId="1" applyNumberFormat="1" applyFont="1" applyFill="1" applyBorder="1" applyAlignment="1" applyProtection="1">
      <alignment horizontal="center" vertical="top" wrapText="1"/>
    </xf>
    <xf numFmtId="0" fontId="17" fillId="0" borderId="19" xfId="1" applyFont="1" applyFill="1" applyBorder="1" applyAlignment="1" applyProtection="1">
      <alignment horizontal="left" vertical="top"/>
    </xf>
    <xf numFmtId="0" fontId="15" fillId="0" borderId="19" xfId="1" applyFont="1" applyFill="1" applyBorder="1" applyAlignment="1" applyProtection="1">
      <alignment horizontal="center" vertical="top" wrapText="1"/>
      <protection locked="0"/>
    </xf>
    <xf numFmtId="0" fontId="15" fillId="0" borderId="0" xfId="1" applyFont="1" applyFill="1" applyBorder="1" applyAlignment="1" applyProtection="1">
      <alignment horizontal="center" vertical="top" wrapText="1"/>
      <protection locked="0"/>
    </xf>
    <xf numFmtId="1" fontId="15" fillId="0" borderId="0" xfId="1" applyNumberFormat="1" applyFont="1" applyFill="1" applyBorder="1" applyAlignment="1" applyProtection="1">
      <alignment horizontal="center" vertical="top" wrapText="1"/>
      <protection locked="0"/>
    </xf>
    <xf numFmtId="1" fontId="15" fillId="3" borderId="19" xfId="1" applyNumberFormat="1" applyFont="1" applyFill="1" applyBorder="1" applyAlignment="1" applyProtection="1">
      <alignment horizontal="center" vertical="top" wrapText="1"/>
      <protection locked="0"/>
    </xf>
    <xf numFmtId="0" fontId="15" fillId="0" borderId="19" xfId="1" applyFont="1" applyFill="1" applyBorder="1" applyAlignment="1" applyProtection="1">
      <alignment horizontal="left" vertical="top" wrapText="1"/>
      <protection locked="0"/>
    </xf>
    <xf numFmtId="1" fontId="15" fillId="0" borderId="19" xfId="1" applyNumberFormat="1" applyFont="1" applyFill="1" applyBorder="1" applyAlignment="1" applyProtection="1">
      <alignment horizontal="left" vertical="top" wrapText="1"/>
      <protection locked="0"/>
    </xf>
    <xf numFmtId="0" fontId="16" fillId="3" borderId="19" xfId="1" applyFont="1" applyFill="1" applyBorder="1" applyAlignment="1" applyProtection="1">
      <alignment horizontal="right" vertical="top" wrapText="1"/>
      <protection locked="0"/>
    </xf>
    <xf numFmtId="0" fontId="15" fillId="0" borderId="20" xfId="1" applyFont="1" applyFill="1" applyBorder="1" applyAlignment="1" applyProtection="1">
      <alignment horizontal="left" vertical="top" wrapText="1"/>
      <protection locked="0"/>
    </xf>
    <xf numFmtId="1" fontId="15" fillId="0" borderId="20" xfId="1" applyNumberFormat="1" applyFont="1" applyFill="1" applyBorder="1" applyAlignment="1" applyProtection="1">
      <alignment horizontal="left" vertical="top" wrapText="1"/>
      <protection locked="0"/>
    </xf>
    <xf numFmtId="0" fontId="17" fillId="3" borderId="21" xfId="1" applyFont="1" applyFill="1" applyBorder="1" applyAlignment="1" applyProtection="1">
      <alignment horizontal="left" vertical="top"/>
      <protection locked="0"/>
    </xf>
    <xf numFmtId="0" fontId="15" fillId="3" borderId="21" xfId="1" applyFont="1" applyFill="1" applyBorder="1" applyAlignment="1" applyProtection="1">
      <alignment horizontal="left" vertical="top" wrapText="1"/>
      <protection locked="0"/>
    </xf>
    <xf numFmtId="0" fontId="15" fillId="3" borderId="22" xfId="1" applyFont="1" applyFill="1" applyBorder="1" applyAlignment="1" applyProtection="1">
      <alignment horizontal="left" vertical="top" wrapText="1"/>
      <protection locked="0"/>
    </xf>
    <xf numFmtId="1" fontId="15" fillId="3" borderId="22" xfId="1" applyNumberFormat="1" applyFont="1" applyFill="1" applyBorder="1" applyAlignment="1" applyProtection="1">
      <alignment horizontal="left" vertical="top" wrapText="1"/>
      <protection locked="0"/>
    </xf>
    <xf numFmtId="1" fontId="15" fillId="3" borderId="23" xfId="1" applyNumberFormat="1" applyFont="1" applyFill="1" applyBorder="1" applyAlignment="1" applyProtection="1">
      <alignment horizontal="left" vertical="top" wrapText="1"/>
      <protection locked="0"/>
    </xf>
    <xf numFmtId="0" fontId="16" fillId="3" borderId="20" xfId="1" applyFont="1" applyFill="1" applyBorder="1" applyAlignment="1" applyProtection="1">
      <alignment horizontal="right" vertical="top" wrapText="1"/>
      <protection locked="0"/>
    </xf>
    <xf numFmtId="0" fontId="0" fillId="2" borderId="0" xfId="0" applyFill="1"/>
    <xf numFmtId="0" fontId="13" fillId="2" borderId="0" xfId="0" applyFont="1" applyFill="1" applyAlignment="1" applyProtection="1">
      <alignment horizontal="center"/>
      <protection locked="0"/>
    </xf>
    <xf numFmtId="0" fontId="8" fillId="2" borderId="12" xfId="0" applyFont="1" applyFill="1" applyBorder="1" applyProtection="1">
      <protection locked="0"/>
    </xf>
    <xf numFmtId="0" fontId="0" fillId="2" borderId="0" xfId="0" applyFill="1" applyBorder="1"/>
    <xf numFmtId="0" fontId="13" fillId="2" borderId="0" xfId="0" applyFont="1" applyFill="1" applyProtection="1">
      <protection locked="0"/>
    </xf>
    <xf numFmtId="0" fontId="8" fillId="2" borderId="0" xfId="0" applyFont="1" applyFill="1" applyBorder="1" applyProtection="1">
      <protection locked="0"/>
    </xf>
    <xf numFmtId="0" fontId="7" fillId="2" borderId="0" xfId="0" applyFont="1" applyFill="1"/>
    <xf numFmtId="0" fontId="7" fillId="3" borderId="0" xfId="2" applyFont="1" applyFill="1" applyProtection="1"/>
    <xf numFmtId="0" fontId="2" fillId="3" borderId="0" xfId="2" applyFill="1" applyProtection="1"/>
    <xf numFmtId="0" fontId="2" fillId="3" borderId="0" xfId="2" applyFill="1" applyBorder="1" applyProtection="1"/>
    <xf numFmtId="0" fontId="2" fillId="0" borderId="0" xfId="2" applyProtection="1">
      <protection locked="0"/>
    </xf>
    <xf numFmtId="0" fontId="2" fillId="3" borderId="0" xfId="2" applyFill="1" applyProtection="1">
      <protection locked="0"/>
    </xf>
    <xf numFmtId="0" fontId="2" fillId="3" borderId="0" xfId="2" applyFill="1" applyBorder="1" applyProtection="1">
      <protection locked="0"/>
    </xf>
    <xf numFmtId="0" fontId="2" fillId="0" borderId="0" xfId="2" applyFill="1" applyProtection="1"/>
    <xf numFmtId="0" fontId="2" fillId="0" borderId="0" xfId="2" applyFill="1" applyBorder="1" applyProtection="1"/>
    <xf numFmtId="0" fontId="2" fillId="3" borderId="12" xfId="2" applyFill="1" applyBorder="1" applyProtection="1"/>
    <xf numFmtId="0" fontId="7" fillId="3" borderId="1" xfId="2" applyFont="1" applyFill="1" applyBorder="1" applyAlignment="1" applyProtection="1">
      <alignment horizontal="center" vertical="center"/>
    </xf>
    <xf numFmtId="0" fontId="7" fillId="3" borderId="1" xfId="2" applyFont="1" applyFill="1" applyBorder="1" applyAlignment="1" applyProtection="1">
      <alignment horizontal="center" vertical="center" wrapText="1"/>
    </xf>
    <xf numFmtId="0" fontId="7" fillId="3" borderId="15" xfId="2" applyFont="1" applyFill="1" applyBorder="1" applyAlignment="1" applyProtection="1">
      <alignment horizontal="center" vertical="center" wrapText="1"/>
    </xf>
    <xf numFmtId="0" fontId="2" fillId="0" borderId="1" xfId="2" applyBorder="1" applyProtection="1">
      <protection locked="0"/>
    </xf>
    <xf numFmtId="14" fontId="2" fillId="0" borderId="1" xfId="2" applyNumberFormat="1" applyBorder="1" applyProtection="1">
      <protection locked="0"/>
    </xf>
    <xf numFmtId="0" fontId="13" fillId="0" borderId="0" xfId="2" applyFont="1" applyProtection="1">
      <protection locked="0"/>
    </xf>
    <xf numFmtId="0" fontId="8" fillId="0" borderId="0" xfId="2" applyFont="1" applyBorder="1" applyProtection="1">
      <protection locked="0"/>
    </xf>
    <xf numFmtId="0" fontId="8" fillId="0" borderId="12" xfId="2" applyFont="1" applyBorder="1" applyProtection="1">
      <protection locked="0"/>
    </xf>
    <xf numFmtId="0" fontId="13" fillId="0" borderId="0" xfId="2" applyFont="1" applyAlignment="1" applyProtection="1">
      <alignment horizontal="left"/>
      <protection locked="0"/>
    </xf>
    <xf numFmtId="0" fontId="8" fillId="0" borderId="0" xfId="2" applyFont="1" applyAlignment="1" applyProtection="1">
      <alignment horizontal="left"/>
      <protection locked="0"/>
    </xf>
    <xf numFmtId="0" fontId="2" fillId="0" borderId="0" xfId="2"/>
    <xf numFmtId="0" fontId="2" fillId="0" borderId="0" xfId="2" applyBorder="1" applyProtection="1">
      <protection locked="0"/>
    </xf>
    <xf numFmtId="0" fontId="2" fillId="0" borderId="1" xfId="2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3" xfId="1" applyFont="1" applyFill="1" applyBorder="1" applyAlignment="1" applyProtection="1">
      <alignment horizontal="left" vertical="center" wrapText="1" indent="2"/>
    </xf>
    <xf numFmtId="4" fontId="8" fillId="0" borderId="2" xfId="1" applyNumberFormat="1" applyFont="1" applyFill="1" applyBorder="1" applyAlignment="1" applyProtection="1">
      <alignment horizontal="right" vertical="center"/>
      <protection locked="0"/>
    </xf>
    <xf numFmtId="0" fontId="10" fillId="0" borderId="15" xfId="3" applyFont="1" applyBorder="1" applyAlignment="1" applyProtection="1">
      <alignment vertical="center" wrapText="1"/>
      <protection locked="0"/>
    </xf>
    <xf numFmtId="0" fontId="1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1" fillId="2" borderId="0" xfId="3" applyFont="1" applyFill="1" applyProtection="1"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2" fillId="2" borderId="0" xfId="0" applyFont="1" applyFill="1"/>
    <xf numFmtId="0" fontId="0" fillId="2" borderId="12" xfId="0" applyFill="1" applyBorder="1"/>
    <xf numFmtId="0" fontId="7" fillId="3" borderId="15" xfId="2" applyFont="1" applyFill="1" applyBorder="1" applyAlignment="1" applyProtection="1">
      <alignment horizontal="center" vertical="center"/>
    </xf>
    <xf numFmtId="0" fontId="13" fillId="3" borderId="0" xfId="0" applyFont="1" applyFill="1" applyBorder="1" applyAlignment="1" applyProtection="1">
      <alignment horizontal="center"/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Border="1" applyProtection="1">
      <protection locked="0"/>
    </xf>
    <xf numFmtId="0" fontId="7" fillId="3" borderId="0" xfId="0" applyFont="1" applyFill="1" applyBorder="1"/>
    <xf numFmtId="0" fontId="23" fillId="3" borderId="0" xfId="0" applyFont="1" applyFill="1" applyBorder="1" applyProtection="1"/>
    <xf numFmtId="0" fontId="23" fillId="3" borderId="0" xfId="0" applyFont="1" applyFill="1" applyBorder="1" applyAlignment="1" applyProtection="1">
      <alignment horizontal="center" vertical="center"/>
    </xf>
    <xf numFmtId="0" fontId="13" fillId="0" borderId="1" xfId="17" applyFont="1" applyFill="1" applyBorder="1" applyAlignment="1" applyProtection="1">
      <alignment horizontal="left" vertical="center" wrapText="1"/>
    </xf>
    <xf numFmtId="0" fontId="8" fillId="0" borderId="1" xfId="17" applyFont="1" applyFill="1" applyBorder="1" applyAlignment="1" applyProtection="1">
      <alignment horizontal="left" vertical="center" wrapText="1" indent="4"/>
    </xf>
    <xf numFmtId="0" fontId="8" fillId="3" borderId="0" xfId="17" applyFont="1" applyFill="1" applyAlignment="1" applyProtection="1">
      <alignment wrapText="1"/>
    </xf>
    <xf numFmtId="0" fontId="8" fillId="3" borderId="0" xfId="0" applyFont="1" applyFill="1" applyBorder="1" applyAlignment="1" applyProtection="1">
      <alignment wrapText="1"/>
    </xf>
    <xf numFmtId="0" fontId="8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2" applyFont="1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1" xfId="0" applyFont="1" applyFill="1" applyBorder="1" applyAlignment="1" applyProtection="1">
      <alignment horizontal="left" vertical="center" wrapText="1" indent="2"/>
    </xf>
    <xf numFmtId="0" fontId="24" fillId="3" borderId="0" xfId="17" applyFont="1" applyFill="1" applyAlignment="1" applyProtection="1">
      <alignment horizontal="right" vertical="center"/>
    </xf>
    <xf numFmtId="0" fontId="2" fillId="3" borderId="0" xfId="2" applyFill="1" applyBorder="1" applyAlignment="1" applyProtection="1">
      <alignment horizontal="left"/>
      <protection locked="0"/>
    </xf>
    <xf numFmtId="0" fontId="2" fillId="3" borderId="24" xfId="2" applyFill="1" applyBorder="1" applyProtection="1"/>
    <xf numFmtId="0" fontId="2" fillId="3" borderId="1" xfId="2" applyFont="1" applyFill="1" applyBorder="1" applyAlignment="1" applyProtection="1">
      <alignment horizontal="center" vertical="center"/>
    </xf>
    <xf numFmtId="0" fontId="2" fillId="3" borderId="1" xfId="2" applyFill="1" applyBorder="1" applyAlignment="1" applyProtection="1">
      <alignment horizontal="center" vertical="center" wrapText="1"/>
    </xf>
    <xf numFmtId="0" fontId="2" fillId="3" borderId="15" xfId="2" applyFill="1" applyBorder="1" applyAlignment="1" applyProtection="1">
      <alignment horizontal="center" vertical="center" wrapText="1"/>
    </xf>
    <xf numFmtId="0" fontId="2" fillId="3" borderId="1" xfId="2" applyFont="1" applyFill="1" applyBorder="1" applyAlignment="1" applyProtection="1">
      <alignment horizontal="center" vertical="center" wrapText="1"/>
    </xf>
    <xf numFmtId="0" fontId="2" fillId="3" borderId="15" xfId="2" applyFont="1" applyFill="1" applyBorder="1" applyAlignment="1" applyProtection="1">
      <alignment horizontal="center" vertical="center" wrapText="1"/>
    </xf>
    <xf numFmtId="0" fontId="18" fillId="0" borderId="1" xfId="9" applyFont="1" applyBorder="1" applyAlignment="1" applyProtection="1">
      <alignment wrapText="1"/>
      <protection locked="0"/>
    </xf>
    <xf numFmtId="14" fontId="2" fillId="3" borderId="1" xfId="2" applyNumberFormat="1" applyFill="1" applyBorder="1" applyProtection="1"/>
    <xf numFmtId="0" fontId="2" fillId="0" borderId="1" xfId="2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 wrapText="1" indent="1"/>
    </xf>
    <xf numFmtId="0" fontId="8" fillId="3" borderId="1" xfId="0" applyFont="1" applyFill="1" applyBorder="1" applyProtection="1">
      <protection locked="0"/>
    </xf>
    <xf numFmtId="0" fontId="13" fillId="2" borderId="1" xfId="17" applyFont="1" applyFill="1" applyBorder="1" applyAlignment="1" applyProtection="1">
      <alignment vertical="center" wrapText="1"/>
    </xf>
    <xf numFmtId="0" fontId="13" fillId="0" borderId="3" xfId="17" applyFont="1" applyFill="1" applyBorder="1" applyAlignment="1" applyProtection="1">
      <alignment horizontal="left" vertical="center" wrapText="1"/>
    </xf>
    <xf numFmtId="0" fontId="13" fillId="2" borderId="2" xfId="0" applyFont="1" applyFill="1" applyBorder="1" applyProtection="1"/>
    <xf numFmtId="3" fontId="8" fillId="3" borderId="25" xfId="17" applyNumberFormat="1" applyFont="1" applyFill="1" applyBorder="1" applyAlignment="1" applyProtection="1">
      <alignment horizontal="right" vertical="center" wrapText="1"/>
    </xf>
    <xf numFmtId="0" fontId="13" fillId="3" borderId="15" xfId="0" applyFont="1" applyFill="1" applyBorder="1" applyProtection="1"/>
    <xf numFmtId="3" fontId="8" fillId="3" borderId="26" xfId="17" applyNumberFormat="1" applyFont="1" applyFill="1" applyBorder="1" applyAlignment="1" applyProtection="1">
      <alignment horizontal="right" vertical="center" wrapText="1"/>
    </xf>
    <xf numFmtId="0" fontId="10" fillId="3" borderId="0" xfId="7" applyFont="1" applyFill="1" applyBorder="1" applyAlignment="1" applyProtection="1">
      <alignment horizontal="right"/>
    </xf>
    <xf numFmtId="0" fontId="8" fillId="3" borderId="12" xfId="0" applyFont="1" applyFill="1" applyBorder="1" applyProtection="1">
      <protection locked="0"/>
    </xf>
    <xf numFmtId="0" fontId="0" fillId="3" borderId="12" xfId="0" applyFill="1" applyBorder="1"/>
    <xf numFmtId="49" fontId="25" fillId="0" borderId="19" xfId="0" applyNumberFormat="1" applyFont="1" applyBorder="1" applyAlignment="1">
      <alignment horizontal="left" wrapText="1"/>
    </xf>
    <xf numFmtId="49" fontId="25" fillId="0" borderId="27" xfId="0" applyNumberFormat="1" applyFont="1" applyBorder="1" applyAlignment="1">
      <alignment horizontal="left" wrapText="1"/>
    </xf>
    <xf numFmtId="0" fontId="18" fillId="0" borderId="15" xfId="8" applyFont="1" applyBorder="1" applyAlignment="1" applyProtection="1">
      <alignment wrapText="1"/>
      <protection locked="0"/>
    </xf>
    <xf numFmtId="14" fontId="18" fillId="0" borderId="15" xfId="8" applyNumberFormat="1" applyFont="1" applyBorder="1" applyAlignment="1" applyProtection="1">
      <alignment wrapText="1"/>
      <protection locked="0"/>
    </xf>
    <xf numFmtId="49" fontId="10" fillId="0" borderId="1" xfId="3" applyNumberFormat="1" applyFont="1" applyBorder="1" applyAlignment="1" applyProtection="1">
      <alignment vertical="center" wrapText="1"/>
      <protection locked="0"/>
    </xf>
    <xf numFmtId="0" fontId="0" fillId="0" borderId="1" xfId="0" applyBorder="1"/>
    <xf numFmtId="0" fontId="10" fillId="0" borderId="1" xfId="3" applyFont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Protection="1">
      <protection locked="0"/>
    </xf>
    <xf numFmtId="1" fontId="15" fillId="0" borderId="20" xfId="1" applyNumberFormat="1" applyFont="1" applyFill="1" applyBorder="1" applyAlignment="1" applyProtection="1">
      <alignment horizontal="left" vertical="center" wrapText="1"/>
      <protection locked="0"/>
    </xf>
    <xf numFmtId="49" fontId="15" fillId="0" borderId="20" xfId="1" applyNumberFormat="1" applyFont="1" applyFill="1" applyBorder="1" applyAlignment="1" applyProtection="1">
      <alignment horizontal="left" vertical="center" wrapText="1"/>
      <protection locked="0"/>
    </xf>
    <xf numFmtId="0" fontId="12" fillId="3" borderId="3" xfId="4" applyFont="1" applyFill="1" applyBorder="1" applyAlignment="1" applyProtection="1">
      <alignment horizontal="left" vertical="center" wrapText="1"/>
    </xf>
    <xf numFmtId="0" fontId="12" fillId="3" borderId="1" xfId="4" applyFont="1" applyFill="1" applyBorder="1" applyAlignment="1" applyProtection="1">
      <alignment horizontal="center" vertical="center" wrapText="1"/>
    </xf>
    <xf numFmtId="0" fontId="12" fillId="3" borderId="3" xfId="4" applyFont="1" applyFill="1" applyBorder="1" applyAlignment="1" applyProtection="1">
      <alignment horizontal="center" vertical="center" wrapText="1"/>
    </xf>
    <xf numFmtId="0" fontId="10" fillId="0" borderId="1" xfId="4" applyFont="1" applyBorder="1" applyAlignment="1" applyProtection="1">
      <alignment horizontal="center" vertical="center" wrapText="1"/>
      <protection locked="0"/>
    </xf>
    <xf numFmtId="0" fontId="10" fillId="0" borderId="1" xfId="4" applyFont="1" applyBorder="1" applyAlignment="1" applyProtection="1">
      <alignment vertical="center" wrapText="1"/>
      <protection locked="0"/>
    </xf>
    <xf numFmtId="49" fontId="10" fillId="0" borderId="1" xfId="4" applyNumberFormat="1" applyFont="1" applyBorder="1" applyAlignment="1" applyProtection="1">
      <alignment vertical="center" wrapText="1"/>
      <protection locked="0"/>
    </xf>
    <xf numFmtId="0" fontId="10" fillId="0" borderId="15" xfId="4" applyFont="1" applyBorder="1" applyAlignment="1" applyProtection="1">
      <alignment vertical="center" wrapText="1"/>
      <protection locked="0"/>
    </xf>
    <xf numFmtId="2" fontId="10" fillId="0" borderId="1" xfId="4" applyNumberFormat="1" applyFont="1" applyBorder="1" applyAlignment="1" applyProtection="1">
      <alignment vertical="center" wrapText="1"/>
      <protection locked="0"/>
    </xf>
    <xf numFmtId="49" fontId="10" fillId="0" borderId="15" xfId="4" applyNumberFormat="1" applyFont="1" applyBorder="1" applyAlignment="1" applyProtection="1">
      <alignment vertical="center" wrapText="1"/>
      <protection locked="0"/>
    </xf>
    <xf numFmtId="49" fontId="10" fillId="0" borderId="15" xfId="4" applyNumberFormat="1" applyFont="1" applyFill="1" applyBorder="1" applyAlignment="1" applyProtection="1">
      <alignment vertical="center" wrapText="1"/>
      <protection locked="0"/>
    </xf>
    <xf numFmtId="0" fontId="10" fillId="0" borderId="1" xfId="4" applyFont="1" applyFill="1" applyBorder="1" applyAlignment="1" applyProtection="1">
      <alignment vertical="center" wrapText="1"/>
      <protection locked="0"/>
    </xf>
    <xf numFmtId="49" fontId="10" fillId="2" borderId="1" xfId="4" applyNumberFormat="1" applyFont="1" applyFill="1" applyBorder="1" applyAlignment="1" applyProtection="1">
      <alignment vertical="center" wrapText="1"/>
      <protection locked="0"/>
    </xf>
    <xf numFmtId="0" fontId="10" fillId="2" borderId="15" xfId="4" applyFont="1" applyFill="1" applyBorder="1" applyAlignment="1" applyProtection="1">
      <alignment vertical="center" wrapText="1"/>
      <protection locked="0"/>
    </xf>
    <xf numFmtId="49" fontId="10" fillId="0" borderId="1" xfId="4" applyNumberFormat="1" applyFont="1" applyFill="1" applyBorder="1" applyAlignment="1" applyProtection="1">
      <alignment vertical="center" wrapText="1"/>
      <protection locked="0"/>
    </xf>
    <xf numFmtId="0" fontId="10" fillId="0" borderId="15" xfId="4" applyFont="1" applyFill="1" applyBorder="1" applyAlignment="1" applyProtection="1">
      <alignment vertical="center" wrapText="1"/>
      <protection locked="0"/>
    </xf>
    <xf numFmtId="0" fontId="10" fillId="0" borderId="1" xfId="4" applyFont="1" applyBorder="1" applyAlignment="1" applyProtection="1">
      <alignment horizontal="left" vertical="center" wrapText="1"/>
      <protection locked="0"/>
    </xf>
    <xf numFmtId="0" fontId="10" fillId="0" borderId="0" xfId="4" applyFont="1" applyBorder="1" applyAlignment="1" applyProtection="1">
      <alignment horizontal="center" vertical="center" wrapText="1"/>
      <protection locked="0"/>
    </xf>
    <xf numFmtId="2" fontId="10" fillId="0" borderId="1" xfId="4" applyNumberFormat="1" applyFont="1" applyFill="1" applyBorder="1" applyAlignment="1" applyProtection="1">
      <alignment vertical="center" wrapText="1"/>
      <protection locked="0"/>
    </xf>
    <xf numFmtId="3" fontId="13" fillId="0" borderId="1" xfId="17" applyNumberFormat="1" applyFont="1" applyFill="1" applyBorder="1" applyAlignment="1" applyProtection="1">
      <alignment horizontal="right" vertical="center" wrapText="1"/>
      <protection locked="0"/>
    </xf>
    <xf numFmtId="3" fontId="13" fillId="0" borderId="1" xfId="17" applyNumberFormat="1" applyFont="1" applyFill="1" applyBorder="1" applyAlignment="1" applyProtection="1">
      <alignment horizontal="right" vertical="center"/>
      <protection locked="0"/>
    </xf>
    <xf numFmtId="0" fontId="15" fillId="0" borderId="1" xfId="3" applyFont="1" applyBorder="1" applyAlignment="1" applyProtection="1">
      <alignment vertical="center" wrapText="1"/>
      <protection locked="0"/>
    </xf>
    <xf numFmtId="0" fontId="15" fillId="0" borderId="1" xfId="3" applyFont="1" applyBorder="1" applyAlignment="1" applyProtection="1">
      <alignment horizontal="center" vertical="center" wrapText="1"/>
      <protection locked="0"/>
    </xf>
    <xf numFmtId="14" fontId="15" fillId="0" borderId="1" xfId="3" applyNumberFormat="1" applyFont="1" applyBorder="1" applyAlignment="1" applyProtection="1">
      <alignment horizontal="center" vertical="center" wrapText="1"/>
      <protection locked="0"/>
    </xf>
    <xf numFmtId="49" fontId="10" fillId="0" borderId="1" xfId="4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4" applyFont="1" applyFill="1" applyBorder="1" applyAlignment="1" applyProtection="1">
      <alignment horizontal="left" vertical="center" wrapText="1"/>
      <protection locked="0"/>
    </xf>
    <xf numFmtId="0" fontId="10" fillId="0" borderId="15" xfId="3" applyFont="1" applyFill="1" applyBorder="1" applyAlignment="1" applyProtection="1">
      <alignment vertical="center" wrapText="1"/>
      <protection locked="0"/>
    </xf>
    <xf numFmtId="49" fontId="25" fillId="0" borderId="0" xfId="0" applyNumberFormat="1" applyFont="1" applyBorder="1" applyAlignment="1">
      <alignment horizontal="left" wrapText="1"/>
    </xf>
    <xf numFmtId="49" fontId="25" fillId="0" borderId="1" xfId="0" applyNumberFormat="1" applyFont="1" applyBorder="1" applyAlignment="1">
      <alignment horizontal="left" wrapText="1"/>
    </xf>
    <xf numFmtId="49" fontId="25" fillId="0" borderId="28" xfId="0" applyNumberFormat="1" applyFont="1" applyBorder="1" applyAlignment="1">
      <alignment horizontal="left" wrapText="1"/>
    </xf>
    <xf numFmtId="0" fontId="10" fillId="0" borderId="1" xfId="3" applyFont="1" applyFill="1" applyBorder="1" applyAlignment="1" applyProtection="1">
      <alignment vertical="center" wrapText="1"/>
      <protection locked="0"/>
    </xf>
    <xf numFmtId="2" fontId="10" fillId="0" borderId="1" xfId="3" applyNumberFormat="1" applyFont="1" applyBorder="1" applyAlignment="1" applyProtection="1">
      <alignment vertical="center" wrapText="1"/>
      <protection locked="0"/>
    </xf>
    <xf numFmtId="49" fontId="10" fillId="0" borderId="1" xfId="3" applyNumberFormat="1" applyFont="1" applyBorder="1" applyAlignment="1" applyProtection="1">
      <alignment horizontal="left" vertical="center" wrapText="1"/>
      <protection locked="0"/>
    </xf>
    <xf numFmtId="0" fontId="10" fillId="0" borderId="1" xfId="3" applyFont="1" applyFill="1" applyBorder="1" applyAlignment="1" applyProtection="1">
      <alignment horizontal="left" vertical="center" wrapText="1"/>
      <protection locked="0"/>
    </xf>
    <xf numFmtId="1" fontId="8" fillId="0" borderId="1" xfId="0" applyNumberFormat="1" applyFont="1" applyBorder="1" applyProtection="1">
      <protection locked="0"/>
    </xf>
    <xf numFmtId="0" fontId="8" fillId="0" borderId="1" xfId="17" applyFont="1" applyBorder="1" applyAlignment="1" applyProtection="1">
      <alignment horizontal="center" vertical="center" wrapText="1"/>
      <protection locked="0"/>
    </xf>
    <xf numFmtId="0" fontId="8" fillId="0" borderId="1" xfId="17" applyFont="1" applyBorder="1" applyAlignment="1" applyProtection="1">
      <alignment horizontal="left" vertical="center" wrapText="1"/>
      <protection locked="0"/>
    </xf>
    <xf numFmtId="0" fontId="31" fillId="0" borderId="1" xfId="3" applyFont="1" applyBorder="1" applyAlignment="1" applyProtection="1">
      <alignment horizontal="left" vertical="center" wrapText="1"/>
      <protection locked="0"/>
    </xf>
    <xf numFmtId="0" fontId="31" fillId="0" borderId="1" xfId="3" applyFont="1" applyBorder="1" applyAlignment="1" applyProtection="1">
      <alignment vertical="center" wrapText="1"/>
      <protection locked="0"/>
    </xf>
    <xf numFmtId="0" fontId="32" fillId="0" borderId="1" xfId="3" applyFont="1" applyBorder="1" applyAlignment="1" applyProtection="1">
      <alignment horizontal="left" vertical="center" wrapText="1"/>
      <protection locked="0"/>
    </xf>
    <xf numFmtId="0" fontId="33" fillId="0" borderId="1" xfId="3" applyFont="1" applyBorder="1" applyAlignment="1" applyProtection="1">
      <alignment horizontal="center" vertical="center" wrapText="1"/>
      <protection locked="0"/>
    </xf>
    <xf numFmtId="0" fontId="34" fillId="0" borderId="1" xfId="3" applyFont="1" applyBorder="1" applyAlignment="1" applyProtection="1">
      <alignment vertical="center" wrapText="1"/>
      <protection locked="0"/>
    </xf>
    <xf numFmtId="49" fontId="35" fillId="0" borderId="1" xfId="3" applyNumberFormat="1" applyFont="1" applyBorder="1" applyAlignment="1" applyProtection="1">
      <alignment horizontal="center" vertical="center" wrapText="1"/>
      <protection locked="0"/>
    </xf>
    <xf numFmtId="0" fontId="31" fillId="0" borderId="15" xfId="3" applyFont="1" applyBorder="1" applyAlignment="1" applyProtection="1">
      <alignment vertical="center" wrapText="1"/>
      <protection locked="0"/>
    </xf>
    <xf numFmtId="11" fontId="32" fillId="0" borderId="1" xfId="3" applyNumberFormat="1" applyFont="1" applyBorder="1" applyAlignment="1" applyProtection="1">
      <alignment horizontal="left" vertical="center" wrapText="1"/>
      <protection locked="0"/>
    </xf>
    <xf numFmtId="17" fontId="32" fillId="0" borderId="1" xfId="3" applyNumberFormat="1" applyFont="1" applyBorder="1" applyAlignment="1" applyProtection="1">
      <alignment horizontal="left" vertical="center" wrapText="1"/>
      <protection locked="0"/>
    </xf>
    <xf numFmtId="0" fontId="36" fillId="0" borderId="1" xfId="3" applyFont="1" applyFill="1" applyBorder="1" applyAlignment="1" applyProtection="1">
      <alignment horizontal="left" vertical="center" wrapText="1"/>
      <protection locked="0"/>
    </xf>
    <xf numFmtId="0" fontId="36" fillId="0" borderId="1" xfId="3" applyFont="1" applyFill="1" applyBorder="1" applyAlignment="1" applyProtection="1">
      <alignment vertical="center" wrapText="1"/>
      <protection locked="0"/>
    </xf>
    <xf numFmtId="0" fontId="27" fillId="0" borderId="1" xfId="3" applyFont="1" applyFill="1" applyBorder="1" applyAlignment="1" applyProtection="1">
      <alignment horizontal="left" vertical="center" wrapText="1"/>
      <protection locked="0"/>
    </xf>
    <xf numFmtId="0" fontId="33" fillId="0" borderId="1" xfId="3" applyFont="1" applyFill="1" applyBorder="1" applyAlignment="1" applyProtection="1">
      <alignment horizontal="center" vertical="center" wrapText="1"/>
      <protection locked="0"/>
    </xf>
    <xf numFmtId="0" fontId="27" fillId="0" borderId="1" xfId="3" applyFont="1" applyFill="1" applyBorder="1" applyAlignment="1" applyProtection="1">
      <alignment vertical="center" wrapText="1"/>
      <protection locked="0"/>
    </xf>
    <xf numFmtId="49" fontId="35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36" fillId="0" borderId="1" xfId="3" applyFont="1" applyBorder="1" applyAlignment="1" applyProtection="1">
      <alignment horizontal="left" vertical="center" wrapText="1"/>
      <protection locked="0"/>
    </xf>
    <xf numFmtId="0" fontId="36" fillId="0" borderId="1" xfId="3" applyFont="1" applyBorder="1" applyAlignment="1" applyProtection="1">
      <alignment vertical="center" wrapText="1"/>
      <protection locked="0"/>
    </xf>
    <xf numFmtId="0" fontId="27" fillId="0" borderId="1" xfId="3" applyFont="1" applyBorder="1" applyAlignment="1" applyProtection="1">
      <alignment horizontal="left" vertical="center" wrapText="1"/>
      <protection locked="0"/>
    </xf>
    <xf numFmtId="0" fontId="27" fillId="0" borderId="1" xfId="3" applyFont="1" applyBorder="1" applyAlignment="1" applyProtection="1">
      <alignment vertical="center" wrapText="1"/>
      <protection locked="0"/>
    </xf>
    <xf numFmtId="0" fontId="37" fillId="2" borderId="1" xfId="0" applyFont="1" applyFill="1" applyBorder="1" applyAlignment="1" applyProtection="1">
      <alignment horizontal="left"/>
      <protection locked="0"/>
    </xf>
    <xf numFmtId="0" fontId="38" fillId="2" borderId="1" xfId="0" applyFont="1" applyFill="1" applyBorder="1" applyAlignment="1" applyProtection="1">
      <alignment horizontal="center"/>
      <protection locked="0"/>
    </xf>
    <xf numFmtId="0" fontId="37" fillId="2" borderId="1" xfId="0" applyFont="1" applyFill="1" applyBorder="1" applyProtection="1">
      <protection locked="0"/>
    </xf>
    <xf numFmtId="0" fontId="39" fillId="2" borderId="1" xfId="0" applyFont="1" applyFill="1" applyBorder="1" applyAlignment="1" applyProtection="1">
      <alignment horizontal="center"/>
      <protection locked="0"/>
    </xf>
    <xf numFmtId="0" fontId="31" fillId="2" borderId="1" xfId="0" applyFont="1" applyFill="1" applyBorder="1" applyProtection="1">
      <protection locked="0"/>
    </xf>
    <xf numFmtId="0" fontId="28" fillId="2" borderId="1" xfId="0" applyFont="1" applyFill="1" applyBorder="1" applyAlignment="1" applyProtection="1">
      <alignment horizontal="left"/>
      <protection locked="0"/>
    </xf>
    <xf numFmtId="0" fontId="28" fillId="2" borderId="1" xfId="0" applyFont="1" applyFill="1" applyBorder="1" applyProtection="1">
      <protection locked="0"/>
    </xf>
    <xf numFmtId="0" fontId="31" fillId="2" borderId="1" xfId="0" applyFont="1" applyFill="1" applyBorder="1"/>
    <xf numFmtId="0" fontId="27" fillId="0" borderId="1" xfId="3" applyFont="1" applyBorder="1" applyAlignment="1" applyProtection="1">
      <alignment horizontal="center" vertical="center" wrapText="1"/>
      <protection locked="0"/>
    </xf>
    <xf numFmtId="0" fontId="36" fillId="0" borderId="15" xfId="3" applyFont="1" applyBorder="1" applyAlignment="1" applyProtection="1">
      <alignment vertical="center" wrapText="1"/>
      <protection locked="0"/>
    </xf>
    <xf numFmtId="3" fontId="8" fillId="0" borderId="0" xfId="0" applyNumberFormat="1" applyFont="1" applyProtection="1">
      <protection locked="0"/>
    </xf>
    <xf numFmtId="3" fontId="41" fillId="0" borderId="0" xfId="0" applyNumberFormat="1" applyFont="1" applyProtection="1">
      <protection locked="0"/>
    </xf>
    <xf numFmtId="1" fontId="8" fillId="2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8" fillId="0" borderId="1" xfId="17" applyNumberFormat="1" applyFont="1" applyFill="1" applyBorder="1" applyAlignment="1" applyProtection="1">
      <alignment horizontal="left" vertical="center" wrapText="1" indent="1"/>
    </xf>
    <xf numFmtId="1" fontId="40" fillId="2" borderId="1" xfId="1" applyNumberFormat="1" applyFont="1" applyFill="1" applyBorder="1" applyAlignment="1" applyProtection="1">
      <alignment horizontal="left" vertical="top" wrapText="1"/>
      <protection locked="0"/>
    </xf>
    <xf numFmtId="1" fontId="40" fillId="2" borderId="1" xfId="1" quotePrefix="1" applyNumberFormat="1" applyFont="1" applyFill="1" applyBorder="1" applyAlignment="1" applyProtection="1">
      <alignment horizontal="left" vertical="top" wrapText="1"/>
      <protection locked="0"/>
    </xf>
    <xf numFmtId="3" fontId="43" fillId="0" borderId="0" xfId="0" applyNumberFormat="1" applyFont="1" applyProtection="1">
      <protection locked="0"/>
    </xf>
    <xf numFmtId="3" fontId="14" fillId="0" borderId="0" xfId="17" applyNumberFormat="1" applyFont="1" applyAlignment="1" applyProtection="1">
      <alignment horizontal="center" vertical="center" wrapText="1"/>
      <protection locked="0"/>
    </xf>
    <xf numFmtId="0" fontId="27" fillId="0" borderId="1" xfId="3" applyFont="1" applyFill="1" applyBorder="1" applyAlignment="1" applyProtection="1">
      <alignment horizontal="center" vertical="center" wrapText="1"/>
      <protection locked="0"/>
    </xf>
    <xf numFmtId="0" fontId="31" fillId="0" borderId="1" xfId="3" applyFont="1" applyFill="1" applyBorder="1" applyAlignment="1" applyProtection="1">
      <alignment horizontal="left" vertical="center" wrapText="1"/>
      <protection locked="0"/>
    </xf>
    <xf numFmtId="0" fontId="31" fillId="0" borderId="1" xfId="3" applyFont="1" applyFill="1" applyBorder="1" applyAlignment="1" applyProtection="1">
      <alignment vertical="center" wrapText="1"/>
      <protection locked="0"/>
    </xf>
    <xf numFmtId="0" fontId="32" fillId="0" borderId="1" xfId="3" applyFont="1" applyFill="1" applyBorder="1" applyAlignment="1" applyProtection="1">
      <alignment horizontal="left" vertical="center" wrapText="1"/>
      <protection locked="0"/>
    </xf>
    <xf numFmtId="0" fontId="34" fillId="0" borderId="1" xfId="3" applyFont="1" applyFill="1" applyBorder="1" applyAlignment="1" applyProtection="1">
      <alignment vertical="center" wrapText="1"/>
      <protection locked="0"/>
    </xf>
    <xf numFmtId="0" fontId="31" fillId="0" borderId="15" xfId="3" applyFont="1" applyFill="1" applyBorder="1" applyAlignment="1" applyProtection="1">
      <alignment vertical="center" wrapText="1"/>
      <protection locked="0"/>
    </xf>
    <xf numFmtId="0" fontId="4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1" fontId="13" fillId="0" borderId="1" xfId="0" applyNumberFormat="1" applyFont="1" applyFill="1" applyBorder="1" applyProtection="1"/>
    <xf numFmtId="1" fontId="8" fillId="0" borderId="1" xfId="0" applyNumberFormat="1" applyFont="1" applyFill="1" applyBorder="1" applyProtection="1">
      <protection locked="0"/>
    </xf>
    <xf numFmtId="1" fontId="13" fillId="3" borderId="1" xfId="0" applyNumberFormat="1" applyFont="1" applyFill="1" applyBorder="1" applyProtection="1"/>
    <xf numFmtId="1" fontId="13" fillId="3" borderId="1" xfId="0" applyNumberFormat="1" applyFont="1" applyFill="1" applyBorder="1" applyAlignment="1" applyProtection="1">
      <alignment horizontal="right" vertical="center" wrapText="1"/>
    </xf>
    <xf numFmtId="0" fontId="8" fillId="2" borderId="0" xfId="17" applyFont="1" applyFill="1" applyAlignment="1" applyProtection="1">
      <alignment horizontal="right" vertical="center"/>
    </xf>
    <xf numFmtId="0" fontId="8" fillId="2" borderId="0" xfId="17" applyFont="1" applyFill="1" applyBorder="1" applyAlignment="1" applyProtection="1">
      <alignment horizontal="right" vertical="center"/>
    </xf>
    <xf numFmtId="1" fontId="17" fillId="2" borderId="19" xfId="1" applyNumberFormat="1" applyFont="1" applyFill="1" applyBorder="1" applyAlignment="1" applyProtection="1">
      <alignment horizontal="center" vertical="top" wrapText="1"/>
    </xf>
    <xf numFmtId="0" fontId="0" fillId="2" borderId="1" xfId="0" applyFill="1" applyBorder="1"/>
    <xf numFmtId="49" fontId="42" fillId="0" borderId="1" xfId="0" applyNumberFormat="1" applyFont="1" applyFill="1" applyBorder="1" applyAlignment="1">
      <alignment horizontal="left" vertical="center" wrapText="1"/>
    </xf>
    <xf numFmtId="167" fontId="26" fillId="0" borderId="15" xfId="15" applyNumberFormat="1" applyFont="1" applyBorder="1" applyProtection="1">
      <protection locked="0"/>
    </xf>
    <xf numFmtId="49" fontId="28" fillId="2" borderId="1" xfId="0" applyNumberFormat="1" applyFont="1" applyFill="1" applyBorder="1" applyAlignment="1" applyProtection="1">
      <alignment horizontal="left" vertical="top"/>
      <protection locked="0"/>
    </xf>
    <xf numFmtId="49" fontId="25" fillId="0" borderId="25" xfId="0" applyNumberFormat="1" applyFont="1" applyBorder="1" applyAlignment="1">
      <alignment horizontal="left" wrapText="1"/>
    </xf>
    <xf numFmtId="0" fontId="18" fillId="0" borderId="1" xfId="7" applyFont="1" applyBorder="1" applyProtection="1">
      <protection locked="0"/>
    </xf>
    <xf numFmtId="0" fontId="18" fillId="0" borderId="3" xfId="7" applyFont="1" applyBorder="1" applyAlignment="1" applyProtection="1">
      <alignment wrapText="1"/>
      <protection locked="0"/>
    </xf>
    <xf numFmtId="0" fontId="18" fillId="0" borderId="29" xfId="7" applyFont="1" applyBorder="1" applyAlignment="1" applyProtection="1">
      <alignment wrapText="1"/>
      <protection locked="0"/>
    </xf>
    <xf numFmtId="0" fontId="18" fillId="0" borderId="30" xfId="7" applyFont="1" applyBorder="1" applyAlignment="1" applyProtection="1">
      <alignment wrapText="1"/>
      <protection locked="0"/>
    </xf>
    <xf numFmtId="0" fontId="10" fillId="0" borderId="0" xfId="7" applyFont="1" applyBorder="1" applyProtection="1">
      <protection locked="0"/>
    </xf>
    <xf numFmtId="0" fontId="18" fillId="0" borderId="0" xfId="7" applyFont="1" applyBorder="1" applyProtection="1">
      <protection locked="0"/>
    </xf>
    <xf numFmtId="0" fontId="20" fillId="0" borderId="0" xfId="7" applyFont="1" applyBorder="1" applyAlignment="1" applyProtection="1">
      <alignment horizontal="center" vertical="top" wrapText="1"/>
      <protection locked="0"/>
    </xf>
    <xf numFmtId="0" fontId="18" fillId="0" borderId="0" xfId="7" applyFont="1" applyBorder="1" applyAlignment="1" applyProtection="1">
      <alignment horizontal="center"/>
      <protection locked="0"/>
    </xf>
    <xf numFmtId="0" fontId="20" fillId="3" borderId="31" xfId="7" applyFont="1" applyFill="1" applyBorder="1" applyAlignment="1" applyProtection="1">
      <alignment horizontal="center"/>
    </xf>
    <xf numFmtId="0" fontId="20" fillId="3" borderId="32" xfId="7" applyFont="1" applyFill="1" applyBorder="1" applyAlignment="1" applyProtection="1">
      <alignment horizontal="center"/>
    </xf>
    <xf numFmtId="0" fontId="20" fillId="3" borderId="33" xfId="7" applyFont="1" applyFill="1" applyBorder="1" applyAlignment="1" applyProtection="1">
      <alignment horizontal="center"/>
    </xf>
    <xf numFmtId="0" fontId="20" fillId="3" borderId="31" xfId="7" applyNumberFormat="1" applyFont="1" applyFill="1" applyBorder="1" applyAlignment="1" applyProtection="1">
      <alignment horizontal="center"/>
    </xf>
    <xf numFmtId="0" fontId="20" fillId="3" borderId="34" xfId="7" applyFont="1" applyFill="1" applyBorder="1" applyAlignment="1" applyProtection="1">
      <alignment horizontal="center"/>
    </xf>
    <xf numFmtId="0" fontId="20" fillId="3" borderId="35" xfId="7" applyFont="1" applyFill="1" applyBorder="1" applyAlignment="1" applyProtection="1">
      <alignment horizontal="center"/>
    </xf>
    <xf numFmtId="0" fontId="10" fillId="3" borderId="1" xfId="3" applyFont="1" applyFill="1" applyBorder="1" applyAlignment="1" applyProtection="1">
      <alignment horizontal="center" vertical="center" wrapText="1"/>
    </xf>
    <xf numFmtId="0" fontId="10" fillId="0" borderId="1" xfId="3" applyFont="1" applyFill="1" applyBorder="1" applyAlignment="1" applyProtection="1">
      <alignment vertical="center" wrapText="1"/>
    </xf>
    <xf numFmtId="0" fontId="2" fillId="0" borderId="1" xfId="2" applyBorder="1" applyAlignment="1" applyProtection="1">
      <alignment horizontal="center" vertical="center" wrapText="1"/>
      <protection locked="0"/>
    </xf>
    <xf numFmtId="49" fontId="44" fillId="0" borderId="19" xfId="0" applyNumberFormat="1" applyFont="1" applyFill="1" applyBorder="1" applyAlignment="1">
      <alignment horizontal="left" wrapText="1"/>
    </xf>
    <xf numFmtId="49" fontId="25" fillId="0" borderId="19" xfId="0" applyNumberFormat="1" applyFont="1" applyFill="1" applyBorder="1" applyAlignment="1">
      <alignment horizontal="left" wrapText="1"/>
    </xf>
    <xf numFmtId="49" fontId="44" fillId="0" borderId="36" xfId="0" applyNumberFormat="1" applyFont="1" applyBorder="1" applyAlignment="1">
      <alignment horizontal="center" wrapText="1"/>
    </xf>
    <xf numFmtId="49" fontId="44" fillId="0" borderId="1" xfId="0" applyNumberFormat="1" applyFont="1" applyFill="1" applyBorder="1" applyAlignment="1">
      <alignment horizontal="left" wrapText="1"/>
    </xf>
    <xf numFmtId="49" fontId="25" fillId="0" borderId="1" xfId="0" applyNumberFormat="1" applyFont="1" applyFill="1" applyBorder="1" applyAlignment="1">
      <alignment horizontal="left" wrapText="1"/>
    </xf>
    <xf numFmtId="0" fontId="16" fillId="0" borderId="13" xfId="1" applyFont="1" applyFill="1" applyBorder="1" applyAlignment="1" applyProtection="1">
      <alignment horizontal="right" vertical="top" wrapText="1"/>
      <protection locked="0"/>
    </xf>
    <xf numFmtId="0" fontId="15" fillId="0" borderId="37" xfId="1" applyFont="1" applyFill="1" applyBorder="1" applyAlignment="1" applyProtection="1">
      <alignment horizontal="center" vertical="top" wrapText="1"/>
      <protection locked="0"/>
    </xf>
    <xf numFmtId="0" fontId="18" fillId="0" borderId="26" xfId="8" applyFont="1" applyBorder="1" applyAlignment="1" applyProtection="1">
      <alignment wrapText="1"/>
      <protection locked="0"/>
    </xf>
    <xf numFmtId="1" fontId="15" fillId="0" borderId="26" xfId="1" applyNumberFormat="1" applyFont="1" applyFill="1" applyBorder="1" applyAlignment="1" applyProtection="1">
      <alignment horizontal="left" vertical="top" wrapText="1"/>
      <protection locked="0"/>
    </xf>
    <xf numFmtId="1" fontId="15" fillId="0" borderId="38" xfId="1" applyNumberFormat="1" applyFont="1" applyFill="1" applyBorder="1" applyAlignment="1" applyProtection="1">
      <alignment horizontal="left" vertical="top" wrapText="1"/>
      <protection locked="0"/>
    </xf>
    <xf numFmtId="14" fontId="18" fillId="0" borderId="26" xfId="8" applyNumberFormat="1" applyFont="1" applyBorder="1" applyAlignment="1" applyProtection="1">
      <alignment wrapText="1"/>
      <protection locked="0"/>
    </xf>
    <xf numFmtId="0" fontId="16" fillId="0" borderId="14" xfId="1" applyFont="1" applyFill="1" applyBorder="1" applyAlignment="1" applyProtection="1">
      <alignment horizontal="right" vertical="top" wrapText="1"/>
      <protection locked="0"/>
    </xf>
    <xf numFmtId="0" fontId="18" fillId="0" borderId="1" xfId="8" applyFont="1" applyBorder="1" applyAlignment="1" applyProtection="1">
      <alignment wrapText="1"/>
      <protection locked="0"/>
    </xf>
    <xf numFmtId="0" fontId="8" fillId="4" borderId="0" xfId="2" applyFont="1" applyFill="1" applyProtection="1">
      <protection locked="0"/>
    </xf>
    <xf numFmtId="0" fontId="18" fillId="0" borderId="1" xfId="7" applyFont="1" applyFill="1" applyBorder="1" applyProtection="1">
      <protection locked="0"/>
    </xf>
    <xf numFmtId="0" fontId="18" fillId="0" borderId="0" xfId="7" applyFont="1" applyFill="1" applyProtection="1">
      <protection locked="0"/>
    </xf>
    <xf numFmtId="49" fontId="44" fillId="0" borderId="28" xfId="0" applyNumberFormat="1" applyFont="1" applyFill="1" applyBorder="1" applyAlignment="1">
      <alignment horizontal="left" wrapText="1"/>
    </xf>
    <xf numFmtId="0" fontId="18" fillId="0" borderId="15" xfId="7" applyFont="1" applyFill="1" applyBorder="1" applyProtection="1">
      <protection locked="0"/>
    </xf>
    <xf numFmtId="0" fontId="18" fillId="0" borderId="8" xfId="7" applyFont="1" applyFill="1" applyBorder="1" applyAlignment="1" applyProtection="1">
      <alignment wrapText="1"/>
      <protection locked="0"/>
    </xf>
    <xf numFmtId="0" fontId="18" fillId="0" borderId="1" xfId="7" applyFont="1" applyFill="1" applyBorder="1" applyAlignment="1" applyProtection="1">
      <alignment wrapText="1"/>
      <protection locked="0"/>
    </xf>
    <xf numFmtId="0" fontId="45" fillId="0" borderId="8" xfId="7" applyFont="1" applyFill="1" applyBorder="1" applyAlignment="1" applyProtection="1">
      <alignment wrapText="1"/>
      <protection locked="0"/>
    </xf>
    <xf numFmtId="0" fontId="45" fillId="0" borderId="6" xfId="7" applyFont="1" applyFill="1" applyBorder="1" applyAlignment="1" applyProtection="1">
      <alignment wrapText="1"/>
      <protection locked="0"/>
    </xf>
    <xf numFmtId="0" fontId="10" fillId="0" borderId="8" xfId="7" applyFont="1" applyFill="1" applyBorder="1" applyAlignment="1" applyProtection="1">
      <alignment wrapText="1"/>
      <protection locked="0"/>
    </xf>
    <xf numFmtId="49" fontId="25" fillId="0" borderId="27" xfId="0" applyNumberFormat="1" applyFont="1" applyFill="1" applyBorder="1" applyAlignment="1">
      <alignment horizontal="left" wrapText="1"/>
    </xf>
    <xf numFmtId="1" fontId="8" fillId="0" borderId="0" xfId="0" applyNumberFormat="1" applyFont="1" applyProtection="1">
      <protection locked="0"/>
    </xf>
    <xf numFmtId="49" fontId="44" fillId="0" borderId="1" xfId="0" applyNumberFormat="1" applyFont="1" applyBorder="1" applyAlignment="1">
      <alignment wrapText="1"/>
    </xf>
    <xf numFmtId="0" fontId="18" fillId="0" borderId="1" xfId="7" applyFont="1" applyBorder="1" applyAlignment="1" applyProtection="1">
      <protection locked="0"/>
    </xf>
    <xf numFmtId="0" fontId="0" fillId="0" borderId="2" xfId="0" applyFill="1" applyBorder="1" applyAlignment="1"/>
    <xf numFmtId="0" fontId="0" fillId="0" borderId="1" xfId="0" applyFill="1" applyBorder="1" applyAlignment="1"/>
    <xf numFmtId="0" fontId="20" fillId="0" borderId="4" xfId="7" applyFont="1" applyFill="1" applyBorder="1" applyAlignment="1" applyProtection="1">
      <alignment horizontal="center" vertical="top" wrapText="1"/>
    </xf>
    <xf numFmtId="0" fontId="20" fillId="0" borderId="5" xfId="7" applyFont="1" applyFill="1" applyBorder="1" applyAlignment="1" applyProtection="1">
      <alignment horizontal="center" vertical="top" wrapText="1"/>
    </xf>
    <xf numFmtId="49" fontId="20" fillId="0" borderId="5" xfId="7" applyNumberFormat="1" applyFont="1" applyFill="1" applyBorder="1" applyAlignment="1" applyProtection="1">
      <alignment horizontal="center" vertical="top" wrapText="1"/>
    </xf>
    <xf numFmtId="0" fontId="20" fillId="0" borderId="39" xfId="7" applyFont="1" applyFill="1" applyBorder="1" applyAlignment="1" applyProtection="1">
      <alignment horizontal="center" vertical="top" wrapText="1"/>
    </xf>
    <xf numFmtId="0" fontId="20" fillId="0" borderId="40" xfId="7" applyFont="1" applyFill="1" applyBorder="1" applyAlignment="1" applyProtection="1">
      <alignment horizontal="center" vertical="top" wrapText="1"/>
    </xf>
    <xf numFmtId="0" fontId="18" fillId="0" borderId="2" xfId="7" applyFont="1" applyBorder="1" applyAlignment="1" applyProtection="1">
      <alignment horizontal="center"/>
      <protection locked="0"/>
    </xf>
    <xf numFmtId="49" fontId="50" fillId="0" borderId="49" xfId="0" applyNumberFormat="1" applyFont="1" applyBorder="1" applyAlignment="1">
      <alignment horizontal="left" wrapText="1"/>
    </xf>
    <xf numFmtId="0" fontId="10" fillId="0" borderId="27" xfId="1" applyFont="1" applyFill="1" applyBorder="1" applyAlignment="1" applyProtection="1">
      <alignment vertical="top" wrapText="1"/>
      <protection locked="0"/>
    </xf>
    <xf numFmtId="0" fontId="10" fillId="0" borderId="28" xfId="1" applyFont="1" applyFill="1" applyBorder="1" applyAlignment="1" applyProtection="1">
      <alignment vertical="top" wrapText="1"/>
      <protection locked="0"/>
    </xf>
    <xf numFmtId="0" fontId="10" fillId="0" borderId="19" xfId="1" applyFont="1" applyFill="1" applyBorder="1" applyAlignment="1" applyProtection="1">
      <alignment vertical="top" wrapText="1"/>
      <protection locked="0"/>
    </xf>
    <xf numFmtId="0" fontId="10" fillId="0" borderId="1" xfId="1" applyFont="1" applyFill="1" applyBorder="1" applyAlignment="1" applyProtection="1">
      <alignment vertical="top" wrapText="1"/>
      <protection locked="0"/>
    </xf>
    <xf numFmtId="0" fontId="10" fillId="0" borderId="2" xfId="1" applyFont="1" applyFill="1" applyBorder="1" applyAlignment="1" applyProtection="1">
      <alignment vertical="top" wrapText="1"/>
      <protection locked="0"/>
    </xf>
    <xf numFmtId="0" fontId="10" fillId="0" borderId="25" xfId="1" applyFont="1" applyFill="1" applyBorder="1" applyAlignment="1" applyProtection="1">
      <alignment vertical="top" wrapText="1"/>
      <protection locked="0"/>
    </xf>
    <xf numFmtId="0" fontId="10" fillId="0" borderId="1" xfId="1" applyFont="1" applyFill="1" applyBorder="1" applyAlignment="1" applyProtection="1">
      <alignment vertical="center" wrapText="1"/>
      <protection locked="0"/>
    </xf>
    <xf numFmtId="1" fontId="10" fillId="0" borderId="1" xfId="1" applyNumberFormat="1" applyFont="1" applyFill="1" applyBorder="1" applyAlignment="1" applyProtection="1">
      <alignment horizontal="left" vertical="top" wrapText="1"/>
      <protection locked="0"/>
    </xf>
    <xf numFmtId="0" fontId="30" fillId="0" borderId="1" xfId="1" applyFont="1" applyFill="1" applyBorder="1" applyAlignment="1" applyProtection="1">
      <alignment horizontal="center" vertical="top" wrapText="1"/>
      <protection locked="0"/>
    </xf>
    <xf numFmtId="2" fontId="30" fillId="0" borderId="1" xfId="1" applyNumberFormat="1" applyFont="1" applyFill="1" applyBorder="1" applyAlignment="1" applyProtection="1">
      <alignment horizontal="right" vertical="top" wrapText="1"/>
      <protection locked="0"/>
    </xf>
    <xf numFmtId="0" fontId="30" fillId="0" borderId="1" xfId="1" applyFont="1" applyFill="1" applyBorder="1" applyProtection="1">
      <protection locked="0"/>
    </xf>
    <xf numFmtId="14" fontId="30" fillId="0" borderId="1" xfId="0" applyNumberFormat="1" applyFont="1" applyFill="1" applyBorder="1" applyAlignment="1">
      <alignment vertical="top"/>
    </xf>
    <xf numFmtId="3" fontId="8" fillId="0" borderId="1" xfId="1" applyNumberFormat="1" applyFont="1" applyFill="1" applyBorder="1" applyAlignment="1" applyProtection="1">
      <alignment horizontal="right" vertical="center"/>
      <protection locked="0"/>
    </xf>
    <xf numFmtId="0" fontId="27" fillId="0" borderId="13" xfId="1" applyFont="1" applyFill="1" applyBorder="1" applyAlignment="1" applyProtection="1">
      <alignment horizontal="left" vertical="top" wrapText="1"/>
      <protection locked="0"/>
    </xf>
    <xf numFmtId="0" fontId="0" fillId="0" borderId="36" xfId="0" applyFill="1" applyBorder="1" applyAlignment="1">
      <alignment horizontal="left"/>
    </xf>
    <xf numFmtId="1" fontId="30" fillId="0" borderId="1" xfId="1" applyNumberFormat="1" applyFont="1" applyFill="1" applyBorder="1" applyAlignment="1" applyProtection="1">
      <alignment horizontal="right" vertical="top" wrapText="1"/>
      <protection locked="0"/>
    </xf>
    <xf numFmtId="14" fontId="51" fillId="0" borderId="15" xfId="7" applyNumberFormat="1" applyFont="1" applyBorder="1" applyAlignment="1" applyProtection="1">
      <alignment wrapText="1"/>
      <protection locked="0"/>
    </xf>
    <xf numFmtId="0" fontId="51" fillId="0" borderId="15" xfId="7" applyFont="1" applyBorder="1" applyAlignment="1" applyProtection="1">
      <alignment wrapText="1"/>
      <protection locked="0"/>
    </xf>
    <xf numFmtId="0" fontId="51" fillId="0" borderId="36" xfId="7" applyFont="1" applyBorder="1" applyAlignment="1" applyProtection="1">
      <alignment horizontal="right"/>
      <protection locked="0"/>
    </xf>
    <xf numFmtId="0" fontId="51" fillId="0" borderId="3" xfId="7" applyFont="1" applyBorder="1" applyProtection="1">
      <protection locked="0"/>
    </xf>
    <xf numFmtId="0" fontId="51" fillId="0" borderId="6" xfId="7" applyFont="1" applyBorder="1" applyAlignment="1" applyProtection="1">
      <alignment wrapText="1"/>
      <protection locked="0"/>
    </xf>
    <xf numFmtId="49" fontId="51" fillId="0" borderId="1" xfId="7" applyNumberFormat="1" applyFont="1" applyBorder="1" applyProtection="1">
      <protection locked="0"/>
    </xf>
    <xf numFmtId="0" fontId="51" fillId="0" borderId="8" xfId="7" applyFont="1" applyBorder="1" applyAlignment="1" applyProtection="1">
      <alignment wrapText="1"/>
      <protection locked="0"/>
    </xf>
    <xf numFmtId="0" fontId="51" fillId="0" borderId="1" xfId="7" applyFont="1" applyBorder="1" applyAlignment="1" applyProtection="1">
      <alignment wrapText="1"/>
      <protection locked="0"/>
    </xf>
    <xf numFmtId="0" fontId="51" fillId="0" borderId="15" xfId="7" applyFont="1" applyBorder="1" applyAlignment="1" applyProtection="1">
      <alignment horizontal="center" vertical="center" wrapText="1"/>
      <protection locked="0"/>
    </xf>
    <xf numFmtId="0" fontId="51" fillId="0" borderId="7" xfId="7" applyFont="1" applyBorder="1" applyAlignment="1" applyProtection="1">
      <alignment wrapText="1"/>
      <protection locked="0"/>
    </xf>
    <xf numFmtId="1" fontId="8" fillId="3" borderId="1" xfId="1" applyNumberFormat="1" applyFont="1" applyFill="1" applyBorder="1" applyAlignment="1" applyProtection="1">
      <alignment horizontal="right" vertical="top"/>
    </xf>
    <xf numFmtId="1" fontId="12" fillId="5" borderId="1" xfId="1" applyNumberFormat="1" applyFont="1" applyFill="1" applyBorder="1" applyAlignment="1" applyProtection="1">
      <alignment horizontal="center" vertical="top" wrapText="1"/>
    </xf>
    <xf numFmtId="14" fontId="18" fillId="5" borderId="26" xfId="8" applyNumberFormat="1" applyFont="1" applyFill="1" applyBorder="1" applyAlignment="1" applyProtection="1">
      <alignment wrapText="1"/>
      <protection locked="0"/>
    </xf>
    <xf numFmtId="1" fontId="17" fillId="5" borderId="1" xfId="1" applyNumberFormat="1" applyFont="1" applyFill="1" applyBorder="1" applyAlignment="1" applyProtection="1">
      <alignment horizontal="center" vertical="top" wrapText="1"/>
    </xf>
    <xf numFmtId="14" fontId="18" fillId="5" borderId="1" xfId="8" applyNumberFormat="1" applyFont="1" applyFill="1" applyBorder="1" applyAlignment="1" applyProtection="1">
      <alignment wrapText="1"/>
      <protection locked="0"/>
    </xf>
    <xf numFmtId="0" fontId="51" fillId="0" borderId="15" xfId="8" applyFont="1" applyBorder="1" applyAlignment="1" applyProtection="1">
      <alignment wrapText="1"/>
      <protection locked="0"/>
    </xf>
    <xf numFmtId="49" fontId="50" fillId="0" borderId="50" xfId="0" applyNumberFormat="1" applyFont="1" applyBorder="1" applyAlignment="1">
      <alignment horizontal="left" wrapText="1"/>
    </xf>
    <xf numFmtId="49" fontId="50" fillId="0" borderId="51" xfId="0" applyNumberFormat="1" applyFont="1" applyBorder="1" applyAlignment="1">
      <alignment horizontal="left" wrapText="1"/>
    </xf>
    <xf numFmtId="0" fontId="51" fillId="0" borderId="1" xfId="8" applyFont="1" applyBorder="1" applyAlignment="1" applyProtection="1">
      <alignment wrapText="1"/>
      <protection locked="0"/>
    </xf>
    <xf numFmtId="49" fontId="50" fillId="0" borderId="52" xfId="0" applyNumberFormat="1" applyFont="1" applyBorder="1" applyAlignment="1">
      <alignment horizontal="left" wrapText="1"/>
    </xf>
    <xf numFmtId="49" fontId="50" fillId="0" borderId="53" xfId="0" applyNumberFormat="1" applyFont="1" applyBorder="1" applyAlignment="1">
      <alignment horizontal="left" wrapText="1"/>
    </xf>
    <xf numFmtId="49" fontId="50" fillId="0" borderId="54" xfId="0" applyNumberFormat="1" applyFont="1" applyBorder="1" applyAlignment="1">
      <alignment horizontal="left" wrapText="1"/>
    </xf>
    <xf numFmtId="49" fontId="50" fillId="0" borderId="0" xfId="0" applyNumberFormat="1" applyFont="1" applyBorder="1" applyAlignment="1">
      <alignment horizontal="left" wrapText="1"/>
    </xf>
    <xf numFmtId="0" fontId="51" fillId="0" borderId="0" xfId="8" applyFont="1" applyBorder="1" applyAlignment="1" applyProtection="1">
      <alignment wrapText="1"/>
      <protection locked="0"/>
    </xf>
    <xf numFmtId="0" fontId="18" fillId="0" borderId="43" xfId="7" applyFont="1" applyBorder="1" applyAlignment="1" applyProtection="1">
      <alignment wrapText="1"/>
      <protection locked="0"/>
    </xf>
    <xf numFmtId="49" fontId="50" fillId="0" borderId="1" xfId="0" applyNumberFormat="1" applyFont="1" applyBorder="1" applyAlignment="1">
      <alignment horizontal="left" wrapText="1"/>
    </xf>
    <xf numFmtId="49" fontId="50" fillId="0" borderId="55" xfId="0" applyNumberFormat="1" applyFont="1" applyBorder="1" applyAlignment="1">
      <alignment horizontal="left" wrapText="1"/>
    </xf>
    <xf numFmtId="3" fontId="13" fillId="5" borderId="1" xfId="17" applyNumberFormat="1" applyFont="1" applyFill="1" applyBorder="1" applyAlignment="1" applyProtection="1">
      <alignment horizontal="center" vertical="center" wrapText="1"/>
      <protection locked="0"/>
    </xf>
    <xf numFmtId="0" fontId="50" fillId="0" borderId="49" xfId="0" applyNumberFormat="1" applyFont="1" applyBorder="1" applyAlignment="1">
      <alignment horizontal="left" wrapText="1"/>
    </xf>
    <xf numFmtId="0" fontId="51" fillId="0" borderId="26" xfId="7" applyFont="1" applyBorder="1" applyAlignment="1" applyProtection="1">
      <alignment wrapText="1"/>
      <protection locked="0"/>
    </xf>
    <xf numFmtId="0" fontId="50" fillId="0" borderId="50" xfId="0" applyNumberFormat="1" applyFont="1" applyBorder="1" applyAlignment="1">
      <alignment horizontal="left" wrapText="1"/>
    </xf>
    <xf numFmtId="0" fontId="18" fillId="0" borderId="25" xfId="7" applyFont="1" applyFill="1" applyBorder="1" applyProtection="1">
      <protection locked="0"/>
    </xf>
    <xf numFmtId="0" fontId="50" fillId="0" borderId="1" xfId="0" applyNumberFormat="1" applyFont="1" applyBorder="1" applyAlignment="1">
      <alignment horizontal="left" wrapText="1"/>
    </xf>
    <xf numFmtId="0" fontId="18" fillId="0" borderId="15" xfId="7" applyFont="1" applyBorder="1" applyAlignment="1" applyProtection="1">
      <alignment wrapText="1"/>
      <protection locked="0"/>
    </xf>
    <xf numFmtId="49" fontId="25" fillId="0" borderId="42" xfId="0" applyNumberFormat="1" applyFont="1" applyBorder="1" applyAlignment="1">
      <alignment horizontal="left" wrapText="1"/>
    </xf>
    <xf numFmtId="49" fontId="25" fillId="0" borderId="41" xfId="0" applyNumberFormat="1" applyFont="1" applyBorder="1" applyAlignment="1">
      <alignment horizontal="left" wrapText="1"/>
    </xf>
    <xf numFmtId="0" fontId="18" fillId="0" borderId="1" xfId="7" applyFont="1" applyBorder="1" applyAlignment="1" applyProtection="1">
      <alignment wrapText="1"/>
      <protection locked="0"/>
    </xf>
    <xf numFmtId="0" fontId="18" fillId="0" borderId="25" xfId="7" applyFont="1" applyBorder="1" applyAlignment="1" applyProtection="1">
      <alignment wrapText="1"/>
      <protection locked="0"/>
    </xf>
    <xf numFmtId="0" fontId="52" fillId="0" borderId="1" xfId="17" applyFont="1" applyFill="1" applyBorder="1" applyAlignment="1" applyProtection="1">
      <alignment horizontal="left" vertical="center" wrapText="1" indent="1"/>
    </xf>
    <xf numFmtId="3" fontId="53" fillId="2" borderId="1" xfId="17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16" applyFont="1" applyBorder="1"/>
    <xf numFmtId="0" fontId="18" fillId="0" borderId="36" xfId="7" applyFont="1" applyBorder="1" applyAlignment="1" applyProtection="1">
      <alignment wrapText="1"/>
      <protection locked="0"/>
    </xf>
    <xf numFmtId="49" fontId="52" fillId="0" borderId="1" xfId="17" applyNumberFormat="1" applyFont="1" applyFill="1" applyBorder="1" applyAlignment="1" applyProtection="1">
      <alignment horizontal="left" vertical="center" wrapText="1" indent="1"/>
    </xf>
    <xf numFmtId="0" fontId="51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1" fillId="0" borderId="1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 vertical="center"/>
    </xf>
    <xf numFmtId="0" fontId="10" fillId="0" borderId="19" xfId="1" applyFont="1" applyFill="1" applyBorder="1" applyAlignment="1" applyProtection="1">
      <alignment horizontal="left" vertical="top" wrapText="1"/>
      <protection locked="0"/>
    </xf>
    <xf numFmtId="1" fontId="10" fillId="0" borderId="19" xfId="1" applyNumberFormat="1" applyFont="1" applyFill="1" applyBorder="1" applyAlignment="1" applyProtection="1">
      <alignment horizontal="left" vertical="top" wrapText="1"/>
      <protection locked="0"/>
    </xf>
    <xf numFmtId="1" fontId="16" fillId="3" borderId="19" xfId="1" applyNumberFormat="1" applyFont="1" applyFill="1" applyBorder="1" applyAlignment="1" applyProtection="1">
      <alignment horizontal="right" vertical="top" wrapText="1"/>
      <protection locked="0"/>
    </xf>
    <xf numFmtId="14" fontId="8" fillId="0" borderId="0" xfId="17" applyNumberFormat="1" applyFont="1" applyFill="1" applyBorder="1" applyAlignment="1" applyProtection="1">
      <alignment horizontal="center" vertical="center"/>
    </xf>
    <xf numFmtId="0" fontId="8" fillId="0" borderId="0" xfId="17" applyFont="1" applyFill="1" applyBorder="1" applyAlignment="1" applyProtection="1">
      <alignment horizontal="center" vertical="center"/>
    </xf>
    <xf numFmtId="0" fontId="13" fillId="6" borderId="0" xfId="0" applyFont="1" applyFill="1" applyProtection="1"/>
    <xf numFmtId="0" fontId="8" fillId="6" borderId="0" xfId="0" applyFont="1" applyFill="1" applyBorder="1" applyProtection="1"/>
    <xf numFmtId="1" fontId="8" fillId="0" borderId="1" xfId="1" applyNumberFormat="1" applyFont="1" applyFill="1" applyBorder="1" applyAlignment="1" applyProtection="1">
      <alignment horizontal="right" vertical="top"/>
      <protection locked="0"/>
    </xf>
    <xf numFmtId="172" fontId="8" fillId="0" borderId="1" xfId="1" applyNumberFormat="1" applyFont="1" applyFill="1" applyBorder="1" applyAlignment="1" applyProtection="1">
      <alignment horizontal="right" vertical="center"/>
      <protection locked="0"/>
    </xf>
    <xf numFmtId="1" fontId="8" fillId="0" borderId="2" xfId="2" applyNumberFormat="1" applyFont="1" applyFill="1" applyBorder="1" applyAlignment="1" applyProtection="1">
      <alignment horizontal="right"/>
      <protection locked="0"/>
    </xf>
    <xf numFmtId="3" fontId="13" fillId="0" borderId="1" xfId="17" applyNumberFormat="1" applyFont="1" applyFill="1" applyBorder="1" applyAlignment="1" applyProtection="1">
      <alignment horizontal="center" vertical="center" wrapText="1"/>
      <protection locked="0"/>
    </xf>
    <xf numFmtId="4" fontId="13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17" applyFont="1" applyFill="1" applyBorder="1" applyAlignment="1" applyProtection="1">
      <alignment horizontal="center" vertical="center" wrapText="1"/>
      <protection locked="0"/>
    </xf>
    <xf numFmtId="165" fontId="8" fillId="0" borderId="1" xfId="1" applyNumberFormat="1" applyFont="1" applyFill="1" applyBorder="1" applyAlignment="1" applyProtection="1">
      <alignment horizontal="right" vertical="center"/>
      <protection locked="0"/>
    </xf>
    <xf numFmtId="0" fontId="8" fillId="0" borderId="0" xfId="17" applyFont="1" applyFill="1" applyAlignment="1" applyProtection="1">
      <alignment horizontal="center" vertical="center" wrapText="1"/>
      <protection locked="0"/>
    </xf>
    <xf numFmtId="0" fontId="10" fillId="0" borderId="19" xfId="1" applyFont="1" applyFill="1" applyBorder="1" applyAlignment="1" applyProtection="1">
      <alignment horizontal="center" vertical="top" wrapText="1"/>
      <protection locked="0"/>
    </xf>
    <xf numFmtId="0" fontId="10" fillId="0" borderId="1" xfId="1" applyFont="1" applyFill="1" applyBorder="1" applyAlignment="1" applyProtection="1">
      <alignment horizontal="right" vertical="center" wrapText="1"/>
      <protection locked="0"/>
    </xf>
    <xf numFmtId="167" fontId="51" fillId="0" borderId="15" xfId="7" applyNumberFormat="1" applyFont="1" applyFill="1" applyBorder="1" applyProtection="1">
      <protection locked="0"/>
    </xf>
    <xf numFmtId="49" fontId="10" fillId="0" borderId="19" xfId="1" applyNumberFormat="1" applyFont="1" applyFill="1" applyBorder="1" applyAlignment="1" applyProtection="1">
      <alignment horizontal="center" vertical="top" wrapText="1"/>
      <protection locked="0"/>
    </xf>
    <xf numFmtId="0" fontId="10" fillId="0" borderId="19" xfId="1" applyFont="1" applyFill="1" applyBorder="1" applyAlignment="1" applyProtection="1">
      <alignment horizontal="right" vertical="top" wrapText="1"/>
      <protection locked="0"/>
    </xf>
    <xf numFmtId="0" fontId="10" fillId="0" borderId="42" xfId="1" applyFont="1" applyFill="1" applyBorder="1" applyAlignment="1" applyProtection="1">
      <alignment horizontal="right" vertical="top" wrapText="1"/>
      <protection locked="0"/>
    </xf>
    <xf numFmtId="0" fontId="8" fillId="0" borderId="1" xfId="0" applyFont="1" applyFill="1" applyBorder="1" applyAlignment="1" applyProtection="1">
      <alignment horizontal="right"/>
      <protection locked="0"/>
    </xf>
    <xf numFmtId="0" fontId="10" fillId="0" borderId="28" xfId="1" applyFont="1" applyFill="1" applyBorder="1" applyAlignment="1" applyProtection="1">
      <alignment horizontal="right" vertical="top" wrapText="1"/>
      <protection locked="0"/>
    </xf>
    <xf numFmtId="0" fontId="10" fillId="0" borderId="1" xfId="1" applyFont="1" applyFill="1" applyBorder="1" applyAlignment="1" applyProtection="1">
      <alignment horizontal="right" vertical="top" wrapText="1"/>
      <protection locked="0"/>
    </xf>
    <xf numFmtId="0" fontId="10" fillId="0" borderId="42" xfId="1" applyFont="1" applyFill="1" applyBorder="1" applyAlignment="1" applyProtection="1">
      <alignment horizontal="left" vertical="top" wrapText="1"/>
      <protection locked="0"/>
    </xf>
    <xf numFmtId="49" fontId="28" fillId="0" borderId="1" xfId="0" applyNumberFormat="1" applyFont="1" applyFill="1" applyBorder="1" applyAlignment="1" applyProtection="1">
      <alignment horizontal="right" vertical="top"/>
      <protection locked="0"/>
    </xf>
    <xf numFmtId="167" fontId="51" fillId="0" borderId="15" xfId="7" applyNumberFormat="1" applyFont="1" applyFill="1" applyBorder="1" applyAlignment="1" applyProtection="1">
      <alignment vertical="center"/>
      <protection locked="0"/>
    </xf>
    <xf numFmtId="1" fontId="10" fillId="0" borderId="19" xfId="1" applyNumberFormat="1" applyFont="1" applyFill="1" applyBorder="1" applyAlignment="1" applyProtection="1">
      <alignment horizontal="left" vertical="center" wrapText="1"/>
      <protection locked="0"/>
    </xf>
    <xf numFmtId="49" fontId="10" fillId="0" borderId="19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42" xfId="1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" fontId="10" fillId="0" borderId="20" xfId="1" applyNumberFormat="1" applyFont="1" applyFill="1" applyBorder="1" applyAlignment="1" applyProtection="1">
      <alignment horizontal="left" vertical="center" wrapText="1"/>
      <protection locked="0"/>
    </xf>
    <xf numFmtId="49" fontId="10" fillId="0" borderId="20" xfId="1" applyNumberFormat="1" applyFont="1" applyFill="1" applyBorder="1" applyAlignment="1" applyProtection="1">
      <alignment horizontal="center" vertical="center" wrapText="1"/>
      <protection locked="0"/>
    </xf>
    <xf numFmtId="1" fontId="10" fillId="0" borderId="44" xfId="1" applyNumberFormat="1" applyFont="1" applyFill="1" applyBorder="1" applyAlignment="1" applyProtection="1">
      <alignment horizontal="left" vertical="center" wrapText="1"/>
      <protection locked="0"/>
    </xf>
    <xf numFmtId="167" fontId="51" fillId="0" borderId="26" xfId="7" applyNumberFormat="1" applyFont="1" applyFill="1" applyBorder="1" applyAlignment="1" applyProtection="1">
      <alignment vertical="center"/>
      <protection locked="0"/>
    </xf>
    <xf numFmtId="1" fontId="10" fillId="0" borderId="28" xfId="1" applyNumberFormat="1" applyFont="1" applyFill="1" applyBorder="1" applyAlignment="1" applyProtection="1">
      <alignment horizontal="left" vertical="center" wrapText="1"/>
      <protection locked="0"/>
    </xf>
    <xf numFmtId="49" fontId="10" fillId="0" borderId="28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41" xfId="1" applyFont="1" applyFill="1" applyBorder="1" applyAlignment="1" applyProtection="1">
      <alignment horizontal="left" vertical="center" wrapText="1"/>
      <protection locked="0"/>
    </xf>
    <xf numFmtId="167" fontId="51" fillId="0" borderId="1" xfId="7" applyNumberFormat="1" applyFont="1" applyFill="1" applyBorder="1" applyAlignment="1" applyProtection="1">
      <alignment vertical="center"/>
      <protection locked="0"/>
    </xf>
    <xf numFmtId="1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167" fontId="51" fillId="0" borderId="1" xfId="8" applyNumberFormat="1" applyFont="1" applyFill="1" applyBorder="1" applyAlignment="1" applyProtection="1">
      <alignment vertical="center"/>
      <protection locked="0"/>
    </xf>
    <xf numFmtId="0" fontId="10" fillId="0" borderId="45" xfId="1" applyFont="1" applyFill="1" applyBorder="1" applyAlignment="1" applyProtection="1">
      <alignment horizontal="left" vertical="center" wrapText="1"/>
      <protection locked="0"/>
    </xf>
    <xf numFmtId="0" fontId="10" fillId="0" borderId="3" xfId="1" applyFont="1" applyFill="1" applyBorder="1" applyAlignment="1" applyProtection="1">
      <alignment horizontal="left" vertical="center" wrapText="1"/>
      <protection locked="0"/>
    </xf>
    <xf numFmtId="0" fontId="10" fillId="0" borderId="37" xfId="1" applyFont="1" applyFill="1" applyBorder="1" applyAlignment="1" applyProtection="1">
      <alignment horizontal="left" vertical="center" wrapText="1"/>
      <protection locked="0"/>
    </xf>
    <xf numFmtId="167" fontId="54" fillId="0" borderId="15" xfId="7" applyNumberFormat="1" applyFont="1" applyFill="1" applyBorder="1" applyProtection="1">
      <protection locked="0"/>
    </xf>
    <xf numFmtId="1" fontId="26" fillId="0" borderId="19" xfId="1" applyNumberFormat="1" applyFont="1" applyFill="1" applyBorder="1" applyAlignment="1" applyProtection="1">
      <alignment horizontal="left" vertical="top" wrapText="1"/>
      <protection locked="0"/>
    </xf>
    <xf numFmtId="49" fontId="26" fillId="0" borderId="19" xfId="1" applyNumberFormat="1" applyFont="1" applyFill="1" applyBorder="1" applyAlignment="1" applyProtection="1">
      <alignment horizontal="center" vertical="top" wrapText="1"/>
      <protection locked="0"/>
    </xf>
    <xf numFmtId="0" fontId="26" fillId="0" borderId="19" xfId="1" applyFont="1" applyFill="1" applyBorder="1" applyAlignment="1" applyProtection="1">
      <alignment horizontal="left" vertical="top" wrapText="1"/>
      <protection locked="0"/>
    </xf>
    <xf numFmtId="0" fontId="26" fillId="0" borderId="42" xfId="1" applyFont="1" applyFill="1" applyBorder="1" applyAlignment="1" applyProtection="1">
      <alignment horizontal="right" vertical="top" wrapText="1"/>
      <protection locked="0"/>
    </xf>
    <xf numFmtId="1" fontId="18" fillId="0" borderId="19" xfId="1" applyNumberFormat="1" applyFont="1" applyFill="1" applyBorder="1" applyAlignment="1" applyProtection="1">
      <alignment horizontal="left" vertical="center" wrapText="1"/>
      <protection locked="0"/>
    </xf>
    <xf numFmtId="49" fontId="18" fillId="0" borderId="19" xfId="1" applyNumberFormat="1" applyFont="1" applyFill="1" applyBorder="1" applyAlignment="1" applyProtection="1">
      <alignment horizontal="center" vertical="center" wrapText="1"/>
      <protection locked="0"/>
    </xf>
    <xf numFmtId="0" fontId="29" fillId="0" borderId="3" xfId="0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 vertical="top"/>
    </xf>
    <xf numFmtId="49" fontId="2" fillId="0" borderId="1" xfId="0" applyNumberFormat="1" applyFont="1" applyFill="1" applyBorder="1" applyAlignment="1">
      <alignment horizontal="right" vertical="top"/>
    </xf>
    <xf numFmtId="49" fontId="8" fillId="0" borderId="1" xfId="0" applyNumberFormat="1" applyFont="1" applyFill="1" applyBorder="1" applyAlignment="1" applyProtection="1">
      <alignment horizontal="right"/>
      <protection locked="0"/>
    </xf>
    <xf numFmtId="167" fontId="54" fillId="0" borderId="26" xfId="7" applyNumberFormat="1" applyFont="1" applyFill="1" applyBorder="1" applyProtection="1">
      <protection locked="0"/>
    </xf>
    <xf numFmtId="1" fontId="10" fillId="0" borderId="28" xfId="1" applyNumberFormat="1" applyFont="1" applyFill="1" applyBorder="1" applyAlignment="1" applyProtection="1">
      <alignment horizontal="left" vertical="top" wrapText="1"/>
      <protection locked="0"/>
    </xf>
    <xf numFmtId="49" fontId="10" fillId="0" borderId="41" xfId="1" applyNumberFormat="1" applyFont="1" applyFill="1" applyBorder="1" applyAlignment="1" applyProtection="1">
      <alignment horizontal="center" vertical="top" wrapText="1"/>
      <protection locked="0"/>
    </xf>
    <xf numFmtId="0" fontId="10" fillId="0" borderId="25" xfId="1" applyFont="1" applyFill="1" applyBorder="1" applyAlignment="1" applyProtection="1">
      <alignment horizontal="left" vertical="top" wrapText="1"/>
      <protection locked="0"/>
    </xf>
    <xf numFmtId="0" fontId="10" fillId="0" borderId="25" xfId="1" applyFont="1" applyFill="1" applyBorder="1" applyAlignment="1" applyProtection="1">
      <alignment horizontal="right" vertical="top" wrapText="1"/>
      <protection locked="0"/>
    </xf>
    <xf numFmtId="167" fontId="54" fillId="0" borderId="1" xfId="7" applyNumberFormat="1" applyFont="1" applyFill="1" applyBorder="1" applyProtection="1">
      <protection locked="0"/>
    </xf>
    <xf numFmtId="49" fontId="10" fillId="0" borderId="1" xfId="1" applyNumberFormat="1" applyFont="1" applyFill="1" applyBorder="1" applyAlignment="1" applyProtection="1">
      <alignment horizontal="center" vertical="top" wrapText="1"/>
      <protection locked="0"/>
    </xf>
    <xf numFmtId="0" fontId="10" fillId="0" borderId="1" xfId="1" applyFont="1" applyFill="1" applyBorder="1" applyAlignment="1" applyProtection="1">
      <alignment horizontal="left" vertical="top" wrapText="1"/>
      <protection locked="0"/>
    </xf>
    <xf numFmtId="0" fontId="26" fillId="0" borderId="28" xfId="1" applyFont="1" applyFill="1" applyBorder="1" applyAlignment="1" applyProtection="1">
      <alignment horizontal="left" vertical="top" wrapText="1"/>
      <protection locked="0"/>
    </xf>
    <xf numFmtId="167" fontId="54" fillId="0" borderId="25" xfId="7" applyNumberFormat="1" applyFont="1" applyFill="1" applyBorder="1" applyProtection="1">
      <protection locked="0"/>
    </xf>
    <xf numFmtId="1" fontId="10" fillId="0" borderId="25" xfId="1" applyNumberFormat="1" applyFont="1" applyFill="1" applyBorder="1" applyAlignment="1" applyProtection="1">
      <alignment horizontal="left" vertical="top" wrapText="1"/>
      <protection locked="0"/>
    </xf>
    <xf numFmtId="49" fontId="10" fillId="0" borderId="25" xfId="1" applyNumberFormat="1" applyFont="1" applyFill="1" applyBorder="1" applyAlignment="1" applyProtection="1">
      <alignment horizontal="center" vertical="top" wrapText="1"/>
      <protection locked="0"/>
    </xf>
    <xf numFmtId="0" fontId="8" fillId="0" borderId="25" xfId="0" applyFont="1" applyFill="1" applyBorder="1" applyAlignment="1" applyProtection="1">
      <alignment horizontal="right"/>
      <protection locked="0"/>
    </xf>
    <xf numFmtId="0" fontId="26" fillId="0" borderId="1" xfId="1" applyFont="1" applyFill="1" applyBorder="1" applyAlignment="1" applyProtection="1">
      <alignment horizontal="left" vertical="top" wrapText="1"/>
      <protection locked="0"/>
    </xf>
    <xf numFmtId="167" fontId="54" fillId="0" borderId="1" xfId="7" applyNumberFormat="1" applyFont="1" applyFill="1" applyBorder="1" applyAlignment="1" applyProtection="1">
      <alignment vertical="center"/>
      <protection locked="0"/>
    </xf>
    <xf numFmtId="0" fontId="10" fillId="0" borderId="19" xfId="1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0" fontId="26" fillId="0" borderId="1" xfId="1" applyFont="1" applyFill="1" applyBorder="1" applyAlignment="1" applyProtection="1">
      <alignment horizontal="left" vertical="center" wrapText="1"/>
      <protection locked="0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1" fontId="10" fillId="0" borderId="0" xfId="1" applyNumberFormat="1" applyFont="1" applyFill="1" applyBorder="1" applyAlignment="1" applyProtection="1">
      <alignment horizontal="left" vertical="top" wrapText="1"/>
      <protection locked="0"/>
    </xf>
    <xf numFmtId="173" fontId="47" fillId="5" borderId="1" xfId="0" applyNumberFormat="1" applyFont="1" applyFill="1" applyBorder="1" applyAlignment="1">
      <alignment horizontal="center"/>
    </xf>
    <xf numFmtId="173" fontId="48" fillId="5" borderId="1" xfId="0" applyNumberFormat="1" applyFont="1" applyFill="1" applyBorder="1" applyAlignment="1">
      <alignment horizontal="center"/>
    </xf>
    <xf numFmtId="0" fontId="48" fillId="5" borderId="1" xfId="0" applyFont="1" applyFill="1" applyBorder="1" applyAlignment="1">
      <alignment horizontal="center"/>
    </xf>
    <xf numFmtId="0" fontId="15" fillId="0" borderId="42" xfId="1" applyFont="1" applyFill="1" applyBorder="1" applyAlignment="1" applyProtection="1">
      <alignment horizontal="center" vertical="top" wrapText="1"/>
      <protection locked="0"/>
    </xf>
    <xf numFmtId="0" fontId="15" fillId="0" borderId="28" xfId="1" applyFont="1" applyFill="1" applyBorder="1" applyAlignment="1" applyProtection="1">
      <alignment horizontal="left" vertical="top" wrapText="1"/>
      <protection locked="0"/>
    </xf>
    <xf numFmtId="1" fontId="15" fillId="0" borderId="28" xfId="1" applyNumberFormat="1" applyFont="1" applyFill="1" applyBorder="1" applyAlignment="1" applyProtection="1">
      <alignment horizontal="left" vertical="top" wrapText="1"/>
      <protection locked="0"/>
    </xf>
    <xf numFmtId="0" fontId="16" fillId="3" borderId="28" xfId="1" applyFont="1" applyFill="1" applyBorder="1" applyAlignment="1" applyProtection="1">
      <alignment horizontal="right" vertical="top" wrapText="1"/>
      <protection locked="0"/>
    </xf>
    <xf numFmtId="0" fontId="15" fillId="0" borderId="13" xfId="1" applyFont="1" applyFill="1" applyBorder="1" applyAlignment="1" applyProtection="1">
      <alignment horizontal="left" vertical="top" wrapText="1"/>
      <protection locked="0"/>
    </xf>
    <xf numFmtId="1" fontId="15" fillId="0" borderId="13" xfId="1" applyNumberFormat="1" applyFont="1" applyFill="1" applyBorder="1" applyAlignment="1" applyProtection="1">
      <alignment horizontal="left" vertical="top" wrapText="1"/>
      <protection locked="0"/>
    </xf>
    <xf numFmtId="0" fontId="16" fillId="3" borderId="13" xfId="1" applyFont="1" applyFill="1" applyBorder="1" applyAlignment="1" applyProtection="1">
      <alignment horizontal="right" vertical="top" wrapText="1"/>
      <protection locked="0"/>
    </xf>
    <xf numFmtId="0" fontId="8" fillId="2" borderId="1" xfId="0" applyFont="1" applyFill="1" applyBorder="1" applyProtection="1">
      <protection locked="0"/>
    </xf>
    <xf numFmtId="14" fontId="18" fillId="0" borderId="1" xfId="7" applyNumberFormat="1" applyFont="1" applyBorder="1" applyAlignment="1" applyProtection="1">
      <alignment wrapText="1"/>
      <protection locked="0"/>
    </xf>
    <xf numFmtId="0" fontId="15" fillId="0" borderId="1" xfId="1" applyFont="1" applyFill="1" applyBorder="1" applyAlignment="1" applyProtection="1">
      <alignment horizontal="left" vertical="top" wrapText="1"/>
      <protection locked="0"/>
    </xf>
    <xf numFmtId="1" fontId="15" fillId="0" borderId="1" xfId="1" applyNumberFormat="1" applyFont="1" applyFill="1" applyBorder="1" applyAlignment="1" applyProtection="1">
      <alignment horizontal="left" vertical="top" wrapText="1"/>
      <protection locked="0"/>
    </xf>
    <xf numFmtId="0" fontId="16" fillId="3" borderId="1" xfId="1" applyFont="1" applyFill="1" applyBorder="1" applyAlignment="1" applyProtection="1">
      <alignment horizontal="right" vertical="top" wrapText="1"/>
      <protection locked="0"/>
    </xf>
    <xf numFmtId="1" fontId="16" fillId="3" borderId="28" xfId="1" applyNumberFormat="1" applyFont="1" applyFill="1" applyBorder="1" applyAlignment="1" applyProtection="1">
      <alignment horizontal="right" vertical="top" wrapText="1"/>
      <protection locked="0"/>
    </xf>
    <xf numFmtId="0" fontId="8" fillId="6" borderId="0" xfId="0" applyFont="1" applyFill="1" applyProtection="1"/>
    <xf numFmtId="0" fontId="8" fillId="6" borderId="0" xfId="17" applyFont="1" applyFill="1" applyBorder="1" applyAlignment="1" applyProtection="1">
      <alignment horizontal="center" vertical="center"/>
    </xf>
    <xf numFmtId="0" fontId="8" fillId="6" borderId="0" xfId="17" applyFont="1" applyFill="1" applyAlignment="1" applyProtection="1">
      <alignment horizontal="center" vertical="center"/>
    </xf>
    <xf numFmtId="0" fontId="8" fillId="6" borderId="0" xfId="17" applyFont="1" applyFill="1" applyAlignment="1" applyProtection="1">
      <alignment vertical="center"/>
    </xf>
    <xf numFmtId="3" fontId="13" fillId="6" borderId="1" xfId="17" applyNumberFormat="1" applyFont="1" applyFill="1" applyBorder="1" applyAlignment="1" applyProtection="1">
      <alignment horizontal="left" vertical="center" wrapText="1"/>
    </xf>
    <xf numFmtId="3" fontId="13" fillId="6" borderId="1" xfId="17" applyNumberFormat="1" applyFont="1" applyFill="1" applyBorder="1" applyAlignment="1" applyProtection="1">
      <alignment horizontal="center" vertical="center" wrapText="1"/>
    </xf>
    <xf numFmtId="0" fontId="13" fillId="5" borderId="1" xfId="17" applyFont="1" applyFill="1" applyBorder="1" applyAlignment="1" applyProtection="1">
      <alignment horizontal="left" vertical="center" wrapText="1"/>
    </xf>
    <xf numFmtId="3" fontId="13" fillId="6" borderId="1" xfId="17" applyNumberFormat="1" applyFont="1" applyFill="1" applyBorder="1" applyAlignment="1" applyProtection="1">
      <alignment horizontal="right" vertical="center"/>
    </xf>
    <xf numFmtId="0" fontId="13" fillId="5" borderId="1" xfId="17" applyFont="1" applyFill="1" applyBorder="1" applyAlignment="1" applyProtection="1">
      <alignment horizontal="left" vertical="center" wrapText="1" indent="1"/>
    </xf>
    <xf numFmtId="0" fontId="8" fillId="5" borderId="1" xfId="17" applyFont="1" applyFill="1" applyBorder="1" applyAlignment="1" applyProtection="1">
      <alignment horizontal="left" vertical="center" wrapText="1" indent="2"/>
    </xf>
    <xf numFmtId="3" fontId="13" fillId="5" borderId="1" xfId="17" applyNumberFormat="1" applyFont="1" applyFill="1" applyBorder="1" applyAlignment="1" applyProtection="1">
      <alignment horizontal="right" vertical="center" wrapText="1"/>
      <protection locked="0"/>
    </xf>
    <xf numFmtId="3" fontId="13" fillId="5" borderId="1" xfId="17" applyNumberFormat="1" applyFont="1" applyFill="1" applyBorder="1" applyAlignment="1" applyProtection="1">
      <alignment horizontal="right" vertical="center"/>
      <protection locked="0"/>
    </xf>
    <xf numFmtId="0" fontId="8" fillId="7" borderId="0" xfId="17" applyFont="1" applyFill="1" applyProtection="1">
      <protection locked="0"/>
    </xf>
    <xf numFmtId="0" fontId="8" fillId="7" borderId="0" xfId="0" applyFont="1" applyFill="1" applyAlignment="1" applyProtection="1">
      <alignment horizontal="center" vertical="center"/>
      <protection locked="0"/>
    </xf>
    <xf numFmtId="0" fontId="8" fillId="5" borderId="0" xfId="0" applyFont="1" applyFill="1" applyBorder="1" applyProtection="1"/>
    <xf numFmtId="0" fontId="8" fillId="5" borderId="0" xfId="0" applyFont="1" applyFill="1" applyProtection="1"/>
    <xf numFmtId="3" fontId="13" fillId="7" borderId="1" xfId="17" applyNumberFormat="1" applyFont="1" applyFill="1" applyBorder="1" applyAlignment="1" applyProtection="1">
      <alignment horizontal="left" vertical="center" wrapText="1"/>
    </xf>
    <xf numFmtId="0" fontId="14" fillId="7" borderId="0" xfId="17" applyFont="1" applyFill="1" applyAlignment="1" applyProtection="1">
      <alignment horizontal="center" vertical="center" wrapText="1"/>
      <protection locked="0"/>
    </xf>
    <xf numFmtId="0" fontId="8" fillId="7" borderId="0" xfId="17" applyFont="1" applyFill="1" applyAlignment="1" applyProtection="1">
      <alignment horizontal="center" vertical="center" wrapText="1"/>
      <protection locked="0"/>
    </xf>
    <xf numFmtId="3" fontId="13" fillId="6" borderId="1" xfId="0" applyNumberFormat="1" applyFont="1" applyFill="1" applyBorder="1" applyProtection="1"/>
    <xf numFmtId="0" fontId="8" fillId="7" borderId="0" xfId="0" applyFont="1" applyFill="1" applyProtection="1">
      <protection locked="0"/>
    </xf>
    <xf numFmtId="0" fontId="20" fillId="3" borderId="46" xfId="7" applyFont="1" applyFill="1" applyBorder="1" applyAlignment="1" applyProtection="1">
      <alignment horizontal="center"/>
    </xf>
    <xf numFmtId="0" fontId="20" fillId="3" borderId="47" xfId="7" applyFont="1" applyFill="1" applyBorder="1" applyAlignment="1" applyProtection="1">
      <alignment horizontal="center"/>
    </xf>
    <xf numFmtId="0" fontId="20" fillId="3" borderId="48" xfId="7" applyFont="1" applyFill="1" applyBorder="1" applyAlignment="1" applyProtection="1">
      <alignment horizontal="center"/>
    </xf>
    <xf numFmtId="14" fontId="8" fillId="0" borderId="0" xfId="17" applyNumberFormat="1" applyFont="1" applyFill="1" applyBorder="1" applyAlignment="1" applyProtection="1">
      <alignment horizontal="center" vertical="center"/>
    </xf>
    <xf numFmtId="0" fontId="8" fillId="0" borderId="0" xfId="17" applyFont="1" applyFill="1" applyBorder="1" applyAlignment="1" applyProtection="1">
      <alignment horizontal="center" vertical="center"/>
    </xf>
    <xf numFmtId="0" fontId="8" fillId="6" borderId="0" xfId="17" applyFont="1" applyFill="1" applyAlignment="1" applyProtection="1">
      <alignment horizontal="center" vertical="center"/>
    </xf>
    <xf numFmtId="0" fontId="8" fillId="6" borderId="0" xfId="17" applyFont="1" applyFill="1" applyBorder="1" applyAlignment="1" applyProtection="1">
      <alignment horizontal="center" vertical="center"/>
    </xf>
    <xf numFmtId="0" fontId="8" fillId="3" borderId="0" xfId="17" applyFont="1" applyFill="1" applyAlignment="1" applyProtection="1">
      <alignment horizontal="right" vertical="center"/>
    </xf>
    <xf numFmtId="0" fontId="10" fillId="3" borderId="1" xfId="3" applyFont="1" applyFill="1" applyBorder="1" applyAlignment="1" applyProtection="1">
      <alignment horizontal="center" vertical="center" wrapText="1"/>
    </xf>
    <xf numFmtId="0" fontId="10" fillId="0" borderId="25" xfId="4" applyFont="1" applyFill="1" applyBorder="1" applyAlignment="1" applyProtection="1">
      <alignment horizontal="right" vertical="center" wrapText="1"/>
      <protection locked="0"/>
    </xf>
    <xf numFmtId="0" fontId="10" fillId="0" borderId="15" xfId="4" applyFont="1" applyFill="1" applyBorder="1" applyAlignment="1" applyProtection="1">
      <alignment horizontal="right" vertical="center" wrapText="1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10" fillId="0" borderId="0" xfId="4" applyFont="1" applyBorder="1" applyAlignment="1" applyProtection="1">
      <alignment horizontal="center" vertical="center" wrapText="1"/>
      <protection locked="0"/>
    </xf>
    <xf numFmtId="0" fontId="10" fillId="0" borderId="25" xfId="4" applyFont="1" applyBorder="1" applyAlignment="1" applyProtection="1">
      <alignment horizontal="center" vertical="center" wrapText="1"/>
      <protection locked="0"/>
    </xf>
    <xf numFmtId="0" fontId="10" fillId="0" borderId="15" xfId="4" applyFont="1" applyBorder="1" applyAlignment="1" applyProtection="1">
      <alignment horizontal="center" vertical="center" wrapText="1"/>
      <protection locked="0"/>
    </xf>
    <xf numFmtId="0" fontId="10" fillId="0" borderId="25" xfId="4" applyFont="1" applyFill="1" applyBorder="1" applyAlignment="1" applyProtection="1">
      <alignment horizontal="center" vertical="center" wrapText="1"/>
      <protection locked="0"/>
    </xf>
    <xf numFmtId="0" fontId="10" fillId="0" borderId="15" xfId="4" applyFont="1" applyFill="1" applyBorder="1" applyAlignment="1" applyProtection="1">
      <alignment horizontal="center" vertical="center" wrapText="1"/>
      <protection locked="0"/>
    </xf>
    <xf numFmtId="0" fontId="10" fillId="0" borderId="25" xfId="4" applyFont="1" applyFill="1" applyBorder="1" applyAlignment="1" applyProtection="1">
      <alignment horizontal="left" vertical="center" wrapText="1"/>
      <protection locked="0"/>
    </xf>
    <xf numFmtId="0" fontId="10" fillId="0" borderId="15" xfId="4" applyFont="1" applyFill="1" applyBorder="1" applyAlignment="1" applyProtection="1">
      <alignment horizontal="left" vertical="center" wrapText="1"/>
      <protection locked="0"/>
    </xf>
    <xf numFmtId="0" fontId="10" fillId="0" borderId="25" xfId="3" applyFont="1" applyBorder="1" applyAlignment="1" applyProtection="1">
      <alignment horizontal="center" wrapText="1"/>
      <protection locked="0"/>
    </xf>
    <xf numFmtId="0" fontId="10" fillId="0" borderId="26" xfId="3" applyFont="1" applyBorder="1" applyAlignment="1" applyProtection="1">
      <alignment horizontal="center" wrapText="1"/>
      <protection locked="0"/>
    </xf>
    <xf numFmtId="0" fontId="10" fillId="0" borderId="15" xfId="3" applyFont="1" applyBorder="1" applyAlignment="1" applyProtection="1">
      <alignment horizontal="center" wrapText="1"/>
      <protection locked="0"/>
    </xf>
  </cellXfs>
  <cellStyles count="18">
    <cellStyle name="Normal" xfId="0" builtinId="0"/>
    <cellStyle name="Normal 2" xfId="1"/>
    <cellStyle name="Normal 3" xfId="2"/>
    <cellStyle name="Normal 4" xfId="3"/>
    <cellStyle name="Normal 4 2" xfId="4"/>
    <cellStyle name="Normal 4 2 2" xfId="5"/>
    <cellStyle name="Normal 4 3" xfId="6"/>
    <cellStyle name="Normal 5" xfId="7"/>
    <cellStyle name="Normal 5 2" xfId="8"/>
    <cellStyle name="Normal 5 2 2" xfId="9"/>
    <cellStyle name="Normal 5 2 3" xfId="10"/>
    <cellStyle name="Normal 5 2 3 2" xfId="11"/>
    <cellStyle name="Normal 5 2 4" xfId="12"/>
    <cellStyle name="Normal 5 3" xfId="13"/>
    <cellStyle name="Normal 5 3 2" xfId="14"/>
    <cellStyle name="Normal 5 4" xfId="15"/>
    <cellStyle name="Normal 6" xfId="16"/>
    <cellStyle name="Normal_FORMEBI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640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64982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20593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206025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171450</xdr:rowOff>
    </xdr:from>
    <xdr:to>
      <xdr:col>1</xdr:col>
      <xdr:colOff>1495425</xdr:colOff>
      <xdr:row>51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11449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51</xdr:row>
      <xdr:rowOff>180975</xdr:rowOff>
    </xdr:from>
    <xdr:to>
      <xdr:col>2</xdr:col>
      <xdr:colOff>554556</xdr:colOff>
      <xdr:row>51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114585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171450</xdr:rowOff>
    </xdr:from>
    <xdr:to>
      <xdr:col>2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1705689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25</xdr:row>
      <xdr:rowOff>152400</xdr:rowOff>
    </xdr:from>
    <xdr:to>
      <xdr:col>7</xdr:col>
      <xdr:colOff>9525</xdr:colOff>
      <xdr:row>25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1705670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20593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206025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9353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45</xdr:row>
      <xdr:rowOff>180975</xdr:rowOff>
    </xdr:from>
    <xdr:to>
      <xdr:col>2</xdr:col>
      <xdr:colOff>554556</xdr:colOff>
      <xdr:row>45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93630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partiis%20angarisi%2020.10.2012-31.10.2012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liuri%20deklaraciis%20formebi%20ax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 "/>
      <sheetName val="ფორმა N2"/>
      <sheetName val="ფორმა N3"/>
      <sheetName val="ფორმა 5.2 "/>
      <sheetName val="ფორმა N5.3"/>
      <sheetName val="ფორმა 5.4"/>
      <sheetName val="ფორმა N5  (ხარჯებიფონდის გარდა)"/>
      <sheetName val="ფორმა N5 "/>
      <sheetName val="ფორმა N5.1 (ფონდის გარდა)"/>
      <sheetName val="ფორმა N5.1"/>
      <sheetName val="ფორმა N7 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 "/>
      <sheetName val="ფორმა 9.5"/>
      <sheetName val="ფორმა 9.6"/>
      <sheetName val="ფორმა 9.7  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6"/>
  <sheetViews>
    <sheetView showGridLines="0" tabSelected="1" view="pageBreakPreview" zoomScale="70" zoomScaleSheetLayoutView="70" workbookViewId="0"/>
  </sheetViews>
  <sheetFormatPr defaultRowHeight="15"/>
  <cols>
    <col min="1" max="1" width="6.28515625" style="61" bestFit="1" customWidth="1"/>
    <col min="2" max="2" width="13.140625" style="61" customWidth="1"/>
    <col min="3" max="3" width="17.5703125" style="61" bestFit="1" customWidth="1"/>
    <col min="4" max="4" width="15.140625" style="61" customWidth="1"/>
    <col min="5" max="6" width="18.5703125" style="61" customWidth="1"/>
    <col min="7" max="9" width="19.140625" style="75" customWidth="1"/>
    <col min="10" max="11" width="17.42578125" style="61" customWidth="1"/>
    <col min="12" max="12" width="16.7109375" style="61" customWidth="1"/>
    <col min="13" max="13" width="28.140625" style="61" customWidth="1"/>
    <col min="14" max="16384" width="9.140625" style="409"/>
  </cols>
  <sheetData>
    <row r="1" spans="1:256" s="89" customFormat="1">
      <c r="A1" s="92" t="s">
        <v>167</v>
      </c>
      <c r="B1" s="119"/>
      <c r="C1" s="119"/>
      <c r="D1" s="119"/>
      <c r="E1" s="120"/>
      <c r="F1" s="121"/>
      <c r="G1" s="123"/>
      <c r="H1" s="133"/>
      <c r="I1" s="92"/>
      <c r="J1" s="119"/>
      <c r="K1" s="120"/>
      <c r="L1" s="120"/>
      <c r="M1" s="298" t="s">
        <v>1825</v>
      </c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8"/>
      <c r="AX1" s="408"/>
      <c r="AY1" s="408"/>
      <c r="AZ1" s="408"/>
      <c r="BA1" s="408"/>
      <c r="BB1" s="408"/>
      <c r="BC1" s="408"/>
      <c r="BD1" s="408"/>
      <c r="BE1" s="408"/>
      <c r="BF1" s="408"/>
      <c r="BG1" s="408"/>
      <c r="BH1" s="408"/>
      <c r="BI1" s="408"/>
      <c r="BJ1" s="408"/>
      <c r="BK1" s="408"/>
      <c r="BL1" s="408"/>
      <c r="BM1" s="408"/>
      <c r="BN1" s="408"/>
      <c r="BO1" s="408"/>
      <c r="BP1" s="408"/>
      <c r="BQ1" s="408"/>
      <c r="BR1" s="408"/>
      <c r="BS1" s="408"/>
      <c r="BT1" s="408"/>
      <c r="BU1" s="408"/>
      <c r="BV1" s="408"/>
      <c r="BW1" s="408"/>
      <c r="BX1" s="408"/>
      <c r="BY1" s="408"/>
      <c r="BZ1" s="408"/>
      <c r="CA1" s="408"/>
      <c r="CB1" s="408"/>
      <c r="CC1" s="408"/>
      <c r="CD1" s="408"/>
      <c r="CE1" s="408"/>
      <c r="CF1" s="408"/>
      <c r="CG1" s="408"/>
      <c r="CH1" s="408"/>
      <c r="CI1" s="408"/>
      <c r="CJ1" s="408"/>
      <c r="CK1" s="408"/>
      <c r="CL1" s="408"/>
      <c r="CM1" s="408"/>
      <c r="CN1" s="408"/>
      <c r="CO1" s="408"/>
      <c r="CP1" s="408"/>
      <c r="CQ1" s="408"/>
      <c r="CR1" s="408"/>
      <c r="CS1" s="408"/>
      <c r="CT1" s="408"/>
      <c r="CU1" s="408"/>
      <c r="CV1" s="408"/>
      <c r="CW1" s="408"/>
      <c r="CX1" s="408"/>
      <c r="CY1" s="408"/>
      <c r="CZ1" s="408"/>
      <c r="DA1" s="408"/>
      <c r="DB1" s="408"/>
      <c r="DC1" s="408"/>
      <c r="DD1" s="408"/>
      <c r="DE1" s="408"/>
      <c r="DF1" s="408"/>
      <c r="DG1" s="408"/>
      <c r="DH1" s="408"/>
      <c r="DI1" s="408"/>
      <c r="DJ1" s="408"/>
      <c r="DK1" s="408"/>
      <c r="DL1" s="408"/>
      <c r="DM1" s="408"/>
      <c r="DN1" s="408"/>
      <c r="DO1" s="408"/>
      <c r="DP1" s="408"/>
      <c r="DQ1" s="408"/>
      <c r="DR1" s="408"/>
      <c r="DS1" s="408"/>
      <c r="DT1" s="408"/>
      <c r="DU1" s="408"/>
      <c r="DV1" s="408"/>
      <c r="DW1" s="408"/>
      <c r="DX1" s="408"/>
      <c r="DY1" s="408"/>
      <c r="DZ1" s="408"/>
      <c r="EA1" s="408"/>
      <c r="EB1" s="408"/>
      <c r="EC1" s="408"/>
      <c r="ED1" s="408"/>
      <c r="EE1" s="408"/>
      <c r="EF1" s="408"/>
      <c r="EG1" s="408"/>
      <c r="EH1" s="408"/>
      <c r="EI1" s="408"/>
      <c r="EJ1" s="408"/>
      <c r="EK1" s="408"/>
      <c r="EL1" s="408"/>
      <c r="EM1" s="408"/>
      <c r="EN1" s="408"/>
      <c r="EO1" s="408"/>
      <c r="EP1" s="408"/>
      <c r="EQ1" s="408"/>
      <c r="ER1" s="408"/>
      <c r="ES1" s="408"/>
      <c r="ET1" s="408"/>
      <c r="EU1" s="408"/>
      <c r="EV1" s="408"/>
      <c r="EW1" s="408"/>
      <c r="EX1" s="408"/>
      <c r="EY1" s="408"/>
      <c r="EZ1" s="408"/>
      <c r="FA1" s="408"/>
      <c r="FB1" s="408"/>
      <c r="FC1" s="408"/>
      <c r="FD1" s="408"/>
      <c r="FE1" s="408"/>
      <c r="FF1" s="408"/>
      <c r="FG1" s="408"/>
      <c r="FH1" s="408"/>
      <c r="FI1" s="408"/>
      <c r="FJ1" s="408"/>
      <c r="FK1" s="408"/>
      <c r="FL1" s="408"/>
      <c r="FM1" s="408"/>
      <c r="FN1" s="408"/>
      <c r="FO1" s="408"/>
      <c r="FP1" s="408"/>
      <c r="FQ1" s="408"/>
      <c r="FR1" s="408"/>
      <c r="FS1" s="408"/>
      <c r="FT1" s="408"/>
      <c r="FU1" s="408"/>
      <c r="FV1" s="408"/>
      <c r="FW1" s="408"/>
      <c r="FX1" s="408"/>
      <c r="FY1" s="408"/>
      <c r="FZ1" s="408"/>
      <c r="GA1" s="408"/>
      <c r="GB1" s="408"/>
      <c r="GC1" s="408"/>
      <c r="GD1" s="408"/>
      <c r="GE1" s="408"/>
      <c r="GF1" s="408"/>
      <c r="GG1" s="408"/>
      <c r="GH1" s="408"/>
      <c r="GI1" s="408"/>
      <c r="GJ1" s="408"/>
      <c r="GK1" s="408"/>
      <c r="GL1" s="408"/>
      <c r="GM1" s="408"/>
      <c r="GN1" s="408"/>
      <c r="GO1" s="408"/>
      <c r="GP1" s="408"/>
      <c r="GQ1" s="408"/>
      <c r="GR1" s="408"/>
      <c r="GS1" s="408"/>
      <c r="GT1" s="408"/>
      <c r="GU1" s="408"/>
      <c r="GV1" s="408"/>
      <c r="GW1" s="408"/>
      <c r="GX1" s="408"/>
      <c r="GY1" s="408"/>
      <c r="GZ1" s="408"/>
      <c r="HA1" s="408"/>
      <c r="HB1" s="408"/>
      <c r="HC1" s="408"/>
      <c r="HD1" s="408"/>
      <c r="HE1" s="408"/>
      <c r="HF1" s="408"/>
      <c r="HG1" s="408"/>
      <c r="HH1" s="408"/>
      <c r="HI1" s="408"/>
      <c r="HJ1" s="408"/>
      <c r="HK1" s="408"/>
      <c r="HL1" s="408"/>
      <c r="HM1" s="408"/>
      <c r="HN1" s="408"/>
      <c r="HO1" s="408"/>
      <c r="HP1" s="408"/>
      <c r="HQ1" s="408"/>
      <c r="HR1" s="408"/>
      <c r="HS1" s="408"/>
      <c r="HT1" s="408"/>
      <c r="HU1" s="408"/>
      <c r="HV1" s="408"/>
      <c r="HW1" s="408"/>
      <c r="HX1" s="408"/>
      <c r="HY1" s="408"/>
      <c r="HZ1" s="408"/>
      <c r="IA1" s="408"/>
      <c r="IB1" s="408"/>
      <c r="IC1" s="408"/>
      <c r="ID1" s="408"/>
      <c r="IE1" s="408"/>
      <c r="IF1" s="408"/>
      <c r="IG1" s="408"/>
      <c r="IH1" s="408"/>
      <c r="II1" s="408"/>
      <c r="IJ1" s="408"/>
      <c r="IK1" s="408"/>
      <c r="IL1" s="408"/>
      <c r="IM1" s="408"/>
      <c r="IN1" s="408"/>
      <c r="IO1" s="408"/>
      <c r="IP1" s="408"/>
      <c r="IQ1" s="408"/>
      <c r="IR1" s="408"/>
      <c r="IS1" s="408"/>
      <c r="IT1" s="408"/>
      <c r="IU1" s="408"/>
      <c r="IV1" s="408"/>
    </row>
    <row r="2" spans="1:256" s="89" customFormat="1">
      <c r="A2" s="94" t="s">
        <v>1856</v>
      </c>
      <c r="B2" s="119"/>
      <c r="C2" s="119"/>
      <c r="D2" s="119"/>
      <c r="E2" s="120"/>
      <c r="F2" s="121"/>
      <c r="G2" s="123"/>
      <c r="H2" s="133"/>
      <c r="I2" s="94"/>
      <c r="J2" s="119"/>
      <c r="K2" s="120"/>
      <c r="L2" s="120"/>
      <c r="M2" s="638" t="s">
        <v>6611</v>
      </c>
      <c r="N2" s="639"/>
      <c r="O2" s="408"/>
      <c r="P2" s="408"/>
      <c r="Q2" s="408"/>
      <c r="R2" s="408"/>
      <c r="S2" s="408"/>
      <c r="T2" s="408"/>
      <c r="U2" s="408"/>
      <c r="V2" s="408"/>
      <c r="W2" s="408"/>
      <c r="X2" s="408"/>
      <c r="Y2" s="408"/>
      <c r="Z2" s="408"/>
      <c r="AA2" s="408"/>
      <c r="AB2" s="408"/>
      <c r="AC2" s="408"/>
      <c r="AD2" s="408"/>
      <c r="AE2" s="408"/>
      <c r="AF2" s="408"/>
      <c r="AG2" s="408"/>
      <c r="AH2" s="408"/>
      <c r="AI2" s="408"/>
      <c r="AJ2" s="408"/>
      <c r="AK2" s="408"/>
      <c r="AL2" s="408"/>
      <c r="AM2" s="408"/>
      <c r="AN2" s="408"/>
      <c r="AO2" s="408"/>
      <c r="AP2" s="408"/>
      <c r="AQ2" s="408"/>
      <c r="AR2" s="408"/>
      <c r="AS2" s="408"/>
      <c r="AT2" s="408"/>
      <c r="AU2" s="408"/>
      <c r="AV2" s="408"/>
      <c r="AW2" s="408"/>
      <c r="AX2" s="408"/>
      <c r="AY2" s="408"/>
      <c r="AZ2" s="408"/>
      <c r="BA2" s="408"/>
      <c r="BB2" s="408"/>
      <c r="BC2" s="408"/>
      <c r="BD2" s="408"/>
      <c r="BE2" s="408"/>
      <c r="BF2" s="408"/>
      <c r="BG2" s="408"/>
      <c r="BH2" s="408"/>
      <c r="BI2" s="408"/>
      <c r="BJ2" s="408"/>
      <c r="BK2" s="408"/>
      <c r="BL2" s="408"/>
      <c r="BM2" s="408"/>
      <c r="BN2" s="408"/>
      <c r="BO2" s="408"/>
      <c r="BP2" s="408"/>
      <c r="BQ2" s="408"/>
      <c r="BR2" s="408"/>
      <c r="BS2" s="408"/>
      <c r="BT2" s="408"/>
      <c r="BU2" s="408"/>
      <c r="BV2" s="408"/>
      <c r="BW2" s="408"/>
      <c r="BX2" s="408"/>
      <c r="BY2" s="408"/>
      <c r="BZ2" s="408"/>
      <c r="CA2" s="408"/>
      <c r="CB2" s="408"/>
      <c r="CC2" s="408"/>
      <c r="CD2" s="408"/>
      <c r="CE2" s="408"/>
      <c r="CF2" s="408"/>
      <c r="CG2" s="408"/>
      <c r="CH2" s="408"/>
      <c r="CI2" s="408"/>
      <c r="CJ2" s="408"/>
      <c r="CK2" s="408"/>
      <c r="CL2" s="408"/>
      <c r="CM2" s="408"/>
      <c r="CN2" s="408"/>
      <c r="CO2" s="408"/>
      <c r="CP2" s="408"/>
      <c r="CQ2" s="408"/>
      <c r="CR2" s="408"/>
      <c r="CS2" s="408"/>
      <c r="CT2" s="408"/>
      <c r="CU2" s="408"/>
      <c r="CV2" s="408"/>
      <c r="CW2" s="408"/>
      <c r="CX2" s="408"/>
      <c r="CY2" s="408"/>
      <c r="CZ2" s="408"/>
      <c r="DA2" s="408"/>
      <c r="DB2" s="408"/>
      <c r="DC2" s="408"/>
      <c r="DD2" s="408"/>
      <c r="DE2" s="408"/>
      <c r="DF2" s="408"/>
      <c r="DG2" s="408"/>
      <c r="DH2" s="408"/>
      <c r="DI2" s="408"/>
      <c r="DJ2" s="408"/>
      <c r="DK2" s="408"/>
      <c r="DL2" s="408"/>
      <c r="DM2" s="408"/>
      <c r="DN2" s="408"/>
      <c r="DO2" s="408"/>
      <c r="DP2" s="408"/>
      <c r="DQ2" s="408"/>
      <c r="DR2" s="408"/>
      <c r="DS2" s="408"/>
      <c r="DT2" s="408"/>
      <c r="DU2" s="408"/>
      <c r="DV2" s="408"/>
      <c r="DW2" s="408"/>
      <c r="DX2" s="408"/>
      <c r="DY2" s="408"/>
      <c r="DZ2" s="408"/>
      <c r="EA2" s="408"/>
      <c r="EB2" s="408"/>
      <c r="EC2" s="408"/>
      <c r="ED2" s="408"/>
      <c r="EE2" s="408"/>
      <c r="EF2" s="408"/>
      <c r="EG2" s="408"/>
      <c r="EH2" s="408"/>
      <c r="EI2" s="408"/>
      <c r="EJ2" s="408"/>
      <c r="EK2" s="408"/>
      <c r="EL2" s="408"/>
      <c r="EM2" s="408"/>
      <c r="EN2" s="408"/>
      <c r="EO2" s="408"/>
      <c r="EP2" s="408"/>
      <c r="EQ2" s="408"/>
      <c r="ER2" s="408"/>
      <c r="ES2" s="408"/>
      <c r="ET2" s="408"/>
      <c r="EU2" s="408"/>
      <c r="EV2" s="408"/>
      <c r="EW2" s="408"/>
      <c r="EX2" s="408"/>
      <c r="EY2" s="408"/>
      <c r="EZ2" s="408"/>
      <c r="FA2" s="408"/>
      <c r="FB2" s="408"/>
      <c r="FC2" s="408"/>
      <c r="FD2" s="408"/>
      <c r="FE2" s="408"/>
      <c r="FF2" s="408"/>
      <c r="FG2" s="408"/>
      <c r="FH2" s="408"/>
      <c r="FI2" s="408"/>
      <c r="FJ2" s="408"/>
      <c r="FK2" s="408"/>
      <c r="FL2" s="408"/>
      <c r="FM2" s="408"/>
      <c r="FN2" s="408"/>
      <c r="FO2" s="408"/>
      <c r="FP2" s="408"/>
      <c r="FQ2" s="408"/>
      <c r="FR2" s="408"/>
      <c r="FS2" s="408"/>
      <c r="FT2" s="408"/>
      <c r="FU2" s="408"/>
      <c r="FV2" s="408"/>
      <c r="FW2" s="408"/>
      <c r="FX2" s="408"/>
      <c r="FY2" s="408"/>
      <c r="FZ2" s="408"/>
      <c r="GA2" s="408"/>
      <c r="GB2" s="408"/>
      <c r="GC2" s="408"/>
      <c r="GD2" s="408"/>
      <c r="GE2" s="408"/>
      <c r="GF2" s="408"/>
      <c r="GG2" s="408"/>
      <c r="GH2" s="408"/>
      <c r="GI2" s="408"/>
      <c r="GJ2" s="408"/>
      <c r="GK2" s="408"/>
      <c r="GL2" s="408"/>
      <c r="GM2" s="408"/>
      <c r="GN2" s="408"/>
      <c r="GO2" s="408"/>
      <c r="GP2" s="408"/>
      <c r="GQ2" s="408"/>
      <c r="GR2" s="408"/>
      <c r="GS2" s="408"/>
      <c r="GT2" s="408"/>
      <c r="GU2" s="408"/>
      <c r="GV2" s="408"/>
      <c r="GW2" s="408"/>
      <c r="GX2" s="408"/>
      <c r="GY2" s="408"/>
      <c r="GZ2" s="408"/>
      <c r="HA2" s="408"/>
      <c r="HB2" s="408"/>
      <c r="HC2" s="408"/>
      <c r="HD2" s="408"/>
      <c r="HE2" s="408"/>
      <c r="HF2" s="408"/>
      <c r="HG2" s="408"/>
      <c r="HH2" s="408"/>
      <c r="HI2" s="408"/>
      <c r="HJ2" s="408"/>
      <c r="HK2" s="408"/>
      <c r="HL2" s="408"/>
      <c r="HM2" s="408"/>
      <c r="HN2" s="408"/>
      <c r="HO2" s="408"/>
      <c r="HP2" s="408"/>
      <c r="HQ2" s="408"/>
      <c r="HR2" s="408"/>
      <c r="HS2" s="408"/>
      <c r="HT2" s="408"/>
      <c r="HU2" s="408"/>
      <c r="HV2" s="408"/>
      <c r="HW2" s="408"/>
      <c r="HX2" s="408"/>
      <c r="HY2" s="408"/>
      <c r="HZ2" s="408"/>
      <c r="IA2" s="408"/>
      <c r="IB2" s="408"/>
      <c r="IC2" s="408"/>
      <c r="ID2" s="408"/>
      <c r="IE2" s="408"/>
      <c r="IF2" s="408"/>
      <c r="IG2" s="408"/>
      <c r="IH2" s="408"/>
      <c r="II2" s="408"/>
      <c r="IJ2" s="408"/>
      <c r="IK2" s="408"/>
      <c r="IL2" s="408"/>
      <c r="IM2" s="408"/>
      <c r="IN2" s="408"/>
      <c r="IO2" s="408"/>
      <c r="IP2" s="408"/>
      <c r="IQ2" s="408"/>
      <c r="IR2" s="408"/>
      <c r="IS2" s="408"/>
      <c r="IT2" s="408"/>
      <c r="IU2" s="408"/>
      <c r="IV2" s="408"/>
    </row>
    <row r="3" spans="1:256" s="89" customFormat="1">
      <c r="A3" s="119"/>
      <c r="B3" s="119"/>
      <c r="C3" s="122"/>
      <c r="D3" s="124"/>
      <c r="E3" s="120"/>
      <c r="F3" s="120"/>
      <c r="G3" s="125"/>
      <c r="H3" s="120"/>
      <c r="I3" s="120"/>
      <c r="J3" s="121"/>
      <c r="K3" s="119"/>
      <c r="L3" s="119"/>
      <c r="M3" s="120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408"/>
      <c r="Z3" s="408"/>
      <c r="AA3" s="408"/>
      <c r="AB3" s="408"/>
      <c r="AC3" s="408"/>
      <c r="AD3" s="408"/>
      <c r="AE3" s="408"/>
      <c r="AF3" s="408"/>
      <c r="AG3" s="408"/>
      <c r="AH3" s="408"/>
      <c r="AI3" s="408"/>
      <c r="AJ3" s="408"/>
      <c r="AK3" s="408"/>
      <c r="AL3" s="408"/>
      <c r="AM3" s="408"/>
      <c r="AN3" s="408"/>
      <c r="AO3" s="408"/>
      <c r="AP3" s="408"/>
      <c r="AQ3" s="408"/>
      <c r="AR3" s="408"/>
      <c r="AS3" s="408"/>
      <c r="AT3" s="408"/>
      <c r="AU3" s="408"/>
      <c r="AV3" s="408"/>
      <c r="AW3" s="408"/>
      <c r="AX3" s="408"/>
      <c r="AY3" s="408"/>
      <c r="AZ3" s="408"/>
      <c r="BA3" s="408"/>
      <c r="BB3" s="408"/>
      <c r="BC3" s="408"/>
      <c r="BD3" s="408"/>
      <c r="BE3" s="408"/>
      <c r="BF3" s="408"/>
      <c r="BG3" s="408"/>
      <c r="BH3" s="408"/>
      <c r="BI3" s="408"/>
      <c r="BJ3" s="408"/>
      <c r="BK3" s="408"/>
      <c r="BL3" s="408"/>
      <c r="BM3" s="408"/>
      <c r="BN3" s="408"/>
      <c r="BO3" s="408"/>
      <c r="BP3" s="408"/>
      <c r="BQ3" s="408"/>
      <c r="BR3" s="408"/>
      <c r="BS3" s="408"/>
      <c r="BT3" s="408"/>
      <c r="BU3" s="408"/>
      <c r="BV3" s="408"/>
      <c r="BW3" s="408"/>
      <c r="BX3" s="408"/>
      <c r="BY3" s="408"/>
      <c r="BZ3" s="408"/>
      <c r="CA3" s="408"/>
      <c r="CB3" s="408"/>
      <c r="CC3" s="408"/>
      <c r="CD3" s="408"/>
      <c r="CE3" s="408"/>
      <c r="CF3" s="408"/>
      <c r="CG3" s="408"/>
      <c r="CH3" s="408"/>
      <c r="CI3" s="408"/>
      <c r="CJ3" s="408"/>
      <c r="CK3" s="408"/>
      <c r="CL3" s="408"/>
      <c r="CM3" s="408"/>
      <c r="CN3" s="408"/>
      <c r="CO3" s="408"/>
      <c r="CP3" s="408"/>
      <c r="CQ3" s="408"/>
      <c r="CR3" s="408"/>
      <c r="CS3" s="408"/>
      <c r="CT3" s="408"/>
      <c r="CU3" s="408"/>
      <c r="CV3" s="408"/>
      <c r="CW3" s="408"/>
      <c r="CX3" s="408"/>
      <c r="CY3" s="408"/>
      <c r="CZ3" s="408"/>
      <c r="DA3" s="408"/>
      <c r="DB3" s="408"/>
      <c r="DC3" s="408"/>
      <c r="DD3" s="408"/>
      <c r="DE3" s="408"/>
      <c r="DF3" s="408"/>
      <c r="DG3" s="408"/>
      <c r="DH3" s="408"/>
      <c r="DI3" s="408"/>
      <c r="DJ3" s="408"/>
      <c r="DK3" s="408"/>
      <c r="DL3" s="408"/>
      <c r="DM3" s="408"/>
      <c r="DN3" s="408"/>
      <c r="DO3" s="408"/>
      <c r="DP3" s="408"/>
      <c r="DQ3" s="408"/>
      <c r="DR3" s="408"/>
      <c r="DS3" s="408"/>
      <c r="DT3" s="408"/>
      <c r="DU3" s="408"/>
      <c r="DV3" s="408"/>
      <c r="DW3" s="408"/>
      <c r="DX3" s="408"/>
      <c r="DY3" s="408"/>
      <c r="DZ3" s="408"/>
      <c r="EA3" s="408"/>
      <c r="EB3" s="408"/>
      <c r="EC3" s="408"/>
      <c r="ED3" s="408"/>
      <c r="EE3" s="408"/>
      <c r="EF3" s="408"/>
      <c r="EG3" s="408"/>
      <c r="EH3" s="408"/>
      <c r="EI3" s="408"/>
      <c r="EJ3" s="408"/>
      <c r="EK3" s="408"/>
      <c r="EL3" s="408"/>
      <c r="EM3" s="408"/>
      <c r="EN3" s="408"/>
      <c r="EO3" s="408"/>
      <c r="EP3" s="408"/>
      <c r="EQ3" s="408"/>
      <c r="ER3" s="408"/>
      <c r="ES3" s="408"/>
      <c r="ET3" s="408"/>
      <c r="EU3" s="408"/>
      <c r="EV3" s="408"/>
      <c r="EW3" s="408"/>
      <c r="EX3" s="408"/>
      <c r="EY3" s="408"/>
      <c r="EZ3" s="408"/>
      <c r="FA3" s="408"/>
      <c r="FB3" s="408"/>
      <c r="FC3" s="408"/>
      <c r="FD3" s="408"/>
      <c r="FE3" s="408"/>
      <c r="FF3" s="408"/>
      <c r="FG3" s="408"/>
      <c r="FH3" s="408"/>
      <c r="FI3" s="408"/>
      <c r="FJ3" s="408"/>
      <c r="FK3" s="408"/>
      <c r="FL3" s="408"/>
      <c r="FM3" s="408"/>
      <c r="FN3" s="408"/>
      <c r="FO3" s="408"/>
      <c r="FP3" s="408"/>
      <c r="FQ3" s="408"/>
      <c r="FR3" s="408"/>
      <c r="FS3" s="408"/>
      <c r="FT3" s="408"/>
      <c r="FU3" s="408"/>
      <c r="FV3" s="408"/>
      <c r="FW3" s="408"/>
      <c r="FX3" s="408"/>
      <c r="FY3" s="408"/>
      <c r="FZ3" s="408"/>
      <c r="GA3" s="408"/>
      <c r="GB3" s="408"/>
      <c r="GC3" s="408"/>
      <c r="GD3" s="408"/>
      <c r="GE3" s="408"/>
      <c r="GF3" s="408"/>
      <c r="GG3" s="408"/>
      <c r="GH3" s="408"/>
      <c r="GI3" s="408"/>
      <c r="GJ3" s="408"/>
      <c r="GK3" s="408"/>
      <c r="GL3" s="408"/>
      <c r="GM3" s="408"/>
      <c r="GN3" s="408"/>
      <c r="GO3" s="408"/>
      <c r="GP3" s="408"/>
      <c r="GQ3" s="408"/>
      <c r="GR3" s="408"/>
      <c r="GS3" s="408"/>
      <c r="GT3" s="408"/>
      <c r="GU3" s="408"/>
      <c r="GV3" s="408"/>
      <c r="GW3" s="408"/>
      <c r="GX3" s="408"/>
      <c r="GY3" s="408"/>
      <c r="GZ3" s="408"/>
      <c r="HA3" s="408"/>
      <c r="HB3" s="408"/>
      <c r="HC3" s="408"/>
      <c r="HD3" s="408"/>
      <c r="HE3" s="408"/>
      <c r="HF3" s="408"/>
      <c r="HG3" s="408"/>
      <c r="HH3" s="408"/>
      <c r="HI3" s="408"/>
      <c r="HJ3" s="408"/>
      <c r="HK3" s="408"/>
      <c r="HL3" s="408"/>
      <c r="HM3" s="408"/>
      <c r="HN3" s="408"/>
      <c r="HO3" s="408"/>
      <c r="HP3" s="408"/>
      <c r="HQ3" s="408"/>
      <c r="HR3" s="408"/>
      <c r="HS3" s="408"/>
      <c r="HT3" s="408"/>
      <c r="HU3" s="408"/>
      <c r="HV3" s="408"/>
      <c r="HW3" s="408"/>
      <c r="HX3" s="408"/>
      <c r="HY3" s="408"/>
      <c r="HZ3" s="408"/>
      <c r="IA3" s="408"/>
      <c r="IB3" s="408"/>
      <c r="IC3" s="408"/>
      <c r="ID3" s="408"/>
      <c r="IE3" s="408"/>
      <c r="IF3" s="408"/>
      <c r="IG3" s="408"/>
      <c r="IH3" s="408"/>
      <c r="II3" s="408"/>
      <c r="IJ3" s="408"/>
      <c r="IK3" s="408"/>
      <c r="IL3" s="408"/>
      <c r="IM3" s="408"/>
      <c r="IN3" s="408"/>
      <c r="IO3" s="408"/>
      <c r="IP3" s="408"/>
      <c r="IQ3" s="408"/>
      <c r="IR3" s="408"/>
      <c r="IS3" s="408"/>
      <c r="IT3" s="408"/>
      <c r="IU3" s="408"/>
      <c r="IV3" s="408"/>
    </row>
    <row r="4" spans="1:256" s="89" customFormat="1">
      <c r="A4" s="121" t="s">
        <v>131</v>
      </c>
      <c r="B4" s="134"/>
      <c r="C4" s="134"/>
      <c r="D4" s="134" t="s">
        <v>134</v>
      </c>
      <c r="E4" s="142"/>
      <c r="F4" s="120"/>
      <c r="G4" s="127"/>
      <c r="H4" s="120"/>
      <c r="I4" s="141"/>
      <c r="J4" s="142"/>
      <c r="K4" s="119"/>
      <c r="L4" s="120"/>
      <c r="M4" s="120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8"/>
      <c r="AH4" s="408"/>
      <c r="AI4" s="408"/>
      <c r="AJ4" s="408"/>
      <c r="AK4" s="408"/>
      <c r="AL4" s="408"/>
      <c r="AM4" s="408"/>
      <c r="AN4" s="408"/>
      <c r="AO4" s="408"/>
      <c r="AP4" s="408"/>
      <c r="AQ4" s="408"/>
      <c r="AR4" s="408"/>
      <c r="AS4" s="408"/>
      <c r="AT4" s="408"/>
      <c r="AU4" s="408"/>
      <c r="AV4" s="408"/>
      <c r="AW4" s="408"/>
      <c r="AX4" s="408"/>
      <c r="AY4" s="408"/>
      <c r="AZ4" s="408"/>
      <c r="BA4" s="408"/>
      <c r="BB4" s="408"/>
      <c r="BC4" s="408"/>
      <c r="BD4" s="408"/>
      <c r="BE4" s="408"/>
      <c r="BF4" s="408"/>
      <c r="BG4" s="408"/>
      <c r="BH4" s="408"/>
      <c r="BI4" s="408"/>
      <c r="BJ4" s="408"/>
      <c r="BK4" s="408"/>
      <c r="BL4" s="408"/>
      <c r="BM4" s="408"/>
      <c r="BN4" s="408"/>
      <c r="BO4" s="408"/>
      <c r="BP4" s="408"/>
      <c r="BQ4" s="408"/>
      <c r="BR4" s="408"/>
      <c r="BS4" s="408"/>
      <c r="BT4" s="408"/>
      <c r="BU4" s="408"/>
      <c r="BV4" s="408"/>
      <c r="BW4" s="408"/>
      <c r="BX4" s="408"/>
      <c r="BY4" s="408"/>
      <c r="BZ4" s="408"/>
      <c r="CA4" s="408"/>
      <c r="CB4" s="408"/>
      <c r="CC4" s="408"/>
      <c r="CD4" s="408"/>
      <c r="CE4" s="408"/>
      <c r="CF4" s="408"/>
      <c r="CG4" s="408"/>
      <c r="CH4" s="408"/>
      <c r="CI4" s="408"/>
      <c r="CJ4" s="408"/>
      <c r="CK4" s="408"/>
      <c r="CL4" s="408"/>
      <c r="CM4" s="408"/>
      <c r="CN4" s="408"/>
      <c r="CO4" s="408"/>
      <c r="CP4" s="408"/>
      <c r="CQ4" s="408"/>
      <c r="CR4" s="408"/>
      <c r="CS4" s="408"/>
      <c r="CT4" s="408"/>
      <c r="CU4" s="408"/>
      <c r="CV4" s="408"/>
      <c r="CW4" s="408"/>
      <c r="CX4" s="408"/>
      <c r="CY4" s="408"/>
      <c r="CZ4" s="408"/>
      <c r="DA4" s="408"/>
      <c r="DB4" s="408"/>
      <c r="DC4" s="408"/>
      <c r="DD4" s="408"/>
      <c r="DE4" s="408"/>
      <c r="DF4" s="408"/>
      <c r="DG4" s="408"/>
      <c r="DH4" s="408"/>
      <c r="DI4" s="408"/>
      <c r="DJ4" s="408"/>
      <c r="DK4" s="408"/>
      <c r="DL4" s="408"/>
      <c r="DM4" s="408"/>
      <c r="DN4" s="408"/>
      <c r="DO4" s="408"/>
      <c r="DP4" s="408"/>
      <c r="DQ4" s="408"/>
      <c r="DR4" s="408"/>
      <c r="DS4" s="408"/>
      <c r="DT4" s="408"/>
      <c r="DU4" s="408"/>
      <c r="DV4" s="408"/>
      <c r="DW4" s="408"/>
      <c r="DX4" s="408"/>
      <c r="DY4" s="408"/>
      <c r="DZ4" s="408"/>
      <c r="EA4" s="408"/>
      <c r="EB4" s="408"/>
      <c r="EC4" s="408"/>
      <c r="ED4" s="408"/>
      <c r="EE4" s="408"/>
      <c r="EF4" s="408"/>
      <c r="EG4" s="408"/>
      <c r="EH4" s="408"/>
      <c r="EI4" s="408"/>
      <c r="EJ4" s="408"/>
      <c r="EK4" s="408"/>
      <c r="EL4" s="408"/>
      <c r="EM4" s="408"/>
      <c r="EN4" s="408"/>
      <c r="EO4" s="408"/>
      <c r="EP4" s="408"/>
      <c r="EQ4" s="408"/>
      <c r="ER4" s="408"/>
      <c r="ES4" s="408"/>
      <c r="ET4" s="408"/>
      <c r="EU4" s="408"/>
      <c r="EV4" s="408"/>
      <c r="EW4" s="408"/>
      <c r="EX4" s="408"/>
      <c r="EY4" s="408"/>
      <c r="EZ4" s="408"/>
      <c r="FA4" s="408"/>
      <c r="FB4" s="408"/>
      <c r="FC4" s="408"/>
      <c r="FD4" s="408"/>
      <c r="FE4" s="408"/>
      <c r="FF4" s="408"/>
      <c r="FG4" s="408"/>
      <c r="FH4" s="408"/>
      <c r="FI4" s="408"/>
      <c r="FJ4" s="408"/>
      <c r="FK4" s="408"/>
      <c r="FL4" s="408"/>
      <c r="FM4" s="408"/>
      <c r="FN4" s="408"/>
      <c r="FO4" s="408"/>
      <c r="FP4" s="408"/>
      <c r="FQ4" s="408"/>
      <c r="FR4" s="408"/>
      <c r="FS4" s="408"/>
      <c r="FT4" s="408"/>
      <c r="FU4" s="408"/>
      <c r="FV4" s="408"/>
      <c r="FW4" s="408"/>
      <c r="FX4" s="408"/>
      <c r="FY4" s="408"/>
      <c r="FZ4" s="408"/>
      <c r="GA4" s="408"/>
      <c r="GB4" s="408"/>
      <c r="GC4" s="408"/>
      <c r="GD4" s="408"/>
      <c r="GE4" s="408"/>
      <c r="GF4" s="408"/>
      <c r="GG4" s="408"/>
      <c r="GH4" s="408"/>
      <c r="GI4" s="408"/>
      <c r="GJ4" s="408"/>
      <c r="GK4" s="408"/>
      <c r="GL4" s="408"/>
      <c r="GM4" s="408"/>
      <c r="GN4" s="408"/>
      <c r="GO4" s="408"/>
      <c r="GP4" s="408"/>
      <c r="GQ4" s="408"/>
      <c r="GR4" s="408"/>
      <c r="GS4" s="408"/>
      <c r="GT4" s="408"/>
      <c r="GU4" s="408"/>
      <c r="GV4" s="408"/>
      <c r="GW4" s="408"/>
      <c r="GX4" s="408"/>
      <c r="GY4" s="408"/>
      <c r="GZ4" s="408"/>
      <c r="HA4" s="408"/>
      <c r="HB4" s="408"/>
      <c r="HC4" s="408"/>
      <c r="HD4" s="408"/>
      <c r="HE4" s="408"/>
      <c r="HF4" s="408"/>
      <c r="HG4" s="408"/>
      <c r="HH4" s="408"/>
      <c r="HI4" s="408"/>
      <c r="HJ4" s="408"/>
      <c r="HK4" s="408"/>
      <c r="HL4" s="408"/>
      <c r="HM4" s="408"/>
      <c r="HN4" s="408"/>
      <c r="HO4" s="408"/>
      <c r="HP4" s="408"/>
      <c r="HQ4" s="408"/>
      <c r="HR4" s="408"/>
      <c r="HS4" s="408"/>
      <c r="HT4" s="408"/>
      <c r="HU4" s="408"/>
      <c r="HV4" s="408"/>
      <c r="HW4" s="408"/>
      <c r="HX4" s="408"/>
      <c r="HY4" s="408"/>
      <c r="HZ4" s="408"/>
      <c r="IA4" s="408"/>
      <c r="IB4" s="408"/>
      <c r="IC4" s="408"/>
      <c r="ID4" s="408"/>
      <c r="IE4" s="408"/>
      <c r="IF4" s="408"/>
      <c r="IG4" s="408"/>
      <c r="IH4" s="408"/>
      <c r="II4" s="408"/>
      <c r="IJ4" s="408"/>
      <c r="IK4" s="408"/>
      <c r="IL4" s="408"/>
      <c r="IM4" s="408"/>
      <c r="IN4" s="408"/>
      <c r="IO4" s="408"/>
      <c r="IP4" s="408"/>
      <c r="IQ4" s="408"/>
      <c r="IR4" s="408"/>
      <c r="IS4" s="408"/>
      <c r="IT4" s="408"/>
      <c r="IU4" s="408"/>
      <c r="IV4" s="408"/>
    </row>
    <row r="5" spans="1:256" s="89" customFormat="1">
      <c r="A5" s="128" t="s">
        <v>6524</v>
      </c>
      <c r="B5" s="121"/>
      <c r="C5" s="121"/>
      <c r="D5" s="134"/>
      <c r="E5" s="120"/>
      <c r="F5" s="120"/>
      <c r="G5" s="127"/>
      <c r="H5" s="127"/>
      <c r="I5" s="127"/>
      <c r="J5" s="126"/>
      <c r="K5" s="133"/>
      <c r="L5" s="119"/>
      <c r="M5" s="120"/>
      <c r="N5" s="408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  <c r="Z5" s="408"/>
      <c r="AA5" s="408"/>
      <c r="AB5" s="408"/>
      <c r="AC5" s="408"/>
      <c r="AD5" s="408"/>
      <c r="AE5" s="408"/>
      <c r="AF5" s="408"/>
      <c r="AG5" s="408"/>
      <c r="AH5" s="408"/>
      <c r="AI5" s="408"/>
      <c r="AJ5" s="408"/>
      <c r="AK5" s="408"/>
      <c r="AL5" s="408"/>
      <c r="AM5" s="408"/>
      <c r="AN5" s="408"/>
      <c r="AO5" s="408"/>
      <c r="AP5" s="408"/>
      <c r="AQ5" s="408"/>
      <c r="AR5" s="408"/>
      <c r="AS5" s="408"/>
      <c r="AT5" s="408"/>
      <c r="AU5" s="408"/>
      <c r="AV5" s="408"/>
      <c r="AW5" s="408"/>
      <c r="AX5" s="408"/>
      <c r="AY5" s="408"/>
      <c r="AZ5" s="408"/>
      <c r="BA5" s="408"/>
      <c r="BB5" s="408"/>
      <c r="BC5" s="408"/>
      <c r="BD5" s="408"/>
      <c r="BE5" s="408"/>
      <c r="BF5" s="408"/>
      <c r="BG5" s="408"/>
      <c r="BH5" s="408"/>
      <c r="BI5" s="408"/>
      <c r="BJ5" s="408"/>
      <c r="BK5" s="408"/>
      <c r="BL5" s="408"/>
      <c r="BM5" s="408"/>
      <c r="BN5" s="408"/>
      <c r="BO5" s="408"/>
      <c r="BP5" s="408"/>
      <c r="BQ5" s="408"/>
      <c r="BR5" s="408"/>
      <c r="BS5" s="408"/>
      <c r="BT5" s="408"/>
      <c r="BU5" s="408"/>
      <c r="BV5" s="408"/>
      <c r="BW5" s="408"/>
      <c r="BX5" s="408"/>
      <c r="BY5" s="408"/>
      <c r="BZ5" s="408"/>
      <c r="CA5" s="408"/>
      <c r="CB5" s="408"/>
      <c r="CC5" s="408"/>
      <c r="CD5" s="408"/>
      <c r="CE5" s="408"/>
      <c r="CF5" s="408"/>
      <c r="CG5" s="408"/>
      <c r="CH5" s="408"/>
      <c r="CI5" s="408"/>
      <c r="CJ5" s="408"/>
      <c r="CK5" s="408"/>
      <c r="CL5" s="408"/>
      <c r="CM5" s="408"/>
      <c r="CN5" s="408"/>
      <c r="CO5" s="408"/>
      <c r="CP5" s="408"/>
      <c r="CQ5" s="408"/>
      <c r="CR5" s="408"/>
      <c r="CS5" s="408"/>
      <c r="CT5" s="408"/>
      <c r="CU5" s="408"/>
      <c r="CV5" s="408"/>
      <c r="CW5" s="408"/>
      <c r="CX5" s="408"/>
      <c r="CY5" s="408"/>
      <c r="CZ5" s="408"/>
      <c r="DA5" s="408"/>
      <c r="DB5" s="408"/>
      <c r="DC5" s="408"/>
      <c r="DD5" s="408"/>
      <c r="DE5" s="408"/>
      <c r="DF5" s="408"/>
      <c r="DG5" s="408"/>
      <c r="DH5" s="408"/>
      <c r="DI5" s="408"/>
      <c r="DJ5" s="408"/>
      <c r="DK5" s="408"/>
      <c r="DL5" s="408"/>
      <c r="DM5" s="408"/>
      <c r="DN5" s="408"/>
      <c r="DO5" s="408"/>
      <c r="DP5" s="408"/>
      <c r="DQ5" s="408"/>
      <c r="DR5" s="408"/>
      <c r="DS5" s="408"/>
      <c r="DT5" s="408"/>
      <c r="DU5" s="408"/>
      <c r="DV5" s="408"/>
      <c r="DW5" s="408"/>
      <c r="DX5" s="408"/>
      <c r="DY5" s="408"/>
      <c r="DZ5" s="408"/>
      <c r="EA5" s="408"/>
      <c r="EB5" s="408"/>
      <c r="EC5" s="408"/>
      <c r="ED5" s="408"/>
      <c r="EE5" s="408"/>
      <c r="EF5" s="408"/>
      <c r="EG5" s="408"/>
      <c r="EH5" s="408"/>
      <c r="EI5" s="408"/>
      <c r="EJ5" s="408"/>
      <c r="EK5" s="408"/>
      <c r="EL5" s="408"/>
      <c r="EM5" s="408"/>
      <c r="EN5" s="408"/>
      <c r="EO5" s="408"/>
      <c r="EP5" s="408"/>
      <c r="EQ5" s="408"/>
      <c r="ER5" s="408"/>
      <c r="ES5" s="408"/>
      <c r="ET5" s="408"/>
      <c r="EU5" s="408"/>
      <c r="EV5" s="408"/>
      <c r="EW5" s="408"/>
      <c r="EX5" s="408"/>
      <c r="EY5" s="408"/>
      <c r="EZ5" s="408"/>
      <c r="FA5" s="408"/>
      <c r="FB5" s="408"/>
      <c r="FC5" s="408"/>
      <c r="FD5" s="408"/>
      <c r="FE5" s="408"/>
      <c r="FF5" s="408"/>
      <c r="FG5" s="408"/>
      <c r="FH5" s="408"/>
      <c r="FI5" s="408"/>
      <c r="FJ5" s="408"/>
      <c r="FK5" s="408"/>
      <c r="FL5" s="408"/>
      <c r="FM5" s="408"/>
      <c r="FN5" s="408"/>
      <c r="FO5" s="408"/>
      <c r="FP5" s="408"/>
      <c r="FQ5" s="408"/>
      <c r="FR5" s="408"/>
      <c r="FS5" s="408"/>
      <c r="FT5" s="408"/>
      <c r="FU5" s="408"/>
      <c r="FV5" s="408"/>
      <c r="FW5" s="408"/>
      <c r="FX5" s="408"/>
      <c r="FY5" s="408"/>
      <c r="FZ5" s="408"/>
      <c r="GA5" s="408"/>
      <c r="GB5" s="408"/>
      <c r="GC5" s="408"/>
      <c r="GD5" s="408"/>
      <c r="GE5" s="408"/>
      <c r="GF5" s="408"/>
      <c r="GG5" s="408"/>
      <c r="GH5" s="408"/>
      <c r="GI5" s="408"/>
      <c r="GJ5" s="408"/>
      <c r="GK5" s="408"/>
      <c r="GL5" s="408"/>
      <c r="GM5" s="408"/>
      <c r="GN5" s="408"/>
      <c r="GO5" s="408"/>
      <c r="GP5" s="408"/>
      <c r="GQ5" s="408"/>
      <c r="GR5" s="408"/>
      <c r="GS5" s="408"/>
      <c r="GT5" s="408"/>
      <c r="GU5" s="408"/>
      <c r="GV5" s="408"/>
      <c r="GW5" s="408"/>
      <c r="GX5" s="408"/>
      <c r="GY5" s="408"/>
      <c r="GZ5" s="408"/>
      <c r="HA5" s="408"/>
      <c r="HB5" s="408"/>
      <c r="HC5" s="408"/>
      <c r="HD5" s="408"/>
      <c r="HE5" s="408"/>
      <c r="HF5" s="408"/>
      <c r="HG5" s="408"/>
      <c r="HH5" s="408"/>
      <c r="HI5" s="408"/>
      <c r="HJ5" s="408"/>
      <c r="HK5" s="408"/>
      <c r="HL5" s="408"/>
      <c r="HM5" s="408"/>
      <c r="HN5" s="408"/>
      <c r="HO5" s="408"/>
      <c r="HP5" s="408"/>
      <c r="HQ5" s="408"/>
      <c r="HR5" s="408"/>
      <c r="HS5" s="408"/>
      <c r="HT5" s="408"/>
      <c r="HU5" s="408"/>
      <c r="HV5" s="408"/>
      <c r="HW5" s="408"/>
      <c r="HX5" s="408"/>
      <c r="HY5" s="408"/>
      <c r="HZ5" s="408"/>
      <c r="IA5" s="408"/>
      <c r="IB5" s="408"/>
      <c r="IC5" s="408"/>
      <c r="ID5" s="408"/>
      <c r="IE5" s="408"/>
      <c r="IF5" s="408"/>
      <c r="IG5" s="408"/>
      <c r="IH5" s="408"/>
      <c r="II5" s="408"/>
      <c r="IJ5" s="408"/>
      <c r="IK5" s="408"/>
      <c r="IL5" s="408"/>
      <c r="IM5" s="408"/>
      <c r="IN5" s="408"/>
      <c r="IO5" s="408"/>
      <c r="IP5" s="408"/>
      <c r="IQ5" s="408"/>
      <c r="IR5" s="408"/>
      <c r="IS5" s="408"/>
      <c r="IT5" s="408"/>
      <c r="IU5" s="408"/>
      <c r="IV5" s="408"/>
    </row>
    <row r="6" spans="1:256" s="89" customFormat="1" ht="15.75" thickBot="1">
      <c r="A6" s="128"/>
      <c r="B6" s="120"/>
      <c r="C6" s="126"/>
      <c r="D6" s="129"/>
      <c r="E6" s="120"/>
      <c r="F6" s="120"/>
      <c r="G6" s="127"/>
      <c r="H6" s="127"/>
      <c r="I6" s="127"/>
      <c r="J6" s="120"/>
      <c r="K6" s="119"/>
      <c r="L6" s="119"/>
      <c r="M6" s="120"/>
      <c r="N6" s="408"/>
      <c r="O6" s="408"/>
      <c r="P6" s="408"/>
      <c r="Q6" s="408"/>
      <c r="R6" s="408"/>
      <c r="S6" s="408"/>
      <c r="T6" s="408"/>
      <c r="U6" s="408"/>
      <c r="V6" s="408"/>
      <c r="W6" s="408"/>
      <c r="X6" s="408"/>
      <c r="Y6" s="408"/>
      <c r="Z6" s="408"/>
      <c r="AA6" s="408"/>
      <c r="AB6" s="408"/>
      <c r="AC6" s="408"/>
      <c r="AD6" s="408"/>
      <c r="AE6" s="408"/>
      <c r="AF6" s="408"/>
      <c r="AG6" s="408"/>
      <c r="AH6" s="408"/>
      <c r="AI6" s="408"/>
      <c r="AJ6" s="408"/>
      <c r="AK6" s="408"/>
      <c r="AL6" s="408"/>
      <c r="AM6" s="408"/>
      <c r="AN6" s="408"/>
      <c r="AO6" s="408"/>
      <c r="AP6" s="408"/>
      <c r="AQ6" s="408"/>
      <c r="AR6" s="408"/>
      <c r="AS6" s="408"/>
      <c r="AT6" s="408"/>
      <c r="AU6" s="408"/>
      <c r="AV6" s="408"/>
      <c r="AW6" s="408"/>
      <c r="AX6" s="408"/>
      <c r="AY6" s="408"/>
      <c r="AZ6" s="408"/>
      <c r="BA6" s="408"/>
      <c r="BB6" s="408"/>
      <c r="BC6" s="408"/>
      <c r="BD6" s="408"/>
      <c r="BE6" s="408"/>
      <c r="BF6" s="408"/>
      <c r="BG6" s="408"/>
      <c r="BH6" s="408"/>
      <c r="BI6" s="408"/>
      <c r="BJ6" s="408"/>
      <c r="BK6" s="408"/>
      <c r="BL6" s="408"/>
      <c r="BM6" s="408"/>
      <c r="BN6" s="408"/>
      <c r="BO6" s="408"/>
      <c r="BP6" s="408"/>
      <c r="BQ6" s="408"/>
      <c r="BR6" s="408"/>
      <c r="BS6" s="408"/>
      <c r="BT6" s="408"/>
      <c r="BU6" s="408"/>
      <c r="BV6" s="408"/>
      <c r="BW6" s="408"/>
      <c r="BX6" s="408"/>
      <c r="BY6" s="408"/>
      <c r="BZ6" s="408"/>
      <c r="CA6" s="408"/>
      <c r="CB6" s="408"/>
      <c r="CC6" s="408"/>
      <c r="CD6" s="408"/>
      <c r="CE6" s="408"/>
      <c r="CF6" s="408"/>
      <c r="CG6" s="408"/>
      <c r="CH6" s="408"/>
      <c r="CI6" s="408"/>
      <c r="CJ6" s="408"/>
      <c r="CK6" s="408"/>
      <c r="CL6" s="408"/>
      <c r="CM6" s="408"/>
      <c r="CN6" s="408"/>
      <c r="CO6" s="408"/>
      <c r="CP6" s="408"/>
      <c r="CQ6" s="408"/>
      <c r="CR6" s="408"/>
      <c r="CS6" s="408"/>
      <c r="CT6" s="408"/>
      <c r="CU6" s="408"/>
      <c r="CV6" s="408"/>
      <c r="CW6" s="408"/>
      <c r="CX6" s="408"/>
      <c r="CY6" s="408"/>
      <c r="CZ6" s="408"/>
      <c r="DA6" s="408"/>
      <c r="DB6" s="408"/>
      <c r="DC6" s="408"/>
      <c r="DD6" s="408"/>
      <c r="DE6" s="408"/>
      <c r="DF6" s="408"/>
      <c r="DG6" s="408"/>
      <c r="DH6" s="408"/>
      <c r="DI6" s="408"/>
      <c r="DJ6" s="408"/>
      <c r="DK6" s="408"/>
      <c r="DL6" s="408"/>
      <c r="DM6" s="408"/>
      <c r="DN6" s="408"/>
      <c r="DO6" s="408"/>
      <c r="DP6" s="408"/>
      <c r="DQ6" s="408"/>
      <c r="DR6" s="408"/>
      <c r="DS6" s="408"/>
      <c r="DT6" s="408"/>
      <c r="DU6" s="408"/>
      <c r="DV6" s="408"/>
      <c r="DW6" s="408"/>
      <c r="DX6" s="408"/>
      <c r="DY6" s="408"/>
      <c r="DZ6" s="408"/>
      <c r="EA6" s="408"/>
      <c r="EB6" s="408"/>
      <c r="EC6" s="408"/>
      <c r="ED6" s="408"/>
      <c r="EE6" s="408"/>
      <c r="EF6" s="408"/>
      <c r="EG6" s="408"/>
      <c r="EH6" s="408"/>
      <c r="EI6" s="408"/>
      <c r="EJ6" s="408"/>
      <c r="EK6" s="408"/>
      <c r="EL6" s="408"/>
      <c r="EM6" s="408"/>
      <c r="EN6" s="408"/>
      <c r="EO6" s="408"/>
      <c r="EP6" s="408"/>
      <c r="EQ6" s="408"/>
      <c r="ER6" s="408"/>
      <c r="ES6" s="408"/>
      <c r="ET6" s="408"/>
      <c r="EU6" s="408"/>
      <c r="EV6" s="408"/>
      <c r="EW6" s="408"/>
      <c r="EX6" s="408"/>
      <c r="EY6" s="408"/>
      <c r="EZ6" s="408"/>
      <c r="FA6" s="408"/>
      <c r="FB6" s="408"/>
      <c r="FC6" s="408"/>
      <c r="FD6" s="408"/>
      <c r="FE6" s="408"/>
      <c r="FF6" s="408"/>
      <c r="FG6" s="408"/>
      <c r="FH6" s="408"/>
      <c r="FI6" s="408"/>
      <c r="FJ6" s="408"/>
      <c r="FK6" s="408"/>
      <c r="FL6" s="408"/>
      <c r="FM6" s="408"/>
      <c r="FN6" s="408"/>
      <c r="FO6" s="408"/>
      <c r="FP6" s="408"/>
      <c r="FQ6" s="408"/>
      <c r="FR6" s="408"/>
      <c r="FS6" s="408"/>
      <c r="FT6" s="408"/>
      <c r="FU6" s="408"/>
      <c r="FV6" s="408"/>
      <c r="FW6" s="408"/>
      <c r="FX6" s="408"/>
      <c r="FY6" s="408"/>
      <c r="FZ6" s="408"/>
      <c r="GA6" s="408"/>
      <c r="GB6" s="408"/>
      <c r="GC6" s="408"/>
      <c r="GD6" s="408"/>
      <c r="GE6" s="408"/>
      <c r="GF6" s="408"/>
      <c r="GG6" s="408"/>
      <c r="GH6" s="408"/>
      <c r="GI6" s="408"/>
      <c r="GJ6" s="408"/>
      <c r="GK6" s="408"/>
      <c r="GL6" s="408"/>
      <c r="GM6" s="408"/>
      <c r="GN6" s="408"/>
      <c r="GO6" s="408"/>
      <c r="GP6" s="408"/>
      <c r="GQ6" s="408"/>
      <c r="GR6" s="408"/>
      <c r="GS6" s="408"/>
      <c r="GT6" s="408"/>
      <c r="GU6" s="408"/>
      <c r="GV6" s="408"/>
      <c r="GW6" s="408"/>
      <c r="GX6" s="408"/>
      <c r="GY6" s="408"/>
      <c r="GZ6" s="408"/>
      <c r="HA6" s="408"/>
      <c r="HB6" s="408"/>
      <c r="HC6" s="408"/>
      <c r="HD6" s="408"/>
      <c r="HE6" s="408"/>
      <c r="HF6" s="408"/>
      <c r="HG6" s="408"/>
      <c r="HH6" s="408"/>
      <c r="HI6" s="408"/>
      <c r="HJ6" s="408"/>
      <c r="HK6" s="408"/>
      <c r="HL6" s="408"/>
      <c r="HM6" s="408"/>
      <c r="HN6" s="408"/>
      <c r="HO6" s="408"/>
      <c r="HP6" s="408"/>
      <c r="HQ6" s="408"/>
      <c r="HR6" s="408"/>
      <c r="HS6" s="408"/>
      <c r="HT6" s="408"/>
      <c r="HU6" s="408"/>
      <c r="HV6" s="408"/>
      <c r="HW6" s="408"/>
      <c r="HX6" s="408"/>
      <c r="HY6" s="408"/>
      <c r="HZ6" s="408"/>
      <c r="IA6" s="408"/>
      <c r="IB6" s="408"/>
      <c r="IC6" s="408"/>
      <c r="ID6" s="408"/>
      <c r="IE6" s="408"/>
      <c r="IF6" s="408"/>
      <c r="IG6" s="408"/>
      <c r="IH6" s="408"/>
      <c r="II6" s="408"/>
      <c r="IJ6" s="408"/>
      <c r="IK6" s="408"/>
      <c r="IL6" s="408"/>
      <c r="IM6" s="408"/>
      <c r="IN6" s="408"/>
      <c r="IO6" s="408"/>
      <c r="IP6" s="408"/>
      <c r="IQ6" s="408"/>
      <c r="IR6" s="408"/>
      <c r="IS6" s="408"/>
      <c r="IT6" s="408"/>
      <c r="IU6" s="408"/>
      <c r="IV6" s="408"/>
    </row>
    <row r="7" spans="1:256" ht="15.75" thickBot="1">
      <c r="A7" s="130"/>
      <c r="B7" s="131"/>
      <c r="C7" s="130"/>
      <c r="D7" s="130"/>
      <c r="E7" s="132"/>
      <c r="F7" s="132"/>
      <c r="G7" s="121"/>
      <c r="H7" s="121"/>
      <c r="I7" s="121"/>
      <c r="J7" s="635" t="s">
        <v>285</v>
      </c>
      <c r="K7" s="636"/>
      <c r="L7" s="637"/>
      <c r="M7" s="130"/>
    </row>
    <row r="8" spans="1:256" s="64" customFormat="1" ht="39" thickBot="1">
      <c r="A8" s="62" t="s">
        <v>1788</v>
      </c>
      <c r="B8" s="63" t="s">
        <v>1857</v>
      </c>
      <c r="C8" s="63" t="s">
        <v>133</v>
      </c>
      <c r="D8" s="191" t="s">
        <v>140</v>
      </c>
      <c r="E8" s="450" t="s">
        <v>81</v>
      </c>
      <c r="F8" s="451" t="s">
        <v>80</v>
      </c>
      <c r="G8" s="452" t="s">
        <v>84</v>
      </c>
      <c r="H8" s="453" t="s">
        <v>85</v>
      </c>
      <c r="I8" s="454" t="s">
        <v>82</v>
      </c>
      <c r="J8" s="62" t="s">
        <v>136</v>
      </c>
      <c r="K8" s="63" t="s">
        <v>137</v>
      </c>
      <c r="L8" s="63" t="s">
        <v>86</v>
      </c>
      <c r="M8" s="191" t="s">
        <v>87</v>
      </c>
      <c r="N8" s="410"/>
      <c r="O8" s="410"/>
      <c r="P8" s="410"/>
      <c r="Q8" s="410"/>
      <c r="R8" s="410"/>
      <c r="S8" s="410"/>
      <c r="T8" s="410"/>
      <c r="U8" s="410"/>
      <c r="V8" s="410"/>
      <c r="W8" s="410"/>
      <c r="X8" s="410"/>
      <c r="Y8" s="410"/>
      <c r="Z8" s="410"/>
      <c r="AA8" s="410"/>
      <c r="AB8" s="410"/>
      <c r="AC8" s="410"/>
      <c r="AD8" s="410"/>
      <c r="AE8" s="410"/>
      <c r="AF8" s="410"/>
      <c r="AG8" s="410"/>
      <c r="AH8" s="410"/>
      <c r="AI8" s="410"/>
      <c r="AJ8" s="410"/>
      <c r="AK8" s="410"/>
      <c r="AL8" s="410"/>
      <c r="AM8" s="410"/>
      <c r="AN8" s="410"/>
      <c r="AO8" s="410"/>
      <c r="AP8" s="410"/>
      <c r="AQ8" s="410"/>
      <c r="AR8" s="410"/>
      <c r="AS8" s="410"/>
      <c r="AT8" s="410"/>
      <c r="AU8" s="410"/>
      <c r="AV8" s="410"/>
      <c r="AW8" s="410"/>
      <c r="AX8" s="410"/>
      <c r="AY8" s="410"/>
      <c r="AZ8" s="410"/>
      <c r="BA8" s="410"/>
      <c r="BB8" s="410"/>
      <c r="BC8" s="410"/>
      <c r="BD8" s="410"/>
      <c r="BE8" s="410"/>
      <c r="BF8" s="410"/>
      <c r="BG8" s="410"/>
      <c r="BH8" s="410"/>
      <c r="BI8" s="410"/>
      <c r="BJ8" s="410"/>
      <c r="BK8" s="410"/>
      <c r="BL8" s="410"/>
      <c r="BM8" s="410"/>
      <c r="BN8" s="410"/>
      <c r="BO8" s="410"/>
      <c r="BP8" s="410"/>
      <c r="BQ8" s="410"/>
      <c r="BR8" s="410"/>
      <c r="BS8" s="410"/>
      <c r="BT8" s="410"/>
      <c r="BU8" s="410"/>
      <c r="BV8" s="410"/>
      <c r="BW8" s="410"/>
      <c r="BX8" s="410"/>
      <c r="BY8" s="410"/>
      <c r="BZ8" s="410"/>
      <c r="CA8" s="410"/>
      <c r="CB8" s="410"/>
      <c r="CC8" s="410"/>
      <c r="CD8" s="410"/>
      <c r="CE8" s="410"/>
      <c r="CF8" s="410"/>
      <c r="CG8" s="410"/>
      <c r="CH8" s="410"/>
      <c r="CI8" s="410"/>
      <c r="CJ8" s="410"/>
      <c r="CK8" s="410"/>
      <c r="CL8" s="410"/>
      <c r="CM8" s="410"/>
      <c r="CN8" s="410"/>
      <c r="CO8" s="410"/>
      <c r="CP8" s="410"/>
      <c r="CQ8" s="410"/>
      <c r="CR8" s="410"/>
      <c r="CS8" s="410"/>
      <c r="CT8" s="410"/>
      <c r="CU8" s="410"/>
      <c r="CV8" s="410"/>
      <c r="CW8" s="410"/>
      <c r="CX8" s="410"/>
      <c r="CY8" s="410"/>
      <c r="CZ8" s="410"/>
      <c r="DA8" s="410"/>
      <c r="DB8" s="410"/>
      <c r="DC8" s="410"/>
      <c r="DD8" s="410"/>
      <c r="DE8" s="410"/>
      <c r="DF8" s="410"/>
      <c r="DG8" s="410"/>
      <c r="DH8" s="410"/>
      <c r="DI8" s="410"/>
      <c r="DJ8" s="410"/>
      <c r="DK8" s="410"/>
      <c r="DL8" s="410"/>
      <c r="DM8" s="410"/>
      <c r="DN8" s="410"/>
      <c r="DO8" s="410"/>
      <c r="DP8" s="410"/>
      <c r="DQ8" s="410"/>
      <c r="DR8" s="410"/>
      <c r="DS8" s="410"/>
      <c r="DT8" s="410"/>
      <c r="DU8" s="410"/>
      <c r="DV8" s="410"/>
      <c r="DW8" s="410"/>
      <c r="DX8" s="410"/>
      <c r="DY8" s="410"/>
      <c r="DZ8" s="410"/>
      <c r="EA8" s="410"/>
      <c r="EB8" s="410"/>
      <c r="EC8" s="410"/>
      <c r="ED8" s="410"/>
      <c r="EE8" s="410"/>
      <c r="EF8" s="410"/>
      <c r="EG8" s="410"/>
      <c r="EH8" s="410"/>
      <c r="EI8" s="410"/>
      <c r="EJ8" s="410"/>
      <c r="EK8" s="410"/>
      <c r="EL8" s="410"/>
      <c r="EM8" s="410"/>
      <c r="EN8" s="410"/>
      <c r="EO8" s="410"/>
      <c r="EP8" s="410"/>
      <c r="EQ8" s="410"/>
      <c r="ER8" s="410"/>
      <c r="ES8" s="410"/>
      <c r="ET8" s="410"/>
      <c r="EU8" s="410"/>
      <c r="EV8" s="410"/>
      <c r="EW8" s="410"/>
      <c r="EX8" s="410"/>
      <c r="EY8" s="410"/>
      <c r="EZ8" s="410"/>
      <c r="FA8" s="410"/>
      <c r="FB8" s="410"/>
      <c r="FC8" s="410"/>
      <c r="FD8" s="410"/>
      <c r="FE8" s="410"/>
      <c r="FF8" s="410"/>
      <c r="FG8" s="410"/>
      <c r="FH8" s="410"/>
      <c r="FI8" s="410"/>
      <c r="FJ8" s="410"/>
      <c r="FK8" s="410"/>
      <c r="FL8" s="410"/>
      <c r="FM8" s="410"/>
      <c r="FN8" s="410"/>
      <c r="FO8" s="410"/>
      <c r="FP8" s="410"/>
      <c r="FQ8" s="410"/>
      <c r="FR8" s="410"/>
      <c r="FS8" s="410"/>
      <c r="FT8" s="410"/>
      <c r="FU8" s="410"/>
      <c r="FV8" s="410"/>
      <c r="FW8" s="410"/>
      <c r="FX8" s="410"/>
      <c r="FY8" s="410"/>
      <c r="FZ8" s="410"/>
      <c r="GA8" s="410"/>
      <c r="GB8" s="410"/>
      <c r="GC8" s="410"/>
      <c r="GD8" s="410"/>
      <c r="GE8" s="410"/>
      <c r="GF8" s="410"/>
      <c r="GG8" s="410"/>
      <c r="GH8" s="410"/>
      <c r="GI8" s="410"/>
      <c r="GJ8" s="410"/>
      <c r="GK8" s="410"/>
      <c r="GL8" s="410"/>
      <c r="GM8" s="410"/>
      <c r="GN8" s="410"/>
      <c r="GO8" s="410"/>
      <c r="GP8" s="410"/>
      <c r="GQ8" s="410"/>
      <c r="GR8" s="410"/>
      <c r="GS8" s="410"/>
      <c r="GT8" s="410"/>
      <c r="GU8" s="410"/>
      <c r="GV8" s="410"/>
      <c r="GW8" s="410"/>
      <c r="GX8" s="410"/>
      <c r="GY8" s="410"/>
      <c r="GZ8" s="410"/>
      <c r="HA8" s="410"/>
      <c r="HB8" s="410"/>
      <c r="HC8" s="410"/>
      <c r="HD8" s="410"/>
      <c r="HE8" s="410"/>
      <c r="HF8" s="410"/>
      <c r="HG8" s="410"/>
      <c r="HH8" s="410"/>
      <c r="HI8" s="410"/>
      <c r="HJ8" s="410"/>
      <c r="HK8" s="410"/>
      <c r="HL8" s="410"/>
      <c r="HM8" s="410"/>
      <c r="HN8" s="410"/>
      <c r="HO8" s="410"/>
      <c r="HP8" s="410"/>
      <c r="HQ8" s="410"/>
      <c r="HR8" s="410"/>
      <c r="HS8" s="410"/>
      <c r="HT8" s="410"/>
      <c r="HU8" s="410"/>
      <c r="HV8" s="410"/>
      <c r="HW8" s="410"/>
      <c r="HX8" s="410"/>
      <c r="HY8" s="410"/>
      <c r="HZ8" s="410"/>
      <c r="IA8" s="410"/>
      <c r="IB8" s="410"/>
      <c r="IC8" s="410"/>
      <c r="ID8" s="410"/>
      <c r="IE8" s="410"/>
      <c r="IF8" s="410"/>
      <c r="IG8" s="410"/>
      <c r="IH8" s="410"/>
      <c r="II8" s="410"/>
      <c r="IJ8" s="410"/>
      <c r="IK8" s="410"/>
      <c r="IL8" s="410"/>
      <c r="IM8" s="410"/>
      <c r="IN8" s="410"/>
      <c r="IO8" s="410"/>
      <c r="IP8" s="410"/>
      <c r="IQ8" s="410"/>
      <c r="IR8" s="410"/>
      <c r="IS8" s="410"/>
      <c r="IT8" s="410"/>
      <c r="IU8" s="410"/>
      <c r="IV8" s="410"/>
    </row>
    <row r="9" spans="1:256" s="80" customFormat="1" ht="15.75" thickBot="1">
      <c r="A9" s="190">
        <v>1</v>
      </c>
      <c r="B9" s="412">
        <v>2</v>
      </c>
      <c r="C9" s="412">
        <v>3</v>
      </c>
      <c r="D9" s="413">
        <v>4</v>
      </c>
      <c r="E9" s="414">
        <v>7</v>
      </c>
      <c r="F9" s="412">
        <v>8</v>
      </c>
      <c r="G9" s="415">
        <v>9</v>
      </c>
      <c r="H9" s="416">
        <v>12</v>
      </c>
      <c r="I9" s="417">
        <v>13</v>
      </c>
      <c r="J9" s="414">
        <v>14</v>
      </c>
      <c r="K9" s="412">
        <v>15</v>
      </c>
      <c r="L9" s="412">
        <v>16</v>
      </c>
      <c r="M9" s="413">
        <v>17</v>
      </c>
      <c r="N9" s="411"/>
      <c r="O9" s="411"/>
      <c r="P9" s="411"/>
      <c r="Q9" s="411"/>
      <c r="R9" s="411"/>
      <c r="S9" s="411"/>
      <c r="T9" s="411"/>
      <c r="U9" s="411"/>
      <c r="V9" s="411"/>
      <c r="W9" s="411"/>
      <c r="X9" s="411"/>
      <c r="Y9" s="411"/>
      <c r="Z9" s="411"/>
      <c r="AA9" s="411"/>
      <c r="AB9" s="411"/>
      <c r="AC9" s="411"/>
      <c r="AD9" s="411"/>
      <c r="AE9" s="411"/>
      <c r="AF9" s="411"/>
      <c r="AG9" s="411"/>
      <c r="AH9" s="411"/>
      <c r="AI9" s="411"/>
      <c r="AJ9" s="411"/>
      <c r="AK9" s="411"/>
      <c r="AL9" s="411"/>
      <c r="AM9" s="411"/>
      <c r="AN9" s="411"/>
      <c r="AO9" s="411"/>
      <c r="AP9" s="411"/>
      <c r="AQ9" s="411"/>
      <c r="AR9" s="411"/>
      <c r="AS9" s="411"/>
      <c r="AT9" s="411"/>
      <c r="AU9" s="411"/>
      <c r="AV9" s="411"/>
      <c r="AW9" s="411"/>
      <c r="AX9" s="411"/>
      <c r="AY9" s="411"/>
      <c r="AZ9" s="411"/>
      <c r="BA9" s="411"/>
      <c r="BB9" s="411"/>
      <c r="BC9" s="411"/>
      <c r="BD9" s="411"/>
      <c r="BE9" s="411"/>
      <c r="BF9" s="411"/>
      <c r="BG9" s="411"/>
      <c r="BH9" s="411"/>
      <c r="BI9" s="411"/>
      <c r="BJ9" s="411"/>
      <c r="BK9" s="411"/>
      <c r="BL9" s="411"/>
      <c r="BM9" s="411"/>
      <c r="BN9" s="411"/>
      <c r="BO9" s="411"/>
      <c r="BP9" s="411"/>
      <c r="BQ9" s="411"/>
      <c r="BR9" s="411"/>
      <c r="BS9" s="411"/>
      <c r="BT9" s="411"/>
      <c r="BU9" s="411"/>
      <c r="BV9" s="411"/>
      <c r="BW9" s="411"/>
      <c r="BX9" s="411"/>
      <c r="BY9" s="411"/>
      <c r="BZ9" s="411"/>
      <c r="CA9" s="411"/>
      <c r="CB9" s="411"/>
      <c r="CC9" s="411"/>
      <c r="CD9" s="411"/>
      <c r="CE9" s="411"/>
      <c r="CF9" s="411"/>
      <c r="CG9" s="411"/>
      <c r="CH9" s="411"/>
      <c r="CI9" s="411"/>
      <c r="CJ9" s="411"/>
      <c r="CK9" s="411"/>
      <c r="CL9" s="411"/>
      <c r="CM9" s="411"/>
      <c r="CN9" s="411"/>
      <c r="CO9" s="411"/>
      <c r="CP9" s="411"/>
      <c r="CQ9" s="411"/>
      <c r="CR9" s="411"/>
      <c r="CS9" s="411"/>
      <c r="CT9" s="411"/>
      <c r="CU9" s="411"/>
      <c r="CV9" s="411"/>
      <c r="CW9" s="411"/>
      <c r="CX9" s="411"/>
      <c r="CY9" s="411"/>
      <c r="CZ9" s="411"/>
      <c r="DA9" s="411"/>
      <c r="DB9" s="411"/>
      <c r="DC9" s="411"/>
      <c r="DD9" s="411"/>
      <c r="DE9" s="411"/>
      <c r="DF9" s="411"/>
      <c r="DG9" s="411"/>
      <c r="DH9" s="411"/>
      <c r="DI9" s="411"/>
      <c r="DJ9" s="411"/>
      <c r="DK9" s="411"/>
      <c r="DL9" s="411"/>
      <c r="DM9" s="411"/>
      <c r="DN9" s="411"/>
      <c r="DO9" s="411"/>
      <c r="DP9" s="411"/>
      <c r="DQ9" s="411"/>
      <c r="DR9" s="411"/>
      <c r="DS9" s="411"/>
      <c r="DT9" s="411"/>
      <c r="DU9" s="411"/>
      <c r="DV9" s="411"/>
      <c r="DW9" s="411"/>
      <c r="DX9" s="411"/>
      <c r="DY9" s="411"/>
      <c r="DZ9" s="411"/>
      <c r="EA9" s="411"/>
      <c r="EB9" s="411"/>
      <c r="EC9" s="411"/>
      <c r="ED9" s="411"/>
      <c r="EE9" s="411"/>
      <c r="EF9" s="411"/>
      <c r="EG9" s="411"/>
      <c r="EH9" s="411"/>
      <c r="EI9" s="411"/>
      <c r="EJ9" s="411"/>
      <c r="EK9" s="411"/>
      <c r="EL9" s="411"/>
      <c r="EM9" s="411"/>
      <c r="EN9" s="411"/>
      <c r="EO9" s="411"/>
      <c r="EP9" s="411"/>
      <c r="EQ9" s="411"/>
      <c r="ER9" s="411"/>
      <c r="ES9" s="411"/>
      <c r="ET9" s="411"/>
      <c r="EU9" s="411"/>
      <c r="EV9" s="411"/>
      <c r="EW9" s="411"/>
      <c r="EX9" s="411"/>
      <c r="EY9" s="411"/>
      <c r="EZ9" s="411"/>
      <c r="FA9" s="411"/>
      <c r="FB9" s="411"/>
      <c r="FC9" s="411"/>
      <c r="FD9" s="411"/>
      <c r="FE9" s="411"/>
      <c r="FF9" s="411"/>
      <c r="FG9" s="411"/>
      <c r="FH9" s="411"/>
      <c r="FI9" s="411"/>
      <c r="FJ9" s="411"/>
      <c r="FK9" s="411"/>
      <c r="FL9" s="411"/>
      <c r="FM9" s="411"/>
      <c r="FN9" s="411"/>
      <c r="FO9" s="411"/>
      <c r="FP9" s="411"/>
      <c r="FQ9" s="411"/>
      <c r="FR9" s="411"/>
      <c r="FS9" s="411"/>
      <c r="FT9" s="411"/>
      <c r="FU9" s="411"/>
      <c r="FV9" s="411"/>
      <c r="FW9" s="411"/>
      <c r="FX9" s="411"/>
      <c r="FY9" s="411"/>
      <c r="FZ9" s="411"/>
      <c r="GA9" s="411"/>
      <c r="GB9" s="411"/>
      <c r="GC9" s="411"/>
      <c r="GD9" s="411"/>
      <c r="GE9" s="411"/>
      <c r="GF9" s="411"/>
      <c r="GG9" s="411"/>
      <c r="GH9" s="411"/>
      <c r="GI9" s="411"/>
      <c r="GJ9" s="411"/>
      <c r="GK9" s="411"/>
      <c r="GL9" s="411"/>
      <c r="GM9" s="411"/>
      <c r="GN9" s="411"/>
      <c r="GO9" s="411"/>
      <c r="GP9" s="411"/>
      <c r="GQ9" s="411"/>
      <c r="GR9" s="411"/>
      <c r="GS9" s="411"/>
      <c r="GT9" s="411"/>
      <c r="GU9" s="411"/>
      <c r="GV9" s="411"/>
      <c r="GW9" s="411"/>
      <c r="GX9" s="411"/>
      <c r="GY9" s="411"/>
      <c r="GZ9" s="411"/>
      <c r="HA9" s="411"/>
      <c r="HB9" s="411"/>
      <c r="HC9" s="411"/>
      <c r="HD9" s="411"/>
      <c r="HE9" s="411"/>
      <c r="HF9" s="411"/>
      <c r="HG9" s="411"/>
      <c r="HH9" s="411"/>
      <c r="HI9" s="411"/>
      <c r="HJ9" s="411"/>
      <c r="HK9" s="411"/>
      <c r="HL9" s="411"/>
      <c r="HM9" s="411"/>
      <c r="HN9" s="411"/>
      <c r="HO9" s="411"/>
      <c r="HP9" s="411"/>
      <c r="HQ9" s="411"/>
      <c r="HR9" s="411"/>
      <c r="HS9" s="411"/>
      <c r="HT9" s="411"/>
      <c r="HU9" s="411"/>
      <c r="HV9" s="411"/>
      <c r="HW9" s="411"/>
      <c r="HX9" s="411"/>
      <c r="HY9" s="411"/>
      <c r="HZ9" s="411"/>
      <c r="IA9" s="411"/>
      <c r="IB9" s="411"/>
      <c r="IC9" s="411"/>
      <c r="ID9" s="411"/>
      <c r="IE9" s="411"/>
      <c r="IF9" s="411"/>
      <c r="IG9" s="411"/>
      <c r="IH9" s="411"/>
      <c r="II9" s="411"/>
      <c r="IJ9" s="411"/>
      <c r="IK9" s="411"/>
      <c r="IL9" s="411"/>
      <c r="IM9" s="411"/>
      <c r="IN9" s="411"/>
      <c r="IO9" s="411"/>
      <c r="IP9" s="411"/>
      <c r="IQ9" s="411"/>
      <c r="IR9" s="411"/>
      <c r="IS9" s="411"/>
      <c r="IT9" s="411"/>
      <c r="IU9" s="411"/>
      <c r="IV9" s="411"/>
    </row>
    <row r="10" spans="1:256" ht="30">
      <c r="A10" s="65">
        <v>1</v>
      </c>
      <c r="B10" s="473" t="s">
        <v>4949</v>
      </c>
      <c r="C10" s="474" t="s">
        <v>1584</v>
      </c>
      <c r="D10" s="475">
        <v>11361</v>
      </c>
      <c r="E10" s="477" t="s">
        <v>1640</v>
      </c>
      <c r="F10" s="474" t="s">
        <v>1641</v>
      </c>
      <c r="G10" s="478" t="s">
        <v>1642</v>
      </c>
      <c r="H10" s="481" t="s">
        <v>4958</v>
      </c>
      <c r="I10" s="482" t="s">
        <v>311</v>
      </c>
      <c r="J10" s="435"/>
      <c r="K10" s="435"/>
      <c r="L10" s="435"/>
      <c r="M10" s="447"/>
    </row>
    <row r="11" spans="1:256" ht="30">
      <c r="A11" s="67">
        <v>2</v>
      </c>
      <c r="B11" s="473" t="s">
        <v>4949</v>
      </c>
      <c r="C11" s="474" t="s">
        <v>1584</v>
      </c>
      <c r="D11" s="476">
        <v>10562.5</v>
      </c>
      <c r="E11" s="479" t="s">
        <v>4950</v>
      </c>
      <c r="F11" s="480" t="s">
        <v>441</v>
      </c>
      <c r="G11" s="478" t="s">
        <v>4951</v>
      </c>
      <c r="H11" s="481" t="s">
        <v>4959</v>
      </c>
      <c r="I11" s="482" t="s">
        <v>311</v>
      </c>
      <c r="J11" s="435"/>
      <c r="K11" s="435"/>
      <c r="L11" s="435"/>
      <c r="M11" s="447"/>
    </row>
    <row r="12" spans="1:256" ht="30">
      <c r="A12" s="67">
        <v>3</v>
      </c>
      <c r="B12" s="473" t="s">
        <v>4949</v>
      </c>
      <c r="C12" s="474" t="s">
        <v>1584</v>
      </c>
      <c r="D12" s="476">
        <v>2000</v>
      </c>
      <c r="E12" s="479" t="s">
        <v>4950</v>
      </c>
      <c r="F12" s="480" t="s">
        <v>4788</v>
      </c>
      <c r="G12" s="478" t="s">
        <v>4952</v>
      </c>
      <c r="H12" s="481" t="s">
        <v>4960</v>
      </c>
      <c r="I12" s="482" t="s">
        <v>311</v>
      </c>
      <c r="J12" s="435"/>
      <c r="K12" s="435"/>
      <c r="L12" s="435"/>
      <c r="M12" s="447"/>
    </row>
    <row r="13" spans="1:256" ht="30">
      <c r="A13" s="65">
        <v>4</v>
      </c>
      <c r="B13" s="473">
        <v>41219</v>
      </c>
      <c r="C13" s="474" t="s">
        <v>1584</v>
      </c>
      <c r="D13" s="476">
        <v>20000</v>
      </c>
      <c r="E13" s="479" t="s">
        <v>4953</v>
      </c>
      <c r="F13" s="480" t="s">
        <v>355</v>
      </c>
      <c r="G13" s="478" t="s">
        <v>4954</v>
      </c>
      <c r="H13" s="481" t="s">
        <v>4961</v>
      </c>
      <c r="I13" s="482" t="s">
        <v>311</v>
      </c>
      <c r="J13" s="435"/>
      <c r="K13" s="436"/>
      <c r="L13" s="435"/>
      <c r="M13" s="447"/>
    </row>
    <row r="14" spans="1:256" ht="30">
      <c r="A14" s="67">
        <v>5</v>
      </c>
      <c r="B14" s="473">
        <v>41249</v>
      </c>
      <c r="C14" s="474" t="s">
        <v>1584</v>
      </c>
      <c r="D14" s="476">
        <v>6.46</v>
      </c>
      <c r="E14" s="479" t="s">
        <v>4955</v>
      </c>
      <c r="F14" s="480" t="s">
        <v>4956</v>
      </c>
      <c r="G14" s="478" t="s">
        <v>4957</v>
      </c>
      <c r="H14" s="481" t="s">
        <v>4962</v>
      </c>
      <c r="I14" s="482" t="s">
        <v>311</v>
      </c>
      <c r="J14" s="435"/>
      <c r="K14" s="435"/>
      <c r="L14" s="435"/>
      <c r="M14" s="447"/>
    </row>
    <row r="15" spans="1:256" ht="30">
      <c r="A15" s="65">
        <v>6</v>
      </c>
      <c r="B15" s="456" t="s">
        <v>4964</v>
      </c>
      <c r="C15" s="488" t="s">
        <v>1584</v>
      </c>
      <c r="D15" s="456" t="s">
        <v>1585</v>
      </c>
      <c r="E15" s="456" t="s">
        <v>5014</v>
      </c>
      <c r="F15" s="456" t="s">
        <v>5015</v>
      </c>
      <c r="G15" s="456" t="s">
        <v>5016</v>
      </c>
      <c r="H15" s="456" t="s">
        <v>5017</v>
      </c>
      <c r="I15" s="456" t="s">
        <v>311</v>
      </c>
      <c r="J15" s="435"/>
      <c r="K15" s="435"/>
      <c r="L15" s="435"/>
      <c r="M15" s="447"/>
    </row>
    <row r="16" spans="1:256" ht="30">
      <c r="A16" s="67">
        <v>7</v>
      </c>
      <c r="B16" s="456" t="s">
        <v>4964</v>
      </c>
      <c r="C16" s="488" t="s">
        <v>1584</v>
      </c>
      <c r="D16" s="456" t="s">
        <v>4965</v>
      </c>
      <c r="E16" s="456" t="s">
        <v>426</v>
      </c>
      <c r="F16" s="456" t="s">
        <v>1015</v>
      </c>
      <c r="G16" s="456" t="s">
        <v>5018</v>
      </c>
      <c r="H16" s="456" t="s">
        <v>5665</v>
      </c>
      <c r="I16" s="456" t="s">
        <v>311</v>
      </c>
      <c r="J16" s="435"/>
      <c r="K16" s="435"/>
      <c r="L16" s="435"/>
      <c r="M16" s="447"/>
    </row>
    <row r="17" spans="1:13" ht="30">
      <c r="A17" s="67">
        <v>8</v>
      </c>
      <c r="B17" s="456" t="s">
        <v>4966</v>
      </c>
      <c r="C17" s="488" t="s">
        <v>1584</v>
      </c>
      <c r="D17" s="456" t="s">
        <v>1656</v>
      </c>
      <c r="E17" s="456" t="s">
        <v>4953</v>
      </c>
      <c r="F17" s="456" t="s">
        <v>355</v>
      </c>
      <c r="G17" s="456" t="s">
        <v>4954</v>
      </c>
      <c r="H17" s="456" t="s">
        <v>4961</v>
      </c>
      <c r="I17" s="456" t="s">
        <v>311</v>
      </c>
      <c r="J17" s="435"/>
      <c r="K17" s="435"/>
      <c r="L17" s="435"/>
      <c r="M17" s="447"/>
    </row>
    <row r="18" spans="1:13" ht="30">
      <c r="A18" s="65">
        <v>9</v>
      </c>
      <c r="B18" s="489" t="s">
        <v>4966</v>
      </c>
      <c r="C18" s="488" t="s">
        <v>1584</v>
      </c>
      <c r="D18" s="489" t="s">
        <v>1593</v>
      </c>
      <c r="E18" s="456" t="s">
        <v>1661</v>
      </c>
      <c r="F18" s="489" t="s">
        <v>5019</v>
      </c>
      <c r="G18" s="489" t="s">
        <v>5020</v>
      </c>
      <c r="H18" s="489" t="s">
        <v>5666</v>
      </c>
      <c r="I18" s="489" t="s">
        <v>1588</v>
      </c>
      <c r="J18" s="435"/>
      <c r="K18" s="435"/>
      <c r="L18" s="435"/>
      <c r="M18" s="447"/>
    </row>
    <row r="19" spans="1:13" ht="30">
      <c r="A19" s="67">
        <v>10</v>
      </c>
      <c r="B19" s="456" t="s">
        <v>4967</v>
      </c>
      <c r="C19" s="488" t="s">
        <v>1584</v>
      </c>
      <c r="D19" s="456" t="s">
        <v>1586</v>
      </c>
      <c r="E19" s="456" t="s">
        <v>5021</v>
      </c>
      <c r="F19" s="456" t="s">
        <v>930</v>
      </c>
      <c r="G19" s="456" t="s">
        <v>5022</v>
      </c>
      <c r="H19" s="456" t="s">
        <v>5667</v>
      </c>
      <c r="I19" s="456" t="s">
        <v>311</v>
      </c>
      <c r="J19" s="435"/>
      <c r="K19" s="435"/>
      <c r="L19" s="435"/>
      <c r="M19" s="447"/>
    </row>
    <row r="20" spans="1:13" ht="30">
      <c r="A20" s="67">
        <v>11</v>
      </c>
      <c r="B20" s="456" t="s">
        <v>4967</v>
      </c>
      <c r="C20" s="488" t="s">
        <v>1584</v>
      </c>
      <c r="D20" s="456" t="s">
        <v>1628</v>
      </c>
      <c r="E20" s="456" t="s">
        <v>5023</v>
      </c>
      <c r="F20" s="456" t="s">
        <v>5024</v>
      </c>
      <c r="G20" s="456" t="s">
        <v>5025</v>
      </c>
      <c r="H20" s="456" t="s">
        <v>5668</v>
      </c>
      <c r="I20" s="456" t="s">
        <v>311</v>
      </c>
      <c r="J20" s="435"/>
      <c r="K20" s="435"/>
      <c r="L20" s="435"/>
      <c r="M20" s="447"/>
    </row>
    <row r="21" spans="1:13" ht="30">
      <c r="A21" s="65">
        <v>12</v>
      </c>
      <c r="B21" s="456" t="s">
        <v>4967</v>
      </c>
      <c r="C21" s="488" t="s">
        <v>1584</v>
      </c>
      <c r="D21" s="456" t="s">
        <v>4968</v>
      </c>
      <c r="E21" s="456" t="s">
        <v>1705</v>
      </c>
      <c r="F21" s="456" t="s">
        <v>5026</v>
      </c>
      <c r="G21" s="456" t="s">
        <v>5027</v>
      </c>
      <c r="H21" s="456" t="s">
        <v>5669</v>
      </c>
      <c r="I21" s="456" t="s">
        <v>311</v>
      </c>
      <c r="J21" s="421"/>
      <c r="K21" s="436"/>
      <c r="L21" s="435"/>
      <c r="M21" s="446"/>
    </row>
    <row r="22" spans="1:13" ht="30">
      <c r="A22" s="67">
        <v>13</v>
      </c>
      <c r="B22" s="456" t="s">
        <v>4967</v>
      </c>
      <c r="C22" s="488" t="s">
        <v>1584</v>
      </c>
      <c r="D22" s="456" t="s">
        <v>4968</v>
      </c>
      <c r="E22" s="456" t="s">
        <v>1654</v>
      </c>
      <c r="F22" s="456" t="s">
        <v>1646</v>
      </c>
      <c r="G22" s="456" t="s">
        <v>5028</v>
      </c>
      <c r="H22" s="456" t="s">
        <v>5670</v>
      </c>
      <c r="I22" s="456" t="s">
        <v>1588</v>
      </c>
      <c r="J22" s="421"/>
      <c r="K22" s="421"/>
      <c r="L22" s="435"/>
      <c r="M22" s="446"/>
    </row>
    <row r="23" spans="1:13" ht="30">
      <c r="A23" s="65">
        <v>14</v>
      </c>
      <c r="B23" s="456" t="s">
        <v>4967</v>
      </c>
      <c r="C23" s="488" t="s">
        <v>1584</v>
      </c>
      <c r="D23" s="456" t="s">
        <v>1586</v>
      </c>
      <c r="E23" s="456" t="s">
        <v>4786</v>
      </c>
      <c r="F23" s="456" t="s">
        <v>1015</v>
      </c>
      <c r="G23" s="456" t="s">
        <v>5029</v>
      </c>
      <c r="H23" s="456" t="s">
        <v>5671</v>
      </c>
      <c r="I23" s="456" t="s">
        <v>311</v>
      </c>
      <c r="J23" s="421"/>
      <c r="K23" s="421"/>
      <c r="L23" s="435"/>
      <c r="M23" s="446"/>
    </row>
    <row r="24" spans="1:13" ht="30">
      <c r="A24" s="67">
        <v>15</v>
      </c>
      <c r="B24" s="456" t="s">
        <v>4967</v>
      </c>
      <c r="C24" s="488" t="s">
        <v>1584</v>
      </c>
      <c r="D24" s="456" t="s">
        <v>1622</v>
      </c>
      <c r="E24" s="456" t="s">
        <v>1648</v>
      </c>
      <c r="F24" s="456" t="s">
        <v>5030</v>
      </c>
      <c r="G24" s="456" t="s">
        <v>5031</v>
      </c>
      <c r="H24" s="456" t="s">
        <v>5672</v>
      </c>
      <c r="I24" s="456" t="s">
        <v>311</v>
      </c>
      <c r="J24" s="421"/>
      <c r="K24" s="421"/>
      <c r="L24" s="435"/>
      <c r="M24" s="446"/>
    </row>
    <row r="25" spans="1:13" ht="30">
      <c r="A25" s="67">
        <v>16</v>
      </c>
      <c r="B25" s="456" t="s">
        <v>4967</v>
      </c>
      <c r="C25" s="488" t="s">
        <v>1584</v>
      </c>
      <c r="D25" s="456" t="s">
        <v>1628</v>
      </c>
      <c r="E25" s="456" t="s">
        <v>5032</v>
      </c>
      <c r="F25" s="456" t="s">
        <v>321</v>
      </c>
      <c r="G25" s="456" t="s">
        <v>5033</v>
      </c>
      <c r="H25" s="456" t="s">
        <v>5673</v>
      </c>
      <c r="I25" s="456" t="s">
        <v>311</v>
      </c>
      <c r="J25" s="421"/>
      <c r="K25" s="421"/>
      <c r="L25" s="435"/>
      <c r="M25" s="446"/>
    </row>
    <row r="26" spans="1:13" ht="30">
      <c r="A26" s="65">
        <v>17</v>
      </c>
      <c r="B26" s="456" t="s">
        <v>4967</v>
      </c>
      <c r="C26" s="488" t="s">
        <v>1584</v>
      </c>
      <c r="D26" s="456" t="s">
        <v>1628</v>
      </c>
      <c r="E26" s="456" t="s">
        <v>5034</v>
      </c>
      <c r="F26" s="456" t="s">
        <v>1677</v>
      </c>
      <c r="G26" s="456" t="s">
        <v>5035</v>
      </c>
      <c r="H26" s="456" t="s">
        <v>5674</v>
      </c>
      <c r="I26" s="456" t="s">
        <v>311</v>
      </c>
      <c r="J26" s="421"/>
      <c r="K26" s="421"/>
      <c r="L26" s="435"/>
      <c r="M26" s="446"/>
    </row>
    <row r="27" spans="1:13" ht="30">
      <c r="A27" s="67">
        <v>18</v>
      </c>
      <c r="B27" s="456" t="s">
        <v>4967</v>
      </c>
      <c r="C27" s="488" t="s">
        <v>1584</v>
      </c>
      <c r="D27" s="456" t="s">
        <v>1585</v>
      </c>
      <c r="E27" s="456" t="s">
        <v>5036</v>
      </c>
      <c r="F27" s="456" t="s">
        <v>360</v>
      </c>
      <c r="G27" s="456" t="s">
        <v>5037</v>
      </c>
      <c r="H27" s="456" t="s">
        <v>5675</v>
      </c>
      <c r="I27" s="456" t="s">
        <v>311</v>
      </c>
      <c r="J27" s="421"/>
      <c r="K27" s="421"/>
      <c r="L27" s="435"/>
      <c r="M27" s="446"/>
    </row>
    <row r="28" spans="1:13" ht="30">
      <c r="A28" s="67">
        <v>19</v>
      </c>
      <c r="B28" s="456" t="s">
        <v>4967</v>
      </c>
      <c r="C28" s="488" t="s">
        <v>1584</v>
      </c>
      <c r="D28" s="456" t="s">
        <v>1585</v>
      </c>
      <c r="E28" s="456" t="s">
        <v>5038</v>
      </c>
      <c r="F28" s="456" t="s">
        <v>5039</v>
      </c>
      <c r="G28" s="456" t="s">
        <v>5040</v>
      </c>
      <c r="H28" s="456" t="s">
        <v>5676</v>
      </c>
      <c r="I28" s="456" t="s">
        <v>1595</v>
      </c>
      <c r="J28" s="421"/>
      <c r="K28" s="421"/>
      <c r="L28" s="435"/>
      <c r="M28" s="446"/>
    </row>
    <row r="29" spans="1:13" ht="30">
      <c r="A29" s="65">
        <v>20</v>
      </c>
      <c r="B29" s="456" t="s">
        <v>4967</v>
      </c>
      <c r="C29" s="488" t="s">
        <v>1584</v>
      </c>
      <c r="D29" s="456" t="s">
        <v>1586</v>
      </c>
      <c r="E29" s="456" t="s">
        <v>5041</v>
      </c>
      <c r="F29" s="456" t="s">
        <v>5042</v>
      </c>
      <c r="G29" s="456" t="s">
        <v>5043</v>
      </c>
      <c r="H29" s="456" t="s">
        <v>5677</v>
      </c>
      <c r="I29" s="456" t="s">
        <v>311</v>
      </c>
      <c r="J29" s="421"/>
      <c r="K29" s="421"/>
      <c r="L29" s="435"/>
      <c r="M29" s="446"/>
    </row>
    <row r="30" spans="1:13" ht="30">
      <c r="A30" s="67">
        <v>21</v>
      </c>
      <c r="B30" s="456" t="s">
        <v>4967</v>
      </c>
      <c r="C30" s="488" t="s">
        <v>1584</v>
      </c>
      <c r="D30" s="456" t="s">
        <v>323</v>
      </c>
      <c r="E30" s="456" t="s">
        <v>5044</v>
      </c>
      <c r="F30" s="456" t="s">
        <v>4787</v>
      </c>
      <c r="G30" s="456" t="s">
        <v>5045</v>
      </c>
      <c r="H30" s="456" t="s">
        <v>5678</v>
      </c>
      <c r="I30" s="456" t="s">
        <v>311</v>
      </c>
      <c r="J30" s="421"/>
      <c r="K30" s="421"/>
      <c r="L30" s="435"/>
      <c r="M30" s="446"/>
    </row>
    <row r="31" spans="1:13" ht="30">
      <c r="A31" s="65">
        <v>22</v>
      </c>
      <c r="B31" s="456" t="s">
        <v>4967</v>
      </c>
      <c r="C31" s="488" t="s">
        <v>1584</v>
      </c>
      <c r="D31" s="456" t="s">
        <v>1586</v>
      </c>
      <c r="E31" s="456" t="s">
        <v>5046</v>
      </c>
      <c r="F31" s="456" t="s">
        <v>996</v>
      </c>
      <c r="G31" s="456" t="s">
        <v>5047</v>
      </c>
      <c r="H31" s="456" t="s">
        <v>5679</v>
      </c>
      <c r="I31" s="456" t="s">
        <v>311</v>
      </c>
      <c r="J31" s="421"/>
      <c r="K31" s="421"/>
      <c r="L31" s="435"/>
      <c r="M31" s="446"/>
    </row>
    <row r="32" spans="1:13" ht="30">
      <c r="A32" s="67">
        <v>23</v>
      </c>
      <c r="B32" s="456" t="s">
        <v>4967</v>
      </c>
      <c r="C32" s="488" t="s">
        <v>1584</v>
      </c>
      <c r="D32" s="456" t="s">
        <v>1622</v>
      </c>
      <c r="E32" s="456" t="s">
        <v>464</v>
      </c>
      <c r="F32" s="456" t="s">
        <v>1702</v>
      </c>
      <c r="G32" s="456" t="s">
        <v>5048</v>
      </c>
      <c r="H32" s="456" t="s">
        <v>5680</v>
      </c>
      <c r="I32" s="456" t="s">
        <v>311</v>
      </c>
      <c r="J32" s="421"/>
      <c r="K32" s="421"/>
      <c r="L32" s="435"/>
      <c r="M32" s="446"/>
    </row>
    <row r="33" spans="1:13" ht="30">
      <c r="A33" s="67">
        <v>24</v>
      </c>
      <c r="B33" s="456" t="s">
        <v>4967</v>
      </c>
      <c r="C33" s="488" t="s">
        <v>1584</v>
      </c>
      <c r="D33" s="456" t="s">
        <v>1586</v>
      </c>
      <c r="E33" s="489" t="s">
        <v>1645</v>
      </c>
      <c r="F33" s="456" t="s">
        <v>441</v>
      </c>
      <c r="G33" s="456" t="s">
        <v>2212</v>
      </c>
      <c r="H33" s="456" t="s">
        <v>5681</v>
      </c>
      <c r="I33" s="456" t="s">
        <v>311</v>
      </c>
      <c r="J33" s="421"/>
      <c r="K33" s="421"/>
      <c r="L33" s="435"/>
      <c r="M33" s="446"/>
    </row>
    <row r="34" spans="1:13" ht="30">
      <c r="A34" s="65">
        <v>25</v>
      </c>
      <c r="B34" s="456" t="s">
        <v>4967</v>
      </c>
      <c r="C34" s="488" t="s">
        <v>1584</v>
      </c>
      <c r="D34" s="456" t="s">
        <v>1586</v>
      </c>
      <c r="E34" s="499" t="s">
        <v>5049</v>
      </c>
      <c r="F34" s="456" t="s">
        <v>537</v>
      </c>
      <c r="G34" s="456" t="s">
        <v>2213</v>
      </c>
      <c r="H34" s="456" t="s">
        <v>5682</v>
      </c>
      <c r="I34" s="456" t="s">
        <v>311</v>
      </c>
      <c r="J34" s="421"/>
      <c r="K34" s="421"/>
      <c r="L34" s="435"/>
      <c r="M34" s="446"/>
    </row>
    <row r="35" spans="1:13" ht="30">
      <c r="A35" s="67">
        <v>26</v>
      </c>
      <c r="B35" s="456" t="s">
        <v>4967</v>
      </c>
      <c r="C35" s="488" t="s">
        <v>1584</v>
      </c>
      <c r="D35" s="456" t="s">
        <v>1657</v>
      </c>
      <c r="E35" s="456" t="s">
        <v>5050</v>
      </c>
      <c r="F35" s="456" t="s">
        <v>5051</v>
      </c>
      <c r="G35" s="456" t="s">
        <v>5052</v>
      </c>
      <c r="H35" s="456" t="s">
        <v>5683</v>
      </c>
      <c r="I35" s="456" t="s">
        <v>311</v>
      </c>
      <c r="J35" s="421"/>
      <c r="K35" s="421"/>
      <c r="L35" s="435"/>
      <c r="M35" s="446"/>
    </row>
    <row r="36" spans="1:13" ht="30">
      <c r="A36" s="67">
        <v>27</v>
      </c>
      <c r="B36" s="456" t="s">
        <v>4967</v>
      </c>
      <c r="C36" s="488" t="s">
        <v>1584</v>
      </c>
      <c r="D36" s="456" t="s">
        <v>1585</v>
      </c>
      <c r="E36" s="456" t="s">
        <v>1596</v>
      </c>
      <c r="F36" s="456" t="s">
        <v>1711</v>
      </c>
      <c r="G36" s="456" t="s">
        <v>5053</v>
      </c>
      <c r="H36" s="456" t="s">
        <v>5684</v>
      </c>
      <c r="I36" s="456" t="s">
        <v>311</v>
      </c>
      <c r="J36" s="421"/>
      <c r="K36" s="421"/>
      <c r="L36" s="435"/>
      <c r="M36" s="446"/>
    </row>
    <row r="37" spans="1:13" ht="30">
      <c r="A37" s="65">
        <v>28</v>
      </c>
      <c r="B37" s="456" t="s">
        <v>4967</v>
      </c>
      <c r="C37" s="488" t="s">
        <v>1584</v>
      </c>
      <c r="D37" s="456" t="s">
        <v>4969</v>
      </c>
      <c r="E37" s="456" t="s">
        <v>5054</v>
      </c>
      <c r="F37" s="456" t="s">
        <v>647</v>
      </c>
      <c r="G37" s="456" t="s">
        <v>5055</v>
      </c>
      <c r="H37" s="456" t="s">
        <v>5685</v>
      </c>
      <c r="I37" s="456" t="s">
        <v>311</v>
      </c>
      <c r="J37" s="421"/>
      <c r="K37" s="421"/>
      <c r="L37" s="435"/>
      <c r="M37" s="446"/>
    </row>
    <row r="38" spans="1:13" ht="30">
      <c r="A38" s="67">
        <v>29</v>
      </c>
      <c r="B38" s="456" t="s">
        <v>4967</v>
      </c>
      <c r="C38" s="488" t="s">
        <v>1584</v>
      </c>
      <c r="D38" s="456" t="s">
        <v>1585</v>
      </c>
      <c r="E38" s="456" t="s">
        <v>5056</v>
      </c>
      <c r="F38" s="456" t="s">
        <v>5057</v>
      </c>
      <c r="G38" s="456" t="s">
        <v>5058</v>
      </c>
      <c r="H38" s="456" t="s">
        <v>5686</v>
      </c>
      <c r="I38" s="456" t="s">
        <v>311</v>
      </c>
      <c r="J38" s="421"/>
      <c r="K38" s="421"/>
      <c r="L38" s="435"/>
      <c r="M38" s="446"/>
    </row>
    <row r="39" spans="1:13" ht="30">
      <c r="A39" s="65">
        <v>30</v>
      </c>
      <c r="B39" s="456" t="s">
        <v>4967</v>
      </c>
      <c r="C39" s="488" t="s">
        <v>1584</v>
      </c>
      <c r="D39" s="456" t="s">
        <v>1622</v>
      </c>
      <c r="E39" s="456" t="s">
        <v>5059</v>
      </c>
      <c r="F39" s="456" t="s">
        <v>398</v>
      </c>
      <c r="G39" s="456" t="s">
        <v>5060</v>
      </c>
      <c r="H39" s="456" t="s">
        <v>5687</v>
      </c>
      <c r="I39" s="456" t="s">
        <v>311</v>
      </c>
      <c r="J39" s="421"/>
      <c r="K39" s="421"/>
      <c r="L39" s="435"/>
      <c r="M39" s="446"/>
    </row>
    <row r="40" spans="1:13" ht="30">
      <c r="A40" s="67">
        <v>31</v>
      </c>
      <c r="B40" s="456" t="s">
        <v>4967</v>
      </c>
      <c r="C40" s="488" t="s">
        <v>1584</v>
      </c>
      <c r="D40" s="456" t="s">
        <v>1628</v>
      </c>
      <c r="E40" s="456" t="s">
        <v>5061</v>
      </c>
      <c r="F40" s="456" t="s">
        <v>5062</v>
      </c>
      <c r="G40" s="456" t="s">
        <v>5063</v>
      </c>
      <c r="H40" s="456" t="s">
        <v>5688</v>
      </c>
      <c r="I40" s="456" t="s">
        <v>311</v>
      </c>
      <c r="J40" s="421"/>
      <c r="K40" s="421"/>
      <c r="L40" s="435"/>
      <c r="M40" s="446"/>
    </row>
    <row r="41" spans="1:13" ht="30">
      <c r="A41" s="67">
        <v>32</v>
      </c>
      <c r="B41" s="456" t="s">
        <v>4967</v>
      </c>
      <c r="C41" s="488" t="s">
        <v>1584</v>
      </c>
      <c r="D41" s="456" t="s">
        <v>1657</v>
      </c>
      <c r="E41" s="456" t="s">
        <v>5064</v>
      </c>
      <c r="F41" s="456" t="s">
        <v>533</v>
      </c>
      <c r="G41" s="456" t="s">
        <v>5065</v>
      </c>
      <c r="H41" s="456" t="s">
        <v>5689</v>
      </c>
      <c r="I41" s="456" t="s">
        <v>1588</v>
      </c>
      <c r="J41" s="421"/>
      <c r="K41" s="421"/>
      <c r="L41" s="435"/>
      <c r="M41" s="446"/>
    </row>
    <row r="42" spans="1:13" ht="30">
      <c r="A42" s="65">
        <v>33</v>
      </c>
      <c r="B42" s="456" t="s">
        <v>4967</v>
      </c>
      <c r="C42" s="488" t="s">
        <v>1584</v>
      </c>
      <c r="D42" s="456" t="s">
        <v>1586</v>
      </c>
      <c r="E42" s="456" t="s">
        <v>5066</v>
      </c>
      <c r="F42" s="456" t="s">
        <v>1581</v>
      </c>
      <c r="G42" s="456" t="s">
        <v>5067</v>
      </c>
      <c r="H42" s="456" t="s">
        <v>5690</v>
      </c>
      <c r="I42" s="456" t="s">
        <v>311</v>
      </c>
      <c r="J42" s="421"/>
      <c r="K42" s="421"/>
      <c r="L42" s="435"/>
      <c r="M42" s="446"/>
    </row>
    <row r="43" spans="1:13" ht="30">
      <c r="A43" s="67">
        <v>34</v>
      </c>
      <c r="B43" s="456" t="s">
        <v>4967</v>
      </c>
      <c r="C43" s="488" t="s">
        <v>1584</v>
      </c>
      <c r="D43" s="456" t="s">
        <v>1628</v>
      </c>
      <c r="E43" s="456" t="s">
        <v>5068</v>
      </c>
      <c r="F43" s="456" t="s">
        <v>419</v>
      </c>
      <c r="G43" s="456" t="s">
        <v>5069</v>
      </c>
      <c r="H43" s="456" t="s">
        <v>5691</v>
      </c>
      <c r="I43" s="456" t="s">
        <v>311</v>
      </c>
      <c r="J43" s="421"/>
      <c r="K43" s="421"/>
      <c r="L43" s="435"/>
      <c r="M43" s="446"/>
    </row>
    <row r="44" spans="1:13" ht="30">
      <c r="A44" s="67">
        <v>35</v>
      </c>
      <c r="B44" s="456" t="s">
        <v>4967</v>
      </c>
      <c r="C44" s="488" t="s">
        <v>1584</v>
      </c>
      <c r="D44" s="456" t="s">
        <v>1622</v>
      </c>
      <c r="E44" s="456" t="s">
        <v>5070</v>
      </c>
      <c r="F44" s="456" t="s">
        <v>441</v>
      </c>
      <c r="G44" s="456" t="s">
        <v>5071</v>
      </c>
      <c r="H44" s="456" t="s">
        <v>5692</v>
      </c>
      <c r="I44" s="456" t="s">
        <v>311</v>
      </c>
      <c r="J44" s="421"/>
      <c r="K44" s="421"/>
      <c r="L44" s="435"/>
      <c r="M44" s="446"/>
    </row>
    <row r="45" spans="1:13" ht="30">
      <c r="A45" s="65">
        <v>36</v>
      </c>
      <c r="B45" s="456" t="s">
        <v>4967</v>
      </c>
      <c r="C45" s="488" t="s">
        <v>1584</v>
      </c>
      <c r="D45" s="456" t="s">
        <v>323</v>
      </c>
      <c r="E45" s="456" t="s">
        <v>1610</v>
      </c>
      <c r="F45" s="456" t="s">
        <v>1611</v>
      </c>
      <c r="G45" s="456" t="s">
        <v>1612</v>
      </c>
      <c r="H45" s="456" t="s">
        <v>1613</v>
      </c>
      <c r="I45" s="456" t="s">
        <v>1595</v>
      </c>
      <c r="J45" s="421"/>
      <c r="K45" s="421"/>
      <c r="L45" s="435"/>
      <c r="M45" s="446"/>
    </row>
    <row r="46" spans="1:13" ht="30">
      <c r="A46" s="67">
        <v>37</v>
      </c>
      <c r="B46" s="456" t="s">
        <v>4967</v>
      </c>
      <c r="C46" s="488" t="s">
        <v>1584</v>
      </c>
      <c r="D46" s="456" t="s">
        <v>4968</v>
      </c>
      <c r="E46" s="456" t="s">
        <v>5072</v>
      </c>
      <c r="F46" s="456" t="s">
        <v>5073</v>
      </c>
      <c r="G46" s="456" t="s">
        <v>5074</v>
      </c>
      <c r="H46" s="456" t="s">
        <v>5693</v>
      </c>
      <c r="I46" s="456" t="s">
        <v>311</v>
      </c>
      <c r="J46" s="421"/>
      <c r="K46" s="421"/>
      <c r="L46" s="435"/>
      <c r="M46" s="446"/>
    </row>
    <row r="47" spans="1:13" ht="30">
      <c r="A47" s="65">
        <v>38</v>
      </c>
      <c r="B47" s="456" t="s">
        <v>4967</v>
      </c>
      <c r="C47" s="488" t="s">
        <v>1584</v>
      </c>
      <c r="D47" s="456" t="s">
        <v>4970</v>
      </c>
      <c r="E47" s="456" t="s">
        <v>5075</v>
      </c>
      <c r="F47" s="456" t="s">
        <v>5076</v>
      </c>
      <c r="G47" s="456" t="s">
        <v>5077</v>
      </c>
      <c r="H47" s="456" t="s">
        <v>5694</v>
      </c>
      <c r="I47" s="456" t="s">
        <v>311</v>
      </c>
      <c r="J47" s="421"/>
      <c r="K47" s="421"/>
      <c r="L47" s="435"/>
      <c r="M47" s="446"/>
    </row>
    <row r="48" spans="1:13" ht="30">
      <c r="A48" s="67">
        <v>39</v>
      </c>
      <c r="B48" s="456" t="s">
        <v>4967</v>
      </c>
      <c r="C48" s="488" t="s">
        <v>1584</v>
      </c>
      <c r="D48" s="456" t="s">
        <v>1622</v>
      </c>
      <c r="E48" s="456" t="s">
        <v>5078</v>
      </c>
      <c r="F48" s="456" t="s">
        <v>1690</v>
      </c>
      <c r="G48" s="456" t="s">
        <v>5079</v>
      </c>
      <c r="H48" s="456" t="s">
        <v>5695</v>
      </c>
      <c r="I48" s="456" t="s">
        <v>311</v>
      </c>
      <c r="J48" s="421"/>
      <c r="K48" s="421"/>
      <c r="L48" s="435"/>
      <c r="M48" s="446"/>
    </row>
    <row r="49" spans="1:13" ht="30">
      <c r="A49" s="67">
        <v>40</v>
      </c>
      <c r="B49" s="456" t="s">
        <v>4967</v>
      </c>
      <c r="C49" s="488" t="s">
        <v>1584</v>
      </c>
      <c r="D49" s="456" t="s">
        <v>1585</v>
      </c>
      <c r="E49" s="456" t="s">
        <v>5080</v>
      </c>
      <c r="F49" s="456" t="s">
        <v>5081</v>
      </c>
      <c r="G49" s="456" t="s">
        <v>5082</v>
      </c>
      <c r="H49" s="456" t="s">
        <v>5696</v>
      </c>
      <c r="I49" s="456" t="s">
        <v>311</v>
      </c>
      <c r="J49" s="421"/>
      <c r="K49" s="421"/>
      <c r="L49" s="435"/>
      <c r="M49" s="446"/>
    </row>
    <row r="50" spans="1:13" ht="30">
      <c r="A50" s="65">
        <v>41</v>
      </c>
      <c r="B50" s="456" t="s">
        <v>4967</v>
      </c>
      <c r="C50" s="488" t="s">
        <v>1584</v>
      </c>
      <c r="D50" s="456" t="s">
        <v>1622</v>
      </c>
      <c r="E50" s="456" t="s">
        <v>5083</v>
      </c>
      <c r="F50" s="456" t="s">
        <v>533</v>
      </c>
      <c r="G50" s="456" t="s">
        <v>5084</v>
      </c>
      <c r="H50" s="456" t="s">
        <v>5697</v>
      </c>
      <c r="I50" s="456" t="s">
        <v>311</v>
      </c>
      <c r="J50" s="421"/>
      <c r="K50" s="421"/>
      <c r="L50" s="435"/>
      <c r="M50" s="446"/>
    </row>
    <row r="51" spans="1:13" ht="30">
      <c r="A51" s="67">
        <v>42</v>
      </c>
      <c r="B51" s="456" t="s">
        <v>4967</v>
      </c>
      <c r="C51" s="488" t="s">
        <v>1584</v>
      </c>
      <c r="D51" s="456" t="s">
        <v>1585</v>
      </c>
      <c r="E51" s="456" t="s">
        <v>5085</v>
      </c>
      <c r="F51" s="456" t="s">
        <v>481</v>
      </c>
      <c r="G51" s="456" t="s">
        <v>5086</v>
      </c>
      <c r="H51" s="456" t="s">
        <v>5698</v>
      </c>
      <c r="I51" s="456" t="s">
        <v>311</v>
      </c>
      <c r="J51" s="421"/>
      <c r="K51" s="421"/>
      <c r="L51" s="435"/>
      <c r="M51" s="446"/>
    </row>
    <row r="52" spans="1:13" ht="30">
      <c r="A52" s="67">
        <v>43</v>
      </c>
      <c r="B52" s="456" t="s">
        <v>4967</v>
      </c>
      <c r="C52" s="488" t="s">
        <v>1584</v>
      </c>
      <c r="D52" s="456" t="s">
        <v>1585</v>
      </c>
      <c r="E52" s="456" t="s">
        <v>5087</v>
      </c>
      <c r="F52" s="456" t="s">
        <v>5088</v>
      </c>
      <c r="G52" s="456" t="s">
        <v>5089</v>
      </c>
      <c r="H52" s="456" t="s">
        <v>5699</v>
      </c>
      <c r="I52" s="456" t="s">
        <v>311</v>
      </c>
      <c r="J52" s="421"/>
      <c r="K52" s="421"/>
      <c r="L52" s="435"/>
      <c r="M52" s="446"/>
    </row>
    <row r="53" spans="1:13" ht="30">
      <c r="A53" s="65">
        <v>44</v>
      </c>
      <c r="B53" s="456" t="s">
        <v>4967</v>
      </c>
      <c r="C53" s="488" t="s">
        <v>1584</v>
      </c>
      <c r="D53" s="456" t="s">
        <v>1585</v>
      </c>
      <c r="E53" s="489" t="s">
        <v>5090</v>
      </c>
      <c r="F53" s="456" t="s">
        <v>1690</v>
      </c>
      <c r="G53" s="456" t="s">
        <v>5091</v>
      </c>
      <c r="H53" s="456" t="s">
        <v>5700</v>
      </c>
      <c r="I53" s="456" t="s">
        <v>311</v>
      </c>
      <c r="J53" s="421"/>
      <c r="K53" s="421"/>
      <c r="L53" s="435"/>
      <c r="M53" s="446"/>
    </row>
    <row r="54" spans="1:13" ht="30">
      <c r="A54" s="67">
        <v>45</v>
      </c>
      <c r="B54" s="456" t="s">
        <v>4971</v>
      </c>
      <c r="C54" s="488" t="s">
        <v>1584</v>
      </c>
      <c r="D54" s="456" t="s">
        <v>4972</v>
      </c>
      <c r="E54" s="456" t="s">
        <v>5092</v>
      </c>
      <c r="F54" s="456" t="s">
        <v>5093</v>
      </c>
      <c r="G54" s="456" t="s">
        <v>5094</v>
      </c>
      <c r="H54" s="456" t="s">
        <v>1587</v>
      </c>
      <c r="I54" s="456" t="s">
        <v>1589</v>
      </c>
      <c r="J54" s="421"/>
      <c r="K54" s="421"/>
      <c r="L54" s="435"/>
      <c r="M54" s="446"/>
    </row>
    <row r="55" spans="1:13" ht="30">
      <c r="A55" s="65">
        <v>46</v>
      </c>
      <c r="B55" s="456" t="s">
        <v>4971</v>
      </c>
      <c r="C55" s="488" t="s">
        <v>1584</v>
      </c>
      <c r="D55" s="456" t="s">
        <v>1628</v>
      </c>
      <c r="E55" s="456" t="s">
        <v>5095</v>
      </c>
      <c r="F55" s="456" t="s">
        <v>1637</v>
      </c>
      <c r="G55" s="456" t="s">
        <v>5096</v>
      </c>
      <c r="H55" s="456" t="s">
        <v>5701</v>
      </c>
      <c r="I55" s="456" t="s">
        <v>311</v>
      </c>
      <c r="J55" s="421"/>
      <c r="K55" s="421"/>
      <c r="L55" s="435"/>
      <c r="M55" s="446"/>
    </row>
    <row r="56" spans="1:13" ht="30">
      <c r="A56" s="67">
        <v>47</v>
      </c>
      <c r="B56" s="456" t="s">
        <v>4971</v>
      </c>
      <c r="C56" s="488" t="s">
        <v>1584</v>
      </c>
      <c r="D56" s="456" t="s">
        <v>4973</v>
      </c>
      <c r="E56" s="456" t="s">
        <v>320</v>
      </c>
      <c r="F56" s="456" t="s">
        <v>5097</v>
      </c>
      <c r="G56" s="456" t="s">
        <v>5098</v>
      </c>
      <c r="H56" s="456" t="s">
        <v>5702</v>
      </c>
      <c r="I56" s="456" t="s">
        <v>1631</v>
      </c>
      <c r="J56" s="422"/>
      <c r="K56" s="422"/>
      <c r="L56" s="435"/>
      <c r="M56" s="446"/>
    </row>
    <row r="57" spans="1:13" ht="30">
      <c r="A57" s="67">
        <v>48</v>
      </c>
      <c r="B57" s="456" t="s">
        <v>4971</v>
      </c>
      <c r="C57" s="488" t="s">
        <v>1584</v>
      </c>
      <c r="D57" s="456" t="s">
        <v>4974</v>
      </c>
      <c r="E57" s="456" t="s">
        <v>5099</v>
      </c>
      <c r="F57" s="456" t="s">
        <v>5100</v>
      </c>
      <c r="G57" s="456" t="s">
        <v>5101</v>
      </c>
      <c r="H57" s="456" t="s">
        <v>5703</v>
      </c>
      <c r="I57" s="456" t="s">
        <v>311</v>
      </c>
      <c r="J57" s="422"/>
      <c r="K57" s="422"/>
      <c r="L57" s="435"/>
      <c r="M57" s="446"/>
    </row>
    <row r="58" spans="1:13" ht="30">
      <c r="A58" s="65">
        <v>49</v>
      </c>
      <c r="B58" s="456" t="s">
        <v>4971</v>
      </c>
      <c r="C58" s="488" t="s">
        <v>1584</v>
      </c>
      <c r="D58" s="456" t="s">
        <v>1622</v>
      </c>
      <c r="E58" s="456" t="s">
        <v>5102</v>
      </c>
      <c r="F58" s="456" t="s">
        <v>5103</v>
      </c>
      <c r="G58" s="456" t="s">
        <v>5104</v>
      </c>
      <c r="H58" s="456" t="s">
        <v>5704</v>
      </c>
      <c r="I58" s="456" t="s">
        <v>311</v>
      </c>
      <c r="J58" s="422"/>
      <c r="K58" s="422"/>
      <c r="L58" s="435"/>
      <c r="M58" s="446"/>
    </row>
    <row r="59" spans="1:13" ht="30">
      <c r="A59" s="67">
        <v>50</v>
      </c>
      <c r="B59" s="456" t="s">
        <v>4971</v>
      </c>
      <c r="C59" s="488" t="s">
        <v>1584</v>
      </c>
      <c r="D59" s="456" t="s">
        <v>1585</v>
      </c>
      <c r="E59" s="456" t="s">
        <v>5105</v>
      </c>
      <c r="F59" s="456" t="s">
        <v>947</v>
      </c>
      <c r="G59" s="456" t="s">
        <v>5106</v>
      </c>
      <c r="H59" s="456" t="s">
        <v>5705</v>
      </c>
      <c r="I59" s="456" t="s">
        <v>1588</v>
      </c>
      <c r="J59" s="422"/>
      <c r="K59" s="422"/>
      <c r="L59" s="435"/>
      <c r="M59" s="446"/>
    </row>
    <row r="60" spans="1:13" ht="30">
      <c r="A60" s="67">
        <v>51</v>
      </c>
      <c r="B60" s="456" t="s">
        <v>4971</v>
      </c>
      <c r="C60" s="488" t="s">
        <v>1584</v>
      </c>
      <c r="D60" s="456" t="s">
        <v>1585</v>
      </c>
      <c r="E60" s="456" t="s">
        <v>5107</v>
      </c>
      <c r="F60" s="456" t="s">
        <v>5108</v>
      </c>
      <c r="G60" s="456" t="s">
        <v>5109</v>
      </c>
      <c r="H60" s="456" t="s">
        <v>5705</v>
      </c>
      <c r="I60" s="456" t="s">
        <v>1588</v>
      </c>
      <c r="J60" s="437"/>
      <c r="K60" s="437"/>
      <c r="L60" s="435"/>
      <c r="M60" s="446"/>
    </row>
    <row r="61" spans="1:13" ht="30">
      <c r="A61" s="65">
        <v>52</v>
      </c>
      <c r="B61" s="456" t="s">
        <v>4971</v>
      </c>
      <c r="C61" s="488" t="s">
        <v>1584</v>
      </c>
      <c r="D61" s="456" t="s">
        <v>1586</v>
      </c>
      <c r="E61" s="456" t="s">
        <v>380</v>
      </c>
      <c r="F61" s="456" t="s">
        <v>419</v>
      </c>
      <c r="G61" s="456" t="s">
        <v>5110</v>
      </c>
      <c r="H61" s="456" t="s">
        <v>5706</v>
      </c>
      <c r="I61" s="456" t="s">
        <v>311</v>
      </c>
      <c r="J61" s="440"/>
      <c r="K61" s="440"/>
      <c r="L61" s="438"/>
      <c r="M61" s="446"/>
    </row>
    <row r="62" spans="1:13" ht="30">
      <c r="A62" s="67">
        <v>53</v>
      </c>
      <c r="B62" s="456" t="s">
        <v>4971</v>
      </c>
      <c r="C62" s="488" t="s">
        <v>1584</v>
      </c>
      <c r="D62" s="456" t="s">
        <v>1585</v>
      </c>
      <c r="E62" s="456" t="s">
        <v>5111</v>
      </c>
      <c r="F62" s="456" t="s">
        <v>477</v>
      </c>
      <c r="G62" s="456" t="s">
        <v>5112</v>
      </c>
      <c r="H62" s="456" t="s">
        <v>5707</v>
      </c>
      <c r="I62" s="456" t="s">
        <v>311</v>
      </c>
      <c r="J62" s="439"/>
      <c r="K62" s="440"/>
      <c r="L62" s="435"/>
      <c r="M62" s="446"/>
    </row>
    <row r="63" spans="1:13" ht="30">
      <c r="A63" s="65">
        <v>54</v>
      </c>
      <c r="B63" s="456" t="s">
        <v>4971</v>
      </c>
      <c r="C63" s="488" t="s">
        <v>1584</v>
      </c>
      <c r="D63" s="456" t="s">
        <v>1628</v>
      </c>
      <c r="E63" s="456" t="s">
        <v>5113</v>
      </c>
      <c r="F63" s="456" t="s">
        <v>1693</v>
      </c>
      <c r="G63" s="456" t="s">
        <v>5114</v>
      </c>
      <c r="H63" s="456" t="s">
        <v>5708</v>
      </c>
      <c r="I63" s="456" t="s">
        <v>1700</v>
      </c>
      <c r="J63" s="439"/>
      <c r="K63" s="440"/>
      <c r="L63" s="435"/>
      <c r="M63" s="446"/>
    </row>
    <row r="64" spans="1:13" ht="30">
      <c r="A64" s="67">
        <v>55</v>
      </c>
      <c r="B64" s="456" t="s">
        <v>4971</v>
      </c>
      <c r="C64" s="488" t="s">
        <v>1584</v>
      </c>
      <c r="D64" s="456" t="s">
        <v>4975</v>
      </c>
      <c r="E64" s="456" t="s">
        <v>4782</v>
      </c>
      <c r="F64" s="456" t="s">
        <v>316</v>
      </c>
      <c r="G64" s="456" t="s">
        <v>4783</v>
      </c>
      <c r="H64" s="456" t="s">
        <v>5709</v>
      </c>
      <c r="I64" s="456" t="s">
        <v>1700</v>
      </c>
      <c r="J64" s="439"/>
      <c r="K64" s="440"/>
      <c r="L64" s="435"/>
      <c r="M64" s="446"/>
    </row>
    <row r="65" spans="1:13" ht="30">
      <c r="A65" s="67">
        <v>56</v>
      </c>
      <c r="B65" s="456" t="s">
        <v>4971</v>
      </c>
      <c r="C65" s="488" t="s">
        <v>1584</v>
      </c>
      <c r="D65" s="456" t="s">
        <v>1585</v>
      </c>
      <c r="E65" s="456" t="s">
        <v>5115</v>
      </c>
      <c r="F65" s="456" t="s">
        <v>5116</v>
      </c>
      <c r="G65" s="456" t="s">
        <v>5117</v>
      </c>
      <c r="H65" s="456" t="s">
        <v>5710</v>
      </c>
      <c r="I65" s="456" t="s">
        <v>311</v>
      </c>
      <c r="J65" s="439"/>
      <c r="K65" s="440"/>
      <c r="L65" s="435"/>
      <c r="M65" s="446"/>
    </row>
    <row r="66" spans="1:13" ht="30">
      <c r="A66" s="65">
        <v>57</v>
      </c>
      <c r="B66" s="456" t="s">
        <v>4971</v>
      </c>
      <c r="C66" s="488" t="s">
        <v>1584</v>
      </c>
      <c r="D66" s="456" t="s">
        <v>1585</v>
      </c>
      <c r="E66" s="456" t="s">
        <v>4782</v>
      </c>
      <c r="F66" s="456" t="s">
        <v>316</v>
      </c>
      <c r="G66" s="456" t="s">
        <v>4783</v>
      </c>
      <c r="H66" s="456" t="s">
        <v>4784</v>
      </c>
      <c r="I66" s="456" t="s">
        <v>1631</v>
      </c>
      <c r="J66" s="439"/>
      <c r="K66" s="440"/>
      <c r="L66" s="435"/>
      <c r="M66" s="446"/>
    </row>
    <row r="67" spans="1:13" ht="30">
      <c r="A67" s="67">
        <v>58</v>
      </c>
      <c r="B67" s="456" t="s">
        <v>4971</v>
      </c>
      <c r="C67" s="488" t="s">
        <v>1584</v>
      </c>
      <c r="D67" s="456" t="s">
        <v>1622</v>
      </c>
      <c r="E67" s="456" t="s">
        <v>5118</v>
      </c>
      <c r="F67" s="456" t="s">
        <v>321</v>
      </c>
      <c r="G67" s="456" t="s">
        <v>5119</v>
      </c>
      <c r="H67" s="456" t="s">
        <v>5711</v>
      </c>
      <c r="I67" s="456" t="s">
        <v>311</v>
      </c>
      <c r="J67" s="439"/>
      <c r="K67" s="440"/>
      <c r="L67" s="435"/>
      <c r="M67" s="446"/>
    </row>
    <row r="68" spans="1:13" ht="30">
      <c r="A68" s="67">
        <v>59</v>
      </c>
      <c r="B68" s="456" t="s">
        <v>4971</v>
      </c>
      <c r="C68" s="488" t="s">
        <v>1584</v>
      </c>
      <c r="D68" s="456" t="s">
        <v>1586</v>
      </c>
      <c r="E68" s="456" t="s">
        <v>5120</v>
      </c>
      <c r="F68" s="456" t="s">
        <v>5121</v>
      </c>
      <c r="G68" s="456" t="s">
        <v>5122</v>
      </c>
      <c r="H68" s="456" t="s">
        <v>5712</v>
      </c>
      <c r="I68" s="456" t="s">
        <v>311</v>
      </c>
      <c r="J68" s="439"/>
      <c r="K68" s="440"/>
      <c r="L68" s="435"/>
      <c r="M68" s="446"/>
    </row>
    <row r="69" spans="1:13" ht="30">
      <c r="A69" s="65">
        <v>60</v>
      </c>
      <c r="B69" s="456" t="s">
        <v>4971</v>
      </c>
      <c r="C69" s="488" t="s">
        <v>1584</v>
      </c>
      <c r="D69" s="456" t="s">
        <v>1622</v>
      </c>
      <c r="E69" s="456" t="s">
        <v>5123</v>
      </c>
      <c r="F69" s="456" t="s">
        <v>1650</v>
      </c>
      <c r="G69" s="456" t="s">
        <v>5124</v>
      </c>
      <c r="H69" s="456" t="s">
        <v>5713</v>
      </c>
      <c r="I69" s="456" t="s">
        <v>1631</v>
      </c>
      <c r="J69" s="439"/>
      <c r="K69" s="440"/>
      <c r="L69" s="435"/>
      <c r="M69" s="446"/>
    </row>
    <row r="70" spans="1:13" ht="30">
      <c r="A70" s="67">
        <v>61</v>
      </c>
      <c r="B70" s="456" t="s">
        <v>4971</v>
      </c>
      <c r="C70" s="488" t="s">
        <v>1584</v>
      </c>
      <c r="D70" s="456" t="s">
        <v>1622</v>
      </c>
      <c r="E70" s="456" t="s">
        <v>1701</v>
      </c>
      <c r="F70" s="456" t="s">
        <v>5125</v>
      </c>
      <c r="G70" s="456" t="s">
        <v>5126</v>
      </c>
      <c r="H70" s="456" t="s">
        <v>5714</v>
      </c>
      <c r="I70" s="456" t="s">
        <v>311</v>
      </c>
      <c r="J70" s="439"/>
      <c r="K70" s="440"/>
      <c r="L70" s="435"/>
      <c r="M70" s="446"/>
    </row>
    <row r="71" spans="1:13" ht="30">
      <c r="A71" s="65">
        <v>62</v>
      </c>
      <c r="B71" s="456" t="s">
        <v>4971</v>
      </c>
      <c r="C71" s="488" t="s">
        <v>1584</v>
      </c>
      <c r="D71" s="456" t="s">
        <v>1585</v>
      </c>
      <c r="E71" s="456" t="s">
        <v>1703</v>
      </c>
      <c r="F71" s="456" t="s">
        <v>5127</v>
      </c>
      <c r="G71" s="456" t="s">
        <v>2226</v>
      </c>
      <c r="H71" s="456" t="s">
        <v>5715</v>
      </c>
      <c r="I71" s="456" t="s">
        <v>311</v>
      </c>
      <c r="J71" s="439"/>
      <c r="K71" s="440"/>
      <c r="L71" s="435"/>
      <c r="M71" s="446"/>
    </row>
    <row r="72" spans="1:13" ht="30">
      <c r="A72" s="67">
        <v>63</v>
      </c>
      <c r="B72" s="456" t="s">
        <v>4971</v>
      </c>
      <c r="C72" s="488" t="s">
        <v>1584</v>
      </c>
      <c r="D72" s="456" t="s">
        <v>4968</v>
      </c>
      <c r="E72" s="456" t="s">
        <v>5128</v>
      </c>
      <c r="F72" s="456" t="s">
        <v>5129</v>
      </c>
      <c r="G72" s="456" t="s">
        <v>5130</v>
      </c>
      <c r="H72" s="456" t="s">
        <v>5716</v>
      </c>
      <c r="I72" s="456" t="s">
        <v>1627</v>
      </c>
      <c r="J72" s="439"/>
      <c r="K72" s="440"/>
      <c r="L72" s="435"/>
      <c r="M72" s="446"/>
    </row>
    <row r="73" spans="1:13" ht="30">
      <c r="A73" s="67">
        <v>64</v>
      </c>
      <c r="B73" s="456" t="s">
        <v>4971</v>
      </c>
      <c r="C73" s="488" t="s">
        <v>1584</v>
      </c>
      <c r="D73" s="456" t="s">
        <v>1622</v>
      </c>
      <c r="E73" s="456" t="s">
        <v>5131</v>
      </c>
      <c r="F73" s="456" t="s">
        <v>1641</v>
      </c>
      <c r="G73" s="456" t="s">
        <v>5132</v>
      </c>
      <c r="H73" s="456" t="s">
        <v>5717</v>
      </c>
      <c r="I73" s="456" t="s">
        <v>311</v>
      </c>
      <c r="J73" s="439"/>
      <c r="K73" s="440"/>
      <c r="L73" s="435"/>
      <c r="M73" s="446"/>
    </row>
    <row r="74" spans="1:13" ht="30">
      <c r="A74" s="65">
        <v>65</v>
      </c>
      <c r="B74" s="456" t="s">
        <v>4971</v>
      </c>
      <c r="C74" s="488" t="s">
        <v>1584</v>
      </c>
      <c r="D74" s="456" t="s">
        <v>1585</v>
      </c>
      <c r="E74" s="456" t="s">
        <v>5133</v>
      </c>
      <c r="F74" s="456" t="s">
        <v>5030</v>
      </c>
      <c r="G74" s="456" t="s">
        <v>5134</v>
      </c>
      <c r="H74" s="456" t="s">
        <v>5718</v>
      </c>
      <c r="I74" s="456" t="s">
        <v>311</v>
      </c>
      <c r="J74" s="439"/>
      <c r="K74" s="440"/>
      <c r="L74" s="435"/>
      <c r="M74" s="446"/>
    </row>
    <row r="75" spans="1:13" ht="30">
      <c r="A75" s="67">
        <v>66</v>
      </c>
      <c r="B75" s="456" t="s">
        <v>4971</v>
      </c>
      <c r="C75" s="488" t="s">
        <v>1584</v>
      </c>
      <c r="D75" s="456" t="s">
        <v>1586</v>
      </c>
      <c r="E75" s="456" t="s">
        <v>5135</v>
      </c>
      <c r="F75" s="456" t="s">
        <v>419</v>
      </c>
      <c r="G75" s="456" t="s">
        <v>5136</v>
      </c>
      <c r="H75" s="456" t="s">
        <v>5719</v>
      </c>
      <c r="I75" s="456" t="s">
        <v>311</v>
      </c>
      <c r="J75" s="441"/>
      <c r="K75" s="425"/>
      <c r="L75" s="425"/>
      <c r="M75" s="446"/>
    </row>
    <row r="76" spans="1:13" ht="30">
      <c r="A76" s="67">
        <v>67</v>
      </c>
      <c r="B76" s="456" t="s">
        <v>4971</v>
      </c>
      <c r="C76" s="488" t="s">
        <v>1584</v>
      </c>
      <c r="D76" s="456" t="s">
        <v>4976</v>
      </c>
      <c r="E76" s="456" t="s">
        <v>953</v>
      </c>
      <c r="F76" s="456" t="s">
        <v>355</v>
      </c>
      <c r="G76" s="456" t="s">
        <v>5137</v>
      </c>
      <c r="H76" s="456" t="s">
        <v>5720</v>
      </c>
      <c r="I76" s="456" t="s">
        <v>311</v>
      </c>
      <c r="J76" s="441"/>
      <c r="K76" s="425"/>
      <c r="L76" s="425"/>
      <c r="M76" s="446"/>
    </row>
    <row r="77" spans="1:13" ht="30">
      <c r="A77" s="65">
        <v>68</v>
      </c>
      <c r="B77" s="456" t="s">
        <v>4971</v>
      </c>
      <c r="C77" s="488" t="s">
        <v>1584</v>
      </c>
      <c r="D77" s="456" t="s">
        <v>1586</v>
      </c>
      <c r="E77" s="456" t="s">
        <v>5138</v>
      </c>
      <c r="F77" s="456" t="s">
        <v>996</v>
      </c>
      <c r="G77" s="456" t="s">
        <v>2228</v>
      </c>
      <c r="H77" s="456" t="s">
        <v>5721</v>
      </c>
      <c r="I77" s="456" t="s">
        <v>311</v>
      </c>
      <c r="J77" s="442"/>
      <c r="K77" s="425"/>
      <c r="L77" s="425"/>
      <c r="M77" s="446"/>
    </row>
    <row r="78" spans="1:13" ht="30">
      <c r="A78" s="67">
        <v>69</v>
      </c>
      <c r="B78" s="456" t="s">
        <v>4971</v>
      </c>
      <c r="C78" s="488" t="s">
        <v>1584</v>
      </c>
      <c r="D78" s="456" t="s">
        <v>1586</v>
      </c>
      <c r="E78" s="456" t="s">
        <v>1705</v>
      </c>
      <c r="F78" s="456" t="s">
        <v>1716</v>
      </c>
      <c r="G78" s="456" t="s">
        <v>1717</v>
      </c>
      <c r="H78" s="456" t="s">
        <v>5722</v>
      </c>
      <c r="I78" s="456" t="s">
        <v>311</v>
      </c>
      <c r="J78" s="441"/>
      <c r="K78" s="425"/>
      <c r="L78" s="425"/>
      <c r="M78" s="446"/>
    </row>
    <row r="79" spans="1:13" ht="30">
      <c r="A79" s="65">
        <v>70</v>
      </c>
      <c r="B79" s="456" t="s">
        <v>4971</v>
      </c>
      <c r="C79" s="488" t="s">
        <v>1584</v>
      </c>
      <c r="D79" s="456" t="s">
        <v>1585</v>
      </c>
      <c r="E79" s="456" t="s">
        <v>5139</v>
      </c>
      <c r="F79" s="456" t="s">
        <v>4956</v>
      </c>
      <c r="G79" s="456" t="s">
        <v>2227</v>
      </c>
      <c r="H79" s="456" t="s">
        <v>5723</v>
      </c>
      <c r="I79" s="456" t="s">
        <v>311</v>
      </c>
      <c r="J79" s="439"/>
      <c r="K79" s="440"/>
      <c r="L79" s="435"/>
      <c r="M79" s="446"/>
    </row>
    <row r="80" spans="1:13" ht="30">
      <c r="A80" s="67">
        <v>71</v>
      </c>
      <c r="B80" s="456" t="s">
        <v>4971</v>
      </c>
      <c r="C80" s="488" t="s">
        <v>1584</v>
      </c>
      <c r="D80" s="456" t="s">
        <v>1622</v>
      </c>
      <c r="E80" s="456" t="s">
        <v>5140</v>
      </c>
      <c r="F80" s="456" t="s">
        <v>912</v>
      </c>
      <c r="G80" s="456" t="s">
        <v>5141</v>
      </c>
      <c r="H80" s="456" t="s">
        <v>5724</v>
      </c>
      <c r="I80" s="456" t="s">
        <v>311</v>
      </c>
      <c r="J80" s="442"/>
      <c r="K80" s="424"/>
      <c r="L80" s="435"/>
      <c r="M80" s="446"/>
    </row>
    <row r="81" spans="1:13" ht="30">
      <c r="A81" s="67">
        <v>72</v>
      </c>
      <c r="B81" s="456" t="s">
        <v>4971</v>
      </c>
      <c r="C81" s="488" t="s">
        <v>1584</v>
      </c>
      <c r="D81" s="456" t="s">
        <v>4977</v>
      </c>
      <c r="E81" s="456" t="s">
        <v>5142</v>
      </c>
      <c r="F81" s="456" t="s">
        <v>912</v>
      </c>
      <c r="G81" s="456" t="s">
        <v>5143</v>
      </c>
      <c r="H81" s="456" t="s">
        <v>5725</v>
      </c>
      <c r="I81" s="456" t="s">
        <v>311</v>
      </c>
      <c r="J81" s="441"/>
      <c r="K81" s="424"/>
      <c r="L81" s="435"/>
      <c r="M81" s="446"/>
    </row>
    <row r="82" spans="1:13" ht="30">
      <c r="A82" s="65">
        <v>73</v>
      </c>
      <c r="B82" s="456" t="s">
        <v>4971</v>
      </c>
      <c r="C82" s="488" t="s">
        <v>1584</v>
      </c>
      <c r="D82" s="456" t="s">
        <v>1586</v>
      </c>
      <c r="E82" s="456" t="s">
        <v>5144</v>
      </c>
      <c r="F82" s="456" t="s">
        <v>5145</v>
      </c>
      <c r="G82" s="456" t="s">
        <v>5146</v>
      </c>
      <c r="H82" s="456" t="s">
        <v>5726</v>
      </c>
      <c r="I82" s="456" t="s">
        <v>311</v>
      </c>
      <c r="J82" s="441"/>
      <c r="K82" s="424"/>
      <c r="L82" s="435"/>
      <c r="M82" s="446"/>
    </row>
    <row r="83" spans="1:13" ht="30">
      <c r="A83" s="67">
        <v>74</v>
      </c>
      <c r="B83" s="456" t="s">
        <v>4971</v>
      </c>
      <c r="C83" s="488" t="s">
        <v>1584</v>
      </c>
      <c r="D83" s="456" t="s">
        <v>1586</v>
      </c>
      <c r="E83" s="456" t="s">
        <v>5102</v>
      </c>
      <c r="F83" s="456" t="s">
        <v>375</v>
      </c>
      <c r="G83" s="456" t="s">
        <v>5147</v>
      </c>
      <c r="H83" s="456" t="s">
        <v>5727</v>
      </c>
      <c r="I83" s="456" t="s">
        <v>311</v>
      </c>
      <c r="J83" s="441"/>
      <c r="K83" s="424"/>
      <c r="L83" s="435"/>
      <c r="M83" s="446"/>
    </row>
    <row r="84" spans="1:13" ht="30">
      <c r="A84" s="67">
        <v>75</v>
      </c>
      <c r="B84" s="456" t="s">
        <v>4971</v>
      </c>
      <c r="C84" s="488" t="s">
        <v>1584</v>
      </c>
      <c r="D84" s="456" t="s">
        <v>1586</v>
      </c>
      <c r="E84" s="456" t="s">
        <v>5148</v>
      </c>
      <c r="F84" s="456" t="s">
        <v>5149</v>
      </c>
      <c r="G84" s="456" t="s">
        <v>5150</v>
      </c>
      <c r="H84" s="456" t="s">
        <v>5728</v>
      </c>
      <c r="I84" s="456" t="s">
        <v>311</v>
      </c>
      <c r="J84" s="441"/>
      <c r="K84" s="424"/>
      <c r="L84" s="435"/>
      <c r="M84" s="446"/>
    </row>
    <row r="85" spans="1:13" ht="30">
      <c r="A85" s="65">
        <v>76</v>
      </c>
      <c r="B85" s="456" t="s">
        <v>4971</v>
      </c>
      <c r="C85" s="488" t="s">
        <v>1584</v>
      </c>
      <c r="D85" s="456" t="s">
        <v>1628</v>
      </c>
      <c r="E85" s="456" t="s">
        <v>5151</v>
      </c>
      <c r="F85" s="456" t="s">
        <v>321</v>
      </c>
      <c r="G85" s="456" t="s">
        <v>5152</v>
      </c>
      <c r="H85" s="456" t="s">
        <v>5729</v>
      </c>
      <c r="I85" s="456" t="s">
        <v>311</v>
      </c>
      <c r="J85" s="425"/>
      <c r="K85" s="425"/>
      <c r="L85" s="435"/>
      <c r="M85" s="446"/>
    </row>
    <row r="86" spans="1:13" ht="30">
      <c r="A86" s="67">
        <v>77</v>
      </c>
      <c r="B86" s="456" t="s">
        <v>4971</v>
      </c>
      <c r="C86" s="488" t="s">
        <v>1584</v>
      </c>
      <c r="D86" s="456" t="s">
        <v>1585</v>
      </c>
      <c r="E86" s="456" t="s">
        <v>5153</v>
      </c>
      <c r="F86" s="456" t="s">
        <v>5154</v>
      </c>
      <c r="G86" s="456" t="s">
        <v>5155</v>
      </c>
      <c r="H86" s="456" t="s">
        <v>5730</v>
      </c>
      <c r="I86" s="456" t="s">
        <v>311</v>
      </c>
      <c r="J86" s="425"/>
      <c r="K86" s="425"/>
      <c r="L86" s="435"/>
      <c r="M86" s="446"/>
    </row>
    <row r="87" spans="1:13" ht="30">
      <c r="A87" s="65">
        <v>78</v>
      </c>
      <c r="B87" s="456" t="s">
        <v>4971</v>
      </c>
      <c r="C87" s="488" t="s">
        <v>1584</v>
      </c>
      <c r="D87" s="456" t="s">
        <v>1586</v>
      </c>
      <c r="E87" s="456" t="s">
        <v>5156</v>
      </c>
      <c r="F87" s="456" t="s">
        <v>1523</v>
      </c>
      <c r="G87" s="456" t="s">
        <v>5157</v>
      </c>
      <c r="H87" s="456" t="s">
        <v>5731</v>
      </c>
      <c r="I87" s="456" t="s">
        <v>311</v>
      </c>
      <c r="J87" s="442"/>
      <c r="K87" s="425"/>
      <c r="L87" s="435"/>
      <c r="M87" s="446"/>
    </row>
    <row r="88" spans="1:13" ht="30">
      <c r="A88" s="67">
        <v>79</v>
      </c>
      <c r="B88" s="456" t="s">
        <v>4971</v>
      </c>
      <c r="C88" s="488" t="s">
        <v>1584</v>
      </c>
      <c r="D88" s="456" t="s">
        <v>323</v>
      </c>
      <c r="E88" s="456" t="s">
        <v>5158</v>
      </c>
      <c r="F88" s="456" t="s">
        <v>391</v>
      </c>
      <c r="G88" s="456" t="s">
        <v>5159</v>
      </c>
      <c r="H88" s="456" t="s">
        <v>5732</v>
      </c>
      <c r="I88" s="456" t="s">
        <v>311</v>
      </c>
      <c r="J88" s="441"/>
      <c r="K88" s="425"/>
      <c r="L88" s="435"/>
      <c r="M88" s="446"/>
    </row>
    <row r="89" spans="1:13" ht="30.75">
      <c r="A89" s="67">
        <v>80</v>
      </c>
      <c r="B89" s="456" t="s">
        <v>4971</v>
      </c>
      <c r="C89" s="488" t="s">
        <v>1584</v>
      </c>
      <c r="D89" s="456" t="s">
        <v>1622</v>
      </c>
      <c r="E89" s="456" t="s">
        <v>5160</v>
      </c>
      <c r="F89" s="456" t="s">
        <v>5161</v>
      </c>
      <c r="G89" s="456" t="s">
        <v>5162</v>
      </c>
      <c r="H89" s="456" t="s">
        <v>5733</v>
      </c>
      <c r="I89" s="456" t="s">
        <v>311</v>
      </c>
      <c r="J89" s="443"/>
      <c r="K89" s="424"/>
      <c r="L89" s="435"/>
      <c r="M89" s="446"/>
    </row>
    <row r="90" spans="1:13" ht="30.75">
      <c r="A90" s="65">
        <v>81</v>
      </c>
      <c r="B90" s="456" t="s">
        <v>4971</v>
      </c>
      <c r="C90" s="488" t="s">
        <v>1584</v>
      </c>
      <c r="D90" s="456" t="s">
        <v>1628</v>
      </c>
      <c r="E90" s="456" t="s">
        <v>5163</v>
      </c>
      <c r="F90" s="456" t="s">
        <v>5164</v>
      </c>
      <c r="G90" s="456" t="s">
        <v>5165</v>
      </c>
      <c r="H90" s="456" t="s">
        <v>5734</v>
      </c>
      <c r="I90" s="456" t="s">
        <v>311</v>
      </c>
      <c r="J90" s="443"/>
      <c r="K90" s="424"/>
      <c r="L90" s="435"/>
      <c r="M90" s="446"/>
    </row>
    <row r="91" spans="1:13" ht="30.75">
      <c r="A91" s="67">
        <v>82</v>
      </c>
      <c r="B91" s="456" t="s">
        <v>4971</v>
      </c>
      <c r="C91" s="488" t="s">
        <v>1584</v>
      </c>
      <c r="D91" s="456" t="s">
        <v>1585</v>
      </c>
      <c r="E91" s="456" t="s">
        <v>5166</v>
      </c>
      <c r="F91" s="456" t="s">
        <v>1583</v>
      </c>
      <c r="G91" s="456" t="s">
        <v>5167</v>
      </c>
      <c r="H91" s="456" t="s">
        <v>5735</v>
      </c>
      <c r="I91" s="456" t="s">
        <v>311</v>
      </c>
      <c r="J91" s="443"/>
      <c r="K91" s="424"/>
      <c r="L91" s="435"/>
      <c r="M91" s="446"/>
    </row>
    <row r="92" spans="1:13" ht="30.75">
      <c r="A92" s="67">
        <v>83</v>
      </c>
      <c r="B92" s="456" t="s">
        <v>4971</v>
      </c>
      <c r="C92" s="488" t="s">
        <v>1584</v>
      </c>
      <c r="D92" s="456" t="s">
        <v>4965</v>
      </c>
      <c r="E92" s="456" t="s">
        <v>5168</v>
      </c>
      <c r="F92" s="456" t="s">
        <v>5169</v>
      </c>
      <c r="G92" s="456" t="s">
        <v>5170</v>
      </c>
      <c r="H92" s="456" t="s">
        <v>5736</v>
      </c>
      <c r="I92" s="456" t="s">
        <v>311</v>
      </c>
      <c r="J92" s="443"/>
      <c r="K92" s="424"/>
      <c r="L92" s="435"/>
      <c r="M92" s="446"/>
    </row>
    <row r="93" spans="1:13" ht="30.75">
      <c r="A93" s="65">
        <v>84</v>
      </c>
      <c r="B93" s="456" t="s">
        <v>4971</v>
      </c>
      <c r="C93" s="488" t="s">
        <v>1584</v>
      </c>
      <c r="D93" s="456" t="s">
        <v>1628</v>
      </c>
      <c r="E93" s="456" t="s">
        <v>5171</v>
      </c>
      <c r="F93" s="456" t="s">
        <v>5172</v>
      </c>
      <c r="G93" s="456" t="s">
        <v>5173</v>
      </c>
      <c r="H93" s="456" t="s">
        <v>5737</v>
      </c>
      <c r="I93" s="456" t="s">
        <v>311</v>
      </c>
      <c r="J93" s="443"/>
      <c r="K93" s="424"/>
      <c r="L93" s="435"/>
      <c r="M93" s="446"/>
    </row>
    <row r="94" spans="1:13" ht="30.75">
      <c r="A94" s="67">
        <v>85</v>
      </c>
      <c r="B94" s="456" t="s">
        <v>4971</v>
      </c>
      <c r="C94" s="488" t="s">
        <v>1584</v>
      </c>
      <c r="D94" s="456" t="s">
        <v>1622</v>
      </c>
      <c r="E94" s="456" t="s">
        <v>5174</v>
      </c>
      <c r="F94" s="456" t="s">
        <v>5175</v>
      </c>
      <c r="G94" s="456" t="s">
        <v>5176</v>
      </c>
      <c r="H94" s="456" t="s">
        <v>5738</v>
      </c>
      <c r="I94" s="456" t="s">
        <v>311</v>
      </c>
      <c r="J94" s="443"/>
      <c r="K94" s="424"/>
      <c r="L94" s="435"/>
      <c r="M94" s="446"/>
    </row>
    <row r="95" spans="1:13" ht="30.75">
      <c r="A95" s="65">
        <v>86</v>
      </c>
      <c r="B95" s="456" t="s">
        <v>4971</v>
      </c>
      <c r="C95" s="488" t="s">
        <v>1584</v>
      </c>
      <c r="D95" s="456" t="s">
        <v>1586</v>
      </c>
      <c r="E95" s="456" t="s">
        <v>5177</v>
      </c>
      <c r="F95" s="456" t="s">
        <v>5178</v>
      </c>
      <c r="G95" s="456" t="s">
        <v>5179</v>
      </c>
      <c r="H95" s="456" t="s">
        <v>5739</v>
      </c>
      <c r="I95" s="456" t="s">
        <v>311</v>
      </c>
      <c r="J95" s="443"/>
      <c r="K95" s="424"/>
      <c r="L95" s="435"/>
      <c r="M95" s="446"/>
    </row>
    <row r="96" spans="1:13" ht="30.75">
      <c r="A96" s="67">
        <v>87</v>
      </c>
      <c r="B96" s="456" t="s">
        <v>4971</v>
      </c>
      <c r="C96" s="488" t="s">
        <v>1584</v>
      </c>
      <c r="D96" s="456" t="s">
        <v>1628</v>
      </c>
      <c r="E96" s="456" t="s">
        <v>5180</v>
      </c>
      <c r="F96" s="456" t="s">
        <v>5181</v>
      </c>
      <c r="G96" s="456" t="s">
        <v>5182</v>
      </c>
      <c r="H96" s="456" t="s">
        <v>5740</v>
      </c>
      <c r="I96" s="456" t="s">
        <v>311</v>
      </c>
      <c r="J96" s="443"/>
      <c r="K96" s="424"/>
      <c r="L96" s="435"/>
      <c r="M96" s="446"/>
    </row>
    <row r="97" spans="1:13" ht="30.75">
      <c r="A97" s="67">
        <v>88</v>
      </c>
      <c r="B97" s="456" t="s">
        <v>4971</v>
      </c>
      <c r="C97" s="488" t="s">
        <v>1584</v>
      </c>
      <c r="D97" s="456" t="s">
        <v>1586</v>
      </c>
      <c r="E97" s="456" t="s">
        <v>5183</v>
      </c>
      <c r="F97" s="456" t="s">
        <v>321</v>
      </c>
      <c r="G97" s="456" t="s">
        <v>5184</v>
      </c>
      <c r="H97" s="456" t="s">
        <v>5741</v>
      </c>
      <c r="I97" s="456" t="s">
        <v>311</v>
      </c>
      <c r="J97" s="443"/>
      <c r="K97" s="424"/>
      <c r="L97" s="435"/>
      <c r="M97" s="446"/>
    </row>
    <row r="98" spans="1:13" ht="30">
      <c r="A98" s="65">
        <v>89</v>
      </c>
      <c r="B98" s="456" t="s">
        <v>4971</v>
      </c>
      <c r="C98" s="488" t="s">
        <v>1584</v>
      </c>
      <c r="D98" s="456" t="s">
        <v>1628</v>
      </c>
      <c r="E98" s="456" t="s">
        <v>5185</v>
      </c>
      <c r="F98" s="456" t="s">
        <v>481</v>
      </c>
      <c r="G98" s="456" t="s">
        <v>5186</v>
      </c>
      <c r="H98" s="456" t="s">
        <v>5742</v>
      </c>
      <c r="I98" s="456" t="s">
        <v>311</v>
      </c>
      <c r="J98" s="425"/>
      <c r="K98" s="425"/>
      <c r="L98" s="435"/>
      <c r="M98" s="446"/>
    </row>
    <row r="99" spans="1:13" ht="30">
      <c r="A99" s="67">
        <v>90</v>
      </c>
      <c r="B99" s="456" t="s">
        <v>4971</v>
      </c>
      <c r="C99" s="488" t="s">
        <v>1584</v>
      </c>
      <c r="D99" s="456" t="s">
        <v>4978</v>
      </c>
      <c r="E99" s="456" t="s">
        <v>5187</v>
      </c>
      <c r="F99" s="456" t="s">
        <v>463</v>
      </c>
      <c r="G99" s="456" t="s">
        <v>5188</v>
      </c>
      <c r="H99" s="456" t="s">
        <v>5743</v>
      </c>
      <c r="I99" s="456" t="s">
        <v>311</v>
      </c>
      <c r="J99" s="425"/>
      <c r="K99" s="425"/>
      <c r="L99" s="435"/>
      <c r="M99" s="446"/>
    </row>
    <row r="100" spans="1:13" ht="30">
      <c r="A100" s="67">
        <v>91</v>
      </c>
      <c r="B100" s="456" t="s">
        <v>4971</v>
      </c>
      <c r="C100" s="488" t="s">
        <v>1584</v>
      </c>
      <c r="D100" s="456" t="s">
        <v>1586</v>
      </c>
      <c r="E100" s="456" t="s">
        <v>5189</v>
      </c>
      <c r="F100" s="456" t="s">
        <v>320</v>
      </c>
      <c r="G100" s="456" t="s">
        <v>5190</v>
      </c>
      <c r="H100" s="456" t="s">
        <v>5744</v>
      </c>
      <c r="I100" s="456" t="s">
        <v>311</v>
      </c>
      <c r="J100" s="442"/>
      <c r="K100" s="424"/>
      <c r="L100" s="435"/>
      <c r="M100" s="446"/>
    </row>
    <row r="101" spans="1:13" ht="30.75">
      <c r="A101" s="65">
        <v>92</v>
      </c>
      <c r="B101" s="456" t="s">
        <v>4971</v>
      </c>
      <c r="C101" s="488" t="s">
        <v>1584</v>
      </c>
      <c r="D101" s="456" t="s">
        <v>1622</v>
      </c>
      <c r="E101" s="456" t="s">
        <v>5191</v>
      </c>
      <c r="F101" s="456" t="s">
        <v>1670</v>
      </c>
      <c r="G101" s="456" t="s">
        <v>5192</v>
      </c>
      <c r="H101" s="456" t="s">
        <v>5745</v>
      </c>
      <c r="I101" s="456" t="s">
        <v>311</v>
      </c>
      <c r="J101" s="443"/>
      <c r="K101" s="424"/>
      <c r="L101" s="435"/>
      <c r="M101" s="446"/>
    </row>
    <row r="102" spans="1:13" ht="30.75">
      <c r="A102" s="67">
        <v>93</v>
      </c>
      <c r="B102" s="456" t="s">
        <v>4971</v>
      </c>
      <c r="C102" s="488" t="s">
        <v>1584</v>
      </c>
      <c r="D102" s="456" t="s">
        <v>4975</v>
      </c>
      <c r="E102" s="456" t="s">
        <v>4782</v>
      </c>
      <c r="F102" s="456" t="s">
        <v>316</v>
      </c>
      <c r="G102" s="456" t="s">
        <v>4783</v>
      </c>
      <c r="H102" s="456" t="s">
        <v>5746</v>
      </c>
      <c r="I102" s="456" t="s">
        <v>1712</v>
      </c>
      <c r="J102" s="443"/>
      <c r="K102" s="424"/>
      <c r="L102" s="435"/>
      <c r="M102" s="446"/>
    </row>
    <row r="103" spans="1:13" ht="30.75">
      <c r="A103" s="65">
        <v>94</v>
      </c>
      <c r="B103" s="456" t="s">
        <v>4971</v>
      </c>
      <c r="C103" s="488" t="s">
        <v>1584</v>
      </c>
      <c r="D103" s="456" t="s">
        <v>310</v>
      </c>
      <c r="E103" s="456" t="s">
        <v>5193</v>
      </c>
      <c r="F103" s="456" t="s">
        <v>351</v>
      </c>
      <c r="G103" s="456" t="s">
        <v>5194</v>
      </c>
      <c r="H103" s="456" t="s">
        <v>5747</v>
      </c>
      <c r="I103" s="456" t="s">
        <v>311</v>
      </c>
      <c r="J103" s="443"/>
      <c r="K103" s="424"/>
      <c r="L103" s="435"/>
      <c r="M103" s="446"/>
    </row>
    <row r="104" spans="1:13" ht="30.75">
      <c r="A104" s="67">
        <v>95</v>
      </c>
      <c r="B104" s="456" t="s">
        <v>4971</v>
      </c>
      <c r="C104" s="488" t="s">
        <v>1584</v>
      </c>
      <c r="D104" s="456" t="s">
        <v>4977</v>
      </c>
      <c r="E104" s="456" t="s">
        <v>5195</v>
      </c>
      <c r="F104" s="456" t="s">
        <v>1581</v>
      </c>
      <c r="G104" s="456" t="s">
        <v>5196</v>
      </c>
      <c r="H104" s="456" t="s">
        <v>5748</v>
      </c>
      <c r="I104" s="456" t="s">
        <v>311</v>
      </c>
      <c r="J104" s="443"/>
      <c r="K104" s="424"/>
      <c r="L104" s="435"/>
      <c r="M104" s="446"/>
    </row>
    <row r="105" spans="1:13" ht="30.75">
      <c r="A105" s="67">
        <v>96</v>
      </c>
      <c r="B105" s="456" t="s">
        <v>4971</v>
      </c>
      <c r="C105" s="488" t="s">
        <v>1584</v>
      </c>
      <c r="D105" s="456" t="s">
        <v>4977</v>
      </c>
      <c r="E105" s="456" t="s">
        <v>5197</v>
      </c>
      <c r="F105" s="456" t="s">
        <v>5198</v>
      </c>
      <c r="G105" s="456" t="s">
        <v>5199</v>
      </c>
      <c r="H105" s="456" t="s">
        <v>5749</v>
      </c>
      <c r="I105" s="456" t="s">
        <v>311</v>
      </c>
      <c r="J105" s="443"/>
      <c r="K105" s="424"/>
      <c r="L105" s="435"/>
      <c r="M105" s="446"/>
    </row>
    <row r="106" spans="1:13" ht="30.75">
      <c r="A106" s="65">
        <v>97</v>
      </c>
      <c r="B106" s="456" t="s">
        <v>4971</v>
      </c>
      <c r="C106" s="488" t="s">
        <v>1584</v>
      </c>
      <c r="D106" s="456" t="s">
        <v>1586</v>
      </c>
      <c r="E106" s="456" t="s">
        <v>5200</v>
      </c>
      <c r="F106" s="456" t="s">
        <v>5201</v>
      </c>
      <c r="G106" s="456" t="s">
        <v>5202</v>
      </c>
      <c r="H106" s="456" t="s">
        <v>5750</v>
      </c>
      <c r="I106" s="456" t="s">
        <v>311</v>
      </c>
      <c r="J106" s="443"/>
      <c r="K106" s="424"/>
      <c r="L106" s="435"/>
      <c r="M106" s="446"/>
    </row>
    <row r="107" spans="1:13" ht="30.75">
      <c r="A107" s="67">
        <v>98</v>
      </c>
      <c r="B107" s="456" t="s">
        <v>4971</v>
      </c>
      <c r="C107" s="488" t="s">
        <v>1584</v>
      </c>
      <c r="D107" s="456" t="s">
        <v>1586</v>
      </c>
      <c r="E107" s="456" t="s">
        <v>5203</v>
      </c>
      <c r="F107" s="456" t="s">
        <v>1621</v>
      </c>
      <c r="G107" s="456" t="s">
        <v>5204</v>
      </c>
      <c r="H107" s="456" t="s">
        <v>5751</v>
      </c>
      <c r="I107" s="456" t="s">
        <v>311</v>
      </c>
      <c r="J107" s="443"/>
      <c r="K107" s="424"/>
      <c r="L107" s="435"/>
      <c r="M107" s="446"/>
    </row>
    <row r="108" spans="1:13" ht="30.75">
      <c r="A108" s="67">
        <v>99</v>
      </c>
      <c r="B108" s="456" t="s">
        <v>4971</v>
      </c>
      <c r="C108" s="488" t="s">
        <v>1584</v>
      </c>
      <c r="D108" s="456" t="s">
        <v>1586</v>
      </c>
      <c r="E108" s="456" t="s">
        <v>5205</v>
      </c>
      <c r="F108" s="456" t="s">
        <v>1575</v>
      </c>
      <c r="G108" s="456" t="s">
        <v>5206</v>
      </c>
      <c r="H108" s="456" t="s">
        <v>5752</v>
      </c>
      <c r="I108" s="456" t="s">
        <v>311</v>
      </c>
      <c r="J108" s="443"/>
      <c r="K108" s="424"/>
      <c r="L108" s="435"/>
      <c r="M108" s="446"/>
    </row>
    <row r="109" spans="1:13" ht="30.75">
      <c r="A109" s="65">
        <v>100</v>
      </c>
      <c r="B109" s="456" t="s">
        <v>4971</v>
      </c>
      <c r="C109" s="488" t="s">
        <v>1584</v>
      </c>
      <c r="D109" s="456" t="s">
        <v>1585</v>
      </c>
      <c r="E109" s="456" t="s">
        <v>1567</v>
      </c>
      <c r="F109" s="456" t="s">
        <v>1581</v>
      </c>
      <c r="G109" s="456" t="s">
        <v>5207</v>
      </c>
      <c r="H109" s="456" t="s">
        <v>5753</v>
      </c>
      <c r="I109" s="456" t="s">
        <v>311</v>
      </c>
      <c r="J109" s="443"/>
      <c r="K109" s="424"/>
      <c r="L109" s="435"/>
      <c r="M109" s="446"/>
    </row>
    <row r="110" spans="1:13" ht="30.75">
      <c r="A110" s="67">
        <v>101</v>
      </c>
      <c r="B110" s="456" t="s">
        <v>4971</v>
      </c>
      <c r="C110" s="488" t="s">
        <v>1584</v>
      </c>
      <c r="D110" s="456" t="s">
        <v>1622</v>
      </c>
      <c r="E110" s="456" t="s">
        <v>5208</v>
      </c>
      <c r="F110" s="456" t="s">
        <v>5209</v>
      </c>
      <c r="G110" s="456" t="s">
        <v>5210</v>
      </c>
      <c r="H110" s="456" t="s">
        <v>5754</v>
      </c>
      <c r="I110" s="456" t="s">
        <v>311</v>
      </c>
      <c r="J110" s="443"/>
      <c r="K110" s="424"/>
      <c r="L110" s="435"/>
      <c r="M110" s="446"/>
    </row>
    <row r="111" spans="1:13" ht="30.75">
      <c r="A111" s="65">
        <v>102</v>
      </c>
      <c r="B111" s="456" t="s">
        <v>4971</v>
      </c>
      <c r="C111" s="488" t="s">
        <v>1584</v>
      </c>
      <c r="D111" s="456" t="s">
        <v>1622</v>
      </c>
      <c r="E111" s="456" t="s">
        <v>5211</v>
      </c>
      <c r="F111" s="456" t="s">
        <v>5212</v>
      </c>
      <c r="G111" s="456" t="s">
        <v>5213</v>
      </c>
      <c r="H111" s="456" t="s">
        <v>5755</v>
      </c>
      <c r="I111" s="456" t="s">
        <v>311</v>
      </c>
      <c r="J111" s="443"/>
      <c r="K111" s="424"/>
      <c r="L111" s="435"/>
      <c r="M111" s="446"/>
    </row>
    <row r="112" spans="1:13" ht="30.75">
      <c r="A112" s="67">
        <v>103</v>
      </c>
      <c r="B112" s="456" t="s">
        <v>4971</v>
      </c>
      <c r="C112" s="488" t="s">
        <v>1584</v>
      </c>
      <c r="D112" s="456" t="s">
        <v>1585</v>
      </c>
      <c r="E112" s="456" t="s">
        <v>5214</v>
      </c>
      <c r="F112" s="456" t="s">
        <v>5024</v>
      </c>
      <c r="G112" s="456" t="s">
        <v>5215</v>
      </c>
      <c r="H112" s="456" t="s">
        <v>5756</v>
      </c>
      <c r="I112" s="456" t="s">
        <v>311</v>
      </c>
      <c r="J112" s="443"/>
      <c r="K112" s="424"/>
      <c r="L112" s="435"/>
      <c r="M112" s="446"/>
    </row>
    <row r="113" spans="1:13" ht="30.75">
      <c r="A113" s="67">
        <v>104</v>
      </c>
      <c r="B113" s="456" t="s">
        <v>4971</v>
      </c>
      <c r="C113" s="488" t="s">
        <v>1584</v>
      </c>
      <c r="D113" s="456" t="s">
        <v>1628</v>
      </c>
      <c r="E113" s="456" t="s">
        <v>4950</v>
      </c>
      <c r="F113" s="456" t="s">
        <v>1676</v>
      </c>
      <c r="G113" s="456" t="s">
        <v>5216</v>
      </c>
      <c r="H113" s="456" t="s">
        <v>5757</v>
      </c>
      <c r="I113" s="456" t="s">
        <v>311</v>
      </c>
      <c r="J113" s="443"/>
      <c r="K113" s="424"/>
      <c r="L113" s="435"/>
      <c r="M113" s="446"/>
    </row>
    <row r="114" spans="1:13" ht="30.75">
      <c r="A114" s="65">
        <v>105</v>
      </c>
      <c r="B114" s="456" t="s">
        <v>4971</v>
      </c>
      <c r="C114" s="488" t="s">
        <v>1584</v>
      </c>
      <c r="D114" s="456" t="s">
        <v>4979</v>
      </c>
      <c r="E114" s="456" t="s">
        <v>5217</v>
      </c>
      <c r="F114" s="456" t="s">
        <v>1718</v>
      </c>
      <c r="G114" s="456" t="s">
        <v>5218</v>
      </c>
      <c r="H114" s="456" t="s">
        <v>5758</v>
      </c>
      <c r="I114" s="456" t="s">
        <v>311</v>
      </c>
      <c r="J114" s="443"/>
      <c r="K114" s="424"/>
      <c r="L114" s="435"/>
      <c r="M114" s="446"/>
    </row>
    <row r="115" spans="1:13" ht="30.75">
      <c r="A115" s="67">
        <v>106</v>
      </c>
      <c r="B115" s="456" t="s">
        <v>4971</v>
      </c>
      <c r="C115" s="488" t="s">
        <v>1584</v>
      </c>
      <c r="D115" s="456" t="s">
        <v>323</v>
      </c>
      <c r="E115" s="456" t="s">
        <v>5219</v>
      </c>
      <c r="F115" s="456" t="s">
        <v>519</v>
      </c>
      <c r="G115" s="456" t="s">
        <v>5220</v>
      </c>
      <c r="H115" s="456" t="s">
        <v>5759</v>
      </c>
      <c r="I115" s="456" t="s">
        <v>311</v>
      </c>
      <c r="J115" s="443"/>
      <c r="K115" s="424"/>
      <c r="L115" s="435"/>
      <c r="M115" s="446"/>
    </row>
    <row r="116" spans="1:13" ht="30.75">
      <c r="A116" s="67">
        <v>107</v>
      </c>
      <c r="B116" s="456" t="s">
        <v>4971</v>
      </c>
      <c r="C116" s="488" t="s">
        <v>1584</v>
      </c>
      <c r="D116" s="456" t="s">
        <v>1586</v>
      </c>
      <c r="E116" s="456" t="s">
        <v>1655</v>
      </c>
      <c r="F116" s="456" t="s">
        <v>433</v>
      </c>
      <c r="G116" s="456" t="s">
        <v>5221</v>
      </c>
      <c r="H116" s="456" t="s">
        <v>5760</v>
      </c>
      <c r="I116" s="456" t="s">
        <v>311</v>
      </c>
      <c r="J116" s="443"/>
      <c r="K116" s="424"/>
      <c r="L116" s="435"/>
      <c r="M116" s="446"/>
    </row>
    <row r="117" spans="1:13" ht="30.75">
      <c r="A117" s="65">
        <v>108</v>
      </c>
      <c r="B117" s="456" t="s">
        <v>4980</v>
      </c>
      <c r="C117" s="488" t="s">
        <v>1584</v>
      </c>
      <c r="D117" s="456" t="s">
        <v>1586</v>
      </c>
      <c r="E117" s="456" t="s">
        <v>322</v>
      </c>
      <c r="F117" s="456" t="s">
        <v>1706</v>
      </c>
      <c r="G117" s="456" t="s">
        <v>5222</v>
      </c>
      <c r="H117" s="456" t="s">
        <v>5761</v>
      </c>
      <c r="I117" s="456" t="s">
        <v>311</v>
      </c>
      <c r="J117" s="443"/>
      <c r="K117" s="424"/>
      <c r="L117" s="435"/>
      <c r="M117" s="446"/>
    </row>
    <row r="118" spans="1:13" ht="30.75">
      <c r="A118" s="67">
        <v>109</v>
      </c>
      <c r="B118" s="456" t="s">
        <v>4980</v>
      </c>
      <c r="C118" s="488" t="s">
        <v>1584</v>
      </c>
      <c r="D118" s="456" t="s">
        <v>1586</v>
      </c>
      <c r="E118" s="456" t="s">
        <v>5223</v>
      </c>
      <c r="F118" s="456" t="s">
        <v>537</v>
      </c>
      <c r="G118" s="456" t="s">
        <v>5224</v>
      </c>
      <c r="H118" s="456" t="s">
        <v>5762</v>
      </c>
      <c r="I118" s="456" t="s">
        <v>311</v>
      </c>
      <c r="J118" s="443"/>
      <c r="K118" s="424"/>
      <c r="L118" s="435"/>
      <c r="M118" s="446"/>
    </row>
    <row r="119" spans="1:13" ht="30.75">
      <c r="A119" s="65">
        <v>110</v>
      </c>
      <c r="B119" s="456" t="s">
        <v>4980</v>
      </c>
      <c r="C119" s="488" t="s">
        <v>1584</v>
      </c>
      <c r="D119" s="456" t="s">
        <v>1586</v>
      </c>
      <c r="E119" s="456" t="s">
        <v>5225</v>
      </c>
      <c r="F119" s="456" t="s">
        <v>1670</v>
      </c>
      <c r="G119" s="456" t="s">
        <v>5226</v>
      </c>
      <c r="H119" s="456" t="s">
        <v>5763</v>
      </c>
      <c r="I119" s="456" t="s">
        <v>311</v>
      </c>
      <c r="J119" s="443"/>
      <c r="K119" s="424"/>
      <c r="L119" s="435"/>
      <c r="M119" s="446"/>
    </row>
    <row r="120" spans="1:13" ht="30.75">
      <c r="A120" s="67">
        <v>111</v>
      </c>
      <c r="B120" s="456" t="s">
        <v>4980</v>
      </c>
      <c r="C120" s="488" t="s">
        <v>1584</v>
      </c>
      <c r="D120" s="456" t="s">
        <v>1585</v>
      </c>
      <c r="E120" s="456" t="s">
        <v>5227</v>
      </c>
      <c r="F120" s="456" t="s">
        <v>5228</v>
      </c>
      <c r="G120" s="456" t="s">
        <v>5229</v>
      </c>
      <c r="H120" s="456" t="s">
        <v>5764</v>
      </c>
      <c r="I120" s="456" t="s">
        <v>311</v>
      </c>
      <c r="J120" s="443"/>
      <c r="K120" s="437"/>
      <c r="L120" s="435"/>
      <c r="M120" s="446"/>
    </row>
    <row r="121" spans="1:13" ht="30">
      <c r="A121" s="67">
        <v>112</v>
      </c>
      <c r="B121" s="456" t="s">
        <v>4980</v>
      </c>
      <c r="C121" s="488" t="s">
        <v>1584</v>
      </c>
      <c r="D121" s="456" t="s">
        <v>1586</v>
      </c>
      <c r="E121" s="456" t="s">
        <v>5203</v>
      </c>
      <c r="F121" s="456" t="s">
        <v>912</v>
      </c>
      <c r="G121" s="456" t="s">
        <v>5230</v>
      </c>
      <c r="H121" s="456" t="s">
        <v>5765</v>
      </c>
      <c r="I121" s="456" t="s">
        <v>1664</v>
      </c>
      <c r="J121" s="441"/>
      <c r="K121" s="424"/>
      <c r="L121" s="435"/>
      <c r="M121" s="446"/>
    </row>
    <row r="122" spans="1:13" ht="30">
      <c r="A122" s="65">
        <v>113</v>
      </c>
      <c r="B122" s="456" t="s">
        <v>4980</v>
      </c>
      <c r="C122" s="488" t="s">
        <v>1584</v>
      </c>
      <c r="D122" s="456" t="s">
        <v>1585</v>
      </c>
      <c r="E122" s="456" t="s">
        <v>5231</v>
      </c>
      <c r="F122" s="456" t="s">
        <v>312</v>
      </c>
      <c r="G122" s="456" t="s">
        <v>5232</v>
      </c>
      <c r="H122" s="456" t="s">
        <v>5766</v>
      </c>
      <c r="I122" s="456" t="s">
        <v>311</v>
      </c>
      <c r="J122" s="424"/>
      <c r="K122" s="424"/>
      <c r="L122" s="435"/>
      <c r="M122" s="423"/>
    </row>
    <row r="123" spans="1:13" ht="30">
      <c r="A123" s="67">
        <v>114</v>
      </c>
      <c r="B123" s="456" t="s">
        <v>4980</v>
      </c>
      <c r="C123" s="488" t="s">
        <v>1584</v>
      </c>
      <c r="D123" s="456" t="s">
        <v>1586</v>
      </c>
      <c r="E123" s="456" t="s">
        <v>5092</v>
      </c>
      <c r="F123" s="456" t="s">
        <v>5093</v>
      </c>
      <c r="G123" s="456" t="s">
        <v>5094</v>
      </c>
      <c r="H123" s="456" t="s">
        <v>5767</v>
      </c>
      <c r="I123" s="456" t="s">
        <v>311</v>
      </c>
      <c r="J123" s="435"/>
      <c r="K123" s="435"/>
      <c r="L123" s="435"/>
      <c r="M123" s="404"/>
    </row>
    <row r="124" spans="1:13" ht="30">
      <c r="A124" s="67">
        <v>115</v>
      </c>
      <c r="B124" s="456" t="s">
        <v>4980</v>
      </c>
      <c r="C124" s="488" t="s">
        <v>1584</v>
      </c>
      <c r="D124" s="456" t="s">
        <v>1586</v>
      </c>
      <c r="E124" s="456" t="s">
        <v>5233</v>
      </c>
      <c r="F124" s="456" t="s">
        <v>494</v>
      </c>
      <c r="G124" s="456" t="s">
        <v>5234</v>
      </c>
      <c r="H124" s="456" t="s">
        <v>5768</v>
      </c>
      <c r="I124" s="456" t="s">
        <v>311</v>
      </c>
      <c r="J124" s="435"/>
      <c r="K124" s="435"/>
      <c r="L124" s="435"/>
      <c r="M124" s="404"/>
    </row>
    <row r="125" spans="1:13" ht="30">
      <c r="A125" s="65">
        <v>116</v>
      </c>
      <c r="B125" s="456" t="s">
        <v>4980</v>
      </c>
      <c r="C125" s="488" t="s">
        <v>1584</v>
      </c>
      <c r="D125" s="456" t="s">
        <v>4965</v>
      </c>
      <c r="E125" s="456" t="s">
        <v>5235</v>
      </c>
      <c r="F125" s="456" t="s">
        <v>923</v>
      </c>
      <c r="G125" s="456" t="s">
        <v>5236</v>
      </c>
      <c r="H125" s="456" t="s">
        <v>5769</v>
      </c>
      <c r="I125" s="456" t="s">
        <v>311</v>
      </c>
      <c r="J125" s="422"/>
      <c r="K125" s="444"/>
      <c r="L125" s="422"/>
      <c r="M125" s="66"/>
    </row>
    <row r="126" spans="1:13" ht="30">
      <c r="A126" s="67">
        <v>117</v>
      </c>
      <c r="B126" s="456" t="s">
        <v>4980</v>
      </c>
      <c r="C126" s="488" t="s">
        <v>1584</v>
      </c>
      <c r="D126" s="456" t="s">
        <v>1585</v>
      </c>
      <c r="E126" s="456" t="s">
        <v>5177</v>
      </c>
      <c r="F126" s="456" t="s">
        <v>649</v>
      </c>
      <c r="G126" s="456" t="s">
        <v>5237</v>
      </c>
      <c r="H126" s="456" t="s">
        <v>5770</v>
      </c>
      <c r="I126" s="456" t="s">
        <v>311</v>
      </c>
      <c r="J126" s="422"/>
      <c r="K126" s="444"/>
      <c r="L126" s="422"/>
      <c r="M126" s="68"/>
    </row>
    <row r="127" spans="1:13" ht="30">
      <c r="A127" s="65">
        <v>118</v>
      </c>
      <c r="B127" s="456" t="s">
        <v>4980</v>
      </c>
      <c r="C127" s="488" t="s">
        <v>1584</v>
      </c>
      <c r="D127" s="456" t="s">
        <v>4977</v>
      </c>
      <c r="E127" s="456" t="s">
        <v>5197</v>
      </c>
      <c r="F127" s="456" t="s">
        <v>5238</v>
      </c>
      <c r="G127" s="456" t="s">
        <v>2980</v>
      </c>
      <c r="H127" s="456" t="s">
        <v>5771</v>
      </c>
      <c r="I127" s="456" t="s">
        <v>1588</v>
      </c>
      <c r="J127" s="422"/>
      <c r="K127" s="444"/>
      <c r="L127" s="422"/>
      <c r="M127" s="68"/>
    </row>
    <row r="128" spans="1:13" ht="30">
      <c r="A128" s="67">
        <v>119</v>
      </c>
      <c r="B128" s="456" t="s">
        <v>4980</v>
      </c>
      <c r="C128" s="488" t="s">
        <v>1584</v>
      </c>
      <c r="D128" s="456" t="s">
        <v>4977</v>
      </c>
      <c r="E128" s="456" t="s">
        <v>5105</v>
      </c>
      <c r="F128" s="456" t="s">
        <v>5239</v>
      </c>
      <c r="G128" s="456" t="s">
        <v>2976</v>
      </c>
      <c r="H128" s="456" t="s">
        <v>5705</v>
      </c>
      <c r="I128" s="456" t="s">
        <v>1588</v>
      </c>
      <c r="J128" s="422"/>
      <c r="K128" s="444"/>
      <c r="L128" s="422"/>
      <c r="M128" s="68"/>
    </row>
    <row r="129" spans="1:256" ht="30">
      <c r="A129" s="67">
        <v>120</v>
      </c>
      <c r="B129" s="456" t="s">
        <v>4980</v>
      </c>
      <c r="C129" s="488" t="s">
        <v>1584</v>
      </c>
      <c r="D129" s="456" t="s">
        <v>1628</v>
      </c>
      <c r="E129" s="456" t="s">
        <v>5240</v>
      </c>
      <c r="F129" s="456" t="s">
        <v>996</v>
      </c>
      <c r="G129" s="456" t="s">
        <v>5241</v>
      </c>
      <c r="H129" s="456" t="s">
        <v>5772</v>
      </c>
      <c r="I129" s="456" t="s">
        <v>311</v>
      </c>
      <c r="J129" s="422"/>
      <c r="K129" s="444"/>
      <c r="L129" s="422"/>
      <c r="M129" s="68"/>
    </row>
    <row r="130" spans="1:256" ht="30">
      <c r="A130" s="65">
        <v>121</v>
      </c>
      <c r="B130" s="456" t="s">
        <v>4980</v>
      </c>
      <c r="C130" s="488" t="s">
        <v>1584</v>
      </c>
      <c r="D130" s="456" t="s">
        <v>4968</v>
      </c>
      <c r="E130" s="456" t="s">
        <v>5242</v>
      </c>
      <c r="F130" s="456" t="s">
        <v>5243</v>
      </c>
      <c r="G130" s="456" t="s">
        <v>5244</v>
      </c>
      <c r="H130" s="456" t="s">
        <v>5773</v>
      </c>
      <c r="I130" s="456" t="s">
        <v>311</v>
      </c>
      <c r="J130" s="422"/>
      <c r="K130" s="444"/>
      <c r="L130" s="422"/>
      <c r="M130" s="68"/>
    </row>
    <row r="131" spans="1:256" ht="30">
      <c r="A131" s="67">
        <v>122</v>
      </c>
      <c r="B131" s="456" t="s">
        <v>4980</v>
      </c>
      <c r="C131" s="488" t="s">
        <v>1584</v>
      </c>
      <c r="D131" s="456" t="s">
        <v>1585</v>
      </c>
      <c r="E131" s="456" t="s">
        <v>5245</v>
      </c>
      <c r="F131" s="456" t="s">
        <v>1720</v>
      </c>
      <c r="G131" s="456" t="s">
        <v>5246</v>
      </c>
      <c r="H131" s="456" t="s">
        <v>5774</v>
      </c>
      <c r="I131" s="456" t="s">
        <v>311</v>
      </c>
      <c r="J131" s="422"/>
      <c r="K131" s="444"/>
      <c r="L131" s="422"/>
      <c r="M131" s="68"/>
    </row>
    <row r="132" spans="1:256" ht="30">
      <c r="A132" s="67">
        <v>123</v>
      </c>
      <c r="B132" s="456" t="s">
        <v>4980</v>
      </c>
      <c r="C132" s="488" t="s">
        <v>1584</v>
      </c>
      <c r="D132" s="456" t="s">
        <v>1628</v>
      </c>
      <c r="E132" s="456" t="s">
        <v>5247</v>
      </c>
      <c r="F132" s="456" t="s">
        <v>5248</v>
      </c>
      <c r="G132" s="456" t="s">
        <v>5249</v>
      </c>
      <c r="H132" s="456" t="s">
        <v>5775</v>
      </c>
      <c r="I132" s="456" t="s">
        <v>311</v>
      </c>
      <c r="J132" s="422"/>
      <c r="K132" s="444"/>
      <c r="L132" s="422"/>
      <c r="M132" s="68"/>
    </row>
    <row r="133" spans="1:256" ht="30">
      <c r="A133" s="65">
        <v>124</v>
      </c>
      <c r="B133" s="456" t="s">
        <v>4980</v>
      </c>
      <c r="C133" s="488" t="s">
        <v>1584</v>
      </c>
      <c r="D133" s="456" t="s">
        <v>4981</v>
      </c>
      <c r="E133" s="456" t="s">
        <v>648</v>
      </c>
      <c r="F133" s="456" t="s">
        <v>5250</v>
      </c>
      <c r="G133" s="456" t="s">
        <v>5251</v>
      </c>
      <c r="H133" s="456" t="s">
        <v>5776</v>
      </c>
      <c r="I133" s="456" t="s">
        <v>311</v>
      </c>
      <c r="J133" s="422"/>
      <c r="K133" s="444"/>
      <c r="L133" s="422"/>
      <c r="M133" s="68"/>
    </row>
    <row r="134" spans="1:256" ht="30">
      <c r="A134" s="67">
        <v>125</v>
      </c>
      <c r="B134" s="456" t="s">
        <v>4980</v>
      </c>
      <c r="C134" s="488" t="s">
        <v>1584</v>
      </c>
      <c r="D134" s="456" t="s">
        <v>4978</v>
      </c>
      <c r="E134" s="456" t="s">
        <v>5252</v>
      </c>
      <c r="F134" s="456" t="s">
        <v>1651</v>
      </c>
      <c r="G134" s="456" t="s">
        <v>5253</v>
      </c>
      <c r="H134" s="456" t="s">
        <v>5777</v>
      </c>
      <c r="I134" s="456" t="s">
        <v>311</v>
      </c>
      <c r="J134" s="422"/>
      <c r="K134" s="444"/>
      <c r="L134" s="422"/>
      <c r="M134" s="68"/>
    </row>
    <row r="135" spans="1:256" ht="30">
      <c r="A135" s="65">
        <v>126</v>
      </c>
      <c r="B135" s="456" t="s">
        <v>4980</v>
      </c>
      <c r="C135" s="488" t="s">
        <v>1584</v>
      </c>
      <c r="D135" s="456" t="s">
        <v>1585</v>
      </c>
      <c r="E135" s="456" t="s">
        <v>5254</v>
      </c>
      <c r="F135" s="456" t="s">
        <v>5255</v>
      </c>
      <c r="G135" s="456" t="s">
        <v>5256</v>
      </c>
      <c r="H135" s="456" t="s">
        <v>5778</v>
      </c>
      <c r="I135" s="456" t="s">
        <v>311</v>
      </c>
      <c r="J135" s="422"/>
      <c r="K135" s="444"/>
      <c r="L135" s="422"/>
      <c r="M135" s="68"/>
    </row>
    <row r="136" spans="1:256" s="404" customFormat="1" ht="30">
      <c r="A136" s="67">
        <v>127</v>
      </c>
      <c r="B136" s="456" t="s">
        <v>4980</v>
      </c>
      <c r="C136" s="488" t="s">
        <v>1584</v>
      </c>
      <c r="D136" s="456" t="s">
        <v>1586</v>
      </c>
      <c r="E136" s="456" t="s">
        <v>5257</v>
      </c>
      <c r="F136" s="456" t="s">
        <v>5258</v>
      </c>
      <c r="G136" s="456" t="s">
        <v>5196</v>
      </c>
      <c r="H136" s="456" t="s">
        <v>5748</v>
      </c>
      <c r="I136" s="456" t="s">
        <v>311</v>
      </c>
      <c r="J136" s="422"/>
      <c r="K136" s="444"/>
      <c r="L136" s="422"/>
      <c r="M136" s="68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  <c r="AA136" s="409"/>
      <c r="AB136" s="409"/>
      <c r="AC136" s="409"/>
      <c r="AD136" s="409"/>
      <c r="AE136" s="409"/>
      <c r="AF136" s="409"/>
      <c r="AG136" s="409"/>
      <c r="AH136" s="409"/>
      <c r="AI136" s="409"/>
      <c r="AJ136" s="409"/>
      <c r="AK136" s="409"/>
      <c r="AL136" s="409"/>
      <c r="AM136" s="409"/>
      <c r="AN136" s="409"/>
      <c r="AO136" s="409"/>
      <c r="AP136" s="409"/>
      <c r="AQ136" s="409"/>
      <c r="AR136" s="409"/>
      <c r="AS136" s="409"/>
      <c r="AT136" s="409"/>
      <c r="AU136" s="409"/>
      <c r="AV136" s="409"/>
      <c r="AW136" s="409"/>
      <c r="AX136" s="409"/>
      <c r="AY136" s="409"/>
      <c r="AZ136" s="409"/>
      <c r="BA136" s="409"/>
      <c r="BB136" s="409"/>
      <c r="BC136" s="409"/>
      <c r="BD136" s="409"/>
      <c r="BE136" s="409"/>
      <c r="BF136" s="409"/>
      <c r="BG136" s="409"/>
      <c r="BH136" s="409"/>
      <c r="BI136" s="409"/>
      <c r="BJ136" s="409"/>
      <c r="BK136" s="409"/>
      <c r="BL136" s="409"/>
      <c r="BM136" s="409"/>
      <c r="BN136" s="409"/>
      <c r="BO136" s="409"/>
      <c r="BP136" s="409"/>
      <c r="BQ136" s="409"/>
      <c r="BR136" s="409"/>
      <c r="BS136" s="409"/>
      <c r="BT136" s="409"/>
      <c r="BU136" s="409"/>
      <c r="BV136" s="409"/>
      <c r="BW136" s="409"/>
      <c r="BX136" s="409"/>
      <c r="BY136" s="409"/>
      <c r="BZ136" s="409"/>
      <c r="CA136" s="409"/>
      <c r="CB136" s="409"/>
      <c r="CC136" s="409"/>
      <c r="CD136" s="409"/>
      <c r="CE136" s="409"/>
      <c r="CF136" s="409"/>
      <c r="CG136" s="409"/>
      <c r="CH136" s="409"/>
      <c r="CI136" s="409"/>
      <c r="CJ136" s="409"/>
      <c r="CK136" s="409"/>
      <c r="CL136" s="409"/>
      <c r="CM136" s="409"/>
      <c r="CN136" s="409"/>
      <c r="CO136" s="409"/>
      <c r="CP136" s="409"/>
      <c r="CQ136" s="409"/>
      <c r="CR136" s="409"/>
      <c r="CS136" s="409"/>
      <c r="CT136" s="409"/>
      <c r="CU136" s="409"/>
      <c r="CV136" s="409"/>
      <c r="CW136" s="409"/>
      <c r="CX136" s="409"/>
      <c r="CY136" s="409"/>
      <c r="CZ136" s="409"/>
      <c r="DA136" s="409"/>
      <c r="DB136" s="409"/>
      <c r="DC136" s="409"/>
      <c r="DD136" s="409"/>
      <c r="DE136" s="409"/>
      <c r="DF136" s="409"/>
      <c r="DG136" s="409"/>
      <c r="DH136" s="409"/>
      <c r="DI136" s="409"/>
      <c r="DJ136" s="409"/>
      <c r="DK136" s="409"/>
      <c r="DL136" s="409"/>
      <c r="DM136" s="409"/>
      <c r="DN136" s="409"/>
      <c r="DO136" s="409"/>
      <c r="DP136" s="409"/>
      <c r="DQ136" s="409"/>
      <c r="DR136" s="409"/>
      <c r="DS136" s="409"/>
      <c r="DT136" s="409"/>
      <c r="DU136" s="409"/>
      <c r="DV136" s="409"/>
      <c r="DW136" s="409"/>
      <c r="DX136" s="409"/>
      <c r="DY136" s="409"/>
      <c r="DZ136" s="409"/>
      <c r="EA136" s="409"/>
      <c r="EB136" s="409"/>
      <c r="EC136" s="409"/>
      <c r="ED136" s="409"/>
      <c r="EE136" s="409"/>
      <c r="EF136" s="409"/>
      <c r="EG136" s="409"/>
      <c r="EH136" s="409"/>
      <c r="EI136" s="409"/>
      <c r="EJ136" s="409"/>
      <c r="EK136" s="409"/>
      <c r="EL136" s="409"/>
      <c r="EM136" s="409"/>
      <c r="EN136" s="409"/>
      <c r="EO136" s="409"/>
      <c r="EP136" s="409"/>
      <c r="EQ136" s="409"/>
      <c r="ER136" s="409"/>
      <c r="ES136" s="409"/>
      <c r="ET136" s="409"/>
      <c r="EU136" s="409"/>
      <c r="EV136" s="409"/>
      <c r="EW136" s="409"/>
      <c r="EX136" s="409"/>
      <c r="EY136" s="409"/>
      <c r="EZ136" s="409"/>
      <c r="FA136" s="409"/>
      <c r="FB136" s="409"/>
      <c r="FC136" s="409"/>
      <c r="FD136" s="409"/>
      <c r="FE136" s="409"/>
      <c r="FF136" s="409"/>
      <c r="FG136" s="409"/>
      <c r="FH136" s="409"/>
      <c r="FI136" s="409"/>
      <c r="FJ136" s="409"/>
      <c r="FK136" s="409"/>
      <c r="FL136" s="409"/>
      <c r="FM136" s="409"/>
      <c r="FN136" s="409"/>
      <c r="FO136" s="409"/>
      <c r="FP136" s="409"/>
      <c r="FQ136" s="409"/>
      <c r="FR136" s="409"/>
      <c r="FS136" s="409"/>
      <c r="FT136" s="409"/>
      <c r="FU136" s="409"/>
      <c r="FV136" s="409"/>
      <c r="FW136" s="409"/>
      <c r="FX136" s="409"/>
      <c r="FY136" s="409"/>
      <c r="FZ136" s="409"/>
      <c r="GA136" s="409"/>
      <c r="GB136" s="409"/>
      <c r="GC136" s="409"/>
      <c r="GD136" s="409"/>
      <c r="GE136" s="409"/>
      <c r="GF136" s="409"/>
      <c r="GG136" s="409"/>
      <c r="GH136" s="409"/>
      <c r="GI136" s="409"/>
      <c r="GJ136" s="409"/>
      <c r="GK136" s="409"/>
      <c r="GL136" s="409"/>
      <c r="GM136" s="409"/>
      <c r="GN136" s="409"/>
      <c r="GO136" s="409"/>
      <c r="GP136" s="409"/>
      <c r="GQ136" s="409"/>
      <c r="GR136" s="409"/>
      <c r="GS136" s="409"/>
      <c r="GT136" s="409"/>
      <c r="GU136" s="409"/>
      <c r="GV136" s="409"/>
      <c r="GW136" s="409"/>
      <c r="GX136" s="409"/>
      <c r="GY136" s="409"/>
      <c r="GZ136" s="409"/>
      <c r="HA136" s="409"/>
      <c r="HB136" s="409"/>
      <c r="HC136" s="409"/>
      <c r="HD136" s="409"/>
      <c r="HE136" s="409"/>
      <c r="HF136" s="409"/>
      <c r="HG136" s="409"/>
      <c r="HH136" s="409"/>
      <c r="HI136" s="409"/>
      <c r="HJ136" s="409"/>
      <c r="HK136" s="409"/>
      <c r="HL136" s="409"/>
      <c r="HM136" s="409"/>
      <c r="HN136" s="409"/>
      <c r="HO136" s="409"/>
      <c r="HP136" s="409"/>
      <c r="HQ136" s="409"/>
      <c r="HR136" s="409"/>
      <c r="HS136" s="409"/>
      <c r="HT136" s="409"/>
      <c r="HU136" s="409"/>
      <c r="HV136" s="409"/>
      <c r="HW136" s="409"/>
      <c r="HX136" s="409"/>
      <c r="HY136" s="409"/>
      <c r="HZ136" s="409"/>
      <c r="IA136" s="409"/>
      <c r="IB136" s="409"/>
      <c r="IC136" s="409"/>
      <c r="ID136" s="409"/>
      <c r="IE136" s="409"/>
      <c r="IF136" s="409"/>
      <c r="IG136" s="409"/>
      <c r="IH136" s="409"/>
      <c r="II136" s="409"/>
      <c r="IJ136" s="409"/>
      <c r="IK136" s="409"/>
      <c r="IL136" s="409"/>
      <c r="IM136" s="409"/>
      <c r="IN136" s="409"/>
      <c r="IO136" s="409"/>
      <c r="IP136" s="409"/>
      <c r="IQ136" s="409"/>
      <c r="IR136" s="409"/>
      <c r="IS136" s="409"/>
      <c r="IT136" s="409"/>
      <c r="IU136" s="409"/>
      <c r="IV136" s="409"/>
    </row>
    <row r="137" spans="1:256" s="404" customFormat="1" ht="30">
      <c r="A137" s="67">
        <v>128</v>
      </c>
      <c r="B137" s="456" t="s">
        <v>4980</v>
      </c>
      <c r="C137" s="488" t="s">
        <v>1584</v>
      </c>
      <c r="D137" s="456" t="s">
        <v>1622</v>
      </c>
      <c r="E137" s="456" t="s">
        <v>5259</v>
      </c>
      <c r="F137" s="456" t="s">
        <v>930</v>
      </c>
      <c r="G137" s="456" t="s">
        <v>5260</v>
      </c>
      <c r="H137" s="456" t="s">
        <v>5779</v>
      </c>
      <c r="I137" s="456" t="s">
        <v>311</v>
      </c>
      <c r="J137" s="422"/>
      <c r="K137" s="444"/>
      <c r="L137" s="422"/>
      <c r="M137" s="68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  <c r="AA137" s="409"/>
      <c r="AB137" s="409"/>
      <c r="AC137" s="409"/>
      <c r="AD137" s="409"/>
      <c r="AE137" s="409"/>
      <c r="AF137" s="409"/>
      <c r="AG137" s="409"/>
      <c r="AH137" s="409"/>
      <c r="AI137" s="409"/>
      <c r="AJ137" s="409"/>
      <c r="AK137" s="409"/>
      <c r="AL137" s="409"/>
      <c r="AM137" s="409"/>
      <c r="AN137" s="409"/>
      <c r="AO137" s="409"/>
      <c r="AP137" s="409"/>
      <c r="AQ137" s="409"/>
      <c r="AR137" s="409"/>
      <c r="AS137" s="409"/>
      <c r="AT137" s="409"/>
      <c r="AU137" s="409"/>
      <c r="AV137" s="409"/>
      <c r="AW137" s="409"/>
      <c r="AX137" s="409"/>
      <c r="AY137" s="409"/>
      <c r="AZ137" s="409"/>
      <c r="BA137" s="409"/>
      <c r="BB137" s="409"/>
      <c r="BC137" s="409"/>
      <c r="BD137" s="409"/>
      <c r="BE137" s="409"/>
      <c r="BF137" s="409"/>
      <c r="BG137" s="409"/>
      <c r="BH137" s="409"/>
      <c r="BI137" s="409"/>
      <c r="BJ137" s="409"/>
      <c r="BK137" s="409"/>
      <c r="BL137" s="409"/>
      <c r="BM137" s="409"/>
      <c r="BN137" s="409"/>
      <c r="BO137" s="409"/>
      <c r="BP137" s="409"/>
      <c r="BQ137" s="409"/>
      <c r="BR137" s="409"/>
      <c r="BS137" s="409"/>
      <c r="BT137" s="409"/>
      <c r="BU137" s="409"/>
      <c r="BV137" s="409"/>
      <c r="BW137" s="409"/>
      <c r="BX137" s="409"/>
      <c r="BY137" s="409"/>
      <c r="BZ137" s="409"/>
      <c r="CA137" s="409"/>
      <c r="CB137" s="409"/>
      <c r="CC137" s="409"/>
      <c r="CD137" s="409"/>
      <c r="CE137" s="409"/>
      <c r="CF137" s="409"/>
      <c r="CG137" s="409"/>
      <c r="CH137" s="409"/>
      <c r="CI137" s="409"/>
      <c r="CJ137" s="409"/>
      <c r="CK137" s="409"/>
      <c r="CL137" s="409"/>
      <c r="CM137" s="409"/>
      <c r="CN137" s="409"/>
      <c r="CO137" s="409"/>
      <c r="CP137" s="409"/>
      <c r="CQ137" s="409"/>
      <c r="CR137" s="409"/>
      <c r="CS137" s="409"/>
      <c r="CT137" s="409"/>
      <c r="CU137" s="409"/>
      <c r="CV137" s="409"/>
      <c r="CW137" s="409"/>
      <c r="CX137" s="409"/>
      <c r="CY137" s="409"/>
      <c r="CZ137" s="409"/>
      <c r="DA137" s="409"/>
      <c r="DB137" s="409"/>
      <c r="DC137" s="409"/>
      <c r="DD137" s="409"/>
      <c r="DE137" s="409"/>
      <c r="DF137" s="409"/>
      <c r="DG137" s="409"/>
      <c r="DH137" s="409"/>
      <c r="DI137" s="409"/>
      <c r="DJ137" s="409"/>
      <c r="DK137" s="409"/>
      <c r="DL137" s="409"/>
      <c r="DM137" s="409"/>
      <c r="DN137" s="409"/>
      <c r="DO137" s="409"/>
      <c r="DP137" s="409"/>
      <c r="DQ137" s="409"/>
      <c r="DR137" s="409"/>
      <c r="DS137" s="409"/>
      <c r="DT137" s="409"/>
      <c r="DU137" s="409"/>
      <c r="DV137" s="409"/>
      <c r="DW137" s="409"/>
      <c r="DX137" s="409"/>
      <c r="DY137" s="409"/>
      <c r="DZ137" s="409"/>
      <c r="EA137" s="409"/>
      <c r="EB137" s="409"/>
      <c r="EC137" s="409"/>
      <c r="ED137" s="409"/>
      <c r="EE137" s="409"/>
      <c r="EF137" s="409"/>
      <c r="EG137" s="409"/>
      <c r="EH137" s="409"/>
      <c r="EI137" s="409"/>
      <c r="EJ137" s="409"/>
      <c r="EK137" s="409"/>
      <c r="EL137" s="409"/>
      <c r="EM137" s="409"/>
      <c r="EN137" s="409"/>
      <c r="EO137" s="409"/>
      <c r="EP137" s="409"/>
      <c r="EQ137" s="409"/>
      <c r="ER137" s="409"/>
      <c r="ES137" s="409"/>
      <c r="ET137" s="409"/>
      <c r="EU137" s="409"/>
      <c r="EV137" s="409"/>
      <c r="EW137" s="409"/>
      <c r="EX137" s="409"/>
      <c r="EY137" s="409"/>
      <c r="EZ137" s="409"/>
      <c r="FA137" s="409"/>
      <c r="FB137" s="409"/>
      <c r="FC137" s="409"/>
      <c r="FD137" s="409"/>
      <c r="FE137" s="409"/>
      <c r="FF137" s="409"/>
      <c r="FG137" s="409"/>
      <c r="FH137" s="409"/>
      <c r="FI137" s="409"/>
      <c r="FJ137" s="409"/>
      <c r="FK137" s="409"/>
      <c r="FL137" s="409"/>
      <c r="FM137" s="409"/>
      <c r="FN137" s="409"/>
      <c r="FO137" s="409"/>
      <c r="FP137" s="409"/>
      <c r="FQ137" s="409"/>
      <c r="FR137" s="409"/>
      <c r="FS137" s="409"/>
      <c r="FT137" s="409"/>
      <c r="FU137" s="409"/>
      <c r="FV137" s="409"/>
      <c r="FW137" s="409"/>
      <c r="FX137" s="409"/>
      <c r="FY137" s="409"/>
      <c r="FZ137" s="409"/>
      <c r="GA137" s="409"/>
      <c r="GB137" s="409"/>
      <c r="GC137" s="409"/>
      <c r="GD137" s="409"/>
      <c r="GE137" s="409"/>
      <c r="GF137" s="409"/>
      <c r="GG137" s="409"/>
      <c r="GH137" s="409"/>
      <c r="GI137" s="409"/>
      <c r="GJ137" s="409"/>
      <c r="GK137" s="409"/>
      <c r="GL137" s="409"/>
      <c r="GM137" s="409"/>
      <c r="GN137" s="409"/>
      <c r="GO137" s="409"/>
      <c r="GP137" s="409"/>
      <c r="GQ137" s="409"/>
      <c r="GR137" s="409"/>
      <c r="GS137" s="409"/>
      <c r="GT137" s="409"/>
      <c r="GU137" s="409"/>
      <c r="GV137" s="409"/>
      <c r="GW137" s="409"/>
      <c r="GX137" s="409"/>
      <c r="GY137" s="409"/>
      <c r="GZ137" s="409"/>
      <c r="HA137" s="409"/>
      <c r="HB137" s="409"/>
      <c r="HC137" s="409"/>
      <c r="HD137" s="409"/>
      <c r="HE137" s="409"/>
      <c r="HF137" s="409"/>
      <c r="HG137" s="409"/>
      <c r="HH137" s="409"/>
      <c r="HI137" s="409"/>
      <c r="HJ137" s="409"/>
      <c r="HK137" s="409"/>
      <c r="HL137" s="409"/>
      <c r="HM137" s="409"/>
      <c r="HN137" s="409"/>
      <c r="HO137" s="409"/>
      <c r="HP137" s="409"/>
      <c r="HQ137" s="409"/>
      <c r="HR137" s="409"/>
      <c r="HS137" s="409"/>
      <c r="HT137" s="409"/>
      <c r="HU137" s="409"/>
      <c r="HV137" s="409"/>
      <c r="HW137" s="409"/>
      <c r="HX137" s="409"/>
      <c r="HY137" s="409"/>
      <c r="HZ137" s="409"/>
      <c r="IA137" s="409"/>
      <c r="IB137" s="409"/>
      <c r="IC137" s="409"/>
      <c r="ID137" s="409"/>
      <c r="IE137" s="409"/>
      <c r="IF137" s="409"/>
      <c r="IG137" s="409"/>
      <c r="IH137" s="409"/>
      <c r="II137" s="409"/>
      <c r="IJ137" s="409"/>
      <c r="IK137" s="409"/>
      <c r="IL137" s="409"/>
      <c r="IM137" s="409"/>
      <c r="IN137" s="409"/>
      <c r="IO137" s="409"/>
      <c r="IP137" s="409"/>
      <c r="IQ137" s="409"/>
      <c r="IR137" s="409"/>
      <c r="IS137" s="409"/>
      <c r="IT137" s="409"/>
      <c r="IU137" s="409"/>
      <c r="IV137" s="409"/>
    </row>
    <row r="138" spans="1:256" s="404" customFormat="1" ht="30">
      <c r="A138" s="65">
        <v>129</v>
      </c>
      <c r="B138" s="456" t="s">
        <v>4980</v>
      </c>
      <c r="C138" s="488" t="s">
        <v>1584</v>
      </c>
      <c r="D138" s="456" t="s">
        <v>1585</v>
      </c>
      <c r="E138" s="456" t="s">
        <v>5261</v>
      </c>
      <c r="F138" s="456" t="s">
        <v>5262</v>
      </c>
      <c r="G138" s="456" t="s">
        <v>5263</v>
      </c>
      <c r="H138" s="456" t="s">
        <v>5780</v>
      </c>
      <c r="I138" s="456" t="s">
        <v>311</v>
      </c>
      <c r="J138" s="422"/>
      <c r="K138" s="444"/>
      <c r="L138" s="422"/>
      <c r="M138" s="68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409"/>
      <c r="Z138" s="409"/>
      <c r="AA138" s="409"/>
      <c r="AB138" s="409"/>
      <c r="AC138" s="409"/>
      <c r="AD138" s="409"/>
      <c r="AE138" s="409"/>
      <c r="AF138" s="409"/>
      <c r="AG138" s="409"/>
      <c r="AH138" s="409"/>
      <c r="AI138" s="409"/>
      <c r="AJ138" s="409"/>
      <c r="AK138" s="409"/>
      <c r="AL138" s="409"/>
      <c r="AM138" s="409"/>
      <c r="AN138" s="409"/>
      <c r="AO138" s="409"/>
      <c r="AP138" s="409"/>
      <c r="AQ138" s="409"/>
      <c r="AR138" s="409"/>
      <c r="AS138" s="409"/>
      <c r="AT138" s="409"/>
      <c r="AU138" s="409"/>
      <c r="AV138" s="409"/>
      <c r="AW138" s="409"/>
      <c r="AX138" s="409"/>
      <c r="AY138" s="409"/>
      <c r="AZ138" s="409"/>
      <c r="BA138" s="409"/>
      <c r="BB138" s="409"/>
      <c r="BC138" s="409"/>
      <c r="BD138" s="409"/>
      <c r="BE138" s="409"/>
      <c r="BF138" s="409"/>
      <c r="BG138" s="409"/>
      <c r="BH138" s="409"/>
      <c r="BI138" s="409"/>
      <c r="BJ138" s="409"/>
      <c r="BK138" s="409"/>
      <c r="BL138" s="409"/>
      <c r="BM138" s="409"/>
      <c r="BN138" s="409"/>
      <c r="BO138" s="409"/>
      <c r="BP138" s="409"/>
      <c r="BQ138" s="409"/>
      <c r="BR138" s="409"/>
      <c r="BS138" s="409"/>
      <c r="BT138" s="409"/>
      <c r="BU138" s="409"/>
      <c r="BV138" s="409"/>
      <c r="BW138" s="409"/>
      <c r="BX138" s="409"/>
      <c r="BY138" s="409"/>
      <c r="BZ138" s="409"/>
      <c r="CA138" s="409"/>
      <c r="CB138" s="409"/>
      <c r="CC138" s="409"/>
      <c r="CD138" s="409"/>
      <c r="CE138" s="409"/>
      <c r="CF138" s="409"/>
      <c r="CG138" s="409"/>
      <c r="CH138" s="409"/>
      <c r="CI138" s="409"/>
      <c r="CJ138" s="409"/>
      <c r="CK138" s="409"/>
      <c r="CL138" s="409"/>
      <c r="CM138" s="409"/>
      <c r="CN138" s="409"/>
      <c r="CO138" s="409"/>
      <c r="CP138" s="409"/>
      <c r="CQ138" s="409"/>
      <c r="CR138" s="409"/>
      <c r="CS138" s="409"/>
      <c r="CT138" s="409"/>
      <c r="CU138" s="409"/>
      <c r="CV138" s="409"/>
      <c r="CW138" s="409"/>
      <c r="CX138" s="409"/>
      <c r="CY138" s="409"/>
      <c r="CZ138" s="409"/>
      <c r="DA138" s="409"/>
      <c r="DB138" s="409"/>
      <c r="DC138" s="409"/>
      <c r="DD138" s="409"/>
      <c r="DE138" s="409"/>
      <c r="DF138" s="409"/>
      <c r="DG138" s="409"/>
      <c r="DH138" s="409"/>
      <c r="DI138" s="409"/>
      <c r="DJ138" s="409"/>
      <c r="DK138" s="409"/>
      <c r="DL138" s="409"/>
      <c r="DM138" s="409"/>
      <c r="DN138" s="409"/>
      <c r="DO138" s="409"/>
      <c r="DP138" s="409"/>
      <c r="DQ138" s="409"/>
      <c r="DR138" s="409"/>
      <c r="DS138" s="409"/>
      <c r="DT138" s="409"/>
      <c r="DU138" s="409"/>
      <c r="DV138" s="409"/>
      <c r="DW138" s="409"/>
      <c r="DX138" s="409"/>
      <c r="DY138" s="409"/>
      <c r="DZ138" s="409"/>
      <c r="EA138" s="409"/>
      <c r="EB138" s="409"/>
      <c r="EC138" s="409"/>
      <c r="ED138" s="409"/>
      <c r="EE138" s="409"/>
      <c r="EF138" s="409"/>
      <c r="EG138" s="409"/>
      <c r="EH138" s="409"/>
      <c r="EI138" s="409"/>
      <c r="EJ138" s="409"/>
      <c r="EK138" s="409"/>
      <c r="EL138" s="409"/>
      <c r="EM138" s="409"/>
      <c r="EN138" s="409"/>
      <c r="EO138" s="409"/>
      <c r="EP138" s="409"/>
      <c r="EQ138" s="409"/>
      <c r="ER138" s="409"/>
      <c r="ES138" s="409"/>
      <c r="ET138" s="409"/>
      <c r="EU138" s="409"/>
      <c r="EV138" s="409"/>
      <c r="EW138" s="409"/>
      <c r="EX138" s="409"/>
      <c r="EY138" s="409"/>
      <c r="EZ138" s="409"/>
      <c r="FA138" s="409"/>
      <c r="FB138" s="409"/>
      <c r="FC138" s="409"/>
      <c r="FD138" s="409"/>
      <c r="FE138" s="409"/>
      <c r="FF138" s="409"/>
      <c r="FG138" s="409"/>
      <c r="FH138" s="409"/>
      <c r="FI138" s="409"/>
      <c r="FJ138" s="409"/>
      <c r="FK138" s="409"/>
      <c r="FL138" s="409"/>
      <c r="FM138" s="409"/>
      <c r="FN138" s="409"/>
      <c r="FO138" s="409"/>
      <c r="FP138" s="409"/>
      <c r="FQ138" s="409"/>
      <c r="FR138" s="409"/>
      <c r="FS138" s="409"/>
      <c r="FT138" s="409"/>
      <c r="FU138" s="409"/>
      <c r="FV138" s="409"/>
      <c r="FW138" s="409"/>
      <c r="FX138" s="409"/>
      <c r="FY138" s="409"/>
      <c r="FZ138" s="409"/>
      <c r="GA138" s="409"/>
      <c r="GB138" s="409"/>
      <c r="GC138" s="409"/>
      <c r="GD138" s="409"/>
      <c r="GE138" s="409"/>
      <c r="GF138" s="409"/>
      <c r="GG138" s="409"/>
      <c r="GH138" s="409"/>
      <c r="GI138" s="409"/>
      <c r="GJ138" s="409"/>
      <c r="GK138" s="409"/>
      <c r="GL138" s="409"/>
      <c r="GM138" s="409"/>
      <c r="GN138" s="409"/>
      <c r="GO138" s="409"/>
      <c r="GP138" s="409"/>
      <c r="GQ138" s="409"/>
      <c r="GR138" s="409"/>
      <c r="GS138" s="409"/>
      <c r="GT138" s="409"/>
      <c r="GU138" s="409"/>
      <c r="GV138" s="409"/>
      <c r="GW138" s="409"/>
      <c r="GX138" s="409"/>
      <c r="GY138" s="409"/>
      <c r="GZ138" s="409"/>
      <c r="HA138" s="409"/>
      <c r="HB138" s="409"/>
      <c r="HC138" s="409"/>
      <c r="HD138" s="409"/>
      <c r="HE138" s="409"/>
      <c r="HF138" s="409"/>
      <c r="HG138" s="409"/>
      <c r="HH138" s="409"/>
      <c r="HI138" s="409"/>
      <c r="HJ138" s="409"/>
      <c r="HK138" s="409"/>
      <c r="HL138" s="409"/>
      <c r="HM138" s="409"/>
      <c r="HN138" s="409"/>
      <c r="HO138" s="409"/>
      <c r="HP138" s="409"/>
      <c r="HQ138" s="409"/>
      <c r="HR138" s="409"/>
      <c r="HS138" s="409"/>
      <c r="HT138" s="409"/>
      <c r="HU138" s="409"/>
      <c r="HV138" s="409"/>
      <c r="HW138" s="409"/>
      <c r="HX138" s="409"/>
      <c r="HY138" s="409"/>
      <c r="HZ138" s="409"/>
      <c r="IA138" s="409"/>
      <c r="IB138" s="409"/>
      <c r="IC138" s="409"/>
      <c r="ID138" s="409"/>
      <c r="IE138" s="409"/>
      <c r="IF138" s="409"/>
      <c r="IG138" s="409"/>
      <c r="IH138" s="409"/>
      <c r="II138" s="409"/>
      <c r="IJ138" s="409"/>
      <c r="IK138" s="409"/>
      <c r="IL138" s="409"/>
      <c r="IM138" s="409"/>
      <c r="IN138" s="409"/>
      <c r="IO138" s="409"/>
      <c r="IP138" s="409"/>
      <c r="IQ138" s="409"/>
      <c r="IR138" s="409"/>
      <c r="IS138" s="409"/>
      <c r="IT138" s="409"/>
      <c r="IU138" s="409"/>
      <c r="IV138" s="409"/>
    </row>
    <row r="139" spans="1:256" s="404" customFormat="1" ht="30">
      <c r="A139" s="67">
        <v>130</v>
      </c>
      <c r="B139" s="456" t="s">
        <v>4980</v>
      </c>
      <c r="C139" s="488" t="s">
        <v>1584</v>
      </c>
      <c r="D139" s="456" t="s">
        <v>1609</v>
      </c>
      <c r="E139" s="456" t="s">
        <v>5264</v>
      </c>
      <c r="F139" s="456" t="s">
        <v>647</v>
      </c>
      <c r="G139" s="456" t="s">
        <v>5265</v>
      </c>
      <c r="H139" s="456" t="s">
        <v>5781</v>
      </c>
      <c r="I139" s="456" t="s">
        <v>311</v>
      </c>
      <c r="J139" s="422"/>
      <c r="K139" s="444"/>
      <c r="L139" s="422"/>
      <c r="M139" s="68"/>
      <c r="N139" s="409"/>
      <c r="O139" s="409"/>
      <c r="P139" s="409"/>
      <c r="Q139" s="409"/>
      <c r="R139" s="409"/>
      <c r="S139" s="409"/>
      <c r="T139" s="409"/>
      <c r="U139" s="409"/>
      <c r="V139" s="409"/>
      <c r="W139" s="409"/>
      <c r="X139" s="409"/>
      <c r="Y139" s="409"/>
      <c r="Z139" s="409"/>
      <c r="AA139" s="409"/>
      <c r="AB139" s="409"/>
      <c r="AC139" s="409"/>
      <c r="AD139" s="409"/>
      <c r="AE139" s="409"/>
      <c r="AF139" s="409"/>
      <c r="AG139" s="409"/>
      <c r="AH139" s="409"/>
      <c r="AI139" s="409"/>
      <c r="AJ139" s="409"/>
      <c r="AK139" s="409"/>
      <c r="AL139" s="409"/>
      <c r="AM139" s="409"/>
      <c r="AN139" s="409"/>
      <c r="AO139" s="409"/>
      <c r="AP139" s="409"/>
      <c r="AQ139" s="409"/>
      <c r="AR139" s="409"/>
      <c r="AS139" s="409"/>
      <c r="AT139" s="409"/>
      <c r="AU139" s="409"/>
      <c r="AV139" s="409"/>
      <c r="AW139" s="409"/>
      <c r="AX139" s="409"/>
      <c r="AY139" s="409"/>
      <c r="AZ139" s="409"/>
      <c r="BA139" s="409"/>
      <c r="BB139" s="409"/>
      <c r="BC139" s="409"/>
      <c r="BD139" s="409"/>
      <c r="BE139" s="409"/>
      <c r="BF139" s="409"/>
      <c r="BG139" s="409"/>
      <c r="BH139" s="409"/>
      <c r="BI139" s="409"/>
      <c r="BJ139" s="409"/>
      <c r="BK139" s="409"/>
      <c r="BL139" s="409"/>
      <c r="BM139" s="409"/>
      <c r="BN139" s="409"/>
      <c r="BO139" s="409"/>
      <c r="BP139" s="409"/>
      <c r="BQ139" s="409"/>
      <c r="BR139" s="409"/>
      <c r="BS139" s="409"/>
      <c r="BT139" s="409"/>
      <c r="BU139" s="409"/>
      <c r="BV139" s="409"/>
      <c r="BW139" s="409"/>
      <c r="BX139" s="409"/>
      <c r="BY139" s="409"/>
      <c r="BZ139" s="409"/>
      <c r="CA139" s="409"/>
      <c r="CB139" s="409"/>
      <c r="CC139" s="409"/>
      <c r="CD139" s="409"/>
      <c r="CE139" s="409"/>
      <c r="CF139" s="409"/>
      <c r="CG139" s="409"/>
      <c r="CH139" s="409"/>
      <c r="CI139" s="409"/>
      <c r="CJ139" s="409"/>
      <c r="CK139" s="409"/>
      <c r="CL139" s="409"/>
      <c r="CM139" s="409"/>
      <c r="CN139" s="409"/>
      <c r="CO139" s="409"/>
      <c r="CP139" s="409"/>
      <c r="CQ139" s="409"/>
      <c r="CR139" s="409"/>
      <c r="CS139" s="409"/>
      <c r="CT139" s="409"/>
      <c r="CU139" s="409"/>
      <c r="CV139" s="409"/>
      <c r="CW139" s="409"/>
      <c r="CX139" s="409"/>
      <c r="CY139" s="409"/>
      <c r="CZ139" s="409"/>
      <c r="DA139" s="409"/>
      <c r="DB139" s="409"/>
      <c r="DC139" s="409"/>
      <c r="DD139" s="409"/>
      <c r="DE139" s="409"/>
      <c r="DF139" s="409"/>
      <c r="DG139" s="409"/>
      <c r="DH139" s="409"/>
      <c r="DI139" s="409"/>
      <c r="DJ139" s="409"/>
      <c r="DK139" s="409"/>
      <c r="DL139" s="409"/>
      <c r="DM139" s="409"/>
      <c r="DN139" s="409"/>
      <c r="DO139" s="409"/>
      <c r="DP139" s="409"/>
      <c r="DQ139" s="409"/>
      <c r="DR139" s="409"/>
      <c r="DS139" s="409"/>
      <c r="DT139" s="409"/>
      <c r="DU139" s="409"/>
      <c r="DV139" s="409"/>
      <c r="DW139" s="409"/>
      <c r="DX139" s="409"/>
      <c r="DY139" s="409"/>
      <c r="DZ139" s="409"/>
      <c r="EA139" s="409"/>
      <c r="EB139" s="409"/>
      <c r="EC139" s="409"/>
      <c r="ED139" s="409"/>
      <c r="EE139" s="409"/>
      <c r="EF139" s="409"/>
      <c r="EG139" s="409"/>
      <c r="EH139" s="409"/>
      <c r="EI139" s="409"/>
      <c r="EJ139" s="409"/>
      <c r="EK139" s="409"/>
      <c r="EL139" s="409"/>
      <c r="EM139" s="409"/>
      <c r="EN139" s="409"/>
      <c r="EO139" s="409"/>
      <c r="EP139" s="409"/>
      <c r="EQ139" s="409"/>
      <c r="ER139" s="409"/>
      <c r="ES139" s="409"/>
      <c r="ET139" s="409"/>
      <c r="EU139" s="409"/>
      <c r="EV139" s="409"/>
      <c r="EW139" s="409"/>
      <c r="EX139" s="409"/>
      <c r="EY139" s="409"/>
      <c r="EZ139" s="409"/>
      <c r="FA139" s="409"/>
      <c r="FB139" s="409"/>
      <c r="FC139" s="409"/>
      <c r="FD139" s="409"/>
      <c r="FE139" s="409"/>
      <c r="FF139" s="409"/>
      <c r="FG139" s="409"/>
      <c r="FH139" s="409"/>
      <c r="FI139" s="409"/>
      <c r="FJ139" s="409"/>
      <c r="FK139" s="409"/>
      <c r="FL139" s="409"/>
      <c r="FM139" s="409"/>
      <c r="FN139" s="409"/>
      <c r="FO139" s="409"/>
      <c r="FP139" s="409"/>
      <c r="FQ139" s="409"/>
      <c r="FR139" s="409"/>
      <c r="FS139" s="409"/>
      <c r="FT139" s="409"/>
      <c r="FU139" s="409"/>
      <c r="FV139" s="409"/>
      <c r="FW139" s="409"/>
      <c r="FX139" s="409"/>
      <c r="FY139" s="409"/>
      <c r="FZ139" s="409"/>
      <c r="GA139" s="409"/>
      <c r="GB139" s="409"/>
      <c r="GC139" s="409"/>
      <c r="GD139" s="409"/>
      <c r="GE139" s="409"/>
      <c r="GF139" s="409"/>
      <c r="GG139" s="409"/>
      <c r="GH139" s="409"/>
      <c r="GI139" s="409"/>
      <c r="GJ139" s="409"/>
      <c r="GK139" s="409"/>
      <c r="GL139" s="409"/>
      <c r="GM139" s="409"/>
      <c r="GN139" s="409"/>
      <c r="GO139" s="409"/>
      <c r="GP139" s="409"/>
      <c r="GQ139" s="409"/>
      <c r="GR139" s="409"/>
      <c r="GS139" s="409"/>
      <c r="GT139" s="409"/>
      <c r="GU139" s="409"/>
      <c r="GV139" s="409"/>
      <c r="GW139" s="409"/>
      <c r="GX139" s="409"/>
      <c r="GY139" s="409"/>
      <c r="GZ139" s="409"/>
      <c r="HA139" s="409"/>
      <c r="HB139" s="409"/>
      <c r="HC139" s="409"/>
      <c r="HD139" s="409"/>
      <c r="HE139" s="409"/>
      <c r="HF139" s="409"/>
      <c r="HG139" s="409"/>
      <c r="HH139" s="409"/>
      <c r="HI139" s="409"/>
      <c r="HJ139" s="409"/>
      <c r="HK139" s="409"/>
      <c r="HL139" s="409"/>
      <c r="HM139" s="409"/>
      <c r="HN139" s="409"/>
      <c r="HO139" s="409"/>
      <c r="HP139" s="409"/>
      <c r="HQ139" s="409"/>
      <c r="HR139" s="409"/>
      <c r="HS139" s="409"/>
      <c r="HT139" s="409"/>
      <c r="HU139" s="409"/>
      <c r="HV139" s="409"/>
      <c r="HW139" s="409"/>
      <c r="HX139" s="409"/>
      <c r="HY139" s="409"/>
      <c r="HZ139" s="409"/>
      <c r="IA139" s="409"/>
      <c r="IB139" s="409"/>
      <c r="IC139" s="409"/>
      <c r="ID139" s="409"/>
      <c r="IE139" s="409"/>
      <c r="IF139" s="409"/>
      <c r="IG139" s="409"/>
      <c r="IH139" s="409"/>
      <c r="II139" s="409"/>
      <c r="IJ139" s="409"/>
      <c r="IK139" s="409"/>
      <c r="IL139" s="409"/>
      <c r="IM139" s="409"/>
      <c r="IN139" s="409"/>
      <c r="IO139" s="409"/>
      <c r="IP139" s="409"/>
      <c r="IQ139" s="409"/>
      <c r="IR139" s="409"/>
      <c r="IS139" s="409"/>
      <c r="IT139" s="409"/>
      <c r="IU139" s="409"/>
      <c r="IV139" s="409"/>
    </row>
    <row r="140" spans="1:256" s="404" customFormat="1" ht="30">
      <c r="A140" s="67">
        <v>131</v>
      </c>
      <c r="B140" s="456" t="s">
        <v>4980</v>
      </c>
      <c r="C140" s="488" t="s">
        <v>1584</v>
      </c>
      <c r="D140" s="456" t="s">
        <v>1585</v>
      </c>
      <c r="E140" s="456" t="s">
        <v>1645</v>
      </c>
      <c r="F140" s="456" t="s">
        <v>5266</v>
      </c>
      <c r="G140" s="456" t="s">
        <v>5267</v>
      </c>
      <c r="H140" s="456" t="s">
        <v>5782</v>
      </c>
      <c r="I140" s="456" t="s">
        <v>311</v>
      </c>
      <c r="J140" s="422"/>
      <c r="K140" s="444"/>
      <c r="L140" s="422"/>
      <c r="M140" s="68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409"/>
      <c r="Z140" s="409"/>
      <c r="AA140" s="409"/>
      <c r="AB140" s="409"/>
      <c r="AC140" s="409"/>
      <c r="AD140" s="409"/>
      <c r="AE140" s="409"/>
      <c r="AF140" s="409"/>
      <c r="AG140" s="409"/>
      <c r="AH140" s="409"/>
      <c r="AI140" s="409"/>
      <c r="AJ140" s="409"/>
      <c r="AK140" s="409"/>
      <c r="AL140" s="409"/>
      <c r="AM140" s="409"/>
      <c r="AN140" s="409"/>
      <c r="AO140" s="409"/>
      <c r="AP140" s="409"/>
      <c r="AQ140" s="409"/>
      <c r="AR140" s="409"/>
      <c r="AS140" s="409"/>
      <c r="AT140" s="409"/>
      <c r="AU140" s="409"/>
      <c r="AV140" s="409"/>
      <c r="AW140" s="409"/>
      <c r="AX140" s="409"/>
      <c r="AY140" s="409"/>
      <c r="AZ140" s="409"/>
      <c r="BA140" s="409"/>
      <c r="BB140" s="409"/>
      <c r="BC140" s="409"/>
      <c r="BD140" s="409"/>
      <c r="BE140" s="409"/>
      <c r="BF140" s="409"/>
      <c r="BG140" s="409"/>
      <c r="BH140" s="409"/>
      <c r="BI140" s="409"/>
      <c r="BJ140" s="409"/>
      <c r="BK140" s="409"/>
      <c r="BL140" s="409"/>
      <c r="BM140" s="409"/>
      <c r="BN140" s="409"/>
      <c r="BO140" s="409"/>
      <c r="BP140" s="409"/>
      <c r="BQ140" s="409"/>
      <c r="BR140" s="409"/>
      <c r="BS140" s="409"/>
      <c r="BT140" s="409"/>
      <c r="BU140" s="409"/>
      <c r="BV140" s="409"/>
      <c r="BW140" s="409"/>
      <c r="BX140" s="409"/>
      <c r="BY140" s="409"/>
      <c r="BZ140" s="409"/>
      <c r="CA140" s="409"/>
      <c r="CB140" s="409"/>
      <c r="CC140" s="409"/>
      <c r="CD140" s="409"/>
      <c r="CE140" s="409"/>
      <c r="CF140" s="409"/>
      <c r="CG140" s="409"/>
      <c r="CH140" s="409"/>
      <c r="CI140" s="409"/>
      <c r="CJ140" s="409"/>
      <c r="CK140" s="409"/>
      <c r="CL140" s="409"/>
      <c r="CM140" s="409"/>
      <c r="CN140" s="409"/>
      <c r="CO140" s="409"/>
      <c r="CP140" s="409"/>
      <c r="CQ140" s="409"/>
      <c r="CR140" s="409"/>
      <c r="CS140" s="409"/>
      <c r="CT140" s="409"/>
      <c r="CU140" s="409"/>
      <c r="CV140" s="409"/>
      <c r="CW140" s="409"/>
      <c r="CX140" s="409"/>
      <c r="CY140" s="409"/>
      <c r="CZ140" s="409"/>
      <c r="DA140" s="409"/>
      <c r="DB140" s="409"/>
      <c r="DC140" s="409"/>
      <c r="DD140" s="409"/>
      <c r="DE140" s="409"/>
      <c r="DF140" s="409"/>
      <c r="DG140" s="409"/>
      <c r="DH140" s="409"/>
      <c r="DI140" s="409"/>
      <c r="DJ140" s="409"/>
      <c r="DK140" s="409"/>
      <c r="DL140" s="409"/>
      <c r="DM140" s="409"/>
      <c r="DN140" s="409"/>
      <c r="DO140" s="409"/>
      <c r="DP140" s="409"/>
      <c r="DQ140" s="409"/>
      <c r="DR140" s="409"/>
      <c r="DS140" s="409"/>
      <c r="DT140" s="409"/>
      <c r="DU140" s="409"/>
      <c r="DV140" s="409"/>
      <c r="DW140" s="409"/>
      <c r="DX140" s="409"/>
      <c r="DY140" s="409"/>
      <c r="DZ140" s="409"/>
      <c r="EA140" s="409"/>
      <c r="EB140" s="409"/>
      <c r="EC140" s="409"/>
      <c r="ED140" s="409"/>
      <c r="EE140" s="409"/>
      <c r="EF140" s="409"/>
      <c r="EG140" s="409"/>
      <c r="EH140" s="409"/>
      <c r="EI140" s="409"/>
      <c r="EJ140" s="409"/>
      <c r="EK140" s="409"/>
      <c r="EL140" s="409"/>
      <c r="EM140" s="409"/>
      <c r="EN140" s="409"/>
      <c r="EO140" s="409"/>
      <c r="EP140" s="409"/>
      <c r="EQ140" s="409"/>
      <c r="ER140" s="409"/>
      <c r="ES140" s="409"/>
      <c r="ET140" s="409"/>
      <c r="EU140" s="409"/>
      <c r="EV140" s="409"/>
      <c r="EW140" s="409"/>
      <c r="EX140" s="409"/>
      <c r="EY140" s="409"/>
      <c r="EZ140" s="409"/>
      <c r="FA140" s="409"/>
      <c r="FB140" s="409"/>
      <c r="FC140" s="409"/>
      <c r="FD140" s="409"/>
      <c r="FE140" s="409"/>
      <c r="FF140" s="409"/>
      <c r="FG140" s="409"/>
      <c r="FH140" s="409"/>
      <c r="FI140" s="409"/>
      <c r="FJ140" s="409"/>
      <c r="FK140" s="409"/>
      <c r="FL140" s="409"/>
      <c r="FM140" s="409"/>
      <c r="FN140" s="409"/>
      <c r="FO140" s="409"/>
      <c r="FP140" s="409"/>
      <c r="FQ140" s="409"/>
      <c r="FR140" s="409"/>
      <c r="FS140" s="409"/>
      <c r="FT140" s="409"/>
      <c r="FU140" s="409"/>
      <c r="FV140" s="409"/>
      <c r="FW140" s="409"/>
      <c r="FX140" s="409"/>
      <c r="FY140" s="409"/>
      <c r="FZ140" s="409"/>
      <c r="GA140" s="409"/>
      <c r="GB140" s="409"/>
      <c r="GC140" s="409"/>
      <c r="GD140" s="409"/>
      <c r="GE140" s="409"/>
      <c r="GF140" s="409"/>
      <c r="GG140" s="409"/>
      <c r="GH140" s="409"/>
      <c r="GI140" s="409"/>
      <c r="GJ140" s="409"/>
      <c r="GK140" s="409"/>
      <c r="GL140" s="409"/>
      <c r="GM140" s="409"/>
      <c r="GN140" s="409"/>
      <c r="GO140" s="409"/>
      <c r="GP140" s="409"/>
      <c r="GQ140" s="409"/>
      <c r="GR140" s="409"/>
      <c r="GS140" s="409"/>
      <c r="GT140" s="409"/>
      <c r="GU140" s="409"/>
      <c r="GV140" s="409"/>
      <c r="GW140" s="409"/>
      <c r="GX140" s="409"/>
      <c r="GY140" s="409"/>
      <c r="GZ140" s="409"/>
      <c r="HA140" s="409"/>
      <c r="HB140" s="409"/>
      <c r="HC140" s="409"/>
      <c r="HD140" s="409"/>
      <c r="HE140" s="409"/>
      <c r="HF140" s="409"/>
      <c r="HG140" s="409"/>
      <c r="HH140" s="409"/>
      <c r="HI140" s="409"/>
      <c r="HJ140" s="409"/>
      <c r="HK140" s="409"/>
      <c r="HL140" s="409"/>
      <c r="HM140" s="409"/>
      <c r="HN140" s="409"/>
      <c r="HO140" s="409"/>
      <c r="HP140" s="409"/>
      <c r="HQ140" s="409"/>
      <c r="HR140" s="409"/>
      <c r="HS140" s="409"/>
      <c r="HT140" s="409"/>
      <c r="HU140" s="409"/>
      <c r="HV140" s="409"/>
      <c r="HW140" s="409"/>
      <c r="HX140" s="409"/>
      <c r="HY140" s="409"/>
      <c r="HZ140" s="409"/>
      <c r="IA140" s="409"/>
      <c r="IB140" s="409"/>
      <c r="IC140" s="409"/>
      <c r="ID140" s="409"/>
      <c r="IE140" s="409"/>
      <c r="IF140" s="409"/>
      <c r="IG140" s="409"/>
      <c r="IH140" s="409"/>
      <c r="II140" s="409"/>
      <c r="IJ140" s="409"/>
      <c r="IK140" s="409"/>
      <c r="IL140" s="409"/>
      <c r="IM140" s="409"/>
      <c r="IN140" s="409"/>
      <c r="IO140" s="409"/>
      <c r="IP140" s="409"/>
      <c r="IQ140" s="409"/>
      <c r="IR140" s="409"/>
      <c r="IS140" s="409"/>
      <c r="IT140" s="409"/>
      <c r="IU140" s="409"/>
      <c r="IV140" s="409"/>
    </row>
    <row r="141" spans="1:256" s="404" customFormat="1" ht="30">
      <c r="A141" s="65">
        <v>132</v>
      </c>
      <c r="B141" s="456" t="s">
        <v>4980</v>
      </c>
      <c r="C141" s="488" t="s">
        <v>1584</v>
      </c>
      <c r="D141" s="456" t="s">
        <v>1628</v>
      </c>
      <c r="E141" s="456" t="s">
        <v>1616</v>
      </c>
      <c r="F141" s="456" t="s">
        <v>1637</v>
      </c>
      <c r="G141" s="456" t="s">
        <v>5268</v>
      </c>
      <c r="H141" s="456" t="s">
        <v>5783</v>
      </c>
      <c r="I141" s="456" t="s">
        <v>311</v>
      </c>
      <c r="J141" s="422"/>
      <c r="K141" s="444"/>
      <c r="L141" s="422"/>
      <c r="M141" s="68"/>
      <c r="N141" s="409"/>
      <c r="O141" s="409"/>
      <c r="P141" s="409"/>
      <c r="Q141" s="409"/>
      <c r="R141" s="409"/>
      <c r="S141" s="409"/>
      <c r="T141" s="409"/>
      <c r="U141" s="409"/>
      <c r="V141" s="409"/>
      <c r="W141" s="409"/>
      <c r="X141" s="409"/>
      <c r="Y141" s="409"/>
      <c r="Z141" s="409"/>
      <c r="AA141" s="409"/>
      <c r="AB141" s="409"/>
      <c r="AC141" s="409"/>
      <c r="AD141" s="409"/>
      <c r="AE141" s="409"/>
      <c r="AF141" s="409"/>
      <c r="AG141" s="409"/>
      <c r="AH141" s="409"/>
      <c r="AI141" s="409"/>
      <c r="AJ141" s="409"/>
      <c r="AK141" s="409"/>
      <c r="AL141" s="409"/>
      <c r="AM141" s="409"/>
      <c r="AN141" s="409"/>
      <c r="AO141" s="409"/>
      <c r="AP141" s="409"/>
      <c r="AQ141" s="409"/>
      <c r="AR141" s="409"/>
      <c r="AS141" s="409"/>
      <c r="AT141" s="409"/>
      <c r="AU141" s="409"/>
      <c r="AV141" s="409"/>
      <c r="AW141" s="409"/>
      <c r="AX141" s="409"/>
      <c r="AY141" s="409"/>
      <c r="AZ141" s="409"/>
      <c r="BA141" s="409"/>
      <c r="BB141" s="409"/>
      <c r="BC141" s="409"/>
      <c r="BD141" s="409"/>
      <c r="BE141" s="409"/>
      <c r="BF141" s="409"/>
      <c r="BG141" s="409"/>
      <c r="BH141" s="409"/>
      <c r="BI141" s="409"/>
      <c r="BJ141" s="409"/>
      <c r="BK141" s="409"/>
      <c r="BL141" s="409"/>
      <c r="BM141" s="409"/>
      <c r="BN141" s="409"/>
      <c r="BO141" s="409"/>
      <c r="BP141" s="409"/>
      <c r="BQ141" s="409"/>
      <c r="BR141" s="409"/>
      <c r="BS141" s="409"/>
      <c r="BT141" s="409"/>
      <c r="BU141" s="409"/>
      <c r="BV141" s="409"/>
      <c r="BW141" s="409"/>
      <c r="BX141" s="409"/>
      <c r="BY141" s="409"/>
      <c r="BZ141" s="409"/>
      <c r="CA141" s="409"/>
      <c r="CB141" s="409"/>
      <c r="CC141" s="409"/>
      <c r="CD141" s="409"/>
      <c r="CE141" s="409"/>
      <c r="CF141" s="409"/>
      <c r="CG141" s="409"/>
      <c r="CH141" s="409"/>
      <c r="CI141" s="409"/>
      <c r="CJ141" s="409"/>
      <c r="CK141" s="409"/>
      <c r="CL141" s="409"/>
      <c r="CM141" s="409"/>
      <c r="CN141" s="409"/>
      <c r="CO141" s="409"/>
      <c r="CP141" s="409"/>
      <c r="CQ141" s="409"/>
      <c r="CR141" s="409"/>
      <c r="CS141" s="409"/>
      <c r="CT141" s="409"/>
      <c r="CU141" s="409"/>
      <c r="CV141" s="409"/>
      <c r="CW141" s="409"/>
      <c r="CX141" s="409"/>
      <c r="CY141" s="409"/>
      <c r="CZ141" s="409"/>
      <c r="DA141" s="409"/>
      <c r="DB141" s="409"/>
      <c r="DC141" s="409"/>
      <c r="DD141" s="409"/>
      <c r="DE141" s="409"/>
      <c r="DF141" s="409"/>
      <c r="DG141" s="409"/>
      <c r="DH141" s="409"/>
      <c r="DI141" s="409"/>
      <c r="DJ141" s="409"/>
      <c r="DK141" s="409"/>
      <c r="DL141" s="409"/>
      <c r="DM141" s="409"/>
      <c r="DN141" s="409"/>
      <c r="DO141" s="409"/>
      <c r="DP141" s="409"/>
      <c r="DQ141" s="409"/>
      <c r="DR141" s="409"/>
      <c r="DS141" s="409"/>
      <c r="DT141" s="409"/>
      <c r="DU141" s="409"/>
      <c r="DV141" s="409"/>
      <c r="DW141" s="409"/>
      <c r="DX141" s="409"/>
      <c r="DY141" s="409"/>
      <c r="DZ141" s="409"/>
      <c r="EA141" s="409"/>
      <c r="EB141" s="409"/>
      <c r="EC141" s="409"/>
      <c r="ED141" s="409"/>
      <c r="EE141" s="409"/>
      <c r="EF141" s="409"/>
      <c r="EG141" s="409"/>
      <c r="EH141" s="409"/>
      <c r="EI141" s="409"/>
      <c r="EJ141" s="409"/>
      <c r="EK141" s="409"/>
      <c r="EL141" s="409"/>
      <c r="EM141" s="409"/>
      <c r="EN141" s="409"/>
      <c r="EO141" s="409"/>
      <c r="EP141" s="409"/>
      <c r="EQ141" s="409"/>
      <c r="ER141" s="409"/>
      <c r="ES141" s="409"/>
      <c r="ET141" s="409"/>
      <c r="EU141" s="409"/>
      <c r="EV141" s="409"/>
      <c r="EW141" s="409"/>
      <c r="EX141" s="409"/>
      <c r="EY141" s="409"/>
      <c r="EZ141" s="409"/>
      <c r="FA141" s="409"/>
      <c r="FB141" s="409"/>
      <c r="FC141" s="409"/>
      <c r="FD141" s="409"/>
      <c r="FE141" s="409"/>
      <c r="FF141" s="409"/>
      <c r="FG141" s="409"/>
      <c r="FH141" s="409"/>
      <c r="FI141" s="409"/>
      <c r="FJ141" s="409"/>
      <c r="FK141" s="409"/>
      <c r="FL141" s="409"/>
      <c r="FM141" s="409"/>
      <c r="FN141" s="409"/>
      <c r="FO141" s="409"/>
      <c r="FP141" s="409"/>
      <c r="FQ141" s="409"/>
      <c r="FR141" s="409"/>
      <c r="FS141" s="409"/>
      <c r="FT141" s="409"/>
      <c r="FU141" s="409"/>
      <c r="FV141" s="409"/>
      <c r="FW141" s="409"/>
      <c r="FX141" s="409"/>
      <c r="FY141" s="409"/>
      <c r="FZ141" s="409"/>
      <c r="GA141" s="409"/>
      <c r="GB141" s="409"/>
      <c r="GC141" s="409"/>
      <c r="GD141" s="409"/>
      <c r="GE141" s="409"/>
      <c r="GF141" s="409"/>
      <c r="GG141" s="409"/>
      <c r="GH141" s="409"/>
      <c r="GI141" s="409"/>
      <c r="GJ141" s="409"/>
      <c r="GK141" s="409"/>
      <c r="GL141" s="409"/>
      <c r="GM141" s="409"/>
      <c r="GN141" s="409"/>
      <c r="GO141" s="409"/>
      <c r="GP141" s="409"/>
      <c r="GQ141" s="409"/>
      <c r="GR141" s="409"/>
      <c r="GS141" s="409"/>
      <c r="GT141" s="409"/>
      <c r="GU141" s="409"/>
      <c r="GV141" s="409"/>
      <c r="GW141" s="409"/>
      <c r="GX141" s="409"/>
      <c r="GY141" s="409"/>
      <c r="GZ141" s="409"/>
      <c r="HA141" s="409"/>
      <c r="HB141" s="409"/>
      <c r="HC141" s="409"/>
      <c r="HD141" s="409"/>
      <c r="HE141" s="409"/>
      <c r="HF141" s="409"/>
      <c r="HG141" s="409"/>
      <c r="HH141" s="409"/>
      <c r="HI141" s="409"/>
      <c r="HJ141" s="409"/>
      <c r="HK141" s="409"/>
      <c r="HL141" s="409"/>
      <c r="HM141" s="409"/>
      <c r="HN141" s="409"/>
      <c r="HO141" s="409"/>
      <c r="HP141" s="409"/>
      <c r="HQ141" s="409"/>
      <c r="HR141" s="409"/>
      <c r="HS141" s="409"/>
      <c r="HT141" s="409"/>
      <c r="HU141" s="409"/>
      <c r="HV141" s="409"/>
      <c r="HW141" s="409"/>
      <c r="HX141" s="409"/>
      <c r="HY141" s="409"/>
      <c r="HZ141" s="409"/>
      <c r="IA141" s="409"/>
      <c r="IB141" s="409"/>
      <c r="IC141" s="409"/>
      <c r="ID141" s="409"/>
      <c r="IE141" s="409"/>
      <c r="IF141" s="409"/>
      <c r="IG141" s="409"/>
      <c r="IH141" s="409"/>
      <c r="II141" s="409"/>
      <c r="IJ141" s="409"/>
      <c r="IK141" s="409"/>
      <c r="IL141" s="409"/>
      <c r="IM141" s="409"/>
      <c r="IN141" s="409"/>
      <c r="IO141" s="409"/>
      <c r="IP141" s="409"/>
      <c r="IQ141" s="409"/>
      <c r="IR141" s="409"/>
      <c r="IS141" s="409"/>
      <c r="IT141" s="409"/>
      <c r="IU141" s="409"/>
      <c r="IV141" s="409"/>
    </row>
    <row r="142" spans="1:256" s="404" customFormat="1" ht="30">
      <c r="A142" s="67">
        <v>133</v>
      </c>
      <c r="B142" s="456" t="s">
        <v>4980</v>
      </c>
      <c r="C142" s="488" t="s">
        <v>1584</v>
      </c>
      <c r="D142" s="456" t="s">
        <v>1586</v>
      </c>
      <c r="E142" s="456" t="s">
        <v>5269</v>
      </c>
      <c r="F142" s="456" t="s">
        <v>321</v>
      </c>
      <c r="G142" s="456" t="s">
        <v>5270</v>
      </c>
      <c r="H142" s="456" t="s">
        <v>5784</v>
      </c>
      <c r="I142" s="456" t="s">
        <v>311</v>
      </c>
      <c r="J142" s="422"/>
      <c r="K142" s="444"/>
      <c r="L142" s="422"/>
      <c r="M142" s="68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409"/>
      <c r="AB142" s="409"/>
      <c r="AC142" s="409"/>
      <c r="AD142" s="409"/>
      <c r="AE142" s="409"/>
      <c r="AF142" s="409"/>
      <c r="AG142" s="409"/>
      <c r="AH142" s="409"/>
      <c r="AI142" s="409"/>
      <c r="AJ142" s="409"/>
      <c r="AK142" s="409"/>
      <c r="AL142" s="409"/>
      <c r="AM142" s="409"/>
      <c r="AN142" s="409"/>
      <c r="AO142" s="409"/>
      <c r="AP142" s="409"/>
      <c r="AQ142" s="409"/>
      <c r="AR142" s="409"/>
      <c r="AS142" s="409"/>
      <c r="AT142" s="409"/>
      <c r="AU142" s="409"/>
      <c r="AV142" s="409"/>
      <c r="AW142" s="409"/>
      <c r="AX142" s="409"/>
      <c r="AY142" s="409"/>
      <c r="AZ142" s="409"/>
      <c r="BA142" s="409"/>
      <c r="BB142" s="409"/>
      <c r="BC142" s="409"/>
      <c r="BD142" s="409"/>
      <c r="BE142" s="409"/>
      <c r="BF142" s="409"/>
      <c r="BG142" s="409"/>
      <c r="BH142" s="409"/>
      <c r="BI142" s="409"/>
      <c r="BJ142" s="409"/>
      <c r="BK142" s="409"/>
      <c r="BL142" s="409"/>
      <c r="BM142" s="409"/>
      <c r="BN142" s="409"/>
      <c r="BO142" s="409"/>
      <c r="BP142" s="409"/>
      <c r="BQ142" s="409"/>
      <c r="BR142" s="409"/>
      <c r="BS142" s="409"/>
      <c r="BT142" s="409"/>
      <c r="BU142" s="409"/>
      <c r="BV142" s="409"/>
      <c r="BW142" s="409"/>
      <c r="BX142" s="409"/>
      <c r="BY142" s="409"/>
      <c r="BZ142" s="409"/>
      <c r="CA142" s="409"/>
      <c r="CB142" s="409"/>
      <c r="CC142" s="409"/>
      <c r="CD142" s="409"/>
      <c r="CE142" s="409"/>
      <c r="CF142" s="409"/>
      <c r="CG142" s="409"/>
      <c r="CH142" s="409"/>
      <c r="CI142" s="409"/>
      <c r="CJ142" s="409"/>
      <c r="CK142" s="409"/>
      <c r="CL142" s="409"/>
      <c r="CM142" s="409"/>
      <c r="CN142" s="409"/>
      <c r="CO142" s="409"/>
      <c r="CP142" s="409"/>
      <c r="CQ142" s="409"/>
      <c r="CR142" s="409"/>
      <c r="CS142" s="409"/>
      <c r="CT142" s="409"/>
      <c r="CU142" s="409"/>
      <c r="CV142" s="409"/>
      <c r="CW142" s="409"/>
      <c r="CX142" s="409"/>
      <c r="CY142" s="409"/>
      <c r="CZ142" s="409"/>
      <c r="DA142" s="409"/>
      <c r="DB142" s="409"/>
      <c r="DC142" s="409"/>
      <c r="DD142" s="409"/>
      <c r="DE142" s="409"/>
      <c r="DF142" s="409"/>
      <c r="DG142" s="409"/>
      <c r="DH142" s="409"/>
      <c r="DI142" s="409"/>
      <c r="DJ142" s="409"/>
      <c r="DK142" s="409"/>
      <c r="DL142" s="409"/>
      <c r="DM142" s="409"/>
      <c r="DN142" s="409"/>
      <c r="DO142" s="409"/>
      <c r="DP142" s="409"/>
      <c r="DQ142" s="409"/>
      <c r="DR142" s="409"/>
      <c r="DS142" s="409"/>
      <c r="DT142" s="409"/>
      <c r="DU142" s="409"/>
      <c r="DV142" s="409"/>
      <c r="DW142" s="409"/>
      <c r="DX142" s="409"/>
      <c r="DY142" s="409"/>
      <c r="DZ142" s="409"/>
      <c r="EA142" s="409"/>
      <c r="EB142" s="409"/>
      <c r="EC142" s="409"/>
      <c r="ED142" s="409"/>
      <c r="EE142" s="409"/>
      <c r="EF142" s="409"/>
      <c r="EG142" s="409"/>
      <c r="EH142" s="409"/>
      <c r="EI142" s="409"/>
      <c r="EJ142" s="409"/>
      <c r="EK142" s="409"/>
      <c r="EL142" s="409"/>
      <c r="EM142" s="409"/>
      <c r="EN142" s="409"/>
      <c r="EO142" s="409"/>
      <c r="EP142" s="409"/>
      <c r="EQ142" s="409"/>
      <c r="ER142" s="409"/>
      <c r="ES142" s="409"/>
      <c r="ET142" s="409"/>
      <c r="EU142" s="409"/>
      <c r="EV142" s="409"/>
      <c r="EW142" s="409"/>
      <c r="EX142" s="409"/>
      <c r="EY142" s="409"/>
      <c r="EZ142" s="409"/>
      <c r="FA142" s="409"/>
      <c r="FB142" s="409"/>
      <c r="FC142" s="409"/>
      <c r="FD142" s="409"/>
      <c r="FE142" s="409"/>
      <c r="FF142" s="409"/>
      <c r="FG142" s="409"/>
      <c r="FH142" s="409"/>
      <c r="FI142" s="409"/>
      <c r="FJ142" s="409"/>
      <c r="FK142" s="409"/>
      <c r="FL142" s="409"/>
      <c r="FM142" s="409"/>
      <c r="FN142" s="409"/>
      <c r="FO142" s="409"/>
      <c r="FP142" s="409"/>
      <c r="FQ142" s="409"/>
      <c r="FR142" s="409"/>
      <c r="FS142" s="409"/>
      <c r="FT142" s="409"/>
      <c r="FU142" s="409"/>
      <c r="FV142" s="409"/>
      <c r="FW142" s="409"/>
      <c r="FX142" s="409"/>
      <c r="FY142" s="409"/>
      <c r="FZ142" s="409"/>
      <c r="GA142" s="409"/>
      <c r="GB142" s="409"/>
      <c r="GC142" s="409"/>
      <c r="GD142" s="409"/>
      <c r="GE142" s="409"/>
      <c r="GF142" s="409"/>
      <c r="GG142" s="409"/>
      <c r="GH142" s="409"/>
      <c r="GI142" s="409"/>
      <c r="GJ142" s="409"/>
      <c r="GK142" s="409"/>
      <c r="GL142" s="409"/>
      <c r="GM142" s="409"/>
      <c r="GN142" s="409"/>
      <c r="GO142" s="409"/>
      <c r="GP142" s="409"/>
      <c r="GQ142" s="409"/>
      <c r="GR142" s="409"/>
      <c r="GS142" s="409"/>
      <c r="GT142" s="409"/>
      <c r="GU142" s="409"/>
      <c r="GV142" s="409"/>
      <c r="GW142" s="409"/>
      <c r="GX142" s="409"/>
      <c r="GY142" s="409"/>
      <c r="GZ142" s="409"/>
      <c r="HA142" s="409"/>
      <c r="HB142" s="409"/>
      <c r="HC142" s="409"/>
      <c r="HD142" s="409"/>
      <c r="HE142" s="409"/>
      <c r="HF142" s="409"/>
      <c r="HG142" s="409"/>
      <c r="HH142" s="409"/>
      <c r="HI142" s="409"/>
      <c r="HJ142" s="409"/>
      <c r="HK142" s="409"/>
      <c r="HL142" s="409"/>
      <c r="HM142" s="409"/>
      <c r="HN142" s="409"/>
      <c r="HO142" s="409"/>
      <c r="HP142" s="409"/>
      <c r="HQ142" s="409"/>
      <c r="HR142" s="409"/>
      <c r="HS142" s="409"/>
      <c r="HT142" s="409"/>
      <c r="HU142" s="409"/>
      <c r="HV142" s="409"/>
      <c r="HW142" s="409"/>
      <c r="HX142" s="409"/>
      <c r="HY142" s="409"/>
      <c r="HZ142" s="409"/>
      <c r="IA142" s="409"/>
      <c r="IB142" s="409"/>
      <c r="IC142" s="409"/>
      <c r="ID142" s="409"/>
      <c r="IE142" s="409"/>
      <c r="IF142" s="409"/>
      <c r="IG142" s="409"/>
      <c r="IH142" s="409"/>
      <c r="II142" s="409"/>
      <c r="IJ142" s="409"/>
      <c r="IK142" s="409"/>
      <c r="IL142" s="409"/>
      <c r="IM142" s="409"/>
      <c r="IN142" s="409"/>
      <c r="IO142" s="409"/>
      <c r="IP142" s="409"/>
      <c r="IQ142" s="409"/>
      <c r="IR142" s="409"/>
      <c r="IS142" s="409"/>
      <c r="IT142" s="409"/>
      <c r="IU142" s="409"/>
      <c r="IV142" s="409"/>
    </row>
    <row r="143" spans="1:256" s="404" customFormat="1" ht="30">
      <c r="A143" s="65">
        <v>134</v>
      </c>
      <c r="B143" s="456" t="s">
        <v>4980</v>
      </c>
      <c r="C143" s="488" t="s">
        <v>1584</v>
      </c>
      <c r="D143" s="456" t="s">
        <v>1585</v>
      </c>
      <c r="E143" s="456" t="s">
        <v>5271</v>
      </c>
      <c r="F143" s="456" t="s">
        <v>481</v>
      </c>
      <c r="G143" s="456" t="s">
        <v>5272</v>
      </c>
      <c r="H143" s="456" t="s">
        <v>5785</v>
      </c>
      <c r="I143" s="456" t="s">
        <v>311</v>
      </c>
      <c r="J143" s="422"/>
      <c r="K143" s="444"/>
      <c r="L143" s="422"/>
      <c r="M143" s="68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409"/>
      <c r="AA143" s="409"/>
      <c r="AB143" s="409"/>
      <c r="AC143" s="409"/>
      <c r="AD143" s="409"/>
      <c r="AE143" s="409"/>
      <c r="AF143" s="409"/>
      <c r="AG143" s="409"/>
      <c r="AH143" s="409"/>
      <c r="AI143" s="409"/>
      <c r="AJ143" s="409"/>
      <c r="AK143" s="409"/>
      <c r="AL143" s="409"/>
      <c r="AM143" s="409"/>
      <c r="AN143" s="409"/>
      <c r="AO143" s="409"/>
      <c r="AP143" s="409"/>
      <c r="AQ143" s="409"/>
      <c r="AR143" s="409"/>
      <c r="AS143" s="409"/>
      <c r="AT143" s="409"/>
      <c r="AU143" s="409"/>
      <c r="AV143" s="409"/>
      <c r="AW143" s="409"/>
      <c r="AX143" s="409"/>
      <c r="AY143" s="409"/>
      <c r="AZ143" s="409"/>
      <c r="BA143" s="409"/>
      <c r="BB143" s="409"/>
      <c r="BC143" s="409"/>
      <c r="BD143" s="409"/>
      <c r="BE143" s="409"/>
      <c r="BF143" s="409"/>
      <c r="BG143" s="409"/>
      <c r="BH143" s="409"/>
      <c r="BI143" s="409"/>
      <c r="BJ143" s="409"/>
      <c r="BK143" s="409"/>
      <c r="BL143" s="409"/>
      <c r="BM143" s="409"/>
      <c r="BN143" s="409"/>
      <c r="BO143" s="409"/>
      <c r="BP143" s="409"/>
      <c r="BQ143" s="409"/>
      <c r="BR143" s="409"/>
      <c r="BS143" s="409"/>
      <c r="BT143" s="409"/>
      <c r="BU143" s="409"/>
      <c r="BV143" s="409"/>
      <c r="BW143" s="409"/>
      <c r="BX143" s="409"/>
      <c r="BY143" s="409"/>
      <c r="BZ143" s="409"/>
      <c r="CA143" s="409"/>
      <c r="CB143" s="409"/>
      <c r="CC143" s="409"/>
      <c r="CD143" s="409"/>
      <c r="CE143" s="409"/>
      <c r="CF143" s="409"/>
      <c r="CG143" s="409"/>
      <c r="CH143" s="409"/>
      <c r="CI143" s="409"/>
      <c r="CJ143" s="409"/>
      <c r="CK143" s="409"/>
      <c r="CL143" s="409"/>
      <c r="CM143" s="409"/>
      <c r="CN143" s="409"/>
      <c r="CO143" s="409"/>
      <c r="CP143" s="409"/>
      <c r="CQ143" s="409"/>
      <c r="CR143" s="409"/>
      <c r="CS143" s="409"/>
      <c r="CT143" s="409"/>
      <c r="CU143" s="409"/>
      <c r="CV143" s="409"/>
      <c r="CW143" s="409"/>
      <c r="CX143" s="409"/>
      <c r="CY143" s="409"/>
      <c r="CZ143" s="409"/>
      <c r="DA143" s="409"/>
      <c r="DB143" s="409"/>
      <c r="DC143" s="409"/>
      <c r="DD143" s="409"/>
      <c r="DE143" s="409"/>
      <c r="DF143" s="409"/>
      <c r="DG143" s="409"/>
      <c r="DH143" s="409"/>
      <c r="DI143" s="409"/>
      <c r="DJ143" s="409"/>
      <c r="DK143" s="409"/>
      <c r="DL143" s="409"/>
      <c r="DM143" s="409"/>
      <c r="DN143" s="409"/>
      <c r="DO143" s="409"/>
      <c r="DP143" s="409"/>
      <c r="DQ143" s="409"/>
      <c r="DR143" s="409"/>
      <c r="DS143" s="409"/>
      <c r="DT143" s="409"/>
      <c r="DU143" s="409"/>
      <c r="DV143" s="409"/>
      <c r="DW143" s="409"/>
      <c r="DX143" s="409"/>
      <c r="DY143" s="409"/>
      <c r="DZ143" s="409"/>
      <c r="EA143" s="409"/>
      <c r="EB143" s="409"/>
      <c r="EC143" s="409"/>
      <c r="ED143" s="409"/>
      <c r="EE143" s="409"/>
      <c r="EF143" s="409"/>
      <c r="EG143" s="409"/>
      <c r="EH143" s="409"/>
      <c r="EI143" s="409"/>
      <c r="EJ143" s="409"/>
      <c r="EK143" s="409"/>
      <c r="EL143" s="409"/>
      <c r="EM143" s="409"/>
      <c r="EN143" s="409"/>
      <c r="EO143" s="409"/>
      <c r="EP143" s="409"/>
      <c r="EQ143" s="409"/>
      <c r="ER143" s="409"/>
      <c r="ES143" s="409"/>
      <c r="ET143" s="409"/>
      <c r="EU143" s="409"/>
      <c r="EV143" s="409"/>
      <c r="EW143" s="409"/>
      <c r="EX143" s="409"/>
      <c r="EY143" s="409"/>
      <c r="EZ143" s="409"/>
      <c r="FA143" s="409"/>
      <c r="FB143" s="409"/>
      <c r="FC143" s="409"/>
      <c r="FD143" s="409"/>
      <c r="FE143" s="409"/>
      <c r="FF143" s="409"/>
      <c r="FG143" s="409"/>
      <c r="FH143" s="409"/>
      <c r="FI143" s="409"/>
      <c r="FJ143" s="409"/>
      <c r="FK143" s="409"/>
      <c r="FL143" s="409"/>
      <c r="FM143" s="409"/>
      <c r="FN143" s="409"/>
      <c r="FO143" s="409"/>
      <c r="FP143" s="409"/>
      <c r="FQ143" s="409"/>
      <c r="FR143" s="409"/>
      <c r="FS143" s="409"/>
      <c r="FT143" s="409"/>
      <c r="FU143" s="409"/>
      <c r="FV143" s="409"/>
      <c r="FW143" s="409"/>
      <c r="FX143" s="409"/>
      <c r="FY143" s="409"/>
      <c r="FZ143" s="409"/>
      <c r="GA143" s="409"/>
      <c r="GB143" s="409"/>
      <c r="GC143" s="409"/>
      <c r="GD143" s="409"/>
      <c r="GE143" s="409"/>
      <c r="GF143" s="409"/>
      <c r="GG143" s="409"/>
      <c r="GH143" s="409"/>
      <c r="GI143" s="409"/>
      <c r="GJ143" s="409"/>
      <c r="GK143" s="409"/>
      <c r="GL143" s="409"/>
      <c r="GM143" s="409"/>
      <c r="GN143" s="409"/>
      <c r="GO143" s="409"/>
      <c r="GP143" s="409"/>
      <c r="GQ143" s="409"/>
      <c r="GR143" s="409"/>
      <c r="GS143" s="409"/>
      <c r="GT143" s="409"/>
      <c r="GU143" s="409"/>
      <c r="GV143" s="409"/>
      <c r="GW143" s="409"/>
      <c r="GX143" s="409"/>
      <c r="GY143" s="409"/>
      <c r="GZ143" s="409"/>
      <c r="HA143" s="409"/>
      <c r="HB143" s="409"/>
      <c r="HC143" s="409"/>
      <c r="HD143" s="409"/>
      <c r="HE143" s="409"/>
      <c r="HF143" s="409"/>
      <c r="HG143" s="409"/>
      <c r="HH143" s="409"/>
      <c r="HI143" s="409"/>
      <c r="HJ143" s="409"/>
      <c r="HK143" s="409"/>
      <c r="HL143" s="409"/>
      <c r="HM143" s="409"/>
      <c r="HN143" s="409"/>
      <c r="HO143" s="409"/>
      <c r="HP143" s="409"/>
      <c r="HQ143" s="409"/>
      <c r="HR143" s="409"/>
      <c r="HS143" s="409"/>
      <c r="HT143" s="409"/>
      <c r="HU143" s="409"/>
      <c r="HV143" s="409"/>
      <c r="HW143" s="409"/>
      <c r="HX143" s="409"/>
      <c r="HY143" s="409"/>
      <c r="HZ143" s="409"/>
      <c r="IA143" s="409"/>
      <c r="IB143" s="409"/>
      <c r="IC143" s="409"/>
      <c r="ID143" s="409"/>
      <c r="IE143" s="409"/>
      <c r="IF143" s="409"/>
      <c r="IG143" s="409"/>
      <c r="IH143" s="409"/>
      <c r="II143" s="409"/>
      <c r="IJ143" s="409"/>
      <c r="IK143" s="409"/>
      <c r="IL143" s="409"/>
      <c r="IM143" s="409"/>
      <c r="IN143" s="409"/>
      <c r="IO143" s="409"/>
      <c r="IP143" s="409"/>
      <c r="IQ143" s="409"/>
      <c r="IR143" s="409"/>
      <c r="IS143" s="409"/>
      <c r="IT143" s="409"/>
      <c r="IU143" s="409"/>
      <c r="IV143" s="409"/>
    </row>
    <row r="144" spans="1:256" s="404" customFormat="1" ht="30">
      <c r="A144" s="67">
        <v>135</v>
      </c>
      <c r="B144" s="456" t="s">
        <v>4980</v>
      </c>
      <c r="C144" s="488" t="s">
        <v>1584</v>
      </c>
      <c r="D144" s="456" t="s">
        <v>1628</v>
      </c>
      <c r="E144" s="456" t="s">
        <v>1550</v>
      </c>
      <c r="F144" s="456" t="s">
        <v>5273</v>
      </c>
      <c r="G144" s="456" t="s">
        <v>5274</v>
      </c>
      <c r="H144" s="456" t="s">
        <v>5786</v>
      </c>
      <c r="I144" s="456" t="s">
        <v>311</v>
      </c>
      <c r="J144" s="439"/>
      <c r="K144" s="440"/>
      <c r="L144" s="435"/>
      <c r="M144" s="68"/>
      <c r="N144" s="409"/>
      <c r="O144" s="409"/>
      <c r="P144" s="409"/>
      <c r="Q144" s="409"/>
      <c r="R144" s="409"/>
      <c r="S144" s="409"/>
      <c r="T144" s="409"/>
      <c r="U144" s="409"/>
      <c r="V144" s="409"/>
      <c r="W144" s="409"/>
      <c r="X144" s="409"/>
      <c r="Y144" s="409"/>
      <c r="Z144" s="409"/>
      <c r="AA144" s="409"/>
      <c r="AB144" s="409"/>
      <c r="AC144" s="409"/>
      <c r="AD144" s="409"/>
      <c r="AE144" s="409"/>
      <c r="AF144" s="409"/>
      <c r="AG144" s="409"/>
      <c r="AH144" s="409"/>
      <c r="AI144" s="409"/>
      <c r="AJ144" s="409"/>
      <c r="AK144" s="409"/>
      <c r="AL144" s="409"/>
      <c r="AM144" s="409"/>
      <c r="AN144" s="409"/>
      <c r="AO144" s="409"/>
      <c r="AP144" s="409"/>
      <c r="AQ144" s="409"/>
      <c r="AR144" s="409"/>
      <c r="AS144" s="409"/>
      <c r="AT144" s="409"/>
      <c r="AU144" s="409"/>
      <c r="AV144" s="409"/>
      <c r="AW144" s="409"/>
      <c r="AX144" s="409"/>
      <c r="AY144" s="409"/>
      <c r="AZ144" s="409"/>
      <c r="BA144" s="409"/>
      <c r="BB144" s="409"/>
      <c r="BC144" s="409"/>
      <c r="BD144" s="409"/>
      <c r="BE144" s="409"/>
      <c r="BF144" s="409"/>
      <c r="BG144" s="409"/>
      <c r="BH144" s="409"/>
      <c r="BI144" s="409"/>
      <c r="BJ144" s="409"/>
      <c r="BK144" s="409"/>
      <c r="BL144" s="409"/>
      <c r="BM144" s="409"/>
      <c r="BN144" s="409"/>
      <c r="BO144" s="409"/>
      <c r="BP144" s="409"/>
      <c r="BQ144" s="409"/>
      <c r="BR144" s="409"/>
      <c r="BS144" s="409"/>
      <c r="BT144" s="409"/>
      <c r="BU144" s="409"/>
      <c r="BV144" s="409"/>
      <c r="BW144" s="409"/>
      <c r="BX144" s="409"/>
      <c r="BY144" s="409"/>
      <c r="BZ144" s="409"/>
      <c r="CA144" s="409"/>
      <c r="CB144" s="409"/>
      <c r="CC144" s="409"/>
      <c r="CD144" s="409"/>
      <c r="CE144" s="409"/>
      <c r="CF144" s="409"/>
      <c r="CG144" s="409"/>
      <c r="CH144" s="409"/>
      <c r="CI144" s="409"/>
      <c r="CJ144" s="409"/>
      <c r="CK144" s="409"/>
      <c r="CL144" s="409"/>
      <c r="CM144" s="409"/>
      <c r="CN144" s="409"/>
      <c r="CO144" s="409"/>
      <c r="CP144" s="409"/>
      <c r="CQ144" s="409"/>
      <c r="CR144" s="409"/>
      <c r="CS144" s="409"/>
      <c r="CT144" s="409"/>
      <c r="CU144" s="409"/>
      <c r="CV144" s="409"/>
      <c r="CW144" s="409"/>
      <c r="CX144" s="409"/>
      <c r="CY144" s="409"/>
      <c r="CZ144" s="409"/>
      <c r="DA144" s="409"/>
      <c r="DB144" s="409"/>
      <c r="DC144" s="409"/>
      <c r="DD144" s="409"/>
      <c r="DE144" s="409"/>
      <c r="DF144" s="409"/>
      <c r="DG144" s="409"/>
      <c r="DH144" s="409"/>
      <c r="DI144" s="409"/>
      <c r="DJ144" s="409"/>
      <c r="DK144" s="409"/>
      <c r="DL144" s="409"/>
      <c r="DM144" s="409"/>
      <c r="DN144" s="409"/>
      <c r="DO144" s="409"/>
      <c r="DP144" s="409"/>
      <c r="DQ144" s="409"/>
      <c r="DR144" s="409"/>
      <c r="DS144" s="409"/>
      <c r="DT144" s="409"/>
      <c r="DU144" s="409"/>
      <c r="DV144" s="409"/>
      <c r="DW144" s="409"/>
      <c r="DX144" s="409"/>
      <c r="DY144" s="409"/>
      <c r="DZ144" s="409"/>
      <c r="EA144" s="409"/>
      <c r="EB144" s="409"/>
      <c r="EC144" s="409"/>
      <c r="ED144" s="409"/>
      <c r="EE144" s="409"/>
      <c r="EF144" s="409"/>
      <c r="EG144" s="409"/>
      <c r="EH144" s="409"/>
      <c r="EI144" s="409"/>
      <c r="EJ144" s="409"/>
      <c r="EK144" s="409"/>
      <c r="EL144" s="409"/>
      <c r="EM144" s="409"/>
      <c r="EN144" s="409"/>
      <c r="EO144" s="409"/>
      <c r="EP144" s="409"/>
      <c r="EQ144" s="409"/>
      <c r="ER144" s="409"/>
      <c r="ES144" s="409"/>
      <c r="ET144" s="409"/>
      <c r="EU144" s="409"/>
      <c r="EV144" s="409"/>
      <c r="EW144" s="409"/>
      <c r="EX144" s="409"/>
      <c r="EY144" s="409"/>
      <c r="EZ144" s="409"/>
      <c r="FA144" s="409"/>
      <c r="FB144" s="409"/>
      <c r="FC144" s="409"/>
      <c r="FD144" s="409"/>
      <c r="FE144" s="409"/>
      <c r="FF144" s="409"/>
      <c r="FG144" s="409"/>
      <c r="FH144" s="409"/>
      <c r="FI144" s="409"/>
      <c r="FJ144" s="409"/>
      <c r="FK144" s="409"/>
      <c r="FL144" s="409"/>
      <c r="FM144" s="409"/>
      <c r="FN144" s="409"/>
      <c r="FO144" s="409"/>
      <c r="FP144" s="409"/>
      <c r="FQ144" s="409"/>
      <c r="FR144" s="409"/>
      <c r="FS144" s="409"/>
      <c r="FT144" s="409"/>
      <c r="FU144" s="409"/>
      <c r="FV144" s="409"/>
      <c r="FW144" s="409"/>
      <c r="FX144" s="409"/>
      <c r="FY144" s="409"/>
      <c r="FZ144" s="409"/>
      <c r="GA144" s="409"/>
      <c r="GB144" s="409"/>
      <c r="GC144" s="409"/>
      <c r="GD144" s="409"/>
      <c r="GE144" s="409"/>
      <c r="GF144" s="409"/>
      <c r="GG144" s="409"/>
      <c r="GH144" s="409"/>
      <c r="GI144" s="409"/>
      <c r="GJ144" s="409"/>
      <c r="GK144" s="409"/>
      <c r="GL144" s="409"/>
      <c r="GM144" s="409"/>
      <c r="GN144" s="409"/>
      <c r="GO144" s="409"/>
      <c r="GP144" s="409"/>
      <c r="GQ144" s="409"/>
      <c r="GR144" s="409"/>
      <c r="GS144" s="409"/>
      <c r="GT144" s="409"/>
      <c r="GU144" s="409"/>
      <c r="GV144" s="409"/>
      <c r="GW144" s="409"/>
      <c r="GX144" s="409"/>
      <c r="GY144" s="409"/>
      <c r="GZ144" s="409"/>
      <c r="HA144" s="409"/>
      <c r="HB144" s="409"/>
      <c r="HC144" s="409"/>
      <c r="HD144" s="409"/>
      <c r="HE144" s="409"/>
      <c r="HF144" s="409"/>
      <c r="HG144" s="409"/>
      <c r="HH144" s="409"/>
      <c r="HI144" s="409"/>
      <c r="HJ144" s="409"/>
      <c r="HK144" s="409"/>
      <c r="HL144" s="409"/>
      <c r="HM144" s="409"/>
      <c r="HN144" s="409"/>
      <c r="HO144" s="409"/>
      <c r="HP144" s="409"/>
      <c r="HQ144" s="409"/>
      <c r="HR144" s="409"/>
      <c r="HS144" s="409"/>
      <c r="HT144" s="409"/>
      <c r="HU144" s="409"/>
      <c r="HV144" s="409"/>
      <c r="HW144" s="409"/>
      <c r="HX144" s="409"/>
      <c r="HY144" s="409"/>
      <c r="HZ144" s="409"/>
      <c r="IA144" s="409"/>
      <c r="IB144" s="409"/>
      <c r="IC144" s="409"/>
      <c r="ID144" s="409"/>
      <c r="IE144" s="409"/>
      <c r="IF144" s="409"/>
      <c r="IG144" s="409"/>
      <c r="IH144" s="409"/>
      <c r="II144" s="409"/>
      <c r="IJ144" s="409"/>
      <c r="IK144" s="409"/>
      <c r="IL144" s="409"/>
      <c r="IM144" s="409"/>
      <c r="IN144" s="409"/>
      <c r="IO144" s="409"/>
      <c r="IP144" s="409"/>
      <c r="IQ144" s="409"/>
      <c r="IR144" s="409"/>
      <c r="IS144" s="409"/>
      <c r="IT144" s="409"/>
      <c r="IU144" s="409"/>
      <c r="IV144" s="409"/>
    </row>
    <row r="145" spans="1:256" s="404" customFormat="1" ht="30">
      <c r="A145" s="67">
        <v>136</v>
      </c>
      <c r="B145" s="456" t="s">
        <v>4980</v>
      </c>
      <c r="C145" s="488" t="s">
        <v>1584</v>
      </c>
      <c r="D145" s="456" t="s">
        <v>1622</v>
      </c>
      <c r="E145" s="456" t="s">
        <v>5275</v>
      </c>
      <c r="F145" s="456" t="s">
        <v>5276</v>
      </c>
      <c r="G145" s="456" t="s">
        <v>5277</v>
      </c>
      <c r="H145" s="456" t="s">
        <v>5787</v>
      </c>
      <c r="I145" s="456" t="s">
        <v>311</v>
      </c>
      <c r="J145" s="439"/>
      <c r="K145" s="440"/>
      <c r="L145" s="435"/>
      <c r="M145" s="68"/>
      <c r="N145" s="409"/>
      <c r="O145" s="409"/>
      <c r="P145" s="409"/>
      <c r="Q145" s="409"/>
      <c r="R145" s="409"/>
      <c r="S145" s="409"/>
      <c r="T145" s="409"/>
      <c r="U145" s="409"/>
      <c r="V145" s="409"/>
      <c r="W145" s="409"/>
      <c r="X145" s="409"/>
      <c r="Y145" s="409"/>
      <c r="Z145" s="409"/>
      <c r="AA145" s="409"/>
      <c r="AB145" s="409"/>
      <c r="AC145" s="409"/>
      <c r="AD145" s="409"/>
      <c r="AE145" s="409"/>
      <c r="AF145" s="409"/>
      <c r="AG145" s="409"/>
      <c r="AH145" s="409"/>
      <c r="AI145" s="409"/>
      <c r="AJ145" s="409"/>
      <c r="AK145" s="409"/>
      <c r="AL145" s="409"/>
      <c r="AM145" s="409"/>
      <c r="AN145" s="409"/>
      <c r="AO145" s="409"/>
      <c r="AP145" s="409"/>
      <c r="AQ145" s="409"/>
      <c r="AR145" s="409"/>
      <c r="AS145" s="409"/>
      <c r="AT145" s="409"/>
      <c r="AU145" s="409"/>
      <c r="AV145" s="409"/>
      <c r="AW145" s="409"/>
      <c r="AX145" s="409"/>
      <c r="AY145" s="409"/>
      <c r="AZ145" s="409"/>
      <c r="BA145" s="409"/>
      <c r="BB145" s="409"/>
      <c r="BC145" s="409"/>
      <c r="BD145" s="409"/>
      <c r="BE145" s="409"/>
      <c r="BF145" s="409"/>
      <c r="BG145" s="409"/>
      <c r="BH145" s="409"/>
      <c r="BI145" s="409"/>
      <c r="BJ145" s="409"/>
      <c r="BK145" s="409"/>
      <c r="BL145" s="409"/>
      <c r="BM145" s="409"/>
      <c r="BN145" s="409"/>
      <c r="BO145" s="409"/>
      <c r="BP145" s="409"/>
      <c r="BQ145" s="409"/>
      <c r="BR145" s="409"/>
      <c r="BS145" s="409"/>
      <c r="BT145" s="409"/>
      <c r="BU145" s="409"/>
      <c r="BV145" s="409"/>
      <c r="BW145" s="409"/>
      <c r="BX145" s="409"/>
      <c r="BY145" s="409"/>
      <c r="BZ145" s="409"/>
      <c r="CA145" s="409"/>
      <c r="CB145" s="409"/>
      <c r="CC145" s="409"/>
      <c r="CD145" s="409"/>
      <c r="CE145" s="409"/>
      <c r="CF145" s="409"/>
      <c r="CG145" s="409"/>
      <c r="CH145" s="409"/>
      <c r="CI145" s="409"/>
      <c r="CJ145" s="409"/>
      <c r="CK145" s="409"/>
      <c r="CL145" s="409"/>
      <c r="CM145" s="409"/>
      <c r="CN145" s="409"/>
      <c r="CO145" s="409"/>
      <c r="CP145" s="409"/>
      <c r="CQ145" s="409"/>
      <c r="CR145" s="409"/>
      <c r="CS145" s="409"/>
      <c r="CT145" s="409"/>
      <c r="CU145" s="409"/>
      <c r="CV145" s="409"/>
      <c r="CW145" s="409"/>
      <c r="CX145" s="409"/>
      <c r="CY145" s="409"/>
      <c r="CZ145" s="409"/>
      <c r="DA145" s="409"/>
      <c r="DB145" s="409"/>
      <c r="DC145" s="409"/>
      <c r="DD145" s="409"/>
      <c r="DE145" s="409"/>
      <c r="DF145" s="409"/>
      <c r="DG145" s="409"/>
      <c r="DH145" s="409"/>
      <c r="DI145" s="409"/>
      <c r="DJ145" s="409"/>
      <c r="DK145" s="409"/>
      <c r="DL145" s="409"/>
      <c r="DM145" s="409"/>
      <c r="DN145" s="409"/>
      <c r="DO145" s="409"/>
      <c r="DP145" s="409"/>
      <c r="DQ145" s="409"/>
      <c r="DR145" s="409"/>
      <c r="DS145" s="409"/>
      <c r="DT145" s="409"/>
      <c r="DU145" s="409"/>
      <c r="DV145" s="409"/>
      <c r="DW145" s="409"/>
      <c r="DX145" s="409"/>
      <c r="DY145" s="409"/>
      <c r="DZ145" s="409"/>
      <c r="EA145" s="409"/>
      <c r="EB145" s="409"/>
      <c r="EC145" s="409"/>
      <c r="ED145" s="409"/>
      <c r="EE145" s="409"/>
      <c r="EF145" s="409"/>
      <c r="EG145" s="409"/>
      <c r="EH145" s="409"/>
      <c r="EI145" s="409"/>
      <c r="EJ145" s="409"/>
      <c r="EK145" s="409"/>
      <c r="EL145" s="409"/>
      <c r="EM145" s="409"/>
      <c r="EN145" s="409"/>
      <c r="EO145" s="409"/>
      <c r="EP145" s="409"/>
      <c r="EQ145" s="409"/>
      <c r="ER145" s="409"/>
      <c r="ES145" s="409"/>
      <c r="ET145" s="409"/>
      <c r="EU145" s="409"/>
      <c r="EV145" s="409"/>
      <c r="EW145" s="409"/>
      <c r="EX145" s="409"/>
      <c r="EY145" s="409"/>
      <c r="EZ145" s="409"/>
      <c r="FA145" s="409"/>
      <c r="FB145" s="409"/>
      <c r="FC145" s="409"/>
      <c r="FD145" s="409"/>
      <c r="FE145" s="409"/>
      <c r="FF145" s="409"/>
      <c r="FG145" s="409"/>
      <c r="FH145" s="409"/>
      <c r="FI145" s="409"/>
      <c r="FJ145" s="409"/>
      <c r="FK145" s="409"/>
      <c r="FL145" s="409"/>
      <c r="FM145" s="409"/>
      <c r="FN145" s="409"/>
      <c r="FO145" s="409"/>
      <c r="FP145" s="409"/>
      <c r="FQ145" s="409"/>
      <c r="FR145" s="409"/>
      <c r="FS145" s="409"/>
      <c r="FT145" s="409"/>
      <c r="FU145" s="409"/>
      <c r="FV145" s="409"/>
      <c r="FW145" s="409"/>
      <c r="FX145" s="409"/>
      <c r="FY145" s="409"/>
      <c r="FZ145" s="409"/>
      <c r="GA145" s="409"/>
      <c r="GB145" s="409"/>
      <c r="GC145" s="409"/>
      <c r="GD145" s="409"/>
      <c r="GE145" s="409"/>
      <c r="GF145" s="409"/>
      <c r="GG145" s="409"/>
      <c r="GH145" s="409"/>
      <c r="GI145" s="409"/>
      <c r="GJ145" s="409"/>
      <c r="GK145" s="409"/>
      <c r="GL145" s="409"/>
      <c r="GM145" s="409"/>
      <c r="GN145" s="409"/>
      <c r="GO145" s="409"/>
      <c r="GP145" s="409"/>
      <c r="GQ145" s="409"/>
      <c r="GR145" s="409"/>
      <c r="GS145" s="409"/>
      <c r="GT145" s="409"/>
      <c r="GU145" s="409"/>
      <c r="GV145" s="409"/>
      <c r="GW145" s="409"/>
      <c r="GX145" s="409"/>
      <c r="GY145" s="409"/>
      <c r="GZ145" s="409"/>
      <c r="HA145" s="409"/>
      <c r="HB145" s="409"/>
      <c r="HC145" s="409"/>
      <c r="HD145" s="409"/>
      <c r="HE145" s="409"/>
      <c r="HF145" s="409"/>
      <c r="HG145" s="409"/>
      <c r="HH145" s="409"/>
      <c r="HI145" s="409"/>
      <c r="HJ145" s="409"/>
      <c r="HK145" s="409"/>
      <c r="HL145" s="409"/>
      <c r="HM145" s="409"/>
      <c r="HN145" s="409"/>
      <c r="HO145" s="409"/>
      <c r="HP145" s="409"/>
      <c r="HQ145" s="409"/>
      <c r="HR145" s="409"/>
      <c r="HS145" s="409"/>
      <c r="HT145" s="409"/>
      <c r="HU145" s="409"/>
      <c r="HV145" s="409"/>
      <c r="HW145" s="409"/>
      <c r="HX145" s="409"/>
      <c r="HY145" s="409"/>
      <c r="HZ145" s="409"/>
      <c r="IA145" s="409"/>
      <c r="IB145" s="409"/>
      <c r="IC145" s="409"/>
      <c r="ID145" s="409"/>
      <c r="IE145" s="409"/>
      <c r="IF145" s="409"/>
      <c r="IG145" s="409"/>
      <c r="IH145" s="409"/>
      <c r="II145" s="409"/>
      <c r="IJ145" s="409"/>
      <c r="IK145" s="409"/>
      <c r="IL145" s="409"/>
      <c r="IM145" s="409"/>
      <c r="IN145" s="409"/>
      <c r="IO145" s="409"/>
      <c r="IP145" s="409"/>
      <c r="IQ145" s="409"/>
      <c r="IR145" s="409"/>
      <c r="IS145" s="409"/>
      <c r="IT145" s="409"/>
      <c r="IU145" s="409"/>
      <c r="IV145" s="409"/>
    </row>
    <row r="146" spans="1:256" s="404" customFormat="1" ht="30">
      <c r="A146" s="65">
        <v>137</v>
      </c>
      <c r="B146" s="456" t="s">
        <v>4980</v>
      </c>
      <c r="C146" s="488" t="s">
        <v>1584</v>
      </c>
      <c r="D146" s="456" t="s">
        <v>1628</v>
      </c>
      <c r="E146" s="456" t="s">
        <v>5278</v>
      </c>
      <c r="F146" s="456" t="s">
        <v>519</v>
      </c>
      <c r="G146" s="456" t="s">
        <v>5279</v>
      </c>
      <c r="H146" s="456" t="s">
        <v>5788</v>
      </c>
      <c r="I146" s="456" t="s">
        <v>311</v>
      </c>
      <c r="J146" s="439"/>
      <c r="K146" s="440"/>
      <c r="L146" s="435"/>
      <c r="M146" s="68"/>
      <c r="N146" s="409"/>
      <c r="O146" s="409"/>
      <c r="P146" s="409"/>
      <c r="Q146" s="409"/>
      <c r="R146" s="409"/>
      <c r="S146" s="409"/>
      <c r="T146" s="409"/>
      <c r="U146" s="409"/>
      <c r="V146" s="409"/>
      <c r="W146" s="409"/>
      <c r="X146" s="409"/>
      <c r="Y146" s="409"/>
      <c r="Z146" s="409"/>
      <c r="AA146" s="409"/>
      <c r="AB146" s="409"/>
      <c r="AC146" s="409"/>
      <c r="AD146" s="409"/>
      <c r="AE146" s="409"/>
      <c r="AF146" s="409"/>
      <c r="AG146" s="409"/>
      <c r="AH146" s="409"/>
      <c r="AI146" s="409"/>
      <c r="AJ146" s="409"/>
      <c r="AK146" s="409"/>
      <c r="AL146" s="409"/>
      <c r="AM146" s="409"/>
      <c r="AN146" s="409"/>
      <c r="AO146" s="409"/>
      <c r="AP146" s="409"/>
      <c r="AQ146" s="409"/>
      <c r="AR146" s="409"/>
      <c r="AS146" s="409"/>
      <c r="AT146" s="409"/>
      <c r="AU146" s="409"/>
      <c r="AV146" s="409"/>
      <c r="AW146" s="409"/>
      <c r="AX146" s="409"/>
      <c r="AY146" s="409"/>
      <c r="AZ146" s="409"/>
      <c r="BA146" s="409"/>
      <c r="BB146" s="409"/>
      <c r="BC146" s="409"/>
      <c r="BD146" s="409"/>
      <c r="BE146" s="409"/>
      <c r="BF146" s="409"/>
      <c r="BG146" s="409"/>
      <c r="BH146" s="409"/>
      <c r="BI146" s="409"/>
      <c r="BJ146" s="409"/>
      <c r="BK146" s="409"/>
      <c r="BL146" s="409"/>
      <c r="BM146" s="409"/>
      <c r="BN146" s="409"/>
      <c r="BO146" s="409"/>
      <c r="BP146" s="409"/>
      <c r="BQ146" s="409"/>
      <c r="BR146" s="409"/>
      <c r="BS146" s="409"/>
      <c r="BT146" s="409"/>
      <c r="BU146" s="409"/>
      <c r="BV146" s="409"/>
      <c r="BW146" s="409"/>
      <c r="BX146" s="409"/>
      <c r="BY146" s="409"/>
      <c r="BZ146" s="409"/>
      <c r="CA146" s="409"/>
      <c r="CB146" s="409"/>
      <c r="CC146" s="409"/>
      <c r="CD146" s="409"/>
      <c r="CE146" s="409"/>
      <c r="CF146" s="409"/>
      <c r="CG146" s="409"/>
      <c r="CH146" s="409"/>
      <c r="CI146" s="409"/>
      <c r="CJ146" s="409"/>
      <c r="CK146" s="409"/>
      <c r="CL146" s="409"/>
      <c r="CM146" s="409"/>
      <c r="CN146" s="409"/>
      <c r="CO146" s="409"/>
      <c r="CP146" s="409"/>
      <c r="CQ146" s="409"/>
      <c r="CR146" s="409"/>
      <c r="CS146" s="409"/>
      <c r="CT146" s="409"/>
      <c r="CU146" s="409"/>
      <c r="CV146" s="409"/>
      <c r="CW146" s="409"/>
      <c r="CX146" s="409"/>
      <c r="CY146" s="409"/>
      <c r="CZ146" s="409"/>
      <c r="DA146" s="409"/>
      <c r="DB146" s="409"/>
      <c r="DC146" s="409"/>
      <c r="DD146" s="409"/>
      <c r="DE146" s="409"/>
      <c r="DF146" s="409"/>
      <c r="DG146" s="409"/>
      <c r="DH146" s="409"/>
      <c r="DI146" s="409"/>
      <c r="DJ146" s="409"/>
      <c r="DK146" s="409"/>
      <c r="DL146" s="409"/>
      <c r="DM146" s="409"/>
      <c r="DN146" s="409"/>
      <c r="DO146" s="409"/>
      <c r="DP146" s="409"/>
      <c r="DQ146" s="409"/>
      <c r="DR146" s="409"/>
      <c r="DS146" s="409"/>
      <c r="DT146" s="409"/>
      <c r="DU146" s="409"/>
      <c r="DV146" s="409"/>
      <c r="DW146" s="409"/>
      <c r="DX146" s="409"/>
      <c r="DY146" s="409"/>
      <c r="DZ146" s="409"/>
      <c r="EA146" s="409"/>
      <c r="EB146" s="409"/>
      <c r="EC146" s="409"/>
      <c r="ED146" s="409"/>
      <c r="EE146" s="409"/>
      <c r="EF146" s="409"/>
      <c r="EG146" s="409"/>
      <c r="EH146" s="409"/>
      <c r="EI146" s="409"/>
      <c r="EJ146" s="409"/>
      <c r="EK146" s="409"/>
      <c r="EL146" s="409"/>
      <c r="EM146" s="409"/>
      <c r="EN146" s="409"/>
      <c r="EO146" s="409"/>
      <c r="EP146" s="409"/>
      <c r="EQ146" s="409"/>
      <c r="ER146" s="409"/>
      <c r="ES146" s="409"/>
      <c r="ET146" s="409"/>
      <c r="EU146" s="409"/>
      <c r="EV146" s="409"/>
      <c r="EW146" s="409"/>
      <c r="EX146" s="409"/>
      <c r="EY146" s="409"/>
      <c r="EZ146" s="409"/>
      <c r="FA146" s="409"/>
      <c r="FB146" s="409"/>
      <c r="FC146" s="409"/>
      <c r="FD146" s="409"/>
      <c r="FE146" s="409"/>
      <c r="FF146" s="409"/>
      <c r="FG146" s="409"/>
      <c r="FH146" s="409"/>
      <c r="FI146" s="409"/>
      <c r="FJ146" s="409"/>
      <c r="FK146" s="409"/>
      <c r="FL146" s="409"/>
      <c r="FM146" s="409"/>
      <c r="FN146" s="409"/>
      <c r="FO146" s="409"/>
      <c r="FP146" s="409"/>
      <c r="FQ146" s="409"/>
      <c r="FR146" s="409"/>
      <c r="FS146" s="409"/>
      <c r="FT146" s="409"/>
      <c r="FU146" s="409"/>
      <c r="FV146" s="409"/>
      <c r="FW146" s="409"/>
      <c r="FX146" s="409"/>
      <c r="FY146" s="409"/>
      <c r="FZ146" s="409"/>
      <c r="GA146" s="409"/>
      <c r="GB146" s="409"/>
      <c r="GC146" s="409"/>
      <c r="GD146" s="409"/>
      <c r="GE146" s="409"/>
      <c r="GF146" s="409"/>
      <c r="GG146" s="409"/>
      <c r="GH146" s="409"/>
      <c r="GI146" s="409"/>
      <c r="GJ146" s="409"/>
      <c r="GK146" s="409"/>
      <c r="GL146" s="409"/>
      <c r="GM146" s="409"/>
      <c r="GN146" s="409"/>
      <c r="GO146" s="409"/>
      <c r="GP146" s="409"/>
      <c r="GQ146" s="409"/>
      <c r="GR146" s="409"/>
      <c r="GS146" s="409"/>
      <c r="GT146" s="409"/>
      <c r="GU146" s="409"/>
      <c r="GV146" s="409"/>
      <c r="GW146" s="409"/>
      <c r="GX146" s="409"/>
      <c r="GY146" s="409"/>
      <c r="GZ146" s="409"/>
      <c r="HA146" s="409"/>
      <c r="HB146" s="409"/>
      <c r="HC146" s="409"/>
      <c r="HD146" s="409"/>
      <c r="HE146" s="409"/>
      <c r="HF146" s="409"/>
      <c r="HG146" s="409"/>
      <c r="HH146" s="409"/>
      <c r="HI146" s="409"/>
      <c r="HJ146" s="409"/>
      <c r="HK146" s="409"/>
      <c r="HL146" s="409"/>
      <c r="HM146" s="409"/>
      <c r="HN146" s="409"/>
      <c r="HO146" s="409"/>
      <c r="HP146" s="409"/>
      <c r="HQ146" s="409"/>
      <c r="HR146" s="409"/>
      <c r="HS146" s="409"/>
      <c r="HT146" s="409"/>
      <c r="HU146" s="409"/>
      <c r="HV146" s="409"/>
      <c r="HW146" s="409"/>
      <c r="HX146" s="409"/>
      <c r="HY146" s="409"/>
      <c r="HZ146" s="409"/>
      <c r="IA146" s="409"/>
      <c r="IB146" s="409"/>
      <c r="IC146" s="409"/>
      <c r="ID146" s="409"/>
      <c r="IE146" s="409"/>
      <c r="IF146" s="409"/>
      <c r="IG146" s="409"/>
      <c r="IH146" s="409"/>
      <c r="II146" s="409"/>
      <c r="IJ146" s="409"/>
      <c r="IK146" s="409"/>
      <c r="IL146" s="409"/>
      <c r="IM146" s="409"/>
      <c r="IN146" s="409"/>
      <c r="IO146" s="409"/>
      <c r="IP146" s="409"/>
      <c r="IQ146" s="409"/>
      <c r="IR146" s="409"/>
      <c r="IS146" s="409"/>
      <c r="IT146" s="409"/>
      <c r="IU146" s="409"/>
      <c r="IV146" s="409"/>
    </row>
    <row r="147" spans="1:256" s="404" customFormat="1" ht="30">
      <c r="A147" s="67">
        <v>138</v>
      </c>
      <c r="B147" s="456" t="s">
        <v>4980</v>
      </c>
      <c r="C147" s="488" t="s">
        <v>1584</v>
      </c>
      <c r="D147" s="456" t="s">
        <v>4977</v>
      </c>
      <c r="E147" s="456" t="s">
        <v>322</v>
      </c>
      <c r="F147" s="456" t="s">
        <v>5280</v>
      </c>
      <c r="G147" s="456" t="s">
        <v>5281</v>
      </c>
      <c r="H147" s="456" t="s">
        <v>5789</v>
      </c>
      <c r="I147" s="456" t="s">
        <v>311</v>
      </c>
      <c r="J147" s="439"/>
      <c r="K147" s="440"/>
      <c r="L147" s="435"/>
      <c r="M147" s="68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  <c r="AA147" s="409"/>
      <c r="AB147" s="409"/>
      <c r="AC147" s="409"/>
      <c r="AD147" s="409"/>
      <c r="AE147" s="409"/>
      <c r="AF147" s="409"/>
      <c r="AG147" s="409"/>
      <c r="AH147" s="409"/>
      <c r="AI147" s="409"/>
      <c r="AJ147" s="409"/>
      <c r="AK147" s="409"/>
      <c r="AL147" s="409"/>
      <c r="AM147" s="409"/>
      <c r="AN147" s="409"/>
      <c r="AO147" s="409"/>
      <c r="AP147" s="409"/>
      <c r="AQ147" s="409"/>
      <c r="AR147" s="409"/>
      <c r="AS147" s="409"/>
      <c r="AT147" s="409"/>
      <c r="AU147" s="409"/>
      <c r="AV147" s="409"/>
      <c r="AW147" s="409"/>
      <c r="AX147" s="409"/>
      <c r="AY147" s="409"/>
      <c r="AZ147" s="409"/>
      <c r="BA147" s="409"/>
      <c r="BB147" s="409"/>
      <c r="BC147" s="409"/>
      <c r="BD147" s="409"/>
      <c r="BE147" s="409"/>
      <c r="BF147" s="409"/>
      <c r="BG147" s="409"/>
      <c r="BH147" s="409"/>
      <c r="BI147" s="409"/>
      <c r="BJ147" s="409"/>
      <c r="BK147" s="409"/>
      <c r="BL147" s="409"/>
      <c r="BM147" s="409"/>
      <c r="BN147" s="409"/>
      <c r="BO147" s="409"/>
      <c r="BP147" s="409"/>
      <c r="BQ147" s="409"/>
      <c r="BR147" s="409"/>
      <c r="BS147" s="409"/>
      <c r="BT147" s="409"/>
      <c r="BU147" s="409"/>
      <c r="BV147" s="409"/>
      <c r="BW147" s="409"/>
      <c r="BX147" s="409"/>
      <c r="BY147" s="409"/>
      <c r="BZ147" s="409"/>
      <c r="CA147" s="409"/>
      <c r="CB147" s="409"/>
      <c r="CC147" s="409"/>
      <c r="CD147" s="409"/>
      <c r="CE147" s="409"/>
      <c r="CF147" s="409"/>
      <c r="CG147" s="409"/>
      <c r="CH147" s="409"/>
      <c r="CI147" s="409"/>
      <c r="CJ147" s="409"/>
      <c r="CK147" s="409"/>
      <c r="CL147" s="409"/>
      <c r="CM147" s="409"/>
      <c r="CN147" s="409"/>
      <c r="CO147" s="409"/>
      <c r="CP147" s="409"/>
      <c r="CQ147" s="409"/>
      <c r="CR147" s="409"/>
      <c r="CS147" s="409"/>
      <c r="CT147" s="409"/>
      <c r="CU147" s="409"/>
      <c r="CV147" s="409"/>
      <c r="CW147" s="409"/>
      <c r="CX147" s="409"/>
      <c r="CY147" s="409"/>
      <c r="CZ147" s="409"/>
      <c r="DA147" s="409"/>
      <c r="DB147" s="409"/>
      <c r="DC147" s="409"/>
      <c r="DD147" s="409"/>
      <c r="DE147" s="409"/>
      <c r="DF147" s="409"/>
      <c r="DG147" s="409"/>
      <c r="DH147" s="409"/>
      <c r="DI147" s="409"/>
      <c r="DJ147" s="409"/>
      <c r="DK147" s="409"/>
      <c r="DL147" s="409"/>
      <c r="DM147" s="409"/>
      <c r="DN147" s="409"/>
      <c r="DO147" s="409"/>
      <c r="DP147" s="409"/>
      <c r="DQ147" s="409"/>
      <c r="DR147" s="409"/>
      <c r="DS147" s="409"/>
      <c r="DT147" s="409"/>
      <c r="DU147" s="409"/>
      <c r="DV147" s="409"/>
      <c r="DW147" s="409"/>
      <c r="DX147" s="409"/>
      <c r="DY147" s="409"/>
      <c r="DZ147" s="409"/>
      <c r="EA147" s="409"/>
      <c r="EB147" s="409"/>
      <c r="EC147" s="409"/>
      <c r="ED147" s="409"/>
      <c r="EE147" s="409"/>
      <c r="EF147" s="409"/>
      <c r="EG147" s="409"/>
      <c r="EH147" s="409"/>
      <c r="EI147" s="409"/>
      <c r="EJ147" s="409"/>
      <c r="EK147" s="409"/>
      <c r="EL147" s="409"/>
      <c r="EM147" s="409"/>
      <c r="EN147" s="409"/>
      <c r="EO147" s="409"/>
      <c r="EP147" s="409"/>
      <c r="EQ147" s="409"/>
      <c r="ER147" s="409"/>
      <c r="ES147" s="409"/>
      <c r="ET147" s="409"/>
      <c r="EU147" s="409"/>
      <c r="EV147" s="409"/>
      <c r="EW147" s="409"/>
      <c r="EX147" s="409"/>
      <c r="EY147" s="409"/>
      <c r="EZ147" s="409"/>
      <c r="FA147" s="409"/>
      <c r="FB147" s="409"/>
      <c r="FC147" s="409"/>
      <c r="FD147" s="409"/>
      <c r="FE147" s="409"/>
      <c r="FF147" s="409"/>
      <c r="FG147" s="409"/>
      <c r="FH147" s="409"/>
      <c r="FI147" s="409"/>
      <c r="FJ147" s="409"/>
      <c r="FK147" s="409"/>
      <c r="FL147" s="409"/>
      <c r="FM147" s="409"/>
      <c r="FN147" s="409"/>
      <c r="FO147" s="409"/>
      <c r="FP147" s="409"/>
      <c r="FQ147" s="409"/>
      <c r="FR147" s="409"/>
      <c r="FS147" s="409"/>
      <c r="FT147" s="409"/>
      <c r="FU147" s="409"/>
      <c r="FV147" s="409"/>
      <c r="FW147" s="409"/>
      <c r="FX147" s="409"/>
      <c r="FY147" s="409"/>
      <c r="FZ147" s="409"/>
      <c r="GA147" s="409"/>
      <c r="GB147" s="409"/>
      <c r="GC147" s="409"/>
      <c r="GD147" s="409"/>
      <c r="GE147" s="409"/>
      <c r="GF147" s="409"/>
      <c r="GG147" s="409"/>
      <c r="GH147" s="409"/>
      <c r="GI147" s="409"/>
      <c r="GJ147" s="409"/>
      <c r="GK147" s="409"/>
      <c r="GL147" s="409"/>
      <c r="GM147" s="409"/>
      <c r="GN147" s="409"/>
      <c r="GO147" s="409"/>
      <c r="GP147" s="409"/>
      <c r="GQ147" s="409"/>
      <c r="GR147" s="409"/>
      <c r="GS147" s="409"/>
      <c r="GT147" s="409"/>
      <c r="GU147" s="409"/>
      <c r="GV147" s="409"/>
      <c r="GW147" s="409"/>
      <c r="GX147" s="409"/>
      <c r="GY147" s="409"/>
      <c r="GZ147" s="409"/>
      <c r="HA147" s="409"/>
      <c r="HB147" s="409"/>
      <c r="HC147" s="409"/>
      <c r="HD147" s="409"/>
      <c r="HE147" s="409"/>
      <c r="HF147" s="409"/>
      <c r="HG147" s="409"/>
      <c r="HH147" s="409"/>
      <c r="HI147" s="409"/>
      <c r="HJ147" s="409"/>
      <c r="HK147" s="409"/>
      <c r="HL147" s="409"/>
      <c r="HM147" s="409"/>
      <c r="HN147" s="409"/>
      <c r="HO147" s="409"/>
      <c r="HP147" s="409"/>
      <c r="HQ147" s="409"/>
      <c r="HR147" s="409"/>
      <c r="HS147" s="409"/>
      <c r="HT147" s="409"/>
      <c r="HU147" s="409"/>
      <c r="HV147" s="409"/>
      <c r="HW147" s="409"/>
      <c r="HX147" s="409"/>
      <c r="HY147" s="409"/>
      <c r="HZ147" s="409"/>
      <c r="IA147" s="409"/>
      <c r="IB147" s="409"/>
      <c r="IC147" s="409"/>
      <c r="ID147" s="409"/>
      <c r="IE147" s="409"/>
      <c r="IF147" s="409"/>
      <c r="IG147" s="409"/>
      <c r="IH147" s="409"/>
      <c r="II147" s="409"/>
      <c r="IJ147" s="409"/>
      <c r="IK147" s="409"/>
      <c r="IL147" s="409"/>
      <c r="IM147" s="409"/>
      <c r="IN147" s="409"/>
      <c r="IO147" s="409"/>
      <c r="IP147" s="409"/>
      <c r="IQ147" s="409"/>
      <c r="IR147" s="409"/>
      <c r="IS147" s="409"/>
      <c r="IT147" s="409"/>
      <c r="IU147" s="409"/>
      <c r="IV147" s="409"/>
    </row>
    <row r="148" spans="1:256" s="404" customFormat="1" ht="30">
      <c r="A148" s="67">
        <v>139</v>
      </c>
      <c r="B148" s="456" t="s">
        <v>4980</v>
      </c>
      <c r="C148" s="488" t="s">
        <v>1584</v>
      </c>
      <c r="D148" s="456" t="s">
        <v>1628</v>
      </c>
      <c r="E148" s="456" t="s">
        <v>5166</v>
      </c>
      <c r="F148" s="456" t="s">
        <v>1576</v>
      </c>
      <c r="G148" s="456" t="s">
        <v>5282</v>
      </c>
      <c r="H148" s="456" t="s">
        <v>5790</v>
      </c>
      <c r="I148" s="456" t="s">
        <v>311</v>
      </c>
      <c r="J148" s="439"/>
      <c r="K148" s="440"/>
      <c r="L148" s="435"/>
      <c r="M148" s="68"/>
      <c r="N148" s="409"/>
      <c r="O148" s="409"/>
      <c r="P148" s="409"/>
      <c r="Q148" s="409"/>
      <c r="R148" s="409"/>
      <c r="S148" s="409"/>
      <c r="T148" s="409"/>
      <c r="U148" s="409"/>
      <c r="V148" s="409"/>
      <c r="W148" s="409"/>
      <c r="X148" s="409"/>
      <c r="Y148" s="409"/>
      <c r="Z148" s="409"/>
      <c r="AA148" s="409"/>
      <c r="AB148" s="409"/>
      <c r="AC148" s="409"/>
      <c r="AD148" s="409"/>
      <c r="AE148" s="409"/>
      <c r="AF148" s="409"/>
      <c r="AG148" s="409"/>
      <c r="AH148" s="409"/>
      <c r="AI148" s="409"/>
      <c r="AJ148" s="409"/>
      <c r="AK148" s="409"/>
      <c r="AL148" s="409"/>
      <c r="AM148" s="409"/>
      <c r="AN148" s="409"/>
      <c r="AO148" s="409"/>
      <c r="AP148" s="409"/>
      <c r="AQ148" s="409"/>
      <c r="AR148" s="409"/>
      <c r="AS148" s="409"/>
      <c r="AT148" s="409"/>
      <c r="AU148" s="409"/>
      <c r="AV148" s="409"/>
      <c r="AW148" s="409"/>
      <c r="AX148" s="409"/>
      <c r="AY148" s="409"/>
      <c r="AZ148" s="409"/>
      <c r="BA148" s="409"/>
      <c r="BB148" s="409"/>
      <c r="BC148" s="409"/>
      <c r="BD148" s="409"/>
      <c r="BE148" s="409"/>
      <c r="BF148" s="409"/>
      <c r="BG148" s="409"/>
      <c r="BH148" s="409"/>
      <c r="BI148" s="409"/>
      <c r="BJ148" s="409"/>
      <c r="BK148" s="409"/>
      <c r="BL148" s="409"/>
      <c r="BM148" s="409"/>
      <c r="BN148" s="409"/>
      <c r="BO148" s="409"/>
      <c r="BP148" s="409"/>
      <c r="BQ148" s="409"/>
      <c r="BR148" s="409"/>
      <c r="BS148" s="409"/>
      <c r="BT148" s="409"/>
      <c r="BU148" s="409"/>
      <c r="BV148" s="409"/>
      <c r="BW148" s="409"/>
      <c r="BX148" s="409"/>
      <c r="BY148" s="409"/>
      <c r="BZ148" s="409"/>
      <c r="CA148" s="409"/>
      <c r="CB148" s="409"/>
      <c r="CC148" s="409"/>
      <c r="CD148" s="409"/>
      <c r="CE148" s="409"/>
      <c r="CF148" s="409"/>
      <c r="CG148" s="409"/>
      <c r="CH148" s="409"/>
      <c r="CI148" s="409"/>
      <c r="CJ148" s="409"/>
      <c r="CK148" s="409"/>
      <c r="CL148" s="409"/>
      <c r="CM148" s="409"/>
      <c r="CN148" s="409"/>
      <c r="CO148" s="409"/>
      <c r="CP148" s="409"/>
      <c r="CQ148" s="409"/>
      <c r="CR148" s="409"/>
      <c r="CS148" s="409"/>
      <c r="CT148" s="409"/>
      <c r="CU148" s="409"/>
      <c r="CV148" s="409"/>
      <c r="CW148" s="409"/>
      <c r="CX148" s="409"/>
      <c r="CY148" s="409"/>
      <c r="CZ148" s="409"/>
      <c r="DA148" s="409"/>
      <c r="DB148" s="409"/>
      <c r="DC148" s="409"/>
      <c r="DD148" s="409"/>
      <c r="DE148" s="409"/>
      <c r="DF148" s="409"/>
      <c r="DG148" s="409"/>
      <c r="DH148" s="409"/>
      <c r="DI148" s="409"/>
      <c r="DJ148" s="409"/>
      <c r="DK148" s="409"/>
      <c r="DL148" s="409"/>
      <c r="DM148" s="409"/>
      <c r="DN148" s="409"/>
      <c r="DO148" s="409"/>
      <c r="DP148" s="409"/>
      <c r="DQ148" s="409"/>
      <c r="DR148" s="409"/>
      <c r="DS148" s="409"/>
      <c r="DT148" s="409"/>
      <c r="DU148" s="409"/>
      <c r="DV148" s="409"/>
      <c r="DW148" s="409"/>
      <c r="DX148" s="409"/>
      <c r="DY148" s="409"/>
      <c r="DZ148" s="409"/>
      <c r="EA148" s="409"/>
      <c r="EB148" s="409"/>
      <c r="EC148" s="409"/>
      <c r="ED148" s="409"/>
      <c r="EE148" s="409"/>
      <c r="EF148" s="409"/>
      <c r="EG148" s="409"/>
      <c r="EH148" s="409"/>
      <c r="EI148" s="409"/>
      <c r="EJ148" s="409"/>
      <c r="EK148" s="409"/>
      <c r="EL148" s="409"/>
      <c r="EM148" s="409"/>
      <c r="EN148" s="409"/>
      <c r="EO148" s="409"/>
      <c r="EP148" s="409"/>
      <c r="EQ148" s="409"/>
      <c r="ER148" s="409"/>
      <c r="ES148" s="409"/>
      <c r="ET148" s="409"/>
      <c r="EU148" s="409"/>
      <c r="EV148" s="409"/>
      <c r="EW148" s="409"/>
      <c r="EX148" s="409"/>
      <c r="EY148" s="409"/>
      <c r="EZ148" s="409"/>
      <c r="FA148" s="409"/>
      <c r="FB148" s="409"/>
      <c r="FC148" s="409"/>
      <c r="FD148" s="409"/>
      <c r="FE148" s="409"/>
      <c r="FF148" s="409"/>
      <c r="FG148" s="409"/>
      <c r="FH148" s="409"/>
      <c r="FI148" s="409"/>
      <c r="FJ148" s="409"/>
      <c r="FK148" s="409"/>
      <c r="FL148" s="409"/>
      <c r="FM148" s="409"/>
      <c r="FN148" s="409"/>
      <c r="FO148" s="409"/>
      <c r="FP148" s="409"/>
      <c r="FQ148" s="409"/>
      <c r="FR148" s="409"/>
      <c r="FS148" s="409"/>
      <c r="FT148" s="409"/>
      <c r="FU148" s="409"/>
      <c r="FV148" s="409"/>
      <c r="FW148" s="409"/>
      <c r="FX148" s="409"/>
      <c r="FY148" s="409"/>
      <c r="FZ148" s="409"/>
      <c r="GA148" s="409"/>
      <c r="GB148" s="409"/>
      <c r="GC148" s="409"/>
      <c r="GD148" s="409"/>
      <c r="GE148" s="409"/>
      <c r="GF148" s="409"/>
      <c r="GG148" s="409"/>
      <c r="GH148" s="409"/>
      <c r="GI148" s="409"/>
      <c r="GJ148" s="409"/>
      <c r="GK148" s="409"/>
      <c r="GL148" s="409"/>
      <c r="GM148" s="409"/>
      <c r="GN148" s="409"/>
      <c r="GO148" s="409"/>
      <c r="GP148" s="409"/>
      <c r="GQ148" s="409"/>
      <c r="GR148" s="409"/>
      <c r="GS148" s="409"/>
      <c r="GT148" s="409"/>
      <c r="GU148" s="409"/>
      <c r="GV148" s="409"/>
      <c r="GW148" s="409"/>
      <c r="GX148" s="409"/>
      <c r="GY148" s="409"/>
      <c r="GZ148" s="409"/>
      <c r="HA148" s="409"/>
      <c r="HB148" s="409"/>
      <c r="HC148" s="409"/>
      <c r="HD148" s="409"/>
      <c r="HE148" s="409"/>
      <c r="HF148" s="409"/>
      <c r="HG148" s="409"/>
      <c r="HH148" s="409"/>
      <c r="HI148" s="409"/>
      <c r="HJ148" s="409"/>
      <c r="HK148" s="409"/>
      <c r="HL148" s="409"/>
      <c r="HM148" s="409"/>
      <c r="HN148" s="409"/>
      <c r="HO148" s="409"/>
      <c r="HP148" s="409"/>
      <c r="HQ148" s="409"/>
      <c r="HR148" s="409"/>
      <c r="HS148" s="409"/>
      <c r="HT148" s="409"/>
      <c r="HU148" s="409"/>
      <c r="HV148" s="409"/>
      <c r="HW148" s="409"/>
      <c r="HX148" s="409"/>
      <c r="HY148" s="409"/>
      <c r="HZ148" s="409"/>
      <c r="IA148" s="409"/>
      <c r="IB148" s="409"/>
      <c r="IC148" s="409"/>
      <c r="ID148" s="409"/>
      <c r="IE148" s="409"/>
      <c r="IF148" s="409"/>
      <c r="IG148" s="409"/>
      <c r="IH148" s="409"/>
      <c r="II148" s="409"/>
      <c r="IJ148" s="409"/>
      <c r="IK148" s="409"/>
      <c r="IL148" s="409"/>
      <c r="IM148" s="409"/>
      <c r="IN148" s="409"/>
      <c r="IO148" s="409"/>
      <c r="IP148" s="409"/>
      <c r="IQ148" s="409"/>
      <c r="IR148" s="409"/>
      <c r="IS148" s="409"/>
      <c r="IT148" s="409"/>
      <c r="IU148" s="409"/>
      <c r="IV148" s="409"/>
    </row>
    <row r="149" spans="1:256" s="404" customFormat="1" ht="30">
      <c r="A149" s="65">
        <v>140</v>
      </c>
      <c r="B149" s="456" t="s">
        <v>4980</v>
      </c>
      <c r="C149" s="488" t="s">
        <v>1584</v>
      </c>
      <c r="D149" s="456" t="s">
        <v>4965</v>
      </c>
      <c r="E149" s="456" t="s">
        <v>5283</v>
      </c>
      <c r="F149" s="456" t="s">
        <v>398</v>
      </c>
      <c r="G149" s="456" t="s">
        <v>5284</v>
      </c>
      <c r="H149" s="456" t="s">
        <v>5791</v>
      </c>
      <c r="I149" s="456" t="s">
        <v>311</v>
      </c>
      <c r="J149" s="439"/>
      <c r="K149" s="440"/>
      <c r="L149" s="435"/>
      <c r="M149" s="68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  <c r="AA149" s="409"/>
      <c r="AB149" s="409"/>
      <c r="AC149" s="409"/>
      <c r="AD149" s="409"/>
      <c r="AE149" s="409"/>
      <c r="AF149" s="409"/>
      <c r="AG149" s="409"/>
      <c r="AH149" s="409"/>
      <c r="AI149" s="409"/>
      <c r="AJ149" s="409"/>
      <c r="AK149" s="409"/>
      <c r="AL149" s="409"/>
      <c r="AM149" s="409"/>
      <c r="AN149" s="409"/>
      <c r="AO149" s="409"/>
      <c r="AP149" s="409"/>
      <c r="AQ149" s="409"/>
      <c r="AR149" s="409"/>
      <c r="AS149" s="409"/>
      <c r="AT149" s="409"/>
      <c r="AU149" s="409"/>
      <c r="AV149" s="409"/>
      <c r="AW149" s="409"/>
      <c r="AX149" s="409"/>
      <c r="AY149" s="409"/>
      <c r="AZ149" s="409"/>
      <c r="BA149" s="409"/>
      <c r="BB149" s="409"/>
      <c r="BC149" s="409"/>
      <c r="BD149" s="409"/>
      <c r="BE149" s="409"/>
      <c r="BF149" s="409"/>
      <c r="BG149" s="409"/>
      <c r="BH149" s="409"/>
      <c r="BI149" s="409"/>
      <c r="BJ149" s="409"/>
      <c r="BK149" s="409"/>
      <c r="BL149" s="409"/>
      <c r="BM149" s="409"/>
      <c r="BN149" s="409"/>
      <c r="BO149" s="409"/>
      <c r="BP149" s="409"/>
      <c r="BQ149" s="409"/>
      <c r="BR149" s="409"/>
      <c r="BS149" s="409"/>
      <c r="BT149" s="409"/>
      <c r="BU149" s="409"/>
      <c r="BV149" s="409"/>
      <c r="BW149" s="409"/>
      <c r="BX149" s="409"/>
      <c r="BY149" s="409"/>
      <c r="BZ149" s="409"/>
      <c r="CA149" s="409"/>
      <c r="CB149" s="409"/>
      <c r="CC149" s="409"/>
      <c r="CD149" s="409"/>
      <c r="CE149" s="409"/>
      <c r="CF149" s="409"/>
      <c r="CG149" s="409"/>
      <c r="CH149" s="409"/>
      <c r="CI149" s="409"/>
      <c r="CJ149" s="409"/>
      <c r="CK149" s="409"/>
      <c r="CL149" s="409"/>
      <c r="CM149" s="409"/>
      <c r="CN149" s="409"/>
      <c r="CO149" s="409"/>
      <c r="CP149" s="409"/>
      <c r="CQ149" s="409"/>
      <c r="CR149" s="409"/>
      <c r="CS149" s="409"/>
      <c r="CT149" s="409"/>
      <c r="CU149" s="409"/>
      <c r="CV149" s="409"/>
      <c r="CW149" s="409"/>
      <c r="CX149" s="409"/>
      <c r="CY149" s="409"/>
      <c r="CZ149" s="409"/>
      <c r="DA149" s="409"/>
      <c r="DB149" s="409"/>
      <c r="DC149" s="409"/>
      <c r="DD149" s="409"/>
      <c r="DE149" s="409"/>
      <c r="DF149" s="409"/>
      <c r="DG149" s="409"/>
      <c r="DH149" s="409"/>
      <c r="DI149" s="409"/>
      <c r="DJ149" s="409"/>
      <c r="DK149" s="409"/>
      <c r="DL149" s="409"/>
      <c r="DM149" s="409"/>
      <c r="DN149" s="409"/>
      <c r="DO149" s="409"/>
      <c r="DP149" s="409"/>
      <c r="DQ149" s="409"/>
      <c r="DR149" s="409"/>
      <c r="DS149" s="409"/>
      <c r="DT149" s="409"/>
      <c r="DU149" s="409"/>
      <c r="DV149" s="409"/>
      <c r="DW149" s="409"/>
      <c r="DX149" s="409"/>
      <c r="DY149" s="409"/>
      <c r="DZ149" s="409"/>
      <c r="EA149" s="409"/>
      <c r="EB149" s="409"/>
      <c r="EC149" s="409"/>
      <c r="ED149" s="409"/>
      <c r="EE149" s="409"/>
      <c r="EF149" s="409"/>
      <c r="EG149" s="409"/>
      <c r="EH149" s="409"/>
      <c r="EI149" s="409"/>
      <c r="EJ149" s="409"/>
      <c r="EK149" s="409"/>
      <c r="EL149" s="409"/>
      <c r="EM149" s="409"/>
      <c r="EN149" s="409"/>
      <c r="EO149" s="409"/>
      <c r="EP149" s="409"/>
      <c r="EQ149" s="409"/>
      <c r="ER149" s="409"/>
      <c r="ES149" s="409"/>
      <c r="ET149" s="409"/>
      <c r="EU149" s="409"/>
      <c r="EV149" s="409"/>
      <c r="EW149" s="409"/>
      <c r="EX149" s="409"/>
      <c r="EY149" s="409"/>
      <c r="EZ149" s="409"/>
      <c r="FA149" s="409"/>
      <c r="FB149" s="409"/>
      <c r="FC149" s="409"/>
      <c r="FD149" s="409"/>
      <c r="FE149" s="409"/>
      <c r="FF149" s="409"/>
      <c r="FG149" s="409"/>
      <c r="FH149" s="409"/>
      <c r="FI149" s="409"/>
      <c r="FJ149" s="409"/>
      <c r="FK149" s="409"/>
      <c r="FL149" s="409"/>
      <c r="FM149" s="409"/>
      <c r="FN149" s="409"/>
      <c r="FO149" s="409"/>
      <c r="FP149" s="409"/>
      <c r="FQ149" s="409"/>
      <c r="FR149" s="409"/>
      <c r="FS149" s="409"/>
      <c r="FT149" s="409"/>
      <c r="FU149" s="409"/>
      <c r="FV149" s="409"/>
      <c r="FW149" s="409"/>
      <c r="FX149" s="409"/>
      <c r="FY149" s="409"/>
      <c r="FZ149" s="409"/>
      <c r="GA149" s="409"/>
      <c r="GB149" s="409"/>
      <c r="GC149" s="409"/>
      <c r="GD149" s="409"/>
      <c r="GE149" s="409"/>
      <c r="GF149" s="409"/>
      <c r="GG149" s="409"/>
      <c r="GH149" s="409"/>
      <c r="GI149" s="409"/>
      <c r="GJ149" s="409"/>
      <c r="GK149" s="409"/>
      <c r="GL149" s="409"/>
      <c r="GM149" s="409"/>
      <c r="GN149" s="409"/>
      <c r="GO149" s="409"/>
      <c r="GP149" s="409"/>
      <c r="GQ149" s="409"/>
      <c r="GR149" s="409"/>
      <c r="GS149" s="409"/>
      <c r="GT149" s="409"/>
      <c r="GU149" s="409"/>
      <c r="GV149" s="409"/>
      <c r="GW149" s="409"/>
      <c r="GX149" s="409"/>
      <c r="GY149" s="409"/>
      <c r="GZ149" s="409"/>
      <c r="HA149" s="409"/>
      <c r="HB149" s="409"/>
      <c r="HC149" s="409"/>
      <c r="HD149" s="409"/>
      <c r="HE149" s="409"/>
      <c r="HF149" s="409"/>
      <c r="HG149" s="409"/>
      <c r="HH149" s="409"/>
      <c r="HI149" s="409"/>
      <c r="HJ149" s="409"/>
      <c r="HK149" s="409"/>
      <c r="HL149" s="409"/>
      <c r="HM149" s="409"/>
      <c r="HN149" s="409"/>
      <c r="HO149" s="409"/>
      <c r="HP149" s="409"/>
      <c r="HQ149" s="409"/>
      <c r="HR149" s="409"/>
      <c r="HS149" s="409"/>
      <c r="HT149" s="409"/>
      <c r="HU149" s="409"/>
      <c r="HV149" s="409"/>
      <c r="HW149" s="409"/>
      <c r="HX149" s="409"/>
      <c r="HY149" s="409"/>
      <c r="HZ149" s="409"/>
      <c r="IA149" s="409"/>
      <c r="IB149" s="409"/>
      <c r="IC149" s="409"/>
      <c r="ID149" s="409"/>
      <c r="IE149" s="409"/>
      <c r="IF149" s="409"/>
      <c r="IG149" s="409"/>
      <c r="IH149" s="409"/>
      <c r="II149" s="409"/>
      <c r="IJ149" s="409"/>
      <c r="IK149" s="409"/>
      <c r="IL149" s="409"/>
      <c r="IM149" s="409"/>
      <c r="IN149" s="409"/>
      <c r="IO149" s="409"/>
      <c r="IP149" s="409"/>
      <c r="IQ149" s="409"/>
      <c r="IR149" s="409"/>
      <c r="IS149" s="409"/>
      <c r="IT149" s="409"/>
      <c r="IU149" s="409"/>
      <c r="IV149" s="409"/>
    </row>
    <row r="150" spans="1:256" s="404" customFormat="1" ht="30">
      <c r="A150" s="67">
        <v>141</v>
      </c>
      <c r="B150" s="456" t="s">
        <v>4980</v>
      </c>
      <c r="C150" s="488" t="s">
        <v>1584</v>
      </c>
      <c r="D150" s="456" t="s">
        <v>4977</v>
      </c>
      <c r="E150" s="456" t="s">
        <v>5191</v>
      </c>
      <c r="F150" s="456" t="s">
        <v>5285</v>
      </c>
      <c r="G150" s="456" t="s">
        <v>5286</v>
      </c>
      <c r="H150" s="456" t="s">
        <v>5792</v>
      </c>
      <c r="I150" s="456" t="s">
        <v>311</v>
      </c>
      <c r="J150" s="439"/>
      <c r="K150" s="440"/>
      <c r="L150" s="435"/>
      <c r="M150" s="68"/>
      <c r="N150" s="409"/>
      <c r="O150" s="409"/>
      <c r="P150" s="409"/>
      <c r="Q150" s="409"/>
      <c r="R150" s="409"/>
      <c r="S150" s="409"/>
      <c r="T150" s="409"/>
      <c r="U150" s="409"/>
      <c r="V150" s="409"/>
      <c r="W150" s="409"/>
      <c r="X150" s="409"/>
      <c r="Y150" s="409"/>
      <c r="Z150" s="409"/>
      <c r="AA150" s="409"/>
      <c r="AB150" s="409"/>
      <c r="AC150" s="409"/>
      <c r="AD150" s="409"/>
      <c r="AE150" s="409"/>
      <c r="AF150" s="409"/>
      <c r="AG150" s="409"/>
      <c r="AH150" s="409"/>
      <c r="AI150" s="409"/>
      <c r="AJ150" s="409"/>
      <c r="AK150" s="409"/>
      <c r="AL150" s="409"/>
      <c r="AM150" s="409"/>
      <c r="AN150" s="409"/>
      <c r="AO150" s="409"/>
      <c r="AP150" s="409"/>
      <c r="AQ150" s="409"/>
      <c r="AR150" s="409"/>
      <c r="AS150" s="409"/>
      <c r="AT150" s="409"/>
      <c r="AU150" s="409"/>
      <c r="AV150" s="409"/>
      <c r="AW150" s="409"/>
      <c r="AX150" s="409"/>
      <c r="AY150" s="409"/>
      <c r="AZ150" s="409"/>
      <c r="BA150" s="409"/>
      <c r="BB150" s="409"/>
      <c r="BC150" s="409"/>
      <c r="BD150" s="409"/>
      <c r="BE150" s="409"/>
      <c r="BF150" s="409"/>
      <c r="BG150" s="409"/>
      <c r="BH150" s="409"/>
      <c r="BI150" s="409"/>
      <c r="BJ150" s="409"/>
      <c r="BK150" s="409"/>
      <c r="BL150" s="409"/>
      <c r="BM150" s="409"/>
      <c r="BN150" s="409"/>
      <c r="BO150" s="409"/>
      <c r="BP150" s="409"/>
      <c r="BQ150" s="409"/>
      <c r="BR150" s="409"/>
      <c r="BS150" s="409"/>
      <c r="BT150" s="409"/>
      <c r="BU150" s="409"/>
      <c r="BV150" s="409"/>
      <c r="BW150" s="409"/>
      <c r="BX150" s="409"/>
      <c r="BY150" s="409"/>
      <c r="BZ150" s="409"/>
      <c r="CA150" s="409"/>
      <c r="CB150" s="409"/>
      <c r="CC150" s="409"/>
      <c r="CD150" s="409"/>
      <c r="CE150" s="409"/>
      <c r="CF150" s="409"/>
      <c r="CG150" s="409"/>
      <c r="CH150" s="409"/>
      <c r="CI150" s="409"/>
      <c r="CJ150" s="409"/>
      <c r="CK150" s="409"/>
      <c r="CL150" s="409"/>
      <c r="CM150" s="409"/>
      <c r="CN150" s="409"/>
      <c r="CO150" s="409"/>
      <c r="CP150" s="409"/>
      <c r="CQ150" s="409"/>
      <c r="CR150" s="409"/>
      <c r="CS150" s="409"/>
      <c r="CT150" s="409"/>
      <c r="CU150" s="409"/>
      <c r="CV150" s="409"/>
      <c r="CW150" s="409"/>
      <c r="CX150" s="409"/>
      <c r="CY150" s="409"/>
      <c r="CZ150" s="409"/>
      <c r="DA150" s="409"/>
      <c r="DB150" s="409"/>
      <c r="DC150" s="409"/>
      <c r="DD150" s="409"/>
      <c r="DE150" s="409"/>
      <c r="DF150" s="409"/>
      <c r="DG150" s="409"/>
      <c r="DH150" s="409"/>
      <c r="DI150" s="409"/>
      <c r="DJ150" s="409"/>
      <c r="DK150" s="409"/>
      <c r="DL150" s="409"/>
      <c r="DM150" s="409"/>
      <c r="DN150" s="409"/>
      <c r="DO150" s="409"/>
      <c r="DP150" s="409"/>
      <c r="DQ150" s="409"/>
      <c r="DR150" s="409"/>
      <c r="DS150" s="409"/>
      <c r="DT150" s="409"/>
      <c r="DU150" s="409"/>
      <c r="DV150" s="409"/>
      <c r="DW150" s="409"/>
      <c r="DX150" s="409"/>
      <c r="DY150" s="409"/>
      <c r="DZ150" s="409"/>
      <c r="EA150" s="409"/>
      <c r="EB150" s="409"/>
      <c r="EC150" s="409"/>
      <c r="ED150" s="409"/>
      <c r="EE150" s="409"/>
      <c r="EF150" s="409"/>
      <c r="EG150" s="409"/>
      <c r="EH150" s="409"/>
      <c r="EI150" s="409"/>
      <c r="EJ150" s="409"/>
      <c r="EK150" s="409"/>
      <c r="EL150" s="409"/>
      <c r="EM150" s="409"/>
      <c r="EN150" s="409"/>
      <c r="EO150" s="409"/>
      <c r="EP150" s="409"/>
      <c r="EQ150" s="409"/>
      <c r="ER150" s="409"/>
      <c r="ES150" s="409"/>
      <c r="ET150" s="409"/>
      <c r="EU150" s="409"/>
      <c r="EV150" s="409"/>
      <c r="EW150" s="409"/>
      <c r="EX150" s="409"/>
      <c r="EY150" s="409"/>
      <c r="EZ150" s="409"/>
      <c r="FA150" s="409"/>
      <c r="FB150" s="409"/>
      <c r="FC150" s="409"/>
      <c r="FD150" s="409"/>
      <c r="FE150" s="409"/>
      <c r="FF150" s="409"/>
      <c r="FG150" s="409"/>
      <c r="FH150" s="409"/>
      <c r="FI150" s="409"/>
      <c r="FJ150" s="409"/>
      <c r="FK150" s="409"/>
      <c r="FL150" s="409"/>
      <c r="FM150" s="409"/>
      <c r="FN150" s="409"/>
      <c r="FO150" s="409"/>
      <c r="FP150" s="409"/>
      <c r="FQ150" s="409"/>
      <c r="FR150" s="409"/>
      <c r="FS150" s="409"/>
      <c r="FT150" s="409"/>
      <c r="FU150" s="409"/>
      <c r="FV150" s="409"/>
      <c r="FW150" s="409"/>
      <c r="FX150" s="409"/>
      <c r="FY150" s="409"/>
      <c r="FZ150" s="409"/>
      <c r="GA150" s="409"/>
      <c r="GB150" s="409"/>
      <c r="GC150" s="409"/>
      <c r="GD150" s="409"/>
      <c r="GE150" s="409"/>
      <c r="GF150" s="409"/>
      <c r="GG150" s="409"/>
      <c r="GH150" s="409"/>
      <c r="GI150" s="409"/>
      <c r="GJ150" s="409"/>
      <c r="GK150" s="409"/>
      <c r="GL150" s="409"/>
      <c r="GM150" s="409"/>
      <c r="GN150" s="409"/>
      <c r="GO150" s="409"/>
      <c r="GP150" s="409"/>
      <c r="GQ150" s="409"/>
      <c r="GR150" s="409"/>
      <c r="GS150" s="409"/>
      <c r="GT150" s="409"/>
      <c r="GU150" s="409"/>
      <c r="GV150" s="409"/>
      <c r="GW150" s="409"/>
      <c r="GX150" s="409"/>
      <c r="GY150" s="409"/>
      <c r="GZ150" s="409"/>
      <c r="HA150" s="409"/>
      <c r="HB150" s="409"/>
      <c r="HC150" s="409"/>
      <c r="HD150" s="409"/>
      <c r="HE150" s="409"/>
      <c r="HF150" s="409"/>
      <c r="HG150" s="409"/>
      <c r="HH150" s="409"/>
      <c r="HI150" s="409"/>
      <c r="HJ150" s="409"/>
      <c r="HK150" s="409"/>
      <c r="HL150" s="409"/>
      <c r="HM150" s="409"/>
      <c r="HN150" s="409"/>
      <c r="HO150" s="409"/>
      <c r="HP150" s="409"/>
      <c r="HQ150" s="409"/>
      <c r="HR150" s="409"/>
      <c r="HS150" s="409"/>
      <c r="HT150" s="409"/>
      <c r="HU150" s="409"/>
      <c r="HV150" s="409"/>
      <c r="HW150" s="409"/>
      <c r="HX150" s="409"/>
      <c r="HY150" s="409"/>
      <c r="HZ150" s="409"/>
      <c r="IA150" s="409"/>
      <c r="IB150" s="409"/>
      <c r="IC150" s="409"/>
      <c r="ID150" s="409"/>
      <c r="IE150" s="409"/>
      <c r="IF150" s="409"/>
      <c r="IG150" s="409"/>
      <c r="IH150" s="409"/>
      <c r="II150" s="409"/>
      <c r="IJ150" s="409"/>
      <c r="IK150" s="409"/>
      <c r="IL150" s="409"/>
      <c r="IM150" s="409"/>
      <c r="IN150" s="409"/>
      <c r="IO150" s="409"/>
      <c r="IP150" s="409"/>
      <c r="IQ150" s="409"/>
      <c r="IR150" s="409"/>
      <c r="IS150" s="409"/>
      <c r="IT150" s="409"/>
      <c r="IU150" s="409"/>
      <c r="IV150" s="409"/>
    </row>
    <row r="151" spans="1:256" s="404" customFormat="1" ht="30">
      <c r="A151" s="65">
        <v>142</v>
      </c>
      <c r="B151" s="456" t="s">
        <v>4980</v>
      </c>
      <c r="C151" s="488" t="s">
        <v>1584</v>
      </c>
      <c r="D151" s="456" t="s">
        <v>323</v>
      </c>
      <c r="E151" s="456" t="s">
        <v>5287</v>
      </c>
      <c r="F151" s="456" t="s">
        <v>1621</v>
      </c>
      <c r="G151" s="456" t="s">
        <v>5288</v>
      </c>
      <c r="H151" s="456" t="s">
        <v>5793</v>
      </c>
      <c r="I151" s="456" t="s">
        <v>311</v>
      </c>
      <c r="J151" s="439"/>
      <c r="K151" s="440"/>
      <c r="L151" s="435"/>
      <c r="M151" s="68"/>
      <c r="N151" s="409"/>
      <c r="O151" s="409"/>
      <c r="P151" s="409"/>
      <c r="Q151" s="409"/>
      <c r="R151" s="409"/>
      <c r="S151" s="409"/>
      <c r="T151" s="409"/>
      <c r="U151" s="409"/>
      <c r="V151" s="409"/>
      <c r="W151" s="409"/>
      <c r="X151" s="409"/>
      <c r="Y151" s="409"/>
      <c r="Z151" s="409"/>
      <c r="AA151" s="409"/>
      <c r="AB151" s="409"/>
      <c r="AC151" s="409"/>
      <c r="AD151" s="409"/>
      <c r="AE151" s="409"/>
      <c r="AF151" s="409"/>
      <c r="AG151" s="409"/>
      <c r="AH151" s="409"/>
      <c r="AI151" s="409"/>
      <c r="AJ151" s="409"/>
      <c r="AK151" s="409"/>
      <c r="AL151" s="409"/>
      <c r="AM151" s="409"/>
      <c r="AN151" s="409"/>
      <c r="AO151" s="409"/>
      <c r="AP151" s="409"/>
      <c r="AQ151" s="409"/>
      <c r="AR151" s="409"/>
      <c r="AS151" s="409"/>
      <c r="AT151" s="409"/>
      <c r="AU151" s="409"/>
      <c r="AV151" s="409"/>
      <c r="AW151" s="409"/>
      <c r="AX151" s="409"/>
      <c r="AY151" s="409"/>
      <c r="AZ151" s="409"/>
      <c r="BA151" s="409"/>
      <c r="BB151" s="409"/>
      <c r="BC151" s="409"/>
      <c r="BD151" s="409"/>
      <c r="BE151" s="409"/>
      <c r="BF151" s="409"/>
      <c r="BG151" s="409"/>
      <c r="BH151" s="409"/>
      <c r="BI151" s="409"/>
      <c r="BJ151" s="409"/>
      <c r="BK151" s="409"/>
      <c r="BL151" s="409"/>
      <c r="BM151" s="409"/>
      <c r="BN151" s="409"/>
      <c r="BO151" s="409"/>
      <c r="BP151" s="409"/>
      <c r="BQ151" s="409"/>
      <c r="BR151" s="409"/>
      <c r="BS151" s="409"/>
      <c r="BT151" s="409"/>
      <c r="BU151" s="409"/>
      <c r="BV151" s="409"/>
      <c r="BW151" s="409"/>
      <c r="BX151" s="409"/>
      <c r="BY151" s="409"/>
      <c r="BZ151" s="409"/>
      <c r="CA151" s="409"/>
      <c r="CB151" s="409"/>
      <c r="CC151" s="409"/>
      <c r="CD151" s="409"/>
      <c r="CE151" s="409"/>
      <c r="CF151" s="409"/>
      <c r="CG151" s="409"/>
      <c r="CH151" s="409"/>
      <c r="CI151" s="409"/>
      <c r="CJ151" s="409"/>
      <c r="CK151" s="409"/>
      <c r="CL151" s="409"/>
      <c r="CM151" s="409"/>
      <c r="CN151" s="409"/>
      <c r="CO151" s="409"/>
      <c r="CP151" s="409"/>
      <c r="CQ151" s="409"/>
      <c r="CR151" s="409"/>
      <c r="CS151" s="409"/>
      <c r="CT151" s="409"/>
      <c r="CU151" s="409"/>
      <c r="CV151" s="409"/>
      <c r="CW151" s="409"/>
      <c r="CX151" s="409"/>
      <c r="CY151" s="409"/>
      <c r="CZ151" s="409"/>
      <c r="DA151" s="409"/>
      <c r="DB151" s="409"/>
      <c r="DC151" s="409"/>
      <c r="DD151" s="409"/>
      <c r="DE151" s="409"/>
      <c r="DF151" s="409"/>
      <c r="DG151" s="409"/>
      <c r="DH151" s="409"/>
      <c r="DI151" s="409"/>
      <c r="DJ151" s="409"/>
      <c r="DK151" s="409"/>
      <c r="DL151" s="409"/>
      <c r="DM151" s="409"/>
      <c r="DN151" s="409"/>
      <c r="DO151" s="409"/>
      <c r="DP151" s="409"/>
      <c r="DQ151" s="409"/>
      <c r="DR151" s="409"/>
      <c r="DS151" s="409"/>
      <c r="DT151" s="409"/>
      <c r="DU151" s="409"/>
      <c r="DV151" s="409"/>
      <c r="DW151" s="409"/>
      <c r="DX151" s="409"/>
      <c r="DY151" s="409"/>
      <c r="DZ151" s="409"/>
      <c r="EA151" s="409"/>
      <c r="EB151" s="409"/>
      <c r="EC151" s="409"/>
      <c r="ED151" s="409"/>
      <c r="EE151" s="409"/>
      <c r="EF151" s="409"/>
      <c r="EG151" s="409"/>
      <c r="EH151" s="409"/>
      <c r="EI151" s="409"/>
      <c r="EJ151" s="409"/>
      <c r="EK151" s="409"/>
      <c r="EL151" s="409"/>
      <c r="EM151" s="409"/>
      <c r="EN151" s="409"/>
      <c r="EO151" s="409"/>
      <c r="EP151" s="409"/>
      <c r="EQ151" s="409"/>
      <c r="ER151" s="409"/>
      <c r="ES151" s="409"/>
      <c r="ET151" s="409"/>
      <c r="EU151" s="409"/>
      <c r="EV151" s="409"/>
      <c r="EW151" s="409"/>
      <c r="EX151" s="409"/>
      <c r="EY151" s="409"/>
      <c r="EZ151" s="409"/>
      <c r="FA151" s="409"/>
      <c r="FB151" s="409"/>
      <c r="FC151" s="409"/>
      <c r="FD151" s="409"/>
      <c r="FE151" s="409"/>
      <c r="FF151" s="409"/>
      <c r="FG151" s="409"/>
      <c r="FH151" s="409"/>
      <c r="FI151" s="409"/>
      <c r="FJ151" s="409"/>
      <c r="FK151" s="409"/>
      <c r="FL151" s="409"/>
      <c r="FM151" s="409"/>
      <c r="FN151" s="409"/>
      <c r="FO151" s="409"/>
      <c r="FP151" s="409"/>
      <c r="FQ151" s="409"/>
      <c r="FR151" s="409"/>
      <c r="FS151" s="409"/>
      <c r="FT151" s="409"/>
      <c r="FU151" s="409"/>
      <c r="FV151" s="409"/>
      <c r="FW151" s="409"/>
      <c r="FX151" s="409"/>
      <c r="FY151" s="409"/>
      <c r="FZ151" s="409"/>
      <c r="GA151" s="409"/>
      <c r="GB151" s="409"/>
      <c r="GC151" s="409"/>
      <c r="GD151" s="409"/>
      <c r="GE151" s="409"/>
      <c r="GF151" s="409"/>
      <c r="GG151" s="409"/>
      <c r="GH151" s="409"/>
      <c r="GI151" s="409"/>
      <c r="GJ151" s="409"/>
      <c r="GK151" s="409"/>
      <c r="GL151" s="409"/>
      <c r="GM151" s="409"/>
      <c r="GN151" s="409"/>
      <c r="GO151" s="409"/>
      <c r="GP151" s="409"/>
      <c r="GQ151" s="409"/>
      <c r="GR151" s="409"/>
      <c r="GS151" s="409"/>
      <c r="GT151" s="409"/>
      <c r="GU151" s="409"/>
      <c r="GV151" s="409"/>
      <c r="GW151" s="409"/>
      <c r="GX151" s="409"/>
      <c r="GY151" s="409"/>
      <c r="GZ151" s="409"/>
      <c r="HA151" s="409"/>
      <c r="HB151" s="409"/>
      <c r="HC151" s="409"/>
      <c r="HD151" s="409"/>
      <c r="HE151" s="409"/>
      <c r="HF151" s="409"/>
      <c r="HG151" s="409"/>
      <c r="HH151" s="409"/>
      <c r="HI151" s="409"/>
      <c r="HJ151" s="409"/>
      <c r="HK151" s="409"/>
      <c r="HL151" s="409"/>
      <c r="HM151" s="409"/>
      <c r="HN151" s="409"/>
      <c r="HO151" s="409"/>
      <c r="HP151" s="409"/>
      <c r="HQ151" s="409"/>
      <c r="HR151" s="409"/>
      <c r="HS151" s="409"/>
      <c r="HT151" s="409"/>
      <c r="HU151" s="409"/>
      <c r="HV151" s="409"/>
      <c r="HW151" s="409"/>
      <c r="HX151" s="409"/>
      <c r="HY151" s="409"/>
      <c r="HZ151" s="409"/>
      <c r="IA151" s="409"/>
      <c r="IB151" s="409"/>
      <c r="IC151" s="409"/>
      <c r="ID151" s="409"/>
      <c r="IE151" s="409"/>
      <c r="IF151" s="409"/>
      <c r="IG151" s="409"/>
      <c r="IH151" s="409"/>
      <c r="II151" s="409"/>
      <c r="IJ151" s="409"/>
      <c r="IK151" s="409"/>
      <c r="IL151" s="409"/>
      <c r="IM151" s="409"/>
      <c r="IN151" s="409"/>
      <c r="IO151" s="409"/>
      <c r="IP151" s="409"/>
      <c r="IQ151" s="409"/>
      <c r="IR151" s="409"/>
      <c r="IS151" s="409"/>
      <c r="IT151" s="409"/>
      <c r="IU151" s="409"/>
      <c r="IV151" s="409"/>
    </row>
    <row r="152" spans="1:256" s="404" customFormat="1" ht="30">
      <c r="A152" s="67">
        <v>143</v>
      </c>
      <c r="B152" s="456" t="s">
        <v>4980</v>
      </c>
      <c r="C152" s="488" t="s">
        <v>1584</v>
      </c>
      <c r="D152" s="456" t="s">
        <v>1628</v>
      </c>
      <c r="E152" s="456" t="s">
        <v>5289</v>
      </c>
      <c r="F152" s="456" t="s">
        <v>375</v>
      </c>
      <c r="G152" s="456" t="s">
        <v>5290</v>
      </c>
      <c r="H152" s="456" t="s">
        <v>5794</v>
      </c>
      <c r="I152" s="456" t="s">
        <v>1631</v>
      </c>
      <c r="J152" s="439"/>
      <c r="K152" s="440"/>
      <c r="L152" s="435"/>
      <c r="M152" s="68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  <c r="AA152" s="409"/>
      <c r="AB152" s="409"/>
      <c r="AC152" s="409"/>
      <c r="AD152" s="409"/>
      <c r="AE152" s="409"/>
      <c r="AF152" s="409"/>
      <c r="AG152" s="409"/>
      <c r="AH152" s="409"/>
      <c r="AI152" s="409"/>
      <c r="AJ152" s="409"/>
      <c r="AK152" s="409"/>
      <c r="AL152" s="409"/>
      <c r="AM152" s="409"/>
      <c r="AN152" s="409"/>
      <c r="AO152" s="409"/>
      <c r="AP152" s="409"/>
      <c r="AQ152" s="409"/>
      <c r="AR152" s="409"/>
      <c r="AS152" s="409"/>
      <c r="AT152" s="409"/>
      <c r="AU152" s="409"/>
      <c r="AV152" s="409"/>
      <c r="AW152" s="409"/>
      <c r="AX152" s="409"/>
      <c r="AY152" s="409"/>
      <c r="AZ152" s="409"/>
      <c r="BA152" s="409"/>
      <c r="BB152" s="409"/>
      <c r="BC152" s="409"/>
      <c r="BD152" s="409"/>
      <c r="BE152" s="409"/>
      <c r="BF152" s="409"/>
      <c r="BG152" s="409"/>
      <c r="BH152" s="409"/>
      <c r="BI152" s="409"/>
      <c r="BJ152" s="409"/>
      <c r="BK152" s="409"/>
      <c r="BL152" s="409"/>
      <c r="BM152" s="409"/>
      <c r="BN152" s="409"/>
      <c r="BO152" s="409"/>
      <c r="BP152" s="409"/>
      <c r="BQ152" s="409"/>
      <c r="BR152" s="409"/>
      <c r="BS152" s="409"/>
      <c r="BT152" s="409"/>
      <c r="BU152" s="409"/>
      <c r="BV152" s="409"/>
      <c r="BW152" s="409"/>
      <c r="BX152" s="409"/>
      <c r="BY152" s="409"/>
      <c r="BZ152" s="409"/>
      <c r="CA152" s="409"/>
      <c r="CB152" s="409"/>
      <c r="CC152" s="409"/>
      <c r="CD152" s="409"/>
      <c r="CE152" s="409"/>
      <c r="CF152" s="409"/>
      <c r="CG152" s="409"/>
      <c r="CH152" s="409"/>
      <c r="CI152" s="409"/>
      <c r="CJ152" s="409"/>
      <c r="CK152" s="409"/>
      <c r="CL152" s="409"/>
      <c r="CM152" s="409"/>
      <c r="CN152" s="409"/>
      <c r="CO152" s="409"/>
      <c r="CP152" s="409"/>
      <c r="CQ152" s="409"/>
      <c r="CR152" s="409"/>
      <c r="CS152" s="409"/>
      <c r="CT152" s="409"/>
      <c r="CU152" s="409"/>
      <c r="CV152" s="409"/>
      <c r="CW152" s="409"/>
      <c r="CX152" s="409"/>
      <c r="CY152" s="409"/>
      <c r="CZ152" s="409"/>
      <c r="DA152" s="409"/>
      <c r="DB152" s="409"/>
      <c r="DC152" s="409"/>
      <c r="DD152" s="409"/>
      <c r="DE152" s="409"/>
      <c r="DF152" s="409"/>
      <c r="DG152" s="409"/>
      <c r="DH152" s="409"/>
      <c r="DI152" s="409"/>
      <c r="DJ152" s="409"/>
      <c r="DK152" s="409"/>
      <c r="DL152" s="409"/>
      <c r="DM152" s="409"/>
      <c r="DN152" s="409"/>
      <c r="DO152" s="409"/>
      <c r="DP152" s="409"/>
      <c r="DQ152" s="409"/>
      <c r="DR152" s="409"/>
      <c r="DS152" s="409"/>
      <c r="DT152" s="409"/>
      <c r="DU152" s="409"/>
      <c r="DV152" s="409"/>
      <c r="DW152" s="409"/>
      <c r="DX152" s="409"/>
      <c r="DY152" s="409"/>
      <c r="DZ152" s="409"/>
      <c r="EA152" s="409"/>
      <c r="EB152" s="409"/>
      <c r="EC152" s="409"/>
      <c r="ED152" s="409"/>
      <c r="EE152" s="409"/>
      <c r="EF152" s="409"/>
      <c r="EG152" s="409"/>
      <c r="EH152" s="409"/>
      <c r="EI152" s="409"/>
      <c r="EJ152" s="409"/>
      <c r="EK152" s="409"/>
      <c r="EL152" s="409"/>
      <c r="EM152" s="409"/>
      <c r="EN152" s="409"/>
      <c r="EO152" s="409"/>
      <c r="EP152" s="409"/>
      <c r="EQ152" s="409"/>
      <c r="ER152" s="409"/>
      <c r="ES152" s="409"/>
      <c r="ET152" s="409"/>
      <c r="EU152" s="409"/>
      <c r="EV152" s="409"/>
      <c r="EW152" s="409"/>
      <c r="EX152" s="409"/>
      <c r="EY152" s="409"/>
      <c r="EZ152" s="409"/>
      <c r="FA152" s="409"/>
      <c r="FB152" s="409"/>
      <c r="FC152" s="409"/>
      <c r="FD152" s="409"/>
      <c r="FE152" s="409"/>
      <c r="FF152" s="409"/>
      <c r="FG152" s="409"/>
      <c r="FH152" s="409"/>
      <c r="FI152" s="409"/>
      <c r="FJ152" s="409"/>
      <c r="FK152" s="409"/>
      <c r="FL152" s="409"/>
      <c r="FM152" s="409"/>
      <c r="FN152" s="409"/>
      <c r="FO152" s="409"/>
      <c r="FP152" s="409"/>
      <c r="FQ152" s="409"/>
      <c r="FR152" s="409"/>
      <c r="FS152" s="409"/>
      <c r="FT152" s="409"/>
      <c r="FU152" s="409"/>
      <c r="FV152" s="409"/>
      <c r="FW152" s="409"/>
      <c r="FX152" s="409"/>
      <c r="FY152" s="409"/>
      <c r="FZ152" s="409"/>
      <c r="GA152" s="409"/>
      <c r="GB152" s="409"/>
      <c r="GC152" s="409"/>
      <c r="GD152" s="409"/>
      <c r="GE152" s="409"/>
      <c r="GF152" s="409"/>
      <c r="GG152" s="409"/>
      <c r="GH152" s="409"/>
      <c r="GI152" s="409"/>
      <c r="GJ152" s="409"/>
      <c r="GK152" s="409"/>
      <c r="GL152" s="409"/>
      <c r="GM152" s="409"/>
      <c r="GN152" s="409"/>
      <c r="GO152" s="409"/>
      <c r="GP152" s="409"/>
      <c r="GQ152" s="409"/>
      <c r="GR152" s="409"/>
      <c r="GS152" s="409"/>
      <c r="GT152" s="409"/>
      <c r="GU152" s="409"/>
      <c r="GV152" s="409"/>
      <c r="GW152" s="409"/>
      <c r="GX152" s="409"/>
      <c r="GY152" s="409"/>
      <c r="GZ152" s="409"/>
      <c r="HA152" s="409"/>
      <c r="HB152" s="409"/>
      <c r="HC152" s="409"/>
      <c r="HD152" s="409"/>
      <c r="HE152" s="409"/>
      <c r="HF152" s="409"/>
      <c r="HG152" s="409"/>
      <c r="HH152" s="409"/>
      <c r="HI152" s="409"/>
      <c r="HJ152" s="409"/>
      <c r="HK152" s="409"/>
      <c r="HL152" s="409"/>
      <c r="HM152" s="409"/>
      <c r="HN152" s="409"/>
      <c r="HO152" s="409"/>
      <c r="HP152" s="409"/>
      <c r="HQ152" s="409"/>
      <c r="HR152" s="409"/>
      <c r="HS152" s="409"/>
      <c r="HT152" s="409"/>
      <c r="HU152" s="409"/>
      <c r="HV152" s="409"/>
      <c r="HW152" s="409"/>
      <c r="HX152" s="409"/>
      <c r="HY152" s="409"/>
      <c r="HZ152" s="409"/>
      <c r="IA152" s="409"/>
      <c r="IB152" s="409"/>
      <c r="IC152" s="409"/>
      <c r="ID152" s="409"/>
      <c r="IE152" s="409"/>
      <c r="IF152" s="409"/>
      <c r="IG152" s="409"/>
      <c r="IH152" s="409"/>
      <c r="II152" s="409"/>
      <c r="IJ152" s="409"/>
      <c r="IK152" s="409"/>
      <c r="IL152" s="409"/>
      <c r="IM152" s="409"/>
      <c r="IN152" s="409"/>
      <c r="IO152" s="409"/>
      <c r="IP152" s="409"/>
      <c r="IQ152" s="409"/>
      <c r="IR152" s="409"/>
      <c r="IS152" s="409"/>
      <c r="IT152" s="409"/>
      <c r="IU152" s="409"/>
      <c r="IV152" s="409"/>
    </row>
    <row r="153" spans="1:256" s="404" customFormat="1" ht="30">
      <c r="A153" s="67">
        <v>144</v>
      </c>
      <c r="B153" s="456" t="s">
        <v>4980</v>
      </c>
      <c r="C153" s="488" t="s">
        <v>1584</v>
      </c>
      <c r="D153" s="456" t="s">
        <v>1586</v>
      </c>
      <c r="E153" s="456" t="s">
        <v>1567</v>
      </c>
      <c r="F153" s="456" t="s">
        <v>5248</v>
      </c>
      <c r="G153" s="456" t="s">
        <v>5291</v>
      </c>
      <c r="H153" s="456" t="s">
        <v>5795</v>
      </c>
      <c r="I153" s="456" t="s">
        <v>311</v>
      </c>
      <c r="J153" s="439"/>
      <c r="K153" s="440"/>
      <c r="L153" s="435"/>
      <c r="M153" s="68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9"/>
      <c r="AA153" s="409"/>
      <c r="AB153" s="409"/>
      <c r="AC153" s="409"/>
      <c r="AD153" s="409"/>
      <c r="AE153" s="409"/>
      <c r="AF153" s="409"/>
      <c r="AG153" s="409"/>
      <c r="AH153" s="409"/>
      <c r="AI153" s="409"/>
      <c r="AJ153" s="409"/>
      <c r="AK153" s="409"/>
      <c r="AL153" s="409"/>
      <c r="AM153" s="409"/>
      <c r="AN153" s="409"/>
      <c r="AO153" s="409"/>
      <c r="AP153" s="409"/>
      <c r="AQ153" s="409"/>
      <c r="AR153" s="409"/>
      <c r="AS153" s="409"/>
      <c r="AT153" s="409"/>
      <c r="AU153" s="409"/>
      <c r="AV153" s="409"/>
      <c r="AW153" s="409"/>
      <c r="AX153" s="409"/>
      <c r="AY153" s="409"/>
      <c r="AZ153" s="409"/>
      <c r="BA153" s="409"/>
      <c r="BB153" s="409"/>
      <c r="BC153" s="409"/>
      <c r="BD153" s="409"/>
      <c r="BE153" s="409"/>
      <c r="BF153" s="409"/>
      <c r="BG153" s="409"/>
      <c r="BH153" s="409"/>
      <c r="BI153" s="409"/>
      <c r="BJ153" s="409"/>
      <c r="BK153" s="409"/>
      <c r="BL153" s="409"/>
      <c r="BM153" s="409"/>
      <c r="BN153" s="409"/>
      <c r="BO153" s="409"/>
      <c r="BP153" s="409"/>
      <c r="BQ153" s="409"/>
      <c r="BR153" s="409"/>
      <c r="BS153" s="409"/>
      <c r="BT153" s="409"/>
      <c r="BU153" s="409"/>
      <c r="BV153" s="409"/>
      <c r="BW153" s="409"/>
      <c r="BX153" s="409"/>
      <c r="BY153" s="409"/>
      <c r="BZ153" s="409"/>
      <c r="CA153" s="409"/>
      <c r="CB153" s="409"/>
      <c r="CC153" s="409"/>
      <c r="CD153" s="409"/>
      <c r="CE153" s="409"/>
      <c r="CF153" s="409"/>
      <c r="CG153" s="409"/>
      <c r="CH153" s="409"/>
      <c r="CI153" s="409"/>
      <c r="CJ153" s="409"/>
      <c r="CK153" s="409"/>
      <c r="CL153" s="409"/>
      <c r="CM153" s="409"/>
      <c r="CN153" s="409"/>
      <c r="CO153" s="409"/>
      <c r="CP153" s="409"/>
      <c r="CQ153" s="409"/>
      <c r="CR153" s="409"/>
      <c r="CS153" s="409"/>
      <c r="CT153" s="409"/>
      <c r="CU153" s="409"/>
      <c r="CV153" s="409"/>
      <c r="CW153" s="409"/>
      <c r="CX153" s="409"/>
      <c r="CY153" s="409"/>
      <c r="CZ153" s="409"/>
      <c r="DA153" s="409"/>
      <c r="DB153" s="409"/>
      <c r="DC153" s="409"/>
      <c r="DD153" s="409"/>
      <c r="DE153" s="409"/>
      <c r="DF153" s="409"/>
      <c r="DG153" s="409"/>
      <c r="DH153" s="409"/>
      <c r="DI153" s="409"/>
      <c r="DJ153" s="409"/>
      <c r="DK153" s="409"/>
      <c r="DL153" s="409"/>
      <c r="DM153" s="409"/>
      <c r="DN153" s="409"/>
      <c r="DO153" s="409"/>
      <c r="DP153" s="409"/>
      <c r="DQ153" s="409"/>
      <c r="DR153" s="409"/>
      <c r="DS153" s="409"/>
      <c r="DT153" s="409"/>
      <c r="DU153" s="409"/>
      <c r="DV153" s="409"/>
      <c r="DW153" s="409"/>
      <c r="DX153" s="409"/>
      <c r="DY153" s="409"/>
      <c r="DZ153" s="409"/>
      <c r="EA153" s="409"/>
      <c r="EB153" s="409"/>
      <c r="EC153" s="409"/>
      <c r="ED153" s="409"/>
      <c r="EE153" s="409"/>
      <c r="EF153" s="409"/>
      <c r="EG153" s="409"/>
      <c r="EH153" s="409"/>
      <c r="EI153" s="409"/>
      <c r="EJ153" s="409"/>
      <c r="EK153" s="409"/>
      <c r="EL153" s="409"/>
      <c r="EM153" s="409"/>
      <c r="EN153" s="409"/>
      <c r="EO153" s="409"/>
      <c r="EP153" s="409"/>
      <c r="EQ153" s="409"/>
      <c r="ER153" s="409"/>
      <c r="ES153" s="409"/>
      <c r="ET153" s="409"/>
      <c r="EU153" s="409"/>
      <c r="EV153" s="409"/>
      <c r="EW153" s="409"/>
      <c r="EX153" s="409"/>
      <c r="EY153" s="409"/>
      <c r="EZ153" s="409"/>
      <c r="FA153" s="409"/>
      <c r="FB153" s="409"/>
      <c r="FC153" s="409"/>
      <c r="FD153" s="409"/>
      <c r="FE153" s="409"/>
      <c r="FF153" s="409"/>
      <c r="FG153" s="409"/>
      <c r="FH153" s="409"/>
      <c r="FI153" s="409"/>
      <c r="FJ153" s="409"/>
      <c r="FK153" s="409"/>
      <c r="FL153" s="409"/>
      <c r="FM153" s="409"/>
      <c r="FN153" s="409"/>
      <c r="FO153" s="409"/>
      <c r="FP153" s="409"/>
      <c r="FQ153" s="409"/>
      <c r="FR153" s="409"/>
      <c r="FS153" s="409"/>
      <c r="FT153" s="409"/>
      <c r="FU153" s="409"/>
      <c r="FV153" s="409"/>
      <c r="FW153" s="409"/>
      <c r="FX153" s="409"/>
      <c r="FY153" s="409"/>
      <c r="FZ153" s="409"/>
      <c r="GA153" s="409"/>
      <c r="GB153" s="409"/>
      <c r="GC153" s="409"/>
      <c r="GD153" s="409"/>
      <c r="GE153" s="409"/>
      <c r="GF153" s="409"/>
      <c r="GG153" s="409"/>
      <c r="GH153" s="409"/>
      <c r="GI153" s="409"/>
      <c r="GJ153" s="409"/>
      <c r="GK153" s="409"/>
      <c r="GL153" s="409"/>
      <c r="GM153" s="409"/>
      <c r="GN153" s="409"/>
      <c r="GO153" s="409"/>
      <c r="GP153" s="409"/>
      <c r="GQ153" s="409"/>
      <c r="GR153" s="409"/>
      <c r="GS153" s="409"/>
      <c r="GT153" s="409"/>
      <c r="GU153" s="409"/>
      <c r="GV153" s="409"/>
      <c r="GW153" s="409"/>
      <c r="GX153" s="409"/>
      <c r="GY153" s="409"/>
      <c r="GZ153" s="409"/>
      <c r="HA153" s="409"/>
      <c r="HB153" s="409"/>
      <c r="HC153" s="409"/>
      <c r="HD153" s="409"/>
      <c r="HE153" s="409"/>
      <c r="HF153" s="409"/>
      <c r="HG153" s="409"/>
      <c r="HH153" s="409"/>
      <c r="HI153" s="409"/>
      <c r="HJ153" s="409"/>
      <c r="HK153" s="409"/>
      <c r="HL153" s="409"/>
      <c r="HM153" s="409"/>
      <c r="HN153" s="409"/>
      <c r="HO153" s="409"/>
      <c r="HP153" s="409"/>
      <c r="HQ153" s="409"/>
      <c r="HR153" s="409"/>
      <c r="HS153" s="409"/>
      <c r="HT153" s="409"/>
      <c r="HU153" s="409"/>
      <c r="HV153" s="409"/>
      <c r="HW153" s="409"/>
      <c r="HX153" s="409"/>
      <c r="HY153" s="409"/>
      <c r="HZ153" s="409"/>
      <c r="IA153" s="409"/>
      <c r="IB153" s="409"/>
      <c r="IC153" s="409"/>
      <c r="ID153" s="409"/>
      <c r="IE153" s="409"/>
      <c r="IF153" s="409"/>
      <c r="IG153" s="409"/>
      <c r="IH153" s="409"/>
      <c r="II153" s="409"/>
      <c r="IJ153" s="409"/>
      <c r="IK153" s="409"/>
      <c r="IL153" s="409"/>
      <c r="IM153" s="409"/>
      <c r="IN153" s="409"/>
      <c r="IO153" s="409"/>
      <c r="IP153" s="409"/>
      <c r="IQ153" s="409"/>
      <c r="IR153" s="409"/>
      <c r="IS153" s="409"/>
      <c r="IT153" s="409"/>
      <c r="IU153" s="409"/>
      <c r="IV153" s="409"/>
    </row>
    <row r="154" spans="1:256" s="404" customFormat="1" ht="30">
      <c r="A154" s="65">
        <v>145</v>
      </c>
      <c r="B154" s="456" t="s">
        <v>4980</v>
      </c>
      <c r="C154" s="488" t="s">
        <v>1584</v>
      </c>
      <c r="D154" s="456" t="s">
        <v>1585</v>
      </c>
      <c r="E154" s="456" t="s">
        <v>5292</v>
      </c>
      <c r="F154" s="456" t="s">
        <v>1675</v>
      </c>
      <c r="G154" s="456" t="s">
        <v>5293</v>
      </c>
      <c r="H154" s="456" t="s">
        <v>5796</v>
      </c>
      <c r="I154" s="456" t="s">
        <v>311</v>
      </c>
      <c r="J154" s="439"/>
      <c r="K154" s="440"/>
      <c r="L154" s="435"/>
      <c r="M154" s="68"/>
      <c r="N154" s="409"/>
      <c r="O154" s="409"/>
      <c r="P154" s="409"/>
      <c r="Q154" s="409"/>
      <c r="R154" s="409"/>
      <c r="S154" s="409"/>
      <c r="T154" s="409"/>
      <c r="U154" s="409"/>
      <c r="V154" s="409"/>
      <c r="W154" s="409"/>
      <c r="X154" s="409"/>
      <c r="Y154" s="409"/>
      <c r="Z154" s="409"/>
      <c r="AA154" s="409"/>
      <c r="AB154" s="409"/>
      <c r="AC154" s="409"/>
      <c r="AD154" s="409"/>
      <c r="AE154" s="409"/>
      <c r="AF154" s="409"/>
      <c r="AG154" s="409"/>
      <c r="AH154" s="409"/>
      <c r="AI154" s="409"/>
      <c r="AJ154" s="409"/>
      <c r="AK154" s="409"/>
      <c r="AL154" s="409"/>
      <c r="AM154" s="409"/>
      <c r="AN154" s="409"/>
      <c r="AO154" s="409"/>
      <c r="AP154" s="409"/>
      <c r="AQ154" s="409"/>
      <c r="AR154" s="409"/>
      <c r="AS154" s="409"/>
      <c r="AT154" s="409"/>
      <c r="AU154" s="409"/>
      <c r="AV154" s="409"/>
      <c r="AW154" s="409"/>
      <c r="AX154" s="409"/>
      <c r="AY154" s="409"/>
      <c r="AZ154" s="409"/>
      <c r="BA154" s="409"/>
      <c r="BB154" s="409"/>
      <c r="BC154" s="409"/>
      <c r="BD154" s="409"/>
      <c r="BE154" s="409"/>
      <c r="BF154" s="409"/>
      <c r="BG154" s="409"/>
      <c r="BH154" s="409"/>
      <c r="BI154" s="409"/>
      <c r="BJ154" s="409"/>
      <c r="BK154" s="409"/>
      <c r="BL154" s="409"/>
      <c r="BM154" s="409"/>
      <c r="BN154" s="409"/>
      <c r="BO154" s="409"/>
      <c r="BP154" s="409"/>
      <c r="BQ154" s="409"/>
      <c r="BR154" s="409"/>
      <c r="BS154" s="409"/>
      <c r="BT154" s="409"/>
      <c r="BU154" s="409"/>
      <c r="BV154" s="409"/>
      <c r="BW154" s="409"/>
      <c r="BX154" s="409"/>
      <c r="BY154" s="409"/>
      <c r="BZ154" s="409"/>
      <c r="CA154" s="409"/>
      <c r="CB154" s="409"/>
      <c r="CC154" s="409"/>
      <c r="CD154" s="409"/>
      <c r="CE154" s="409"/>
      <c r="CF154" s="409"/>
      <c r="CG154" s="409"/>
      <c r="CH154" s="409"/>
      <c r="CI154" s="409"/>
      <c r="CJ154" s="409"/>
      <c r="CK154" s="409"/>
      <c r="CL154" s="409"/>
      <c r="CM154" s="409"/>
      <c r="CN154" s="409"/>
      <c r="CO154" s="409"/>
      <c r="CP154" s="409"/>
      <c r="CQ154" s="409"/>
      <c r="CR154" s="409"/>
      <c r="CS154" s="409"/>
      <c r="CT154" s="409"/>
      <c r="CU154" s="409"/>
      <c r="CV154" s="409"/>
      <c r="CW154" s="409"/>
      <c r="CX154" s="409"/>
      <c r="CY154" s="409"/>
      <c r="CZ154" s="409"/>
      <c r="DA154" s="409"/>
      <c r="DB154" s="409"/>
      <c r="DC154" s="409"/>
      <c r="DD154" s="409"/>
      <c r="DE154" s="409"/>
      <c r="DF154" s="409"/>
      <c r="DG154" s="409"/>
      <c r="DH154" s="409"/>
      <c r="DI154" s="409"/>
      <c r="DJ154" s="409"/>
      <c r="DK154" s="409"/>
      <c r="DL154" s="409"/>
      <c r="DM154" s="409"/>
      <c r="DN154" s="409"/>
      <c r="DO154" s="409"/>
      <c r="DP154" s="409"/>
      <c r="DQ154" s="409"/>
      <c r="DR154" s="409"/>
      <c r="DS154" s="409"/>
      <c r="DT154" s="409"/>
      <c r="DU154" s="409"/>
      <c r="DV154" s="409"/>
      <c r="DW154" s="409"/>
      <c r="DX154" s="409"/>
      <c r="DY154" s="409"/>
      <c r="DZ154" s="409"/>
      <c r="EA154" s="409"/>
      <c r="EB154" s="409"/>
      <c r="EC154" s="409"/>
      <c r="ED154" s="409"/>
      <c r="EE154" s="409"/>
      <c r="EF154" s="409"/>
      <c r="EG154" s="409"/>
      <c r="EH154" s="409"/>
      <c r="EI154" s="409"/>
      <c r="EJ154" s="409"/>
      <c r="EK154" s="409"/>
      <c r="EL154" s="409"/>
      <c r="EM154" s="409"/>
      <c r="EN154" s="409"/>
      <c r="EO154" s="409"/>
      <c r="EP154" s="409"/>
      <c r="EQ154" s="409"/>
      <c r="ER154" s="409"/>
      <c r="ES154" s="409"/>
      <c r="ET154" s="409"/>
      <c r="EU154" s="409"/>
      <c r="EV154" s="409"/>
      <c r="EW154" s="409"/>
      <c r="EX154" s="409"/>
      <c r="EY154" s="409"/>
      <c r="EZ154" s="409"/>
      <c r="FA154" s="409"/>
      <c r="FB154" s="409"/>
      <c r="FC154" s="409"/>
      <c r="FD154" s="409"/>
      <c r="FE154" s="409"/>
      <c r="FF154" s="409"/>
      <c r="FG154" s="409"/>
      <c r="FH154" s="409"/>
      <c r="FI154" s="409"/>
      <c r="FJ154" s="409"/>
      <c r="FK154" s="409"/>
      <c r="FL154" s="409"/>
      <c r="FM154" s="409"/>
      <c r="FN154" s="409"/>
      <c r="FO154" s="409"/>
      <c r="FP154" s="409"/>
      <c r="FQ154" s="409"/>
      <c r="FR154" s="409"/>
      <c r="FS154" s="409"/>
      <c r="FT154" s="409"/>
      <c r="FU154" s="409"/>
      <c r="FV154" s="409"/>
      <c r="FW154" s="409"/>
      <c r="FX154" s="409"/>
      <c r="FY154" s="409"/>
      <c r="FZ154" s="409"/>
      <c r="GA154" s="409"/>
      <c r="GB154" s="409"/>
      <c r="GC154" s="409"/>
      <c r="GD154" s="409"/>
      <c r="GE154" s="409"/>
      <c r="GF154" s="409"/>
      <c r="GG154" s="409"/>
      <c r="GH154" s="409"/>
      <c r="GI154" s="409"/>
      <c r="GJ154" s="409"/>
      <c r="GK154" s="409"/>
      <c r="GL154" s="409"/>
      <c r="GM154" s="409"/>
      <c r="GN154" s="409"/>
      <c r="GO154" s="409"/>
      <c r="GP154" s="409"/>
      <c r="GQ154" s="409"/>
      <c r="GR154" s="409"/>
      <c r="GS154" s="409"/>
      <c r="GT154" s="409"/>
      <c r="GU154" s="409"/>
      <c r="GV154" s="409"/>
      <c r="GW154" s="409"/>
      <c r="GX154" s="409"/>
      <c r="GY154" s="409"/>
      <c r="GZ154" s="409"/>
      <c r="HA154" s="409"/>
      <c r="HB154" s="409"/>
      <c r="HC154" s="409"/>
      <c r="HD154" s="409"/>
      <c r="HE154" s="409"/>
      <c r="HF154" s="409"/>
      <c r="HG154" s="409"/>
      <c r="HH154" s="409"/>
      <c r="HI154" s="409"/>
      <c r="HJ154" s="409"/>
      <c r="HK154" s="409"/>
      <c r="HL154" s="409"/>
      <c r="HM154" s="409"/>
      <c r="HN154" s="409"/>
      <c r="HO154" s="409"/>
      <c r="HP154" s="409"/>
      <c r="HQ154" s="409"/>
      <c r="HR154" s="409"/>
      <c r="HS154" s="409"/>
      <c r="HT154" s="409"/>
      <c r="HU154" s="409"/>
      <c r="HV154" s="409"/>
      <c r="HW154" s="409"/>
      <c r="HX154" s="409"/>
      <c r="HY154" s="409"/>
      <c r="HZ154" s="409"/>
      <c r="IA154" s="409"/>
      <c r="IB154" s="409"/>
      <c r="IC154" s="409"/>
      <c r="ID154" s="409"/>
      <c r="IE154" s="409"/>
      <c r="IF154" s="409"/>
      <c r="IG154" s="409"/>
      <c r="IH154" s="409"/>
      <c r="II154" s="409"/>
      <c r="IJ154" s="409"/>
      <c r="IK154" s="409"/>
      <c r="IL154" s="409"/>
      <c r="IM154" s="409"/>
      <c r="IN154" s="409"/>
      <c r="IO154" s="409"/>
      <c r="IP154" s="409"/>
      <c r="IQ154" s="409"/>
      <c r="IR154" s="409"/>
      <c r="IS154" s="409"/>
      <c r="IT154" s="409"/>
      <c r="IU154" s="409"/>
      <c r="IV154" s="409"/>
    </row>
    <row r="155" spans="1:256" s="404" customFormat="1" ht="30">
      <c r="A155" s="67">
        <v>146</v>
      </c>
      <c r="B155" s="456" t="s">
        <v>4980</v>
      </c>
      <c r="C155" s="488" t="s">
        <v>1584</v>
      </c>
      <c r="D155" s="456" t="s">
        <v>1586</v>
      </c>
      <c r="E155" s="456" t="s">
        <v>5294</v>
      </c>
      <c r="F155" s="456" t="s">
        <v>321</v>
      </c>
      <c r="G155" s="456" t="s">
        <v>5295</v>
      </c>
      <c r="H155" s="456" t="s">
        <v>5797</v>
      </c>
      <c r="I155" s="456" t="s">
        <v>311</v>
      </c>
      <c r="J155" s="439"/>
      <c r="K155" s="440"/>
      <c r="L155" s="435"/>
      <c r="M155" s="68"/>
      <c r="N155" s="409"/>
      <c r="O155" s="409"/>
      <c r="P155" s="409"/>
      <c r="Q155" s="409"/>
      <c r="R155" s="409"/>
      <c r="S155" s="409"/>
      <c r="T155" s="409"/>
      <c r="U155" s="409"/>
      <c r="V155" s="409"/>
      <c r="W155" s="409"/>
      <c r="X155" s="409"/>
      <c r="Y155" s="409"/>
      <c r="Z155" s="409"/>
      <c r="AA155" s="409"/>
      <c r="AB155" s="409"/>
      <c r="AC155" s="409"/>
      <c r="AD155" s="409"/>
      <c r="AE155" s="409"/>
      <c r="AF155" s="409"/>
      <c r="AG155" s="409"/>
      <c r="AH155" s="409"/>
      <c r="AI155" s="409"/>
      <c r="AJ155" s="409"/>
      <c r="AK155" s="409"/>
      <c r="AL155" s="409"/>
      <c r="AM155" s="409"/>
      <c r="AN155" s="409"/>
      <c r="AO155" s="409"/>
      <c r="AP155" s="409"/>
      <c r="AQ155" s="409"/>
      <c r="AR155" s="409"/>
      <c r="AS155" s="409"/>
      <c r="AT155" s="409"/>
      <c r="AU155" s="409"/>
      <c r="AV155" s="409"/>
      <c r="AW155" s="409"/>
      <c r="AX155" s="409"/>
      <c r="AY155" s="409"/>
      <c r="AZ155" s="409"/>
      <c r="BA155" s="409"/>
      <c r="BB155" s="409"/>
      <c r="BC155" s="409"/>
      <c r="BD155" s="409"/>
      <c r="BE155" s="409"/>
      <c r="BF155" s="409"/>
      <c r="BG155" s="409"/>
      <c r="BH155" s="409"/>
      <c r="BI155" s="409"/>
      <c r="BJ155" s="409"/>
      <c r="BK155" s="409"/>
      <c r="BL155" s="409"/>
      <c r="BM155" s="409"/>
      <c r="BN155" s="409"/>
      <c r="BO155" s="409"/>
      <c r="BP155" s="409"/>
      <c r="BQ155" s="409"/>
      <c r="BR155" s="409"/>
      <c r="BS155" s="409"/>
      <c r="BT155" s="409"/>
      <c r="BU155" s="409"/>
      <c r="BV155" s="409"/>
      <c r="BW155" s="409"/>
      <c r="BX155" s="409"/>
      <c r="BY155" s="409"/>
      <c r="BZ155" s="409"/>
      <c r="CA155" s="409"/>
      <c r="CB155" s="409"/>
      <c r="CC155" s="409"/>
      <c r="CD155" s="409"/>
      <c r="CE155" s="409"/>
      <c r="CF155" s="409"/>
      <c r="CG155" s="409"/>
      <c r="CH155" s="409"/>
      <c r="CI155" s="409"/>
      <c r="CJ155" s="409"/>
      <c r="CK155" s="409"/>
      <c r="CL155" s="409"/>
      <c r="CM155" s="409"/>
      <c r="CN155" s="409"/>
      <c r="CO155" s="409"/>
      <c r="CP155" s="409"/>
      <c r="CQ155" s="409"/>
      <c r="CR155" s="409"/>
      <c r="CS155" s="409"/>
      <c r="CT155" s="409"/>
      <c r="CU155" s="409"/>
      <c r="CV155" s="409"/>
      <c r="CW155" s="409"/>
      <c r="CX155" s="409"/>
      <c r="CY155" s="409"/>
      <c r="CZ155" s="409"/>
      <c r="DA155" s="409"/>
      <c r="DB155" s="409"/>
      <c r="DC155" s="409"/>
      <c r="DD155" s="409"/>
      <c r="DE155" s="409"/>
      <c r="DF155" s="409"/>
      <c r="DG155" s="409"/>
      <c r="DH155" s="409"/>
      <c r="DI155" s="409"/>
      <c r="DJ155" s="409"/>
      <c r="DK155" s="409"/>
      <c r="DL155" s="409"/>
      <c r="DM155" s="409"/>
      <c r="DN155" s="409"/>
      <c r="DO155" s="409"/>
      <c r="DP155" s="409"/>
      <c r="DQ155" s="409"/>
      <c r="DR155" s="409"/>
      <c r="DS155" s="409"/>
      <c r="DT155" s="409"/>
      <c r="DU155" s="409"/>
      <c r="DV155" s="409"/>
      <c r="DW155" s="409"/>
      <c r="DX155" s="409"/>
      <c r="DY155" s="409"/>
      <c r="DZ155" s="409"/>
      <c r="EA155" s="409"/>
      <c r="EB155" s="409"/>
      <c r="EC155" s="409"/>
      <c r="ED155" s="409"/>
      <c r="EE155" s="409"/>
      <c r="EF155" s="409"/>
      <c r="EG155" s="409"/>
      <c r="EH155" s="409"/>
      <c r="EI155" s="409"/>
      <c r="EJ155" s="409"/>
      <c r="EK155" s="409"/>
      <c r="EL155" s="409"/>
      <c r="EM155" s="409"/>
      <c r="EN155" s="409"/>
      <c r="EO155" s="409"/>
      <c r="EP155" s="409"/>
      <c r="EQ155" s="409"/>
      <c r="ER155" s="409"/>
      <c r="ES155" s="409"/>
      <c r="ET155" s="409"/>
      <c r="EU155" s="409"/>
      <c r="EV155" s="409"/>
      <c r="EW155" s="409"/>
      <c r="EX155" s="409"/>
      <c r="EY155" s="409"/>
      <c r="EZ155" s="409"/>
      <c r="FA155" s="409"/>
      <c r="FB155" s="409"/>
      <c r="FC155" s="409"/>
      <c r="FD155" s="409"/>
      <c r="FE155" s="409"/>
      <c r="FF155" s="409"/>
      <c r="FG155" s="409"/>
      <c r="FH155" s="409"/>
      <c r="FI155" s="409"/>
      <c r="FJ155" s="409"/>
      <c r="FK155" s="409"/>
      <c r="FL155" s="409"/>
      <c r="FM155" s="409"/>
      <c r="FN155" s="409"/>
      <c r="FO155" s="409"/>
      <c r="FP155" s="409"/>
      <c r="FQ155" s="409"/>
      <c r="FR155" s="409"/>
      <c r="FS155" s="409"/>
      <c r="FT155" s="409"/>
      <c r="FU155" s="409"/>
      <c r="FV155" s="409"/>
      <c r="FW155" s="409"/>
      <c r="FX155" s="409"/>
      <c r="FY155" s="409"/>
      <c r="FZ155" s="409"/>
      <c r="GA155" s="409"/>
      <c r="GB155" s="409"/>
      <c r="GC155" s="409"/>
      <c r="GD155" s="409"/>
      <c r="GE155" s="409"/>
      <c r="GF155" s="409"/>
      <c r="GG155" s="409"/>
      <c r="GH155" s="409"/>
      <c r="GI155" s="409"/>
      <c r="GJ155" s="409"/>
      <c r="GK155" s="409"/>
      <c r="GL155" s="409"/>
      <c r="GM155" s="409"/>
      <c r="GN155" s="409"/>
      <c r="GO155" s="409"/>
      <c r="GP155" s="409"/>
      <c r="GQ155" s="409"/>
      <c r="GR155" s="409"/>
      <c r="GS155" s="409"/>
      <c r="GT155" s="409"/>
      <c r="GU155" s="409"/>
      <c r="GV155" s="409"/>
      <c r="GW155" s="409"/>
      <c r="GX155" s="409"/>
      <c r="GY155" s="409"/>
      <c r="GZ155" s="409"/>
      <c r="HA155" s="409"/>
      <c r="HB155" s="409"/>
      <c r="HC155" s="409"/>
      <c r="HD155" s="409"/>
      <c r="HE155" s="409"/>
      <c r="HF155" s="409"/>
      <c r="HG155" s="409"/>
      <c r="HH155" s="409"/>
      <c r="HI155" s="409"/>
      <c r="HJ155" s="409"/>
      <c r="HK155" s="409"/>
      <c r="HL155" s="409"/>
      <c r="HM155" s="409"/>
      <c r="HN155" s="409"/>
      <c r="HO155" s="409"/>
      <c r="HP155" s="409"/>
      <c r="HQ155" s="409"/>
      <c r="HR155" s="409"/>
      <c r="HS155" s="409"/>
      <c r="HT155" s="409"/>
      <c r="HU155" s="409"/>
      <c r="HV155" s="409"/>
      <c r="HW155" s="409"/>
      <c r="HX155" s="409"/>
      <c r="HY155" s="409"/>
      <c r="HZ155" s="409"/>
      <c r="IA155" s="409"/>
      <c r="IB155" s="409"/>
      <c r="IC155" s="409"/>
      <c r="ID155" s="409"/>
      <c r="IE155" s="409"/>
      <c r="IF155" s="409"/>
      <c r="IG155" s="409"/>
      <c r="IH155" s="409"/>
      <c r="II155" s="409"/>
      <c r="IJ155" s="409"/>
      <c r="IK155" s="409"/>
      <c r="IL155" s="409"/>
      <c r="IM155" s="409"/>
      <c r="IN155" s="409"/>
      <c r="IO155" s="409"/>
      <c r="IP155" s="409"/>
      <c r="IQ155" s="409"/>
      <c r="IR155" s="409"/>
      <c r="IS155" s="409"/>
      <c r="IT155" s="409"/>
      <c r="IU155" s="409"/>
      <c r="IV155" s="409"/>
    </row>
    <row r="156" spans="1:256" s="404" customFormat="1" ht="30">
      <c r="A156" s="67">
        <v>147</v>
      </c>
      <c r="B156" s="456" t="s">
        <v>4980</v>
      </c>
      <c r="C156" s="488" t="s">
        <v>1584</v>
      </c>
      <c r="D156" s="456" t="s">
        <v>1586</v>
      </c>
      <c r="E156" s="456" t="s">
        <v>5296</v>
      </c>
      <c r="F156" s="456" t="s">
        <v>433</v>
      </c>
      <c r="G156" s="456" t="s">
        <v>5297</v>
      </c>
      <c r="H156" s="456" t="s">
        <v>5798</v>
      </c>
      <c r="I156" s="456" t="s">
        <v>311</v>
      </c>
      <c r="J156" s="439"/>
      <c r="K156" s="440"/>
      <c r="L156" s="435"/>
      <c r="M156" s="68"/>
      <c r="N156" s="409"/>
      <c r="O156" s="409"/>
      <c r="P156" s="409"/>
      <c r="Q156" s="409"/>
      <c r="R156" s="409"/>
      <c r="S156" s="409"/>
      <c r="T156" s="409"/>
      <c r="U156" s="409"/>
      <c r="V156" s="409"/>
      <c r="W156" s="409"/>
      <c r="X156" s="409"/>
      <c r="Y156" s="409"/>
      <c r="Z156" s="409"/>
      <c r="AA156" s="409"/>
      <c r="AB156" s="409"/>
      <c r="AC156" s="409"/>
      <c r="AD156" s="409"/>
      <c r="AE156" s="409"/>
      <c r="AF156" s="409"/>
      <c r="AG156" s="409"/>
      <c r="AH156" s="409"/>
      <c r="AI156" s="409"/>
      <c r="AJ156" s="409"/>
      <c r="AK156" s="409"/>
      <c r="AL156" s="409"/>
      <c r="AM156" s="409"/>
      <c r="AN156" s="409"/>
      <c r="AO156" s="409"/>
      <c r="AP156" s="409"/>
      <c r="AQ156" s="409"/>
      <c r="AR156" s="409"/>
      <c r="AS156" s="409"/>
      <c r="AT156" s="409"/>
      <c r="AU156" s="409"/>
      <c r="AV156" s="409"/>
      <c r="AW156" s="409"/>
      <c r="AX156" s="409"/>
      <c r="AY156" s="409"/>
      <c r="AZ156" s="409"/>
      <c r="BA156" s="409"/>
      <c r="BB156" s="409"/>
      <c r="BC156" s="409"/>
      <c r="BD156" s="409"/>
      <c r="BE156" s="409"/>
      <c r="BF156" s="409"/>
      <c r="BG156" s="409"/>
      <c r="BH156" s="409"/>
      <c r="BI156" s="409"/>
      <c r="BJ156" s="409"/>
      <c r="BK156" s="409"/>
      <c r="BL156" s="409"/>
      <c r="BM156" s="409"/>
      <c r="BN156" s="409"/>
      <c r="BO156" s="409"/>
      <c r="BP156" s="409"/>
      <c r="BQ156" s="409"/>
      <c r="BR156" s="409"/>
      <c r="BS156" s="409"/>
      <c r="BT156" s="409"/>
      <c r="BU156" s="409"/>
      <c r="BV156" s="409"/>
      <c r="BW156" s="409"/>
      <c r="BX156" s="409"/>
      <c r="BY156" s="409"/>
      <c r="BZ156" s="409"/>
      <c r="CA156" s="409"/>
      <c r="CB156" s="409"/>
      <c r="CC156" s="409"/>
      <c r="CD156" s="409"/>
      <c r="CE156" s="409"/>
      <c r="CF156" s="409"/>
      <c r="CG156" s="409"/>
      <c r="CH156" s="409"/>
      <c r="CI156" s="409"/>
      <c r="CJ156" s="409"/>
      <c r="CK156" s="409"/>
      <c r="CL156" s="409"/>
      <c r="CM156" s="409"/>
      <c r="CN156" s="409"/>
      <c r="CO156" s="409"/>
      <c r="CP156" s="409"/>
      <c r="CQ156" s="409"/>
      <c r="CR156" s="409"/>
      <c r="CS156" s="409"/>
      <c r="CT156" s="409"/>
      <c r="CU156" s="409"/>
      <c r="CV156" s="409"/>
      <c r="CW156" s="409"/>
      <c r="CX156" s="409"/>
      <c r="CY156" s="409"/>
      <c r="CZ156" s="409"/>
      <c r="DA156" s="409"/>
      <c r="DB156" s="409"/>
      <c r="DC156" s="409"/>
      <c r="DD156" s="409"/>
      <c r="DE156" s="409"/>
      <c r="DF156" s="409"/>
      <c r="DG156" s="409"/>
      <c r="DH156" s="409"/>
      <c r="DI156" s="409"/>
      <c r="DJ156" s="409"/>
      <c r="DK156" s="409"/>
      <c r="DL156" s="409"/>
      <c r="DM156" s="409"/>
      <c r="DN156" s="409"/>
      <c r="DO156" s="409"/>
      <c r="DP156" s="409"/>
      <c r="DQ156" s="409"/>
      <c r="DR156" s="409"/>
      <c r="DS156" s="409"/>
      <c r="DT156" s="409"/>
      <c r="DU156" s="409"/>
      <c r="DV156" s="409"/>
      <c r="DW156" s="409"/>
      <c r="DX156" s="409"/>
      <c r="DY156" s="409"/>
      <c r="DZ156" s="409"/>
      <c r="EA156" s="409"/>
      <c r="EB156" s="409"/>
      <c r="EC156" s="409"/>
      <c r="ED156" s="409"/>
      <c r="EE156" s="409"/>
      <c r="EF156" s="409"/>
      <c r="EG156" s="409"/>
      <c r="EH156" s="409"/>
      <c r="EI156" s="409"/>
      <c r="EJ156" s="409"/>
      <c r="EK156" s="409"/>
      <c r="EL156" s="409"/>
      <c r="EM156" s="409"/>
      <c r="EN156" s="409"/>
      <c r="EO156" s="409"/>
      <c r="EP156" s="409"/>
      <c r="EQ156" s="409"/>
      <c r="ER156" s="409"/>
      <c r="ES156" s="409"/>
      <c r="ET156" s="409"/>
      <c r="EU156" s="409"/>
      <c r="EV156" s="409"/>
      <c r="EW156" s="409"/>
      <c r="EX156" s="409"/>
      <c r="EY156" s="409"/>
      <c r="EZ156" s="409"/>
      <c r="FA156" s="409"/>
      <c r="FB156" s="409"/>
      <c r="FC156" s="409"/>
      <c r="FD156" s="409"/>
      <c r="FE156" s="409"/>
      <c r="FF156" s="409"/>
      <c r="FG156" s="409"/>
      <c r="FH156" s="409"/>
      <c r="FI156" s="409"/>
      <c r="FJ156" s="409"/>
      <c r="FK156" s="409"/>
      <c r="FL156" s="409"/>
      <c r="FM156" s="409"/>
      <c r="FN156" s="409"/>
      <c r="FO156" s="409"/>
      <c r="FP156" s="409"/>
      <c r="FQ156" s="409"/>
      <c r="FR156" s="409"/>
      <c r="FS156" s="409"/>
      <c r="FT156" s="409"/>
      <c r="FU156" s="409"/>
      <c r="FV156" s="409"/>
      <c r="FW156" s="409"/>
      <c r="FX156" s="409"/>
      <c r="FY156" s="409"/>
      <c r="FZ156" s="409"/>
      <c r="GA156" s="409"/>
      <c r="GB156" s="409"/>
      <c r="GC156" s="409"/>
      <c r="GD156" s="409"/>
      <c r="GE156" s="409"/>
      <c r="GF156" s="409"/>
      <c r="GG156" s="409"/>
      <c r="GH156" s="409"/>
      <c r="GI156" s="409"/>
      <c r="GJ156" s="409"/>
      <c r="GK156" s="409"/>
      <c r="GL156" s="409"/>
      <c r="GM156" s="409"/>
      <c r="GN156" s="409"/>
      <c r="GO156" s="409"/>
      <c r="GP156" s="409"/>
      <c r="GQ156" s="409"/>
      <c r="GR156" s="409"/>
      <c r="GS156" s="409"/>
      <c r="GT156" s="409"/>
      <c r="GU156" s="409"/>
      <c r="GV156" s="409"/>
      <c r="GW156" s="409"/>
      <c r="GX156" s="409"/>
      <c r="GY156" s="409"/>
      <c r="GZ156" s="409"/>
      <c r="HA156" s="409"/>
      <c r="HB156" s="409"/>
      <c r="HC156" s="409"/>
      <c r="HD156" s="409"/>
      <c r="HE156" s="409"/>
      <c r="HF156" s="409"/>
      <c r="HG156" s="409"/>
      <c r="HH156" s="409"/>
      <c r="HI156" s="409"/>
      <c r="HJ156" s="409"/>
      <c r="HK156" s="409"/>
      <c r="HL156" s="409"/>
      <c r="HM156" s="409"/>
      <c r="HN156" s="409"/>
      <c r="HO156" s="409"/>
      <c r="HP156" s="409"/>
      <c r="HQ156" s="409"/>
      <c r="HR156" s="409"/>
      <c r="HS156" s="409"/>
      <c r="HT156" s="409"/>
      <c r="HU156" s="409"/>
      <c r="HV156" s="409"/>
      <c r="HW156" s="409"/>
      <c r="HX156" s="409"/>
      <c r="HY156" s="409"/>
      <c r="HZ156" s="409"/>
      <c r="IA156" s="409"/>
      <c r="IB156" s="409"/>
      <c r="IC156" s="409"/>
      <c r="ID156" s="409"/>
      <c r="IE156" s="409"/>
      <c r="IF156" s="409"/>
      <c r="IG156" s="409"/>
      <c r="IH156" s="409"/>
      <c r="II156" s="409"/>
      <c r="IJ156" s="409"/>
      <c r="IK156" s="409"/>
      <c r="IL156" s="409"/>
      <c r="IM156" s="409"/>
      <c r="IN156" s="409"/>
      <c r="IO156" s="409"/>
      <c r="IP156" s="409"/>
      <c r="IQ156" s="409"/>
      <c r="IR156" s="409"/>
      <c r="IS156" s="409"/>
      <c r="IT156" s="409"/>
      <c r="IU156" s="409"/>
      <c r="IV156" s="409"/>
    </row>
    <row r="157" spans="1:256" s="404" customFormat="1" ht="30">
      <c r="A157" s="65">
        <v>148</v>
      </c>
      <c r="B157" s="456" t="s">
        <v>4980</v>
      </c>
      <c r="C157" s="488" t="s">
        <v>1584</v>
      </c>
      <c r="D157" s="456" t="s">
        <v>1586</v>
      </c>
      <c r="E157" s="456" t="s">
        <v>1674</v>
      </c>
      <c r="F157" s="456" t="s">
        <v>398</v>
      </c>
      <c r="G157" s="456" t="s">
        <v>5298</v>
      </c>
      <c r="H157" s="456" t="s">
        <v>5799</v>
      </c>
      <c r="I157" s="456" t="s">
        <v>311</v>
      </c>
      <c r="J157" s="439"/>
      <c r="K157" s="440"/>
      <c r="L157" s="435"/>
      <c r="M157" s="68"/>
      <c r="N157" s="409"/>
      <c r="O157" s="409"/>
      <c r="P157" s="409"/>
      <c r="Q157" s="409"/>
      <c r="R157" s="409"/>
      <c r="S157" s="409"/>
      <c r="T157" s="409"/>
      <c r="U157" s="409"/>
      <c r="V157" s="409"/>
      <c r="W157" s="409"/>
      <c r="X157" s="409"/>
      <c r="Y157" s="409"/>
      <c r="Z157" s="409"/>
      <c r="AA157" s="409"/>
      <c r="AB157" s="409"/>
      <c r="AC157" s="409"/>
      <c r="AD157" s="409"/>
      <c r="AE157" s="409"/>
      <c r="AF157" s="409"/>
      <c r="AG157" s="409"/>
      <c r="AH157" s="409"/>
      <c r="AI157" s="409"/>
      <c r="AJ157" s="409"/>
      <c r="AK157" s="409"/>
      <c r="AL157" s="409"/>
      <c r="AM157" s="409"/>
      <c r="AN157" s="409"/>
      <c r="AO157" s="409"/>
      <c r="AP157" s="409"/>
      <c r="AQ157" s="409"/>
      <c r="AR157" s="409"/>
      <c r="AS157" s="409"/>
      <c r="AT157" s="409"/>
      <c r="AU157" s="409"/>
      <c r="AV157" s="409"/>
      <c r="AW157" s="409"/>
      <c r="AX157" s="409"/>
      <c r="AY157" s="409"/>
      <c r="AZ157" s="409"/>
      <c r="BA157" s="409"/>
      <c r="BB157" s="409"/>
      <c r="BC157" s="409"/>
      <c r="BD157" s="409"/>
      <c r="BE157" s="409"/>
      <c r="BF157" s="409"/>
      <c r="BG157" s="409"/>
      <c r="BH157" s="409"/>
      <c r="BI157" s="409"/>
      <c r="BJ157" s="409"/>
      <c r="BK157" s="409"/>
      <c r="BL157" s="409"/>
      <c r="BM157" s="409"/>
      <c r="BN157" s="409"/>
      <c r="BO157" s="409"/>
      <c r="BP157" s="409"/>
      <c r="BQ157" s="409"/>
      <c r="BR157" s="409"/>
      <c r="BS157" s="409"/>
      <c r="BT157" s="409"/>
      <c r="BU157" s="409"/>
      <c r="BV157" s="409"/>
      <c r="BW157" s="409"/>
      <c r="BX157" s="409"/>
      <c r="BY157" s="409"/>
      <c r="BZ157" s="409"/>
      <c r="CA157" s="409"/>
      <c r="CB157" s="409"/>
      <c r="CC157" s="409"/>
      <c r="CD157" s="409"/>
      <c r="CE157" s="409"/>
      <c r="CF157" s="409"/>
      <c r="CG157" s="409"/>
      <c r="CH157" s="409"/>
      <c r="CI157" s="409"/>
      <c r="CJ157" s="409"/>
      <c r="CK157" s="409"/>
      <c r="CL157" s="409"/>
      <c r="CM157" s="409"/>
      <c r="CN157" s="409"/>
      <c r="CO157" s="409"/>
      <c r="CP157" s="409"/>
      <c r="CQ157" s="409"/>
      <c r="CR157" s="409"/>
      <c r="CS157" s="409"/>
      <c r="CT157" s="409"/>
      <c r="CU157" s="409"/>
      <c r="CV157" s="409"/>
      <c r="CW157" s="409"/>
      <c r="CX157" s="409"/>
      <c r="CY157" s="409"/>
      <c r="CZ157" s="409"/>
      <c r="DA157" s="409"/>
      <c r="DB157" s="409"/>
      <c r="DC157" s="409"/>
      <c r="DD157" s="409"/>
      <c r="DE157" s="409"/>
      <c r="DF157" s="409"/>
      <c r="DG157" s="409"/>
      <c r="DH157" s="409"/>
      <c r="DI157" s="409"/>
      <c r="DJ157" s="409"/>
      <c r="DK157" s="409"/>
      <c r="DL157" s="409"/>
      <c r="DM157" s="409"/>
      <c r="DN157" s="409"/>
      <c r="DO157" s="409"/>
      <c r="DP157" s="409"/>
      <c r="DQ157" s="409"/>
      <c r="DR157" s="409"/>
      <c r="DS157" s="409"/>
      <c r="DT157" s="409"/>
      <c r="DU157" s="409"/>
      <c r="DV157" s="409"/>
      <c r="DW157" s="409"/>
      <c r="DX157" s="409"/>
      <c r="DY157" s="409"/>
      <c r="DZ157" s="409"/>
      <c r="EA157" s="409"/>
      <c r="EB157" s="409"/>
      <c r="EC157" s="409"/>
      <c r="ED157" s="409"/>
      <c r="EE157" s="409"/>
      <c r="EF157" s="409"/>
      <c r="EG157" s="409"/>
      <c r="EH157" s="409"/>
      <c r="EI157" s="409"/>
      <c r="EJ157" s="409"/>
      <c r="EK157" s="409"/>
      <c r="EL157" s="409"/>
      <c r="EM157" s="409"/>
      <c r="EN157" s="409"/>
      <c r="EO157" s="409"/>
      <c r="EP157" s="409"/>
      <c r="EQ157" s="409"/>
      <c r="ER157" s="409"/>
      <c r="ES157" s="409"/>
      <c r="ET157" s="409"/>
      <c r="EU157" s="409"/>
      <c r="EV157" s="409"/>
      <c r="EW157" s="409"/>
      <c r="EX157" s="409"/>
      <c r="EY157" s="409"/>
      <c r="EZ157" s="409"/>
      <c r="FA157" s="409"/>
      <c r="FB157" s="409"/>
      <c r="FC157" s="409"/>
      <c r="FD157" s="409"/>
      <c r="FE157" s="409"/>
      <c r="FF157" s="409"/>
      <c r="FG157" s="409"/>
      <c r="FH157" s="409"/>
      <c r="FI157" s="409"/>
      <c r="FJ157" s="409"/>
      <c r="FK157" s="409"/>
      <c r="FL157" s="409"/>
      <c r="FM157" s="409"/>
      <c r="FN157" s="409"/>
      <c r="FO157" s="409"/>
      <c r="FP157" s="409"/>
      <c r="FQ157" s="409"/>
      <c r="FR157" s="409"/>
      <c r="FS157" s="409"/>
      <c r="FT157" s="409"/>
      <c r="FU157" s="409"/>
      <c r="FV157" s="409"/>
      <c r="FW157" s="409"/>
      <c r="FX157" s="409"/>
      <c r="FY157" s="409"/>
      <c r="FZ157" s="409"/>
      <c r="GA157" s="409"/>
      <c r="GB157" s="409"/>
      <c r="GC157" s="409"/>
      <c r="GD157" s="409"/>
      <c r="GE157" s="409"/>
      <c r="GF157" s="409"/>
      <c r="GG157" s="409"/>
      <c r="GH157" s="409"/>
      <c r="GI157" s="409"/>
      <c r="GJ157" s="409"/>
      <c r="GK157" s="409"/>
      <c r="GL157" s="409"/>
      <c r="GM157" s="409"/>
      <c r="GN157" s="409"/>
      <c r="GO157" s="409"/>
      <c r="GP157" s="409"/>
      <c r="GQ157" s="409"/>
      <c r="GR157" s="409"/>
      <c r="GS157" s="409"/>
      <c r="GT157" s="409"/>
      <c r="GU157" s="409"/>
      <c r="GV157" s="409"/>
      <c r="GW157" s="409"/>
      <c r="GX157" s="409"/>
      <c r="GY157" s="409"/>
      <c r="GZ157" s="409"/>
      <c r="HA157" s="409"/>
      <c r="HB157" s="409"/>
      <c r="HC157" s="409"/>
      <c r="HD157" s="409"/>
      <c r="HE157" s="409"/>
      <c r="HF157" s="409"/>
      <c r="HG157" s="409"/>
      <c r="HH157" s="409"/>
      <c r="HI157" s="409"/>
      <c r="HJ157" s="409"/>
      <c r="HK157" s="409"/>
      <c r="HL157" s="409"/>
      <c r="HM157" s="409"/>
      <c r="HN157" s="409"/>
      <c r="HO157" s="409"/>
      <c r="HP157" s="409"/>
      <c r="HQ157" s="409"/>
      <c r="HR157" s="409"/>
      <c r="HS157" s="409"/>
      <c r="HT157" s="409"/>
      <c r="HU157" s="409"/>
      <c r="HV157" s="409"/>
      <c r="HW157" s="409"/>
      <c r="HX157" s="409"/>
      <c r="HY157" s="409"/>
      <c r="HZ157" s="409"/>
      <c r="IA157" s="409"/>
      <c r="IB157" s="409"/>
      <c r="IC157" s="409"/>
      <c r="ID157" s="409"/>
      <c r="IE157" s="409"/>
      <c r="IF157" s="409"/>
      <c r="IG157" s="409"/>
      <c r="IH157" s="409"/>
      <c r="II157" s="409"/>
      <c r="IJ157" s="409"/>
      <c r="IK157" s="409"/>
      <c r="IL157" s="409"/>
      <c r="IM157" s="409"/>
      <c r="IN157" s="409"/>
      <c r="IO157" s="409"/>
      <c r="IP157" s="409"/>
      <c r="IQ157" s="409"/>
      <c r="IR157" s="409"/>
      <c r="IS157" s="409"/>
      <c r="IT157" s="409"/>
      <c r="IU157" s="409"/>
      <c r="IV157" s="409"/>
    </row>
    <row r="158" spans="1:256" s="404" customFormat="1" ht="30">
      <c r="A158" s="67">
        <v>149</v>
      </c>
      <c r="B158" s="456" t="s">
        <v>4980</v>
      </c>
      <c r="C158" s="488" t="s">
        <v>1584</v>
      </c>
      <c r="D158" s="456" t="s">
        <v>1586</v>
      </c>
      <c r="E158" s="456" t="s">
        <v>5299</v>
      </c>
      <c r="F158" s="456" t="s">
        <v>494</v>
      </c>
      <c r="G158" s="456" t="s">
        <v>5300</v>
      </c>
      <c r="H158" s="456" t="s">
        <v>5800</v>
      </c>
      <c r="I158" s="456" t="s">
        <v>311</v>
      </c>
      <c r="J158" s="439"/>
      <c r="K158" s="440"/>
      <c r="L158" s="435"/>
      <c r="M158" s="68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  <c r="AA158" s="409"/>
      <c r="AB158" s="409"/>
      <c r="AC158" s="409"/>
      <c r="AD158" s="409"/>
      <c r="AE158" s="409"/>
      <c r="AF158" s="409"/>
      <c r="AG158" s="409"/>
      <c r="AH158" s="409"/>
      <c r="AI158" s="409"/>
      <c r="AJ158" s="409"/>
      <c r="AK158" s="409"/>
      <c r="AL158" s="409"/>
      <c r="AM158" s="409"/>
      <c r="AN158" s="409"/>
      <c r="AO158" s="409"/>
      <c r="AP158" s="409"/>
      <c r="AQ158" s="409"/>
      <c r="AR158" s="409"/>
      <c r="AS158" s="409"/>
      <c r="AT158" s="409"/>
      <c r="AU158" s="409"/>
      <c r="AV158" s="409"/>
      <c r="AW158" s="409"/>
      <c r="AX158" s="409"/>
      <c r="AY158" s="409"/>
      <c r="AZ158" s="409"/>
      <c r="BA158" s="409"/>
      <c r="BB158" s="409"/>
      <c r="BC158" s="409"/>
      <c r="BD158" s="409"/>
      <c r="BE158" s="409"/>
      <c r="BF158" s="409"/>
      <c r="BG158" s="409"/>
      <c r="BH158" s="409"/>
      <c r="BI158" s="409"/>
      <c r="BJ158" s="409"/>
      <c r="BK158" s="409"/>
      <c r="BL158" s="409"/>
      <c r="BM158" s="409"/>
      <c r="BN158" s="409"/>
      <c r="BO158" s="409"/>
      <c r="BP158" s="409"/>
      <c r="BQ158" s="409"/>
      <c r="BR158" s="409"/>
      <c r="BS158" s="409"/>
      <c r="BT158" s="409"/>
      <c r="BU158" s="409"/>
      <c r="BV158" s="409"/>
      <c r="BW158" s="409"/>
      <c r="BX158" s="409"/>
      <c r="BY158" s="409"/>
      <c r="BZ158" s="409"/>
      <c r="CA158" s="409"/>
      <c r="CB158" s="409"/>
      <c r="CC158" s="409"/>
      <c r="CD158" s="409"/>
      <c r="CE158" s="409"/>
      <c r="CF158" s="409"/>
      <c r="CG158" s="409"/>
      <c r="CH158" s="409"/>
      <c r="CI158" s="409"/>
      <c r="CJ158" s="409"/>
      <c r="CK158" s="409"/>
      <c r="CL158" s="409"/>
      <c r="CM158" s="409"/>
      <c r="CN158" s="409"/>
      <c r="CO158" s="409"/>
      <c r="CP158" s="409"/>
      <c r="CQ158" s="409"/>
      <c r="CR158" s="409"/>
      <c r="CS158" s="409"/>
      <c r="CT158" s="409"/>
      <c r="CU158" s="409"/>
      <c r="CV158" s="409"/>
      <c r="CW158" s="409"/>
      <c r="CX158" s="409"/>
      <c r="CY158" s="409"/>
      <c r="CZ158" s="409"/>
      <c r="DA158" s="409"/>
      <c r="DB158" s="409"/>
      <c r="DC158" s="409"/>
      <c r="DD158" s="409"/>
      <c r="DE158" s="409"/>
      <c r="DF158" s="409"/>
      <c r="DG158" s="409"/>
      <c r="DH158" s="409"/>
      <c r="DI158" s="409"/>
      <c r="DJ158" s="409"/>
      <c r="DK158" s="409"/>
      <c r="DL158" s="409"/>
      <c r="DM158" s="409"/>
      <c r="DN158" s="409"/>
      <c r="DO158" s="409"/>
      <c r="DP158" s="409"/>
      <c r="DQ158" s="409"/>
      <c r="DR158" s="409"/>
      <c r="DS158" s="409"/>
      <c r="DT158" s="409"/>
      <c r="DU158" s="409"/>
      <c r="DV158" s="409"/>
      <c r="DW158" s="409"/>
      <c r="DX158" s="409"/>
      <c r="DY158" s="409"/>
      <c r="DZ158" s="409"/>
      <c r="EA158" s="409"/>
      <c r="EB158" s="409"/>
      <c r="EC158" s="409"/>
      <c r="ED158" s="409"/>
      <c r="EE158" s="409"/>
      <c r="EF158" s="409"/>
      <c r="EG158" s="409"/>
      <c r="EH158" s="409"/>
      <c r="EI158" s="409"/>
      <c r="EJ158" s="409"/>
      <c r="EK158" s="409"/>
      <c r="EL158" s="409"/>
      <c r="EM158" s="409"/>
      <c r="EN158" s="409"/>
      <c r="EO158" s="409"/>
      <c r="EP158" s="409"/>
      <c r="EQ158" s="409"/>
      <c r="ER158" s="409"/>
      <c r="ES158" s="409"/>
      <c r="ET158" s="409"/>
      <c r="EU158" s="409"/>
      <c r="EV158" s="409"/>
      <c r="EW158" s="409"/>
      <c r="EX158" s="409"/>
      <c r="EY158" s="409"/>
      <c r="EZ158" s="409"/>
      <c r="FA158" s="409"/>
      <c r="FB158" s="409"/>
      <c r="FC158" s="409"/>
      <c r="FD158" s="409"/>
      <c r="FE158" s="409"/>
      <c r="FF158" s="409"/>
      <c r="FG158" s="409"/>
      <c r="FH158" s="409"/>
      <c r="FI158" s="409"/>
      <c r="FJ158" s="409"/>
      <c r="FK158" s="409"/>
      <c r="FL158" s="409"/>
      <c r="FM158" s="409"/>
      <c r="FN158" s="409"/>
      <c r="FO158" s="409"/>
      <c r="FP158" s="409"/>
      <c r="FQ158" s="409"/>
      <c r="FR158" s="409"/>
      <c r="FS158" s="409"/>
      <c r="FT158" s="409"/>
      <c r="FU158" s="409"/>
      <c r="FV158" s="409"/>
      <c r="FW158" s="409"/>
      <c r="FX158" s="409"/>
      <c r="FY158" s="409"/>
      <c r="FZ158" s="409"/>
      <c r="GA158" s="409"/>
      <c r="GB158" s="409"/>
      <c r="GC158" s="409"/>
      <c r="GD158" s="409"/>
      <c r="GE158" s="409"/>
      <c r="GF158" s="409"/>
      <c r="GG158" s="409"/>
      <c r="GH158" s="409"/>
      <c r="GI158" s="409"/>
      <c r="GJ158" s="409"/>
      <c r="GK158" s="409"/>
      <c r="GL158" s="409"/>
      <c r="GM158" s="409"/>
      <c r="GN158" s="409"/>
      <c r="GO158" s="409"/>
      <c r="GP158" s="409"/>
      <c r="GQ158" s="409"/>
      <c r="GR158" s="409"/>
      <c r="GS158" s="409"/>
      <c r="GT158" s="409"/>
      <c r="GU158" s="409"/>
      <c r="GV158" s="409"/>
      <c r="GW158" s="409"/>
      <c r="GX158" s="409"/>
      <c r="GY158" s="409"/>
      <c r="GZ158" s="409"/>
      <c r="HA158" s="409"/>
      <c r="HB158" s="409"/>
      <c r="HC158" s="409"/>
      <c r="HD158" s="409"/>
      <c r="HE158" s="409"/>
      <c r="HF158" s="409"/>
      <c r="HG158" s="409"/>
      <c r="HH158" s="409"/>
      <c r="HI158" s="409"/>
      <c r="HJ158" s="409"/>
      <c r="HK158" s="409"/>
      <c r="HL158" s="409"/>
      <c r="HM158" s="409"/>
      <c r="HN158" s="409"/>
      <c r="HO158" s="409"/>
      <c r="HP158" s="409"/>
      <c r="HQ158" s="409"/>
      <c r="HR158" s="409"/>
      <c r="HS158" s="409"/>
      <c r="HT158" s="409"/>
      <c r="HU158" s="409"/>
      <c r="HV158" s="409"/>
      <c r="HW158" s="409"/>
      <c r="HX158" s="409"/>
      <c r="HY158" s="409"/>
      <c r="HZ158" s="409"/>
      <c r="IA158" s="409"/>
      <c r="IB158" s="409"/>
      <c r="IC158" s="409"/>
      <c r="ID158" s="409"/>
      <c r="IE158" s="409"/>
      <c r="IF158" s="409"/>
      <c r="IG158" s="409"/>
      <c r="IH158" s="409"/>
      <c r="II158" s="409"/>
      <c r="IJ158" s="409"/>
      <c r="IK158" s="409"/>
      <c r="IL158" s="409"/>
      <c r="IM158" s="409"/>
      <c r="IN158" s="409"/>
      <c r="IO158" s="409"/>
      <c r="IP158" s="409"/>
      <c r="IQ158" s="409"/>
      <c r="IR158" s="409"/>
      <c r="IS158" s="409"/>
      <c r="IT158" s="409"/>
      <c r="IU158" s="409"/>
      <c r="IV158" s="409"/>
    </row>
    <row r="159" spans="1:256" s="404" customFormat="1" ht="30">
      <c r="A159" s="65">
        <v>150</v>
      </c>
      <c r="B159" s="456" t="s">
        <v>4982</v>
      </c>
      <c r="C159" s="488" t="s">
        <v>1584</v>
      </c>
      <c r="D159" s="456" t="s">
        <v>1586</v>
      </c>
      <c r="E159" s="456" t="s">
        <v>5301</v>
      </c>
      <c r="F159" s="456" t="s">
        <v>375</v>
      </c>
      <c r="G159" s="456" t="s">
        <v>5302</v>
      </c>
      <c r="H159" s="456" t="s">
        <v>5801</v>
      </c>
      <c r="I159" s="456" t="s">
        <v>311</v>
      </c>
      <c r="J159" s="439"/>
      <c r="K159" s="440"/>
      <c r="L159" s="435"/>
      <c r="M159" s="68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  <c r="AA159" s="409"/>
      <c r="AB159" s="409"/>
      <c r="AC159" s="409"/>
      <c r="AD159" s="409"/>
      <c r="AE159" s="409"/>
      <c r="AF159" s="409"/>
      <c r="AG159" s="409"/>
      <c r="AH159" s="409"/>
      <c r="AI159" s="409"/>
      <c r="AJ159" s="409"/>
      <c r="AK159" s="409"/>
      <c r="AL159" s="409"/>
      <c r="AM159" s="409"/>
      <c r="AN159" s="409"/>
      <c r="AO159" s="409"/>
      <c r="AP159" s="409"/>
      <c r="AQ159" s="409"/>
      <c r="AR159" s="409"/>
      <c r="AS159" s="409"/>
      <c r="AT159" s="409"/>
      <c r="AU159" s="409"/>
      <c r="AV159" s="409"/>
      <c r="AW159" s="409"/>
      <c r="AX159" s="409"/>
      <c r="AY159" s="409"/>
      <c r="AZ159" s="409"/>
      <c r="BA159" s="409"/>
      <c r="BB159" s="409"/>
      <c r="BC159" s="409"/>
      <c r="BD159" s="409"/>
      <c r="BE159" s="409"/>
      <c r="BF159" s="409"/>
      <c r="BG159" s="409"/>
      <c r="BH159" s="409"/>
      <c r="BI159" s="409"/>
      <c r="BJ159" s="409"/>
      <c r="BK159" s="409"/>
      <c r="BL159" s="409"/>
      <c r="BM159" s="409"/>
      <c r="BN159" s="409"/>
      <c r="BO159" s="409"/>
      <c r="BP159" s="409"/>
      <c r="BQ159" s="409"/>
      <c r="BR159" s="409"/>
      <c r="BS159" s="409"/>
      <c r="BT159" s="409"/>
      <c r="BU159" s="409"/>
      <c r="BV159" s="409"/>
      <c r="BW159" s="409"/>
      <c r="BX159" s="409"/>
      <c r="BY159" s="409"/>
      <c r="BZ159" s="409"/>
      <c r="CA159" s="409"/>
      <c r="CB159" s="409"/>
      <c r="CC159" s="409"/>
      <c r="CD159" s="409"/>
      <c r="CE159" s="409"/>
      <c r="CF159" s="409"/>
      <c r="CG159" s="409"/>
      <c r="CH159" s="409"/>
      <c r="CI159" s="409"/>
      <c r="CJ159" s="409"/>
      <c r="CK159" s="409"/>
      <c r="CL159" s="409"/>
      <c r="CM159" s="409"/>
      <c r="CN159" s="409"/>
      <c r="CO159" s="409"/>
      <c r="CP159" s="409"/>
      <c r="CQ159" s="409"/>
      <c r="CR159" s="409"/>
      <c r="CS159" s="409"/>
      <c r="CT159" s="409"/>
      <c r="CU159" s="409"/>
      <c r="CV159" s="409"/>
      <c r="CW159" s="409"/>
      <c r="CX159" s="409"/>
      <c r="CY159" s="409"/>
      <c r="CZ159" s="409"/>
      <c r="DA159" s="409"/>
      <c r="DB159" s="409"/>
      <c r="DC159" s="409"/>
      <c r="DD159" s="409"/>
      <c r="DE159" s="409"/>
      <c r="DF159" s="409"/>
      <c r="DG159" s="409"/>
      <c r="DH159" s="409"/>
      <c r="DI159" s="409"/>
      <c r="DJ159" s="409"/>
      <c r="DK159" s="409"/>
      <c r="DL159" s="409"/>
      <c r="DM159" s="409"/>
      <c r="DN159" s="409"/>
      <c r="DO159" s="409"/>
      <c r="DP159" s="409"/>
      <c r="DQ159" s="409"/>
      <c r="DR159" s="409"/>
      <c r="DS159" s="409"/>
      <c r="DT159" s="409"/>
      <c r="DU159" s="409"/>
      <c r="DV159" s="409"/>
      <c r="DW159" s="409"/>
      <c r="DX159" s="409"/>
      <c r="DY159" s="409"/>
      <c r="DZ159" s="409"/>
      <c r="EA159" s="409"/>
      <c r="EB159" s="409"/>
      <c r="EC159" s="409"/>
      <c r="ED159" s="409"/>
      <c r="EE159" s="409"/>
      <c r="EF159" s="409"/>
      <c r="EG159" s="409"/>
      <c r="EH159" s="409"/>
      <c r="EI159" s="409"/>
      <c r="EJ159" s="409"/>
      <c r="EK159" s="409"/>
      <c r="EL159" s="409"/>
      <c r="EM159" s="409"/>
      <c r="EN159" s="409"/>
      <c r="EO159" s="409"/>
      <c r="EP159" s="409"/>
      <c r="EQ159" s="409"/>
      <c r="ER159" s="409"/>
      <c r="ES159" s="409"/>
      <c r="ET159" s="409"/>
      <c r="EU159" s="409"/>
      <c r="EV159" s="409"/>
      <c r="EW159" s="409"/>
      <c r="EX159" s="409"/>
      <c r="EY159" s="409"/>
      <c r="EZ159" s="409"/>
      <c r="FA159" s="409"/>
      <c r="FB159" s="409"/>
      <c r="FC159" s="409"/>
      <c r="FD159" s="409"/>
      <c r="FE159" s="409"/>
      <c r="FF159" s="409"/>
      <c r="FG159" s="409"/>
      <c r="FH159" s="409"/>
      <c r="FI159" s="409"/>
      <c r="FJ159" s="409"/>
      <c r="FK159" s="409"/>
      <c r="FL159" s="409"/>
      <c r="FM159" s="409"/>
      <c r="FN159" s="409"/>
      <c r="FO159" s="409"/>
      <c r="FP159" s="409"/>
      <c r="FQ159" s="409"/>
      <c r="FR159" s="409"/>
      <c r="FS159" s="409"/>
      <c r="FT159" s="409"/>
      <c r="FU159" s="409"/>
      <c r="FV159" s="409"/>
      <c r="FW159" s="409"/>
      <c r="FX159" s="409"/>
      <c r="FY159" s="409"/>
      <c r="FZ159" s="409"/>
      <c r="GA159" s="409"/>
      <c r="GB159" s="409"/>
      <c r="GC159" s="409"/>
      <c r="GD159" s="409"/>
      <c r="GE159" s="409"/>
      <c r="GF159" s="409"/>
      <c r="GG159" s="409"/>
      <c r="GH159" s="409"/>
      <c r="GI159" s="409"/>
      <c r="GJ159" s="409"/>
      <c r="GK159" s="409"/>
      <c r="GL159" s="409"/>
      <c r="GM159" s="409"/>
      <c r="GN159" s="409"/>
      <c r="GO159" s="409"/>
      <c r="GP159" s="409"/>
      <c r="GQ159" s="409"/>
      <c r="GR159" s="409"/>
      <c r="GS159" s="409"/>
      <c r="GT159" s="409"/>
      <c r="GU159" s="409"/>
      <c r="GV159" s="409"/>
      <c r="GW159" s="409"/>
      <c r="GX159" s="409"/>
      <c r="GY159" s="409"/>
      <c r="GZ159" s="409"/>
      <c r="HA159" s="409"/>
      <c r="HB159" s="409"/>
      <c r="HC159" s="409"/>
      <c r="HD159" s="409"/>
      <c r="HE159" s="409"/>
      <c r="HF159" s="409"/>
      <c r="HG159" s="409"/>
      <c r="HH159" s="409"/>
      <c r="HI159" s="409"/>
      <c r="HJ159" s="409"/>
      <c r="HK159" s="409"/>
      <c r="HL159" s="409"/>
      <c r="HM159" s="409"/>
      <c r="HN159" s="409"/>
      <c r="HO159" s="409"/>
      <c r="HP159" s="409"/>
      <c r="HQ159" s="409"/>
      <c r="HR159" s="409"/>
      <c r="HS159" s="409"/>
      <c r="HT159" s="409"/>
      <c r="HU159" s="409"/>
      <c r="HV159" s="409"/>
      <c r="HW159" s="409"/>
      <c r="HX159" s="409"/>
      <c r="HY159" s="409"/>
      <c r="HZ159" s="409"/>
      <c r="IA159" s="409"/>
      <c r="IB159" s="409"/>
      <c r="IC159" s="409"/>
      <c r="ID159" s="409"/>
      <c r="IE159" s="409"/>
      <c r="IF159" s="409"/>
      <c r="IG159" s="409"/>
      <c r="IH159" s="409"/>
      <c r="II159" s="409"/>
      <c r="IJ159" s="409"/>
      <c r="IK159" s="409"/>
      <c r="IL159" s="409"/>
      <c r="IM159" s="409"/>
      <c r="IN159" s="409"/>
      <c r="IO159" s="409"/>
      <c r="IP159" s="409"/>
      <c r="IQ159" s="409"/>
      <c r="IR159" s="409"/>
      <c r="IS159" s="409"/>
      <c r="IT159" s="409"/>
      <c r="IU159" s="409"/>
      <c r="IV159" s="409"/>
    </row>
    <row r="160" spans="1:256" s="404" customFormat="1" ht="30">
      <c r="A160" s="67">
        <v>151</v>
      </c>
      <c r="B160" s="456" t="s">
        <v>4982</v>
      </c>
      <c r="C160" s="488" t="s">
        <v>1584</v>
      </c>
      <c r="D160" s="456" t="s">
        <v>1622</v>
      </c>
      <c r="E160" s="456" t="s">
        <v>1708</v>
      </c>
      <c r="F160" s="456" t="s">
        <v>316</v>
      </c>
      <c r="G160" s="456" t="s">
        <v>5303</v>
      </c>
      <c r="H160" s="456" t="s">
        <v>5802</v>
      </c>
      <c r="I160" s="456" t="s">
        <v>311</v>
      </c>
      <c r="J160" s="439"/>
      <c r="K160" s="440"/>
      <c r="L160" s="435"/>
      <c r="M160" s="68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409"/>
      <c r="AA160" s="409"/>
      <c r="AB160" s="409"/>
      <c r="AC160" s="409"/>
      <c r="AD160" s="409"/>
      <c r="AE160" s="409"/>
      <c r="AF160" s="409"/>
      <c r="AG160" s="409"/>
      <c r="AH160" s="409"/>
      <c r="AI160" s="409"/>
      <c r="AJ160" s="409"/>
      <c r="AK160" s="409"/>
      <c r="AL160" s="409"/>
      <c r="AM160" s="409"/>
      <c r="AN160" s="409"/>
      <c r="AO160" s="409"/>
      <c r="AP160" s="409"/>
      <c r="AQ160" s="409"/>
      <c r="AR160" s="409"/>
      <c r="AS160" s="409"/>
      <c r="AT160" s="409"/>
      <c r="AU160" s="409"/>
      <c r="AV160" s="409"/>
      <c r="AW160" s="409"/>
      <c r="AX160" s="409"/>
      <c r="AY160" s="409"/>
      <c r="AZ160" s="409"/>
      <c r="BA160" s="409"/>
      <c r="BB160" s="409"/>
      <c r="BC160" s="409"/>
      <c r="BD160" s="409"/>
      <c r="BE160" s="409"/>
      <c r="BF160" s="409"/>
      <c r="BG160" s="409"/>
      <c r="BH160" s="409"/>
      <c r="BI160" s="409"/>
      <c r="BJ160" s="409"/>
      <c r="BK160" s="409"/>
      <c r="BL160" s="409"/>
      <c r="BM160" s="409"/>
      <c r="BN160" s="409"/>
      <c r="BO160" s="409"/>
      <c r="BP160" s="409"/>
      <c r="BQ160" s="409"/>
      <c r="BR160" s="409"/>
      <c r="BS160" s="409"/>
      <c r="BT160" s="409"/>
      <c r="BU160" s="409"/>
      <c r="BV160" s="409"/>
      <c r="BW160" s="409"/>
      <c r="BX160" s="409"/>
      <c r="BY160" s="409"/>
      <c r="BZ160" s="409"/>
      <c r="CA160" s="409"/>
      <c r="CB160" s="409"/>
      <c r="CC160" s="409"/>
      <c r="CD160" s="409"/>
      <c r="CE160" s="409"/>
      <c r="CF160" s="409"/>
      <c r="CG160" s="409"/>
      <c r="CH160" s="409"/>
      <c r="CI160" s="409"/>
      <c r="CJ160" s="409"/>
      <c r="CK160" s="409"/>
      <c r="CL160" s="409"/>
      <c r="CM160" s="409"/>
      <c r="CN160" s="409"/>
      <c r="CO160" s="409"/>
      <c r="CP160" s="409"/>
      <c r="CQ160" s="409"/>
      <c r="CR160" s="409"/>
      <c r="CS160" s="409"/>
      <c r="CT160" s="409"/>
      <c r="CU160" s="409"/>
      <c r="CV160" s="409"/>
      <c r="CW160" s="409"/>
      <c r="CX160" s="409"/>
      <c r="CY160" s="409"/>
      <c r="CZ160" s="409"/>
      <c r="DA160" s="409"/>
      <c r="DB160" s="409"/>
      <c r="DC160" s="409"/>
      <c r="DD160" s="409"/>
      <c r="DE160" s="409"/>
      <c r="DF160" s="409"/>
      <c r="DG160" s="409"/>
      <c r="DH160" s="409"/>
      <c r="DI160" s="409"/>
      <c r="DJ160" s="409"/>
      <c r="DK160" s="409"/>
      <c r="DL160" s="409"/>
      <c r="DM160" s="409"/>
      <c r="DN160" s="409"/>
      <c r="DO160" s="409"/>
      <c r="DP160" s="409"/>
      <c r="DQ160" s="409"/>
      <c r="DR160" s="409"/>
      <c r="DS160" s="409"/>
      <c r="DT160" s="409"/>
      <c r="DU160" s="409"/>
      <c r="DV160" s="409"/>
      <c r="DW160" s="409"/>
      <c r="DX160" s="409"/>
      <c r="DY160" s="409"/>
      <c r="DZ160" s="409"/>
      <c r="EA160" s="409"/>
      <c r="EB160" s="409"/>
      <c r="EC160" s="409"/>
      <c r="ED160" s="409"/>
      <c r="EE160" s="409"/>
      <c r="EF160" s="409"/>
      <c r="EG160" s="409"/>
      <c r="EH160" s="409"/>
      <c r="EI160" s="409"/>
      <c r="EJ160" s="409"/>
      <c r="EK160" s="409"/>
      <c r="EL160" s="409"/>
      <c r="EM160" s="409"/>
      <c r="EN160" s="409"/>
      <c r="EO160" s="409"/>
      <c r="EP160" s="409"/>
      <c r="EQ160" s="409"/>
      <c r="ER160" s="409"/>
      <c r="ES160" s="409"/>
      <c r="ET160" s="409"/>
      <c r="EU160" s="409"/>
      <c r="EV160" s="409"/>
      <c r="EW160" s="409"/>
      <c r="EX160" s="409"/>
      <c r="EY160" s="409"/>
      <c r="EZ160" s="409"/>
      <c r="FA160" s="409"/>
      <c r="FB160" s="409"/>
      <c r="FC160" s="409"/>
      <c r="FD160" s="409"/>
      <c r="FE160" s="409"/>
      <c r="FF160" s="409"/>
      <c r="FG160" s="409"/>
      <c r="FH160" s="409"/>
      <c r="FI160" s="409"/>
      <c r="FJ160" s="409"/>
      <c r="FK160" s="409"/>
      <c r="FL160" s="409"/>
      <c r="FM160" s="409"/>
      <c r="FN160" s="409"/>
      <c r="FO160" s="409"/>
      <c r="FP160" s="409"/>
      <c r="FQ160" s="409"/>
      <c r="FR160" s="409"/>
      <c r="FS160" s="409"/>
      <c r="FT160" s="409"/>
      <c r="FU160" s="409"/>
      <c r="FV160" s="409"/>
      <c r="FW160" s="409"/>
      <c r="FX160" s="409"/>
      <c r="FY160" s="409"/>
      <c r="FZ160" s="409"/>
      <c r="GA160" s="409"/>
      <c r="GB160" s="409"/>
      <c r="GC160" s="409"/>
      <c r="GD160" s="409"/>
      <c r="GE160" s="409"/>
      <c r="GF160" s="409"/>
      <c r="GG160" s="409"/>
      <c r="GH160" s="409"/>
      <c r="GI160" s="409"/>
      <c r="GJ160" s="409"/>
      <c r="GK160" s="409"/>
      <c r="GL160" s="409"/>
      <c r="GM160" s="409"/>
      <c r="GN160" s="409"/>
      <c r="GO160" s="409"/>
      <c r="GP160" s="409"/>
      <c r="GQ160" s="409"/>
      <c r="GR160" s="409"/>
      <c r="GS160" s="409"/>
      <c r="GT160" s="409"/>
      <c r="GU160" s="409"/>
      <c r="GV160" s="409"/>
      <c r="GW160" s="409"/>
      <c r="GX160" s="409"/>
      <c r="GY160" s="409"/>
      <c r="GZ160" s="409"/>
      <c r="HA160" s="409"/>
      <c r="HB160" s="409"/>
      <c r="HC160" s="409"/>
      <c r="HD160" s="409"/>
      <c r="HE160" s="409"/>
      <c r="HF160" s="409"/>
      <c r="HG160" s="409"/>
      <c r="HH160" s="409"/>
      <c r="HI160" s="409"/>
      <c r="HJ160" s="409"/>
      <c r="HK160" s="409"/>
      <c r="HL160" s="409"/>
      <c r="HM160" s="409"/>
      <c r="HN160" s="409"/>
      <c r="HO160" s="409"/>
      <c r="HP160" s="409"/>
      <c r="HQ160" s="409"/>
      <c r="HR160" s="409"/>
      <c r="HS160" s="409"/>
      <c r="HT160" s="409"/>
      <c r="HU160" s="409"/>
      <c r="HV160" s="409"/>
      <c r="HW160" s="409"/>
      <c r="HX160" s="409"/>
      <c r="HY160" s="409"/>
      <c r="HZ160" s="409"/>
      <c r="IA160" s="409"/>
      <c r="IB160" s="409"/>
      <c r="IC160" s="409"/>
      <c r="ID160" s="409"/>
      <c r="IE160" s="409"/>
      <c r="IF160" s="409"/>
      <c r="IG160" s="409"/>
      <c r="IH160" s="409"/>
      <c r="II160" s="409"/>
      <c r="IJ160" s="409"/>
      <c r="IK160" s="409"/>
      <c r="IL160" s="409"/>
      <c r="IM160" s="409"/>
      <c r="IN160" s="409"/>
      <c r="IO160" s="409"/>
      <c r="IP160" s="409"/>
      <c r="IQ160" s="409"/>
      <c r="IR160" s="409"/>
      <c r="IS160" s="409"/>
      <c r="IT160" s="409"/>
      <c r="IU160" s="409"/>
      <c r="IV160" s="409"/>
    </row>
    <row r="161" spans="1:256" s="404" customFormat="1" ht="30">
      <c r="A161" s="67">
        <v>152</v>
      </c>
      <c r="B161" s="456" t="s">
        <v>4982</v>
      </c>
      <c r="C161" s="488" t="s">
        <v>1584</v>
      </c>
      <c r="D161" s="456" t="s">
        <v>1622</v>
      </c>
      <c r="E161" s="456" t="s">
        <v>5304</v>
      </c>
      <c r="F161" s="456" t="s">
        <v>1721</v>
      </c>
      <c r="G161" s="456" t="s">
        <v>5305</v>
      </c>
      <c r="H161" s="456" t="s">
        <v>5803</v>
      </c>
      <c r="I161" s="456" t="s">
        <v>311</v>
      </c>
      <c r="J161" s="439"/>
      <c r="K161" s="440"/>
      <c r="L161" s="435"/>
      <c r="M161" s="68"/>
      <c r="N161" s="409"/>
      <c r="O161" s="409"/>
      <c r="P161" s="409"/>
      <c r="Q161" s="409"/>
      <c r="R161" s="409"/>
      <c r="S161" s="409"/>
      <c r="T161" s="409"/>
      <c r="U161" s="409"/>
      <c r="V161" s="409"/>
      <c r="W161" s="409"/>
      <c r="X161" s="409"/>
      <c r="Y161" s="409"/>
      <c r="Z161" s="409"/>
      <c r="AA161" s="409"/>
      <c r="AB161" s="409"/>
      <c r="AC161" s="409"/>
      <c r="AD161" s="409"/>
      <c r="AE161" s="409"/>
      <c r="AF161" s="409"/>
      <c r="AG161" s="409"/>
      <c r="AH161" s="409"/>
      <c r="AI161" s="409"/>
      <c r="AJ161" s="409"/>
      <c r="AK161" s="409"/>
      <c r="AL161" s="409"/>
      <c r="AM161" s="409"/>
      <c r="AN161" s="409"/>
      <c r="AO161" s="409"/>
      <c r="AP161" s="409"/>
      <c r="AQ161" s="409"/>
      <c r="AR161" s="409"/>
      <c r="AS161" s="409"/>
      <c r="AT161" s="409"/>
      <c r="AU161" s="409"/>
      <c r="AV161" s="409"/>
      <c r="AW161" s="409"/>
      <c r="AX161" s="409"/>
      <c r="AY161" s="409"/>
      <c r="AZ161" s="409"/>
      <c r="BA161" s="409"/>
      <c r="BB161" s="409"/>
      <c r="BC161" s="409"/>
      <c r="BD161" s="409"/>
      <c r="BE161" s="409"/>
      <c r="BF161" s="409"/>
      <c r="BG161" s="409"/>
      <c r="BH161" s="409"/>
      <c r="BI161" s="409"/>
      <c r="BJ161" s="409"/>
      <c r="BK161" s="409"/>
      <c r="BL161" s="409"/>
      <c r="BM161" s="409"/>
      <c r="BN161" s="409"/>
      <c r="BO161" s="409"/>
      <c r="BP161" s="409"/>
      <c r="BQ161" s="409"/>
      <c r="BR161" s="409"/>
      <c r="BS161" s="409"/>
      <c r="BT161" s="409"/>
      <c r="BU161" s="409"/>
      <c r="BV161" s="409"/>
      <c r="BW161" s="409"/>
      <c r="BX161" s="409"/>
      <c r="BY161" s="409"/>
      <c r="BZ161" s="409"/>
      <c r="CA161" s="409"/>
      <c r="CB161" s="409"/>
      <c r="CC161" s="409"/>
      <c r="CD161" s="409"/>
      <c r="CE161" s="409"/>
      <c r="CF161" s="409"/>
      <c r="CG161" s="409"/>
      <c r="CH161" s="409"/>
      <c r="CI161" s="409"/>
      <c r="CJ161" s="409"/>
      <c r="CK161" s="409"/>
      <c r="CL161" s="409"/>
      <c r="CM161" s="409"/>
      <c r="CN161" s="409"/>
      <c r="CO161" s="409"/>
      <c r="CP161" s="409"/>
      <c r="CQ161" s="409"/>
      <c r="CR161" s="409"/>
      <c r="CS161" s="409"/>
      <c r="CT161" s="409"/>
      <c r="CU161" s="409"/>
      <c r="CV161" s="409"/>
      <c r="CW161" s="409"/>
      <c r="CX161" s="409"/>
      <c r="CY161" s="409"/>
      <c r="CZ161" s="409"/>
      <c r="DA161" s="409"/>
      <c r="DB161" s="409"/>
      <c r="DC161" s="409"/>
      <c r="DD161" s="409"/>
      <c r="DE161" s="409"/>
      <c r="DF161" s="409"/>
      <c r="DG161" s="409"/>
      <c r="DH161" s="409"/>
      <c r="DI161" s="409"/>
      <c r="DJ161" s="409"/>
      <c r="DK161" s="409"/>
      <c r="DL161" s="409"/>
      <c r="DM161" s="409"/>
      <c r="DN161" s="409"/>
      <c r="DO161" s="409"/>
      <c r="DP161" s="409"/>
      <c r="DQ161" s="409"/>
      <c r="DR161" s="409"/>
      <c r="DS161" s="409"/>
      <c r="DT161" s="409"/>
      <c r="DU161" s="409"/>
      <c r="DV161" s="409"/>
      <c r="DW161" s="409"/>
      <c r="DX161" s="409"/>
      <c r="DY161" s="409"/>
      <c r="DZ161" s="409"/>
      <c r="EA161" s="409"/>
      <c r="EB161" s="409"/>
      <c r="EC161" s="409"/>
      <c r="ED161" s="409"/>
      <c r="EE161" s="409"/>
      <c r="EF161" s="409"/>
      <c r="EG161" s="409"/>
      <c r="EH161" s="409"/>
      <c r="EI161" s="409"/>
      <c r="EJ161" s="409"/>
      <c r="EK161" s="409"/>
      <c r="EL161" s="409"/>
      <c r="EM161" s="409"/>
      <c r="EN161" s="409"/>
      <c r="EO161" s="409"/>
      <c r="EP161" s="409"/>
      <c r="EQ161" s="409"/>
      <c r="ER161" s="409"/>
      <c r="ES161" s="409"/>
      <c r="ET161" s="409"/>
      <c r="EU161" s="409"/>
      <c r="EV161" s="409"/>
      <c r="EW161" s="409"/>
      <c r="EX161" s="409"/>
      <c r="EY161" s="409"/>
      <c r="EZ161" s="409"/>
      <c r="FA161" s="409"/>
      <c r="FB161" s="409"/>
      <c r="FC161" s="409"/>
      <c r="FD161" s="409"/>
      <c r="FE161" s="409"/>
      <c r="FF161" s="409"/>
      <c r="FG161" s="409"/>
      <c r="FH161" s="409"/>
      <c r="FI161" s="409"/>
      <c r="FJ161" s="409"/>
      <c r="FK161" s="409"/>
      <c r="FL161" s="409"/>
      <c r="FM161" s="409"/>
      <c r="FN161" s="409"/>
      <c r="FO161" s="409"/>
      <c r="FP161" s="409"/>
      <c r="FQ161" s="409"/>
      <c r="FR161" s="409"/>
      <c r="FS161" s="409"/>
      <c r="FT161" s="409"/>
      <c r="FU161" s="409"/>
      <c r="FV161" s="409"/>
      <c r="FW161" s="409"/>
      <c r="FX161" s="409"/>
      <c r="FY161" s="409"/>
      <c r="FZ161" s="409"/>
      <c r="GA161" s="409"/>
      <c r="GB161" s="409"/>
      <c r="GC161" s="409"/>
      <c r="GD161" s="409"/>
      <c r="GE161" s="409"/>
      <c r="GF161" s="409"/>
      <c r="GG161" s="409"/>
      <c r="GH161" s="409"/>
      <c r="GI161" s="409"/>
      <c r="GJ161" s="409"/>
      <c r="GK161" s="409"/>
      <c r="GL161" s="409"/>
      <c r="GM161" s="409"/>
      <c r="GN161" s="409"/>
      <c r="GO161" s="409"/>
      <c r="GP161" s="409"/>
      <c r="GQ161" s="409"/>
      <c r="GR161" s="409"/>
      <c r="GS161" s="409"/>
      <c r="GT161" s="409"/>
      <c r="GU161" s="409"/>
      <c r="GV161" s="409"/>
      <c r="GW161" s="409"/>
      <c r="GX161" s="409"/>
      <c r="GY161" s="409"/>
      <c r="GZ161" s="409"/>
      <c r="HA161" s="409"/>
      <c r="HB161" s="409"/>
      <c r="HC161" s="409"/>
      <c r="HD161" s="409"/>
      <c r="HE161" s="409"/>
      <c r="HF161" s="409"/>
      <c r="HG161" s="409"/>
      <c r="HH161" s="409"/>
      <c r="HI161" s="409"/>
      <c r="HJ161" s="409"/>
      <c r="HK161" s="409"/>
      <c r="HL161" s="409"/>
      <c r="HM161" s="409"/>
      <c r="HN161" s="409"/>
      <c r="HO161" s="409"/>
      <c r="HP161" s="409"/>
      <c r="HQ161" s="409"/>
      <c r="HR161" s="409"/>
      <c r="HS161" s="409"/>
      <c r="HT161" s="409"/>
      <c r="HU161" s="409"/>
      <c r="HV161" s="409"/>
      <c r="HW161" s="409"/>
      <c r="HX161" s="409"/>
      <c r="HY161" s="409"/>
      <c r="HZ161" s="409"/>
      <c r="IA161" s="409"/>
      <c r="IB161" s="409"/>
      <c r="IC161" s="409"/>
      <c r="ID161" s="409"/>
      <c r="IE161" s="409"/>
      <c r="IF161" s="409"/>
      <c r="IG161" s="409"/>
      <c r="IH161" s="409"/>
      <c r="II161" s="409"/>
      <c r="IJ161" s="409"/>
      <c r="IK161" s="409"/>
      <c r="IL161" s="409"/>
      <c r="IM161" s="409"/>
      <c r="IN161" s="409"/>
      <c r="IO161" s="409"/>
      <c r="IP161" s="409"/>
      <c r="IQ161" s="409"/>
      <c r="IR161" s="409"/>
      <c r="IS161" s="409"/>
      <c r="IT161" s="409"/>
      <c r="IU161" s="409"/>
      <c r="IV161" s="409"/>
    </row>
    <row r="162" spans="1:256" s="404" customFormat="1" ht="30">
      <c r="A162" s="65">
        <v>153</v>
      </c>
      <c r="B162" s="456" t="s">
        <v>4982</v>
      </c>
      <c r="C162" s="488" t="s">
        <v>1584</v>
      </c>
      <c r="D162" s="456" t="s">
        <v>1628</v>
      </c>
      <c r="E162" s="456" t="s">
        <v>5306</v>
      </c>
      <c r="F162" s="456" t="s">
        <v>5250</v>
      </c>
      <c r="G162" s="456" t="s">
        <v>5307</v>
      </c>
      <c r="H162" s="456" t="s">
        <v>5804</v>
      </c>
      <c r="I162" s="456" t="s">
        <v>311</v>
      </c>
      <c r="J162" s="439"/>
      <c r="K162" s="440"/>
      <c r="L162" s="435"/>
      <c r="M162" s="68"/>
      <c r="N162" s="409"/>
      <c r="O162" s="409"/>
      <c r="P162" s="409"/>
      <c r="Q162" s="409"/>
      <c r="R162" s="409"/>
      <c r="S162" s="409"/>
      <c r="T162" s="409"/>
      <c r="U162" s="409"/>
      <c r="V162" s="409"/>
      <c r="W162" s="409"/>
      <c r="X162" s="409"/>
      <c r="Y162" s="409"/>
      <c r="Z162" s="409"/>
      <c r="AA162" s="409"/>
      <c r="AB162" s="409"/>
      <c r="AC162" s="409"/>
      <c r="AD162" s="409"/>
      <c r="AE162" s="409"/>
      <c r="AF162" s="409"/>
      <c r="AG162" s="409"/>
      <c r="AH162" s="409"/>
      <c r="AI162" s="409"/>
      <c r="AJ162" s="409"/>
      <c r="AK162" s="409"/>
      <c r="AL162" s="409"/>
      <c r="AM162" s="409"/>
      <c r="AN162" s="409"/>
      <c r="AO162" s="409"/>
      <c r="AP162" s="409"/>
      <c r="AQ162" s="409"/>
      <c r="AR162" s="409"/>
      <c r="AS162" s="409"/>
      <c r="AT162" s="409"/>
      <c r="AU162" s="409"/>
      <c r="AV162" s="409"/>
      <c r="AW162" s="409"/>
      <c r="AX162" s="409"/>
      <c r="AY162" s="409"/>
      <c r="AZ162" s="409"/>
      <c r="BA162" s="409"/>
      <c r="BB162" s="409"/>
      <c r="BC162" s="409"/>
      <c r="BD162" s="409"/>
      <c r="BE162" s="409"/>
      <c r="BF162" s="409"/>
      <c r="BG162" s="409"/>
      <c r="BH162" s="409"/>
      <c r="BI162" s="409"/>
      <c r="BJ162" s="409"/>
      <c r="BK162" s="409"/>
      <c r="BL162" s="409"/>
      <c r="BM162" s="409"/>
      <c r="BN162" s="409"/>
      <c r="BO162" s="409"/>
      <c r="BP162" s="409"/>
      <c r="BQ162" s="409"/>
      <c r="BR162" s="409"/>
      <c r="BS162" s="409"/>
      <c r="BT162" s="409"/>
      <c r="BU162" s="409"/>
      <c r="BV162" s="409"/>
      <c r="BW162" s="409"/>
      <c r="BX162" s="409"/>
      <c r="BY162" s="409"/>
      <c r="BZ162" s="409"/>
      <c r="CA162" s="409"/>
      <c r="CB162" s="409"/>
      <c r="CC162" s="409"/>
      <c r="CD162" s="409"/>
      <c r="CE162" s="409"/>
      <c r="CF162" s="409"/>
      <c r="CG162" s="409"/>
      <c r="CH162" s="409"/>
      <c r="CI162" s="409"/>
      <c r="CJ162" s="409"/>
      <c r="CK162" s="409"/>
      <c r="CL162" s="409"/>
      <c r="CM162" s="409"/>
      <c r="CN162" s="409"/>
      <c r="CO162" s="409"/>
      <c r="CP162" s="409"/>
      <c r="CQ162" s="409"/>
      <c r="CR162" s="409"/>
      <c r="CS162" s="409"/>
      <c r="CT162" s="409"/>
      <c r="CU162" s="409"/>
      <c r="CV162" s="409"/>
      <c r="CW162" s="409"/>
      <c r="CX162" s="409"/>
      <c r="CY162" s="409"/>
      <c r="CZ162" s="409"/>
      <c r="DA162" s="409"/>
      <c r="DB162" s="409"/>
      <c r="DC162" s="409"/>
      <c r="DD162" s="409"/>
      <c r="DE162" s="409"/>
      <c r="DF162" s="409"/>
      <c r="DG162" s="409"/>
      <c r="DH162" s="409"/>
      <c r="DI162" s="409"/>
      <c r="DJ162" s="409"/>
      <c r="DK162" s="409"/>
      <c r="DL162" s="409"/>
      <c r="DM162" s="409"/>
      <c r="DN162" s="409"/>
      <c r="DO162" s="409"/>
      <c r="DP162" s="409"/>
      <c r="DQ162" s="409"/>
      <c r="DR162" s="409"/>
      <c r="DS162" s="409"/>
      <c r="DT162" s="409"/>
      <c r="DU162" s="409"/>
      <c r="DV162" s="409"/>
      <c r="DW162" s="409"/>
      <c r="DX162" s="409"/>
      <c r="DY162" s="409"/>
      <c r="DZ162" s="409"/>
      <c r="EA162" s="409"/>
      <c r="EB162" s="409"/>
      <c r="EC162" s="409"/>
      <c r="ED162" s="409"/>
      <c r="EE162" s="409"/>
      <c r="EF162" s="409"/>
      <c r="EG162" s="409"/>
      <c r="EH162" s="409"/>
      <c r="EI162" s="409"/>
      <c r="EJ162" s="409"/>
      <c r="EK162" s="409"/>
      <c r="EL162" s="409"/>
      <c r="EM162" s="409"/>
      <c r="EN162" s="409"/>
      <c r="EO162" s="409"/>
      <c r="EP162" s="409"/>
      <c r="EQ162" s="409"/>
      <c r="ER162" s="409"/>
      <c r="ES162" s="409"/>
      <c r="ET162" s="409"/>
      <c r="EU162" s="409"/>
      <c r="EV162" s="409"/>
      <c r="EW162" s="409"/>
      <c r="EX162" s="409"/>
      <c r="EY162" s="409"/>
      <c r="EZ162" s="409"/>
      <c r="FA162" s="409"/>
      <c r="FB162" s="409"/>
      <c r="FC162" s="409"/>
      <c r="FD162" s="409"/>
      <c r="FE162" s="409"/>
      <c r="FF162" s="409"/>
      <c r="FG162" s="409"/>
      <c r="FH162" s="409"/>
      <c r="FI162" s="409"/>
      <c r="FJ162" s="409"/>
      <c r="FK162" s="409"/>
      <c r="FL162" s="409"/>
      <c r="FM162" s="409"/>
      <c r="FN162" s="409"/>
      <c r="FO162" s="409"/>
      <c r="FP162" s="409"/>
      <c r="FQ162" s="409"/>
      <c r="FR162" s="409"/>
      <c r="FS162" s="409"/>
      <c r="FT162" s="409"/>
      <c r="FU162" s="409"/>
      <c r="FV162" s="409"/>
      <c r="FW162" s="409"/>
      <c r="FX162" s="409"/>
      <c r="FY162" s="409"/>
      <c r="FZ162" s="409"/>
      <c r="GA162" s="409"/>
      <c r="GB162" s="409"/>
      <c r="GC162" s="409"/>
      <c r="GD162" s="409"/>
      <c r="GE162" s="409"/>
      <c r="GF162" s="409"/>
      <c r="GG162" s="409"/>
      <c r="GH162" s="409"/>
      <c r="GI162" s="409"/>
      <c r="GJ162" s="409"/>
      <c r="GK162" s="409"/>
      <c r="GL162" s="409"/>
      <c r="GM162" s="409"/>
      <c r="GN162" s="409"/>
      <c r="GO162" s="409"/>
      <c r="GP162" s="409"/>
      <c r="GQ162" s="409"/>
      <c r="GR162" s="409"/>
      <c r="GS162" s="409"/>
      <c r="GT162" s="409"/>
      <c r="GU162" s="409"/>
      <c r="GV162" s="409"/>
      <c r="GW162" s="409"/>
      <c r="GX162" s="409"/>
      <c r="GY162" s="409"/>
      <c r="GZ162" s="409"/>
      <c r="HA162" s="409"/>
      <c r="HB162" s="409"/>
      <c r="HC162" s="409"/>
      <c r="HD162" s="409"/>
      <c r="HE162" s="409"/>
      <c r="HF162" s="409"/>
      <c r="HG162" s="409"/>
      <c r="HH162" s="409"/>
      <c r="HI162" s="409"/>
      <c r="HJ162" s="409"/>
      <c r="HK162" s="409"/>
      <c r="HL162" s="409"/>
      <c r="HM162" s="409"/>
      <c r="HN162" s="409"/>
      <c r="HO162" s="409"/>
      <c r="HP162" s="409"/>
      <c r="HQ162" s="409"/>
      <c r="HR162" s="409"/>
      <c r="HS162" s="409"/>
      <c r="HT162" s="409"/>
      <c r="HU162" s="409"/>
      <c r="HV162" s="409"/>
      <c r="HW162" s="409"/>
      <c r="HX162" s="409"/>
      <c r="HY162" s="409"/>
      <c r="HZ162" s="409"/>
      <c r="IA162" s="409"/>
      <c r="IB162" s="409"/>
      <c r="IC162" s="409"/>
      <c r="ID162" s="409"/>
      <c r="IE162" s="409"/>
      <c r="IF162" s="409"/>
      <c r="IG162" s="409"/>
      <c r="IH162" s="409"/>
      <c r="II162" s="409"/>
      <c r="IJ162" s="409"/>
      <c r="IK162" s="409"/>
      <c r="IL162" s="409"/>
      <c r="IM162" s="409"/>
      <c r="IN162" s="409"/>
      <c r="IO162" s="409"/>
      <c r="IP162" s="409"/>
      <c r="IQ162" s="409"/>
      <c r="IR162" s="409"/>
      <c r="IS162" s="409"/>
      <c r="IT162" s="409"/>
      <c r="IU162" s="409"/>
      <c r="IV162" s="409"/>
    </row>
    <row r="163" spans="1:256" s="404" customFormat="1" ht="30">
      <c r="A163" s="67">
        <v>154</v>
      </c>
      <c r="B163" s="456" t="s">
        <v>4982</v>
      </c>
      <c r="C163" s="488" t="s">
        <v>1584</v>
      </c>
      <c r="D163" s="456" t="s">
        <v>1586</v>
      </c>
      <c r="E163" s="456" t="s">
        <v>5308</v>
      </c>
      <c r="F163" s="456" t="s">
        <v>5309</v>
      </c>
      <c r="G163" s="456" t="s">
        <v>5310</v>
      </c>
      <c r="H163" s="456" t="s">
        <v>5805</v>
      </c>
      <c r="I163" s="456" t="s">
        <v>311</v>
      </c>
      <c r="J163" s="439"/>
      <c r="K163" s="440"/>
      <c r="L163" s="435"/>
      <c r="M163" s="68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  <c r="AA163" s="409"/>
      <c r="AB163" s="409"/>
      <c r="AC163" s="409"/>
      <c r="AD163" s="409"/>
      <c r="AE163" s="409"/>
      <c r="AF163" s="409"/>
      <c r="AG163" s="409"/>
      <c r="AH163" s="409"/>
      <c r="AI163" s="409"/>
      <c r="AJ163" s="409"/>
      <c r="AK163" s="409"/>
      <c r="AL163" s="409"/>
      <c r="AM163" s="409"/>
      <c r="AN163" s="409"/>
      <c r="AO163" s="409"/>
      <c r="AP163" s="409"/>
      <c r="AQ163" s="409"/>
      <c r="AR163" s="409"/>
      <c r="AS163" s="409"/>
      <c r="AT163" s="409"/>
      <c r="AU163" s="409"/>
      <c r="AV163" s="409"/>
      <c r="AW163" s="409"/>
      <c r="AX163" s="409"/>
      <c r="AY163" s="409"/>
      <c r="AZ163" s="409"/>
      <c r="BA163" s="409"/>
      <c r="BB163" s="409"/>
      <c r="BC163" s="409"/>
      <c r="BD163" s="409"/>
      <c r="BE163" s="409"/>
      <c r="BF163" s="409"/>
      <c r="BG163" s="409"/>
      <c r="BH163" s="409"/>
      <c r="BI163" s="409"/>
      <c r="BJ163" s="409"/>
      <c r="BK163" s="409"/>
      <c r="BL163" s="409"/>
      <c r="BM163" s="409"/>
      <c r="BN163" s="409"/>
      <c r="BO163" s="409"/>
      <c r="BP163" s="409"/>
      <c r="BQ163" s="409"/>
      <c r="BR163" s="409"/>
      <c r="BS163" s="409"/>
      <c r="BT163" s="409"/>
      <c r="BU163" s="409"/>
      <c r="BV163" s="409"/>
      <c r="BW163" s="409"/>
      <c r="BX163" s="409"/>
      <c r="BY163" s="409"/>
      <c r="BZ163" s="409"/>
      <c r="CA163" s="409"/>
      <c r="CB163" s="409"/>
      <c r="CC163" s="409"/>
      <c r="CD163" s="409"/>
      <c r="CE163" s="409"/>
      <c r="CF163" s="409"/>
      <c r="CG163" s="409"/>
      <c r="CH163" s="409"/>
      <c r="CI163" s="409"/>
      <c r="CJ163" s="409"/>
      <c r="CK163" s="409"/>
      <c r="CL163" s="409"/>
      <c r="CM163" s="409"/>
      <c r="CN163" s="409"/>
      <c r="CO163" s="409"/>
      <c r="CP163" s="409"/>
      <c r="CQ163" s="409"/>
      <c r="CR163" s="409"/>
      <c r="CS163" s="409"/>
      <c r="CT163" s="409"/>
      <c r="CU163" s="409"/>
      <c r="CV163" s="409"/>
      <c r="CW163" s="409"/>
      <c r="CX163" s="409"/>
      <c r="CY163" s="409"/>
      <c r="CZ163" s="409"/>
      <c r="DA163" s="409"/>
      <c r="DB163" s="409"/>
      <c r="DC163" s="409"/>
      <c r="DD163" s="409"/>
      <c r="DE163" s="409"/>
      <c r="DF163" s="409"/>
      <c r="DG163" s="409"/>
      <c r="DH163" s="409"/>
      <c r="DI163" s="409"/>
      <c r="DJ163" s="409"/>
      <c r="DK163" s="409"/>
      <c r="DL163" s="409"/>
      <c r="DM163" s="409"/>
      <c r="DN163" s="409"/>
      <c r="DO163" s="409"/>
      <c r="DP163" s="409"/>
      <c r="DQ163" s="409"/>
      <c r="DR163" s="409"/>
      <c r="DS163" s="409"/>
      <c r="DT163" s="409"/>
      <c r="DU163" s="409"/>
      <c r="DV163" s="409"/>
      <c r="DW163" s="409"/>
      <c r="DX163" s="409"/>
      <c r="DY163" s="409"/>
      <c r="DZ163" s="409"/>
      <c r="EA163" s="409"/>
      <c r="EB163" s="409"/>
      <c r="EC163" s="409"/>
      <c r="ED163" s="409"/>
      <c r="EE163" s="409"/>
      <c r="EF163" s="409"/>
      <c r="EG163" s="409"/>
      <c r="EH163" s="409"/>
      <c r="EI163" s="409"/>
      <c r="EJ163" s="409"/>
      <c r="EK163" s="409"/>
      <c r="EL163" s="409"/>
      <c r="EM163" s="409"/>
      <c r="EN163" s="409"/>
      <c r="EO163" s="409"/>
      <c r="EP163" s="409"/>
      <c r="EQ163" s="409"/>
      <c r="ER163" s="409"/>
      <c r="ES163" s="409"/>
      <c r="ET163" s="409"/>
      <c r="EU163" s="409"/>
      <c r="EV163" s="409"/>
      <c r="EW163" s="409"/>
      <c r="EX163" s="409"/>
      <c r="EY163" s="409"/>
      <c r="EZ163" s="409"/>
      <c r="FA163" s="409"/>
      <c r="FB163" s="409"/>
      <c r="FC163" s="409"/>
      <c r="FD163" s="409"/>
      <c r="FE163" s="409"/>
      <c r="FF163" s="409"/>
      <c r="FG163" s="409"/>
      <c r="FH163" s="409"/>
      <c r="FI163" s="409"/>
      <c r="FJ163" s="409"/>
      <c r="FK163" s="409"/>
      <c r="FL163" s="409"/>
      <c r="FM163" s="409"/>
      <c r="FN163" s="409"/>
      <c r="FO163" s="409"/>
      <c r="FP163" s="409"/>
      <c r="FQ163" s="409"/>
      <c r="FR163" s="409"/>
      <c r="FS163" s="409"/>
      <c r="FT163" s="409"/>
      <c r="FU163" s="409"/>
      <c r="FV163" s="409"/>
      <c r="FW163" s="409"/>
      <c r="FX163" s="409"/>
      <c r="FY163" s="409"/>
      <c r="FZ163" s="409"/>
      <c r="GA163" s="409"/>
      <c r="GB163" s="409"/>
      <c r="GC163" s="409"/>
      <c r="GD163" s="409"/>
      <c r="GE163" s="409"/>
      <c r="GF163" s="409"/>
      <c r="GG163" s="409"/>
      <c r="GH163" s="409"/>
      <c r="GI163" s="409"/>
      <c r="GJ163" s="409"/>
      <c r="GK163" s="409"/>
      <c r="GL163" s="409"/>
      <c r="GM163" s="409"/>
      <c r="GN163" s="409"/>
      <c r="GO163" s="409"/>
      <c r="GP163" s="409"/>
      <c r="GQ163" s="409"/>
      <c r="GR163" s="409"/>
      <c r="GS163" s="409"/>
      <c r="GT163" s="409"/>
      <c r="GU163" s="409"/>
      <c r="GV163" s="409"/>
      <c r="GW163" s="409"/>
      <c r="GX163" s="409"/>
      <c r="GY163" s="409"/>
      <c r="GZ163" s="409"/>
      <c r="HA163" s="409"/>
      <c r="HB163" s="409"/>
      <c r="HC163" s="409"/>
      <c r="HD163" s="409"/>
      <c r="HE163" s="409"/>
      <c r="HF163" s="409"/>
      <c r="HG163" s="409"/>
      <c r="HH163" s="409"/>
      <c r="HI163" s="409"/>
      <c r="HJ163" s="409"/>
      <c r="HK163" s="409"/>
      <c r="HL163" s="409"/>
      <c r="HM163" s="409"/>
      <c r="HN163" s="409"/>
      <c r="HO163" s="409"/>
      <c r="HP163" s="409"/>
      <c r="HQ163" s="409"/>
      <c r="HR163" s="409"/>
      <c r="HS163" s="409"/>
      <c r="HT163" s="409"/>
      <c r="HU163" s="409"/>
      <c r="HV163" s="409"/>
      <c r="HW163" s="409"/>
      <c r="HX163" s="409"/>
      <c r="HY163" s="409"/>
      <c r="HZ163" s="409"/>
      <c r="IA163" s="409"/>
      <c r="IB163" s="409"/>
      <c r="IC163" s="409"/>
      <c r="ID163" s="409"/>
      <c r="IE163" s="409"/>
      <c r="IF163" s="409"/>
      <c r="IG163" s="409"/>
      <c r="IH163" s="409"/>
      <c r="II163" s="409"/>
      <c r="IJ163" s="409"/>
      <c r="IK163" s="409"/>
      <c r="IL163" s="409"/>
      <c r="IM163" s="409"/>
      <c r="IN163" s="409"/>
      <c r="IO163" s="409"/>
      <c r="IP163" s="409"/>
      <c r="IQ163" s="409"/>
      <c r="IR163" s="409"/>
      <c r="IS163" s="409"/>
      <c r="IT163" s="409"/>
      <c r="IU163" s="409"/>
      <c r="IV163" s="409"/>
    </row>
    <row r="164" spans="1:256" s="404" customFormat="1" ht="30">
      <c r="A164" s="67">
        <v>155</v>
      </c>
      <c r="B164" s="456" t="s">
        <v>4982</v>
      </c>
      <c r="C164" s="488" t="s">
        <v>1584</v>
      </c>
      <c r="D164" s="456" t="s">
        <v>1586</v>
      </c>
      <c r="E164" s="456" t="s">
        <v>5311</v>
      </c>
      <c r="F164" s="456" t="s">
        <v>5312</v>
      </c>
      <c r="G164" s="456" t="s">
        <v>3451</v>
      </c>
      <c r="H164" s="456" t="s">
        <v>5806</v>
      </c>
      <c r="I164" s="456" t="s">
        <v>311</v>
      </c>
      <c r="J164" s="439"/>
      <c r="K164" s="422"/>
      <c r="L164" s="435"/>
      <c r="M164" s="68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409"/>
      <c r="AB164" s="409"/>
      <c r="AC164" s="409"/>
      <c r="AD164" s="409"/>
      <c r="AE164" s="409"/>
      <c r="AF164" s="409"/>
      <c r="AG164" s="409"/>
      <c r="AH164" s="409"/>
      <c r="AI164" s="409"/>
      <c r="AJ164" s="409"/>
      <c r="AK164" s="409"/>
      <c r="AL164" s="409"/>
      <c r="AM164" s="409"/>
      <c r="AN164" s="409"/>
      <c r="AO164" s="409"/>
      <c r="AP164" s="409"/>
      <c r="AQ164" s="409"/>
      <c r="AR164" s="409"/>
      <c r="AS164" s="409"/>
      <c r="AT164" s="409"/>
      <c r="AU164" s="409"/>
      <c r="AV164" s="409"/>
      <c r="AW164" s="409"/>
      <c r="AX164" s="409"/>
      <c r="AY164" s="409"/>
      <c r="AZ164" s="409"/>
      <c r="BA164" s="409"/>
      <c r="BB164" s="409"/>
      <c r="BC164" s="409"/>
      <c r="BD164" s="409"/>
      <c r="BE164" s="409"/>
      <c r="BF164" s="409"/>
      <c r="BG164" s="409"/>
      <c r="BH164" s="409"/>
      <c r="BI164" s="409"/>
      <c r="BJ164" s="409"/>
      <c r="BK164" s="409"/>
      <c r="BL164" s="409"/>
      <c r="BM164" s="409"/>
      <c r="BN164" s="409"/>
      <c r="BO164" s="409"/>
      <c r="BP164" s="409"/>
      <c r="BQ164" s="409"/>
      <c r="BR164" s="409"/>
      <c r="BS164" s="409"/>
      <c r="BT164" s="409"/>
      <c r="BU164" s="409"/>
      <c r="BV164" s="409"/>
      <c r="BW164" s="409"/>
      <c r="BX164" s="409"/>
      <c r="BY164" s="409"/>
      <c r="BZ164" s="409"/>
      <c r="CA164" s="409"/>
      <c r="CB164" s="409"/>
      <c r="CC164" s="409"/>
      <c r="CD164" s="409"/>
      <c r="CE164" s="409"/>
      <c r="CF164" s="409"/>
      <c r="CG164" s="409"/>
      <c r="CH164" s="409"/>
      <c r="CI164" s="409"/>
      <c r="CJ164" s="409"/>
      <c r="CK164" s="409"/>
      <c r="CL164" s="409"/>
      <c r="CM164" s="409"/>
      <c r="CN164" s="409"/>
      <c r="CO164" s="409"/>
      <c r="CP164" s="409"/>
      <c r="CQ164" s="409"/>
      <c r="CR164" s="409"/>
      <c r="CS164" s="409"/>
      <c r="CT164" s="409"/>
      <c r="CU164" s="409"/>
      <c r="CV164" s="409"/>
      <c r="CW164" s="409"/>
      <c r="CX164" s="409"/>
      <c r="CY164" s="409"/>
      <c r="CZ164" s="409"/>
      <c r="DA164" s="409"/>
      <c r="DB164" s="409"/>
      <c r="DC164" s="409"/>
      <c r="DD164" s="409"/>
      <c r="DE164" s="409"/>
      <c r="DF164" s="409"/>
      <c r="DG164" s="409"/>
      <c r="DH164" s="409"/>
      <c r="DI164" s="409"/>
      <c r="DJ164" s="409"/>
      <c r="DK164" s="409"/>
      <c r="DL164" s="409"/>
      <c r="DM164" s="409"/>
      <c r="DN164" s="409"/>
      <c r="DO164" s="409"/>
      <c r="DP164" s="409"/>
      <c r="DQ164" s="409"/>
      <c r="DR164" s="409"/>
      <c r="DS164" s="409"/>
      <c r="DT164" s="409"/>
      <c r="DU164" s="409"/>
      <c r="DV164" s="409"/>
      <c r="DW164" s="409"/>
      <c r="DX164" s="409"/>
      <c r="DY164" s="409"/>
      <c r="DZ164" s="409"/>
      <c r="EA164" s="409"/>
      <c r="EB164" s="409"/>
      <c r="EC164" s="409"/>
      <c r="ED164" s="409"/>
      <c r="EE164" s="409"/>
      <c r="EF164" s="409"/>
      <c r="EG164" s="409"/>
      <c r="EH164" s="409"/>
      <c r="EI164" s="409"/>
      <c r="EJ164" s="409"/>
      <c r="EK164" s="409"/>
      <c r="EL164" s="409"/>
      <c r="EM164" s="409"/>
      <c r="EN164" s="409"/>
      <c r="EO164" s="409"/>
      <c r="EP164" s="409"/>
      <c r="EQ164" s="409"/>
      <c r="ER164" s="409"/>
      <c r="ES164" s="409"/>
      <c r="ET164" s="409"/>
      <c r="EU164" s="409"/>
      <c r="EV164" s="409"/>
      <c r="EW164" s="409"/>
      <c r="EX164" s="409"/>
      <c r="EY164" s="409"/>
      <c r="EZ164" s="409"/>
      <c r="FA164" s="409"/>
      <c r="FB164" s="409"/>
      <c r="FC164" s="409"/>
      <c r="FD164" s="409"/>
      <c r="FE164" s="409"/>
      <c r="FF164" s="409"/>
      <c r="FG164" s="409"/>
      <c r="FH164" s="409"/>
      <c r="FI164" s="409"/>
      <c r="FJ164" s="409"/>
      <c r="FK164" s="409"/>
      <c r="FL164" s="409"/>
      <c r="FM164" s="409"/>
      <c r="FN164" s="409"/>
      <c r="FO164" s="409"/>
      <c r="FP164" s="409"/>
      <c r="FQ164" s="409"/>
      <c r="FR164" s="409"/>
      <c r="FS164" s="409"/>
      <c r="FT164" s="409"/>
      <c r="FU164" s="409"/>
      <c r="FV164" s="409"/>
      <c r="FW164" s="409"/>
      <c r="FX164" s="409"/>
      <c r="FY164" s="409"/>
      <c r="FZ164" s="409"/>
      <c r="GA164" s="409"/>
      <c r="GB164" s="409"/>
      <c r="GC164" s="409"/>
      <c r="GD164" s="409"/>
      <c r="GE164" s="409"/>
      <c r="GF164" s="409"/>
      <c r="GG164" s="409"/>
      <c r="GH164" s="409"/>
      <c r="GI164" s="409"/>
      <c r="GJ164" s="409"/>
      <c r="GK164" s="409"/>
      <c r="GL164" s="409"/>
      <c r="GM164" s="409"/>
      <c r="GN164" s="409"/>
      <c r="GO164" s="409"/>
      <c r="GP164" s="409"/>
      <c r="GQ164" s="409"/>
      <c r="GR164" s="409"/>
      <c r="GS164" s="409"/>
      <c r="GT164" s="409"/>
      <c r="GU164" s="409"/>
      <c r="GV164" s="409"/>
      <c r="GW164" s="409"/>
      <c r="GX164" s="409"/>
      <c r="GY164" s="409"/>
      <c r="GZ164" s="409"/>
      <c r="HA164" s="409"/>
      <c r="HB164" s="409"/>
      <c r="HC164" s="409"/>
      <c r="HD164" s="409"/>
      <c r="HE164" s="409"/>
      <c r="HF164" s="409"/>
      <c r="HG164" s="409"/>
      <c r="HH164" s="409"/>
      <c r="HI164" s="409"/>
      <c r="HJ164" s="409"/>
      <c r="HK164" s="409"/>
      <c r="HL164" s="409"/>
      <c r="HM164" s="409"/>
      <c r="HN164" s="409"/>
      <c r="HO164" s="409"/>
      <c r="HP164" s="409"/>
      <c r="HQ164" s="409"/>
      <c r="HR164" s="409"/>
      <c r="HS164" s="409"/>
      <c r="HT164" s="409"/>
      <c r="HU164" s="409"/>
      <c r="HV164" s="409"/>
      <c r="HW164" s="409"/>
      <c r="HX164" s="409"/>
      <c r="HY164" s="409"/>
      <c r="HZ164" s="409"/>
      <c r="IA164" s="409"/>
      <c r="IB164" s="409"/>
      <c r="IC164" s="409"/>
      <c r="ID164" s="409"/>
      <c r="IE164" s="409"/>
      <c r="IF164" s="409"/>
      <c r="IG164" s="409"/>
      <c r="IH164" s="409"/>
      <c r="II164" s="409"/>
      <c r="IJ164" s="409"/>
      <c r="IK164" s="409"/>
      <c r="IL164" s="409"/>
      <c r="IM164" s="409"/>
      <c r="IN164" s="409"/>
      <c r="IO164" s="409"/>
      <c r="IP164" s="409"/>
      <c r="IQ164" s="409"/>
      <c r="IR164" s="409"/>
      <c r="IS164" s="409"/>
      <c r="IT164" s="409"/>
      <c r="IU164" s="409"/>
      <c r="IV164" s="409"/>
    </row>
    <row r="165" spans="1:256" s="404" customFormat="1" ht="30">
      <c r="A165" s="65">
        <v>156</v>
      </c>
      <c r="B165" s="456" t="s">
        <v>4982</v>
      </c>
      <c r="C165" s="488" t="s">
        <v>1584</v>
      </c>
      <c r="D165" s="456" t="s">
        <v>4978</v>
      </c>
      <c r="E165" s="456" t="s">
        <v>1543</v>
      </c>
      <c r="F165" s="456" t="s">
        <v>5313</v>
      </c>
      <c r="G165" s="456" t="s">
        <v>5314</v>
      </c>
      <c r="H165" s="456" t="s">
        <v>5807</v>
      </c>
      <c r="I165" s="456" t="s">
        <v>311</v>
      </c>
      <c r="J165" s="422"/>
      <c r="K165" s="440"/>
      <c r="L165" s="435"/>
      <c r="M165" s="68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  <c r="AA165" s="409"/>
      <c r="AB165" s="409"/>
      <c r="AC165" s="409"/>
      <c r="AD165" s="409"/>
      <c r="AE165" s="409"/>
      <c r="AF165" s="409"/>
      <c r="AG165" s="409"/>
      <c r="AH165" s="409"/>
      <c r="AI165" s="409"/>
      <c r="AJ165" s="409"/>
      <c r="AK165" s="409"/>
      <c r="AL165" s="409"/>
      <c r="AM165" s="409"/>
      <c r="AN165" s="409"/>
      <c r="AO165" s="409"/>
      <c r="AP165" s="409"/>
      <c r="AQ165" s="409"/>
      <c r="AR165" s="409"/>
      <c r="AS165" s="409"/>
      <c r="AT165" s="409"/>
      <c r="AU165" s="409"/>
      <c r="AV165" s="409"/>
      <c r="AW165" s="409"/>
      <c r="AX165" s="409"/>
      <c r="AY165" s="409"/>
      <c r="AZ165" s="409"/>
      <c r="BA165" s="409"/>
      <c r="BB165" s="409"/>
      <c r="BC165" s="409"/>
      <c r="BD165" s="409"/>
      <c r="BE165" s="409"/>
      <c r="BF165" s="409"/>
      <c r="BG165" s="409"/>
      <c r="BH165" s="409"/>
      <c r="BI165" s="409"/>
      <c r="BJ165" s="409"/>
      <c r="BK165" s="409"/>
      <c r="BL165" s="409"/>
      <c r="BM165" s="409"/>
      <c r="BN165" s="409"/>
      <c r="BO165" s="409"/>
      <c r="BP165" s="409"/>
      <c r="BQ165" s="409"/>
      <c r="BR165" s="409"/>
      <c r="BS165" s="409"/>
      <c r="BT165" s="409"/>
      <c r="BU165" s="409"/>
      <c r="BV165" s="409"/>
      <c r="BW165" s="409"/>
      <c r="BX165" s="409"/>
      <c r="BY165" s="409"/>
      <c r="BZ165" s="409"/>
      <c r="CA165" s="409"/>
      <c r="CB165" s="409"/>
      <c r="CC165" s="409"/>
      <c r="CD165" s="409"/>
      <c r="CE165" s="409"/>
      <c r="CF165" s="409"/>
      <c r="CG165" s="409"/>
      <c r="CH165" s="409"/>
      <c r="CI165" s="409"/>
      <c r="CJ165" s="409"/>
      <c r="CK165" s="409"/>
      <c r="CL165" s="409"/>
      <c r="CM165" s="409"/>
      <c r="CN165" s="409"/>
      <c r="CO165" s="409"/>
      <c r="CP165" s="409"/>
      <c r="CQ165" s="409"/>
      <c r="CR165" s="409"/>
      <c r="CS165" s="409"/>
      <c r="CT165" s="409"/>
      <c r="CU165" s="409"/>
      <c r="CV165" s="409"/>
      <c r="CW165" s="409"/>
      <c r="CX165" s="409"/>
      <c r="CY165" s="409"/>
      <c r="CZ165" s="409"/>
      <c r="DA165" s="409"/>
      <c r="DB165" s="409"/>
      <c r="DC165" s="409"/>
      <c r="DD165" s="409"/>
      <c r="DE165" s="409"/>
      <c r="DF165" s="409"/>
      <c r="DG165" s="409"/>
      <c r="DH165" s="409"/>
      <c r="DI165" s="409"/>
      <c r="DJ165" s="409"/>
      <c r="DK165" s="409"/>
      <c r="DL165" s="409"/>
      <c r="DM165" s="409"/>
      <c r="DN165" s="409"/>
      <c r="DO165" s="409"/>
      <c r="DP165" s="409"/>
      <c r="DQ165" s="409"/>
      <c r="DR165" s="409"/>
      <c r="DS165" s="409"/>
      <c r="DT165" s="409"/>
      <c r="DU165" s="409"/>
      <c r="DV165" s="409"/>
      <c r="DW165" s="409"/>
      <c r="DX165" s="409"/>
      <c r="DY165" s="409"/>
      <c r="DZ165" s="409"/>
      <c r="EA165" s="409"/>
      <c r="EB165" s="409"/>
      <c r="EC165" s="409"/>
      <c r="ED165" s="409"/>
      <c r="EE165" s="409"/>
      <c r="EF165" s="409"/>
      <c r="EG165" s="409"/>
      <c r="EH165" s="409"/>
      <c r="EI165" s="409"/>
      <c r="EJ165" s="409"/>
      <c r="EK165" s="409"/>
      <c r="EL165" s="409"/>
      <c r="EM165" s="409"/>
      <c r="EN165" s="409"/>
      <c r="EO165" s="409"/>
      <c r="EP165" s="409"/>
      <c r="EQ165" s="409"/>
      <c r="ER165" s="409"/>
      <c r="ES165" s="409"/>
      <c r="ET165" s="409"/>
      <c r="EU165" s="409"/>
      <c r="EV165" s="409"/>
      <c r="EW165" s="409"/>
      <c r="EX165" s="409"/>
      <c r="EY165" s="409"/>
      <c r="EZ165" s="409"/>
      <c r="FA165" s="409"/>
      <c r="FB165" s="409"/>
      <c r="FC165" s="409"/>
      <c r="FD165" s="409"/>
      <c r="FE165" s="409"/>
      <c r="FF165" s="409"/>
      <c r="FG165" s="409"/>
      <c r="FH165" s="409"/>
      <c r="FI165" s="409"/>
      <c r="FJ165" s="409"/>
      <c r="FK165" s="409"/>
      <c r="FL165" s="409"/>
      <c r="FM165" s="409"/>
      <c r="FN165" s="409"/>
      <c r="FO165" s="409"/>
      <c r="FP165" s="409"/>
      <c r="FQ165" s="409"/>
      <c r="FR165" s="409"/>
      <c r="FS165" s="409"/>
      <c r="FT165" s="409"/>
      <c r="FU165" s="409"/>
      <c r="FV165" s="409"/>
      <c r="FW165" s="409"/>
      <c r="FX165" s="409"/>
      <c r="FY165" s="409"/>
      <c r="FZ165" s="409"/>
      <c r="GA165" s="409"/>
      <c r="GB165" s="409"/>
      <c r="GC165" s="409"/>
      <c r="GD165" s="409"/>
      <c r="GE165" s="409"/>
      <c r="GF165" s="409"/>
      <c r="GG165" s="409"/>
      <c r="GH165" s="409"/>
      <c r="GI165" s="409"/>
      <c r="GJ165" s="409"/>
      <c r="GK165" s="409"/>
      <c r="GL165" s="409"/>
      <c r="GM165" s="409"/>
      <c r="GN165" s="409"/>
      <c r="GO165" s="409"/>
      <c r="GP165" s="409"/>
      <c r="GQ165" s="409"/>
      <c r="GR165" s="409"/>
      <c r="GS165" s="409"/>
      <c r="GT165" s="409"/>
      <c r="GU165" s="409"/>
      <c r="GV165" s="409"/>
      <c r="GW165" s="409"/>
      <c r="GX165" s="409"/>
      <c r="GY165" s="409"/>
      <c r="GZ165" s="409"/>
      <c r="HA165" s="409"/>
      <c r="HB165" s="409"/>
      <c r="HC165" s="409"/>
      <c r="HD165" s="409"/>
      <c r="HE165" s="409"/>
      <c r="HF165" s="409"/>
      <c r="HG165" s="409"/>
      <c r="HH165" s="409"/>
      <c r="HI165" s="409"/>
      <c r="HJ165" s="409"/>
      <c r="HK165" s="409"/>
      <c r="HL165" s="409"/>
      <c r="HM165" s="409"/>
      <c r="HN165" s="409"/>
      <c r="HO165" s="409"/>
      <c r="HP165" s="409"/>
      <c r="HQ165" s="409"/>
      <c r="HR165" s="409"/>
      <c r="HS165" s="409"/>
      <c r="HT165" s="409"/>
      <c r="HU165" s="409"/>
      <c r="HV165" s="409"/>
      <c r="HW165" s="409"/>
      <c r="HX165" s="409"/>
      <c r="HY165" s="409"/>
      <c r="HZ165" s="409"/>
      <c r="IA165" s="409"/>
      <c r="IB165" s="409"/>
      <c r="IC165" s="409"/>
      <c r="ID165" s="409"/>
      <c r="IE165" s="409"/>
      <c r="IF165" s="409"/>
      <c r="IG165" s="409"/>
      <c r="IH165" s="409"/>
      <c r="II165" s="409"/>
      <c r="IJ165" s="409"/>
      <c r="IK165" s="409"/>
      <c r="IL165" s="409"/>
      <c r="IM165" s="409"/>
      <c r="IN165" s="409"/>
      <c r="IO165" s="409"/>
      <c r="IP165" s="409"/>
      <c r="IQ165" s="409"/>
      <c r="IR165" s="409"/>
      <c r="IS165" s="409"/>
      <c r="IT165" s="409"/>
      <c r="IU165" s="409"/>
      <c r="IV165" s="409"/>
    </row>
    <row r="166" spans="1:256" s="404" customFormat="1" ht="30">
      <c r="A166" s="67">
        <v>157</v>
      </c>
      <c r="B166" s="456" t="s">
        <v>4982</v>
      </c>
      <c r="C166" s="488" t="s">
        <v>1584</v>
      </c>
      <c r="D166" s="456" t="s">
        <v>4983</v>
      </c>
      <c r="E166" s="456" t="s">
        <v>5315</v>
      </c>
      <c r="F166" s="456" t="s">
        <v>1639</v>
      </c>
      <c r="G166" s="456" t="s">
        <v>5316</v>
      </c>
      <c r="H166" s="456" t="s">
        <v>5808</v>
      </c>
      <c r="I166" s="456" t="s">
        <v>311</v>
      </c>
      <c r="J166" s="422"/>
      <c r="K166" s="440"/>
      <c r="L166" s="435"/>
      <c r="M166" s="68"/>
      <c r="N166" s="409"/>
      <c r="O166" s="409"/>
      <c r="P166" s="409"/>
      <c r="Q166" s="409"/>
      <c r="R166" s="409"/>
      <c r="S166" s="409"/>
      <c r="T166" s="409"/>
      <c r="U166" s="409"/>
      <c r="V166" s="409"/>
      <c r="W166" s="409"/>
      <c r="X166" s="409"/>
      <c r="Y166" s="409"/>
      <c r="Z166" s="409"/>
      <c r="AA166" s="409"/>
      <c r="AB166" s="409"/>
      <c r="AC166" s="409"/>
      <c r="AD166" s="409"/>
      <c r="AE166" s="409"/>
      <c r="AF166" s="409"/>
      <c r="AG166" s="409"/>
      <c r="AH166" s="409"/>
      <c r="AI166" s="409"/>
      <c r="AJ166" s="409"/>
      <c r="AK166" s="409"/>
      <c r="AL166" s="409"/>
      <c r="AM166" s="409"/>
      <c r="AN166" s="409"/>
      <c r="AO166" s="409"/>
      <c r="AP166" s="409"/>
      <c r="AQ166" s="409"/>
      <c r="AR166" s="409"/>
      <c r="AS166" s="409"/>
      <c r="AT166" s="409"/>
      <c r="AU166" s="409"/>
      <c r="AV166" s="409"/>
      <c r="AW166" s="409"/>
      <c r="AX166" s="409"/>
      <c r="AY166" s="409"/>
      <c r="AZ166" s="409"/>
      <c r="BA166" s="409"/>
      <c r="BB166" s="409"/>
      <c r="BC166" s="409"/>
      <c r="BD166" s="409"/>
      <c r="BE166" s="409"/>
      <c r="BF166" s="409"/>
      <c r="BG166" s="409"/>
      <c r="BH166" s="409"/>
      <c r="BI166" s="409"/>
      <c r="BJ166" s="409"/>
      <c r="BK166" s="409"/>
      <c r="BL166" s="409"/>
      <c r="BM166" s="409"/>
      <c r="BN166" s="409"/>
      <c r="BO166" s="409"/>
      <c r="BP166" s="409"/>
      <c r="BQ166" s="409"/>
      <c r="BR166" s="409"/>
      <c r="BS166" s="409"/>
      <c r="BT166" s="409"/>
      <c r="BU166" s="409"/>
      <c r="BV166" s="409"/>
      <c r="BW166" s="409"/>
      <c r="BX166" s="409"/>
      <c r="BY166" s="409"/>
      <c r="BZ166" s="409"/>
      <c r="CA166" s="409"/>
      <c r="CB166" s="409"/>
      <c r="CC166" s="409"/>
      <c r="CD166" s="409"/>
      <c r="CE166" s="409"/>
      <c r="CF166" s="409"/>
      <c r="CG166" s="409"/>
      <c r="CH166" s="409"/>
      <c r="CI166" s="409"/>
      <c r="CJ166" s="409"/>
      <c r="CK166" s="409"/>
      <c r="CL166" s="409"/>
      <c r="CM166" s="409"/>
      <c r="CN166" s="409"/>
      <c r="CO166" s="409"/>
      <c r="CP166" s="409"/>
      <c r="CQ166" s="409"/>
      <c r="CR166" s="409"/>
      <c r="CS166" s="409"/>
      <c r="CT166" s="409"/>
      <c r="CU166" s="409"/>
      <c r="CV166" s="409"/>
      <c r="CW166" s="409"/>
      <c r="CX166" s="409"/>
      <c r="CY166" s="409"/>
      <c r="CZ166" s="409"/>
      <c r="DA166" s="409"/>
      <c r="DB166" s="409"/>
      <c r="DC166" s="409"/>
      <c r="DD166" s="409"/>
      <c r="DE166" s="409"/>
      <c r="DF166" s="409"/>
      <c r="DG166" s="409"/>
      <c r="DH166" s="409"/>
      <c r="DI166" s="409"/>
      <c r="DJ166" s="409"/>
      <c r="DK166" s="409"/>
      <c r="DL166" s="409"/>
      <c r="DM166" s="409"/>
      <c r="DN166" s="409"/>
      <c r="DO166" s="409"/>
      <c r="DP166" s="409"/>
      <c r="DQ166" s="409"/>
      <c r="DR166" s="409"/>
      <c r="DS166" s="409"/>
      <c r="DT166" s="409"/>
      <c r="DU166" s="409"/>
      <c r="DV166" s="409"/>
      <c r="DW166" s="409"/>
      <c r="DX166" s="409"/>
      <c r="DY166" s="409"/>
      <c r="DZ166" s="409"/>
      <c r="EA166" s="409"/>
      <c r="EB166" s="409"/>
      <c r="EC166" s="409"/>
      <c r="ED166" s="409"/>
      <c r="EE166" s="409"/>
      <c r="EF166" s="409"/>
      <c r="EG166" s="409"/>
      <c r="EH166" s="409"/>
      <c r="EI166" s="409"/>
      <c r="EJ166" s="409"/>
      <c r="EK166" s="409"/>
      <c r="EL166" s="409"/>
      <c r="EM166" s="409"/>
      <c r="EN166" s="409"/>
      <c r="EO166" s="409"/>
      <c r="EP166" s="409"/>
      <c r="EQ166" s="409"/>
      <c r="ER166" s="409"/>
      <c r="ES166" s="409"/>
      <c r="ET166" s="409"/>
      <c r="EU166" s="409"/>
      <c r="EV166" s="409"/>
      <c r="EW166" s="409"/>
      <c r="EX166" s="409"/>
      <c r="EY166" s="409"/>
      <c r="EZ166" s="409"/>
      <c r="FA166" s="409"/>
      <c r="FB166" s="409"/>
      <c r="FC166" s="409"/>
      <c r="FD166" s="409"/>
      <c r="FE166" s="409"/>
      <c r="FF166" s="409"/>
      <c r="FG166" s="409"/>
      <c r="FH166" s="409"/>
      <c r="FI166" s="409"/>
      <c r="FJ166" s="409"/>
      <c r="FK166" s="409"/>
      <c r="FL166" s="409"/>
      <c r="FM166" s="409"/>
      <c r="FN166" s="409"/>
      <c r="FO166" s="409"/>
      <c r="FP166" s="409"/>
      <c r="FQ166" s="409"/>
      <c r="FR166" s="409"/>
      <c r="FS166" s="409"/>
      <c r="FT166" s="409"/>
      <c r="FU166" s="409"/>
      <c r="FV166" s="409"/>
      <c r="FW166" s="409"/>
      <c r="FX166" s="409"/>
      <c r="FY166" s="409"/>
      <c r="FZ166" s="409"/>
      <c r="GA166" s="409"/>
      <c r="GB166" s="409"/>
      <c r="GC166" s="409"/>
      <c r="GD166" s="409"/>
      <c r="GE166" s="409"/>
      <c r="GF166" s="409"/>
      <c r="GG166" s="409"/>
      <c r="GH166" s="409"/>
      <c r="GI166" s="409"/>
      <c r="GJ166" s="409"/>
      <c r="GK166" s="409"/>
      <c r="GL166" s="409"/>
      <c r="GM166" s="409"/>
      <c r="GN166" s="409"/>
      <c r="GO166" s="409"/>
      <c r="GP166" s="409"/>
      <c r="GQ166" s="409"/>
      <c r="GR166" s="409"/>
      <c r="GS166" s="409"/>
      <c r="GT166" s="409"/>
      <c r="GU166" s="409"/>
      <c r="GV166" s="409"/>
      <c r="GW166" s="409"/>
      <c r="GX166" s="409"/>
      <c r="GY166" s="409"/>
      <c r="GZ166" s="409"/>
      <c r="HA166" s="409"/>
      <c r="HB166" s="409"/>
      <c r="HC166" s="409"/>
      <c r="HD166" s="409"/>
      <c r="HE166" s="409"/>
      <c r="HF166" s="409"/>
      <c r="HG166" s="409"/>
      <c r="HH166" s="409"/>
      <c r="HI166" s="409"/>
      <c r="HJ166" s="409"/>
      <c r="HK166" s="409"/>
      <c r="HL166" s="409"/>
      <c r="HM166" s="409"/>
      <c r="HN166" s="409"/>
      <c r="HO166" s="409"/>
      <c r="HP166" s="409"/>
      <c r="HQ166" s="409"/>
      <c r="HR166" s="409"/>
      <c r="HS166" s="409"/>
      <c r="HT166" s="409"/>
      <c r="HU166" s="409"/>
      <c r="HV166" s="409"/>
      <c r="HW166" s="409"/>
      <c r="HX166" s="409"/>
      <c r="HY166" s="409"/>
      <c r="HZ166" s="409"/>
      <c r="IA166" s="409"/>
      <c r="IB166" s="409"/>
      <c r="IC166" s="409"/>
      <c r="ID166" s="409"/>
      <c r="IE166" s="409"/>
      <c r="IF166" s="409"/>
      <c r="IG166" s="409"/>
      <c r="IH166" s="409"/>
      <c r="II166" s="409"/>
      <c r="IJ166" s="409"/>
      <c r="IK166" s="409"/>
      <c r="IL166" s="409"/>
      <c r="IM166" s="409"/>
      <c r="IN166" s="409"/>
      <c r="IO166" s="409"/>
      <c r="IP166" s="409"/>
      <c r="IQ166" s="409"/>
      <c r="IR166" s="409"/>
      <c r="IS166" s="409"/>
      <c r="IT166" s="409"/>
      <c r="IU166" s="409"/>
      <c r="IV166" s="409"/>
    </row>
    <row r="167" spans="1:256" s="404" customFormat="1" ht="30">
      <c r="A167" s="65">
        <v>158</v>
      </c>
      <c r="B167" s="456" t="s">
        <v>4982</v>
      </c>
      <c r="C167" s="488" t="s">
        <v>1584</v>
      </c>
      <c r="D167" s="456" t="s">
        <v>1622</v>
      </c>
      <c r="E167" s="456" t="s">
        <v>5317</v>
      </c>
      <c r="F167" s="456" t="s">
        <v>321</v>
      </c>
      <c r="G167" s="456" t="s">
        <v>5318</v>
      </c>
      <c r="H167" s="456" t="s">
        <v>5809</v>
      </c>
      <c r="I167" s="456" t="s">
        <v>311</v>
      </c>
      <c r="J167" s="422"/>
      <c r="K167" s="440"/>
      <c r="L167" s="435"/>
      <c r="M167" s="68"/>
      <c r="N167" s="409"/>
      <c r="O167" s="409"/>
      <c r="P167" s="409"/>
      <c r="Q167" s="409"/>
      <c r="R167" s="409"/>
      <c r="S167" s="409"/>
      <c r="T167" s="409"/>
      <c r="U167" s="409"/>
      <c r="V167" s="409"/>
      <c r="W167" s="409"/>
      <c r="X167" s="409"/>
      <c r="Y167" s="409"/>
      <c r="Z167" s="409"/>
      <c r="AA167" s="409"/>
      <c r="AB167" s="409"/>
      <c r="AC167" s="409"/>
      <c r="AD167" s="409"/>
      <c r="AE167" s="409"/>
      <c r="AF167" s="409"/>
      <c r="AG167" s="409"/>
      <c r="AH167" s="409"/>
      <c r="AI167" s="409"/>
      <c r="AJ167" s="409"/>
      <c r="AK167" s="409"/>
      <c r="AL167" s="409"/>
      <c r="AM167" s="409"/>
      <c r="AN167" s="409"/>
      <c r="AO167" s="409"/>
      <c r="AP167" s="409"/>
      <c r="AQ167" s="409"/>
      <c r="AR167" s="409"/>
      <c r="AS167" s="409"/>
      <c r="AT167" s="409"/>
      <c r="AU167" s="409"/>
      <c r="AV167" s="409"/>
      <c r="AW167" s="409"/>
      <c r="AX167" s="409"/>
      <c r="AY167" s="409"/>
      <c r="AZ167" s="409"/>
      <c r="BA167" s="409"/>
      <c r="BB167" s="409"/>
      <c r="BC167" s="409"/>
      <c r="BD167" s="409"/>
      <c r="BE167" s="409"/>
      <c r="BF167" s="409"/>
      <c r="BG167" s="409"/>
      <c r="BH167" s="409"/>
      <c r="BI167" s="409"/>
      <c r="BJ167" s="409"/>
      <c r="BK167" s="409"/>
      <c r="BL167" s="409"/>
      <c r="BM167" s="409"/>
      <c r="BN167" s="409"/>
      <c r="BO167" s="409"/>
      <c r="BP167" s="409"/>
      <c r="BQ167" s="409"/>
      <c r="BR167" s="409"/>
      <c r="BS167" s="409"/>
      <c r="BT167" s="409"/>
      <c r="BU167" s="409"/>
      <c r="BV167" s="409"/>
      <c r="BW167" s="409"/>
      <c r="BX167" s="409"/>
      <c r="BY167" s="409"/>
      <c r="BZ167" s="409"/>
      <c r="CA167" s="409"/>
      <c r="CB167" s="409"/>
      <c r="CC167" s="409"/>
      <c r="CD167" s="409"/>
      <c r="CE167" s="409"/>
      <c r="CF167" s="409"/>
      <c r="CG167" s="409"/>
      <c r="CH167" s="409"/>
      <c r="CI167" s="409"/>
      <c r="CJ167" s="409"/>
      <c r="CK167" s="409"/>
      <c r="CL167" s="409"/>
      <c r="CM167" s="409"/>
      <c r="CN167" s="409"/>
      <c r="CO167" s="409"/>
      <c r="CP167" s="409"/>
      <c r="CQ167" s="409"/>
      <c r="CR167" s="409"/>
      <c r="CS167" s="409"/>
      <c r="CT167" s="409"/>
      <c r="CU167" s="409"/>
      <c r="CV167" s="409"/>
      <c r="CW167" s="409"/>
      <c r="CX167" s="409"/>
      <c r="CY167" s="409"/>
      <c r="CZ167" s="409"/>
      <c r="DA167" s="409"/>
      <c r="DB167" s="409"/>
      <c r="DC167" s="409"/>
      <c r="DD167" s="409"/>
      <c r="DE167" s="409"/>
      <c r="DF167" s="409"/>
      <c r="DG167" s="409"/>
      <c r="DH167" s="409"/>
      <c r="DI167" s="409"/>
      <c r="DJ167" s="409"/>
      <c r="DK167" s="409"/>
      <c r="DL167" s="409"/>
      <c r="DM167" s="409"/>
      <c r="DN167" s="409"/>
      <c r="DO167" s="409"/>
      <c r="DP167" s="409"/>
      <c r="DQ167" s="409"/>
      <c r="DR167" s="409"/>
      <c r="DS167" s="409"/>
      <c r="DT167" s="409"/>
      <c r="DU167" s="409"/>
      <c r="DV167" s="409"/>
      <c r="DW167" s="409"/>
      <c r="DX167" s="409"/>
      <c r="DY167" s="409"/>
      <c r="DZ167" s="409"/>
      <c r="EA167" s="409"/>
      <c r="EB167" s="409"/>
      <c r="EC167" s="409"/>
      <c r="ED167" s="409"/>
      <c r="EE167" s="409"/>
      <c r="EF167" s="409"/>
      <c r="EG167" s="409"/>
      <c r="EH167" s="409"/>
      <c r="EI167" s="409"/>
      <c r="EJ167" s="409"/>
      <c r="EK167" s="409"/>
      <c r="EL167" s="409"/>
      <c r="EM167" s="409"/>
      <c r="EN167" s="409"/>
      <c r="EO167" s="409"/>
      <c r="EP167" s="409"/>
      <c r="EQ167" s="409"/>
      <c r="ER167" s="409"/>
      <c r="ES167" s="409"/>
      <c r="ET167" s="409"/>
      <c r="EU167" s="409"/>
      <c r="EV167" s="409"/>
      <c r="EW167" s="409"/>
      <c r="EX167" s="409"/>
      <c r="EY167" s="409"/>
      <c r="EZ167" s="409"/>
      <c r="FA167" s="409"/>
      <c r="FB167" s="409"/>
      <c r="FC167" s="409"/>
      <c r="FD167" s="409"/>
      <c r="FE167" s="409"/>
      <c r="FF167" s="409"/>
      <c r="FG167" s="409"/>
      <c r="FH167" s="409"/>
      <c r="FI167" s="409"/>
      <c r="FJ167" s="409"/>
      <c r="FK167" s="409"/>
      <c r="FL167" s="409"/>
      <c r="FM167" s="409"/>
      <c r="FN167" s="409"/>
      <c r="FO167" s="409"/>
      <c r="FP167" s="409"/>
      <c r="FQ167" s="409"/>
      <c r="FR167" s="409"/>
      <c r="FS167" s="409"/>
      <c r="FT167" s="409"/>
      <c r="FU167" s="409"/>
      <c r="FV167" s="409"/>
      <c r="FW167" s="409"/>
      <c r="FX167" s="409"/>
      <c r="FY167" s="409"/>
      <c r="FZ167" s="409"/>
      <c r="GA167" s="409"/>
      <c r="GB167" s="409"/>
      <c r="GC167" s="409"/>
      <c r="GD167" s="409"/>
      <c r="GE167" s="409"/>
      <c r="GF167" s="409"/>
      <c r="GG167" s="409"/>
      <c r="GH167" s="409"/>
      <c r="GI167" s="409"/>
      <c r="GJ167" s="409"/>
      <c r="GK167" s="409"/>
      <c r="GL167" s="409"/>
      <c r="GM167" s="409"/>
      <c r="GN167" s="409"/>
      <c r="GO167" s="409"/>
      <c r="GP167" s="409"/>
      <c r="GQ167" s="409"/>
      <c r="GR167" s="409"/>
      <c r="GS167" s="409"/>
      <c r="GT167" s="409"/>
      <c r="GU167" s="409"/>
      <c r="GV167" s="409"/>
      <c r="GW167" s="409"/>
      <c r="GX167" s="409"/>
      <c r="GY167" s="409"/>
      <c r="GZ167" s="409"/>
      <c r="HA167" s="409"/>
      <c r="HB167" s="409"/>
      <c r="HC167" s="409"/>
      <c r="HD167" s="409"/>
      <c r="HE167" s="409"/>
      <c r="HF167" s="409"/>
      <c r="HG167" s="409"/>
      <c r="HH167" s="409"/>
      <c r="HI167" s="409"/>
      <c r="HJ167" s="409"/>
      <c r="HK167" s="409"/>
      <c r="HL167" s="409"/>
      <c r="HM167" s="409"/>
      <c r="HN167" s="409"/>
      <c r="HO167" s="409"/>
      <c r="HP167" s="409"/>
      <c r="HQ167" s="409"/>
      <c r="HR167" s="409"/>
      <c r="HS167" s="409"/>
      <c r="HT167" s="409"/>
      <c r="HU167" s="409"/>
      <c r="HV167" s="409"/>
      <c r="HW167" s="409"/>
      <c r="HX167" s="409"/>
      <c r="HY167" s="409"/>
      <c r="HZ167" s="409"/>
      <c r="IA167" s="409"/>
      <c r="IB167" s="409"/>
      <c r="IC167" s="409"/>
      <c r="ID167" s="409"/>
      <c r="IE167" s="409"/>
      <c r="IF167" s="409"/>
      <c r="IG167" s="409"/>
      <c r="IH167" s="409"/>
      <c r="II167" s="409"/>
      <c r="IJ167" s="409"/>
      <c r="IK167" s="409"/>
      <c r="IL167" s="409"/>
      <c r="IM167" s="409"/>
      <c r="IN167" s="409"/>
      <c r="IO167" s="409"/>
      <c r="IP167" s="409"/>
      <c r="IQ167" s="409"/>
      <c r="IR167" s="409"/>
      <c r="IS167" s="409"/>
      <c r="IT167" s="409"/>
      <c r="IU167" s="409"/>
      <c r="IV167" s="409"/>
    </row>
    <row r="168" spans="1:256" s="404" customFormat="1" ht="30">
      <c r="A168" s="67">
        <v>159</v>
      </c>
      <c r="B168" s="456" t="s">
        <v>4982</v>
      </c>
      <c r="C168" s="488" t="s">
        <v>1584</v>
      </c>
      <c r="D168" s="456" t="s">
        <v>323</v>
      </c>
      <c r="E168" s="456" t="s">
        <v>1632</v>
      </c>
      <c r="F168" s="456" t="s">
        <v>1633</v>
      </c>
      <c r="G168" s="456" t="s">
        <v>1634</v>
      </c>
      <c r="H168" s="456" t="s">
        <v>1635</v>
      </c>
      <c r="I168" s="456" t="s">
        <v>311</v>
      </c>
      <c r="J168" s="422"/>
      <c r="K168" s="440"/>
      <c r="L168" s="435"/>
      <c r="M168" s="68"/>
      <c r="N168" s="409"/>
      <c r="O168" s="409"/>
      <c r="P168" s="409"/>
      <c r="Q168" s="409"/>
      <c r="R168" s="409"/>
      <c r="S168" s="409"/>
      <c r="T168" s="409"/>
      <c r="U168" s="409"/>
      <c r="V168" s="409"/>
      <c r="W168" s="409"/>
      <c r="X168" s="409"/>
      <c r="Y168" s="409"/>
      <c r="Z168" s="409"/>
      <c r="AA168" s="409"/>
      <c r="AB168" s="409"/>
      <c r="AC168" s="409"/>
      <c r="AD168" s="409"/>
      <c r="AE168" s="409"/>
      <c r="AF168" s="409"/>
      <c r="AG168" s="409"/>
      <c r="AH168" s="409"/>
      <c r="AI168" s="409"/>
      <c r="AJ168" s="409"/>
      <c r="AK168" s="409"/>
      <c r="AL168" s="409"/>
      <c r="AM168" s="409"/>
      <c r="AN168" s="409"/>
      <c r="AO168" s="409"/>
      <c r="AP168" s="409"/>
      <c r="AQ168" s="409"/>
      <c r="AR168" s="409"/>
      <c r="AS168" s="409"/>
      <c r="AT168" s="409"/>
      <c r="AU168" s="409"/>
      <c r="AV168" s="409"/>
      <c r="AW168" s="409"/>
      <c r="AX168" s="409"/>
      <c r="AY168" s="409"/>
      <c r="AZ168" s="409"/>
      <c r="BA168" s="409"/>
      <c r="BB168" s="409"/>
      <c r="BC168" s="409"/>
      <c r="BD168" s="409"/>
      <c r="BE168" s="409"/>
      <c r="BF168" s="409"/>
      <c r="BG168" s="409"/>
      <c r="BH168" s="409"/>
      <c r="BI168" s="409"/>
      <c r="BJ168" s="409"/>
      <c r="BK168" s="409"/>
      <c r="BL168" s="409"/>
      <c r="BM168" s="409"/>
      <c r="BN168" s="409"/>
      <c r="BO168" s="409"/>
      <c r="BP168" s="409"/>
      <c r="BQ168" s="409"/>
      <c r="BR168" s="409"/>
      <c r="BS168" s="409"/>
      <c r="BT168" s="409"/>
      <c r="BU168" s="409"/>
      <c r="BV168" s="409"/>
      <c r="BW168" s="409"/>
      <c r="BX168" s="409"/>
      <c r="BY168" s="409"/>
      <c r="BZ168" s="409"/>
      <c r="CA168" s="409"/>
      <c r="CB168" s="409"/>
      <c r="CC168" s="409"/>
      <c r="CD168" s="409"/>
      <c r="CE168" s="409"/>
      <c r="CF168" s="409"/>
      <c r="CG168" s="409"/>
      <c r="CH168" s="409"/>
      <c r="CI168" s="409"/>
      <c r="CJ168" s="409"/>
      <c r="CK168" s="409"/>
      <c r="CL168" s="409"/>
      <c r="CM168" s="409"/>
      <c r="CN168" s="409"/>
      <c r="CO168" s="409"/>
      <c r="CP168" s="409"/>
      <c r="CQ168" s="409"/>
      <c r="CR168" s="409"/>
      <c r="CS168" s="409"/>
      <c r="CT168" s="409"/>
      <c r="CU168" s="409"/>
      <c r="CV168" s="409"/>
      <c r="CW168" s="409"/>
      <c r="CX168" s="409"/>
      <c r="CY168" s="409"/>
      <c r="CZ168" s="409"/>
      <c r="DA168" s="409"/>
      <c r="DB168" s="409"/>
      <c r="DC168" s="409"/>
      <c r="DD168" s="409"/>
      <c r="DE168" s="409"/>
      <c r="DF168" s="409"/>
      <c r="DG168" s="409"/>
      <c r="DH168" s="409"/>
      <c r="DI168" s="409"/>
      <c r="DJ168" s="409"/>
      <c r="DK168" s="409"/>
      <c r="DL168" s="409"/>
      <c r="DM168" s="409"/>
      <c r="DN168" s="409"/>
      <c r="DO168" s="409"/>
      <c r="DP168" s="409"/>
      <c r="DQ168" s="409"/>
      <c r="DR168" s="409"/>
      <c r="DS168" s="409"/>
      <c r="DT168" s="409"/>
      <c r="DU168" s="409"/>
      <c r="DV168" s="409"/>
      <c r="DW168" s="409"/>
      <c r="DX168" s="409"/>
      <c r="DY168" s="409"/>
      <c r="DZ168" s="409"/>
      <c r="EA168" s="409"/>
      <c r="EB168" s="409"/>
      <c r="EC168" s="409"/>
      <c r="ED168" s="409"/>
      <c r="EE168" s="409"/>
      <c r="EF168" s="409"/>
      <c r="EG168" s="409"/>
      <c r="EH168" s="409"/>
      <c r="EI168" s="409"/>
      <c r="EJ168" s="409"/>
      <c r="EK168" s="409"/>
      <c r="EL168" s="409"/>
      <c r="EM168" s="409"/>
      <c r="EN168" s="409"/>
      <c r="EO168" s="409"/>
      <c r="EP168" s="409"/>
      <c r="EQ168" s="409"/>
      <c r="ER168" s="409"/>
      <c r="ES168" s="409"/>
      <c r="ET168" s="409"/>
      <c r="EU168" s="409"/>
      <c r="EV168" s="409"/>
      <c r="EW168" s="409"/>
      <c r="EX168" s="409"/>
      <c r="EY168" s="409"/>
      <c r="EZ168" s="409"/>
      <c r="FA168" s="409"/>
      <c r="FB168" s="409"/>
      <c r="FC168" s="409"/>
      <c r="FD168" s="409"/>
      <c r="FE168" s="409"/>
      <c r="FF168" s="409"/>
      <c r="FG168" s="409"/>
      <c r="FH168" s="409"/>
      <c r="FI168" s="409"/>
      <c r="FJ168" s="409"/>
      <c r="FK168" s="409"/>
      <c r="FL168" s="409"/>
      <c r="FM168" s="409"/>
      <c r="FN168" s="409"/>
      <c r="FO168" s="409"/>
      <c r="FP168" s="409"/>
      <c r="FQ168" s="409"/>
      <c r="FR168" s="409"/>
      <c r="FS168" s="409"/>
      <c r="FT168" s="409"/>
      <c r="FU168" s="409"/>
      <c r="FV168" s="409"/>
      <c r="FW168" s="409"/>
      <c r="FX168" s="409"/>
      <c r="FY168" s="409"/>
      <c r="FZ168" s="409"/>
      <c r="GA168" s="409"/>
      <c r="GB168" s="409"/>
      <c r="GC168" s="409"/>
      <c r="GD168" s="409"/>
      <c r="GE168" s="409"/>
      <c r="GF168" s="409"/>
      <c r="GG168" s="409"/>
      <c r="GH168" s="409"/>
      <c r="GI168" s="409"/>
      <c r="GJ168" s="409"/>
      <c r="GK168" s="409"/>
      <c r="GL168" s="409"/>
      <c r="GM168" s="409"/>
      <c r="GN168" s="409"/>
      <c r="GO168" s="409"/>
      <c r="GP168" s="409"/>
      <c r="GQ168" s="409"/>
      <c r="GR168" s="409"/>
      <c r="GS168" s="409"/>
      <c r="GT168" s="409"/>
      <c r="GU168" s="409"/>
      <c r="GV168" s="409"/>
      <c r="GW168" s="409"/>
      <c r="GX168" s="409"/>
      <c r="GY168" s="409"/>
      <c r="GZ168" s="409"/>
      <c r="HA168" s="409"/>
      <c r="HB168" s="409"/>
      <c r="HC168" s="409"/>
      <c r="HD168" s="409"/>
      <c r="HE168" s="409"/>
      <c r="HF168" s="409"/>
      <c r="HG168" s="409"/>
      <c r="HH168" s="409"/>
      <c r="HI168" s="409"/>
      <c r="HJ168" s="409"/>
      <c r="HK168" s="409"/>
      <c r="HL168" s="409"/>
      <c r="HM168" s="409"/>
      <c r="HN168" s="409"/>
      <c r="HO168" s="409"/>
      <c r="HP168" s="409"/>
      <c r="HQ168" s="409"/>
      <c r="HR168" s="409"/>
      <c r="HS168" s="409"/>
      <c r="HT168" s="409"/>
      <c r="HU168" s="409"/>
      <c r="HV168" s="409"/>
      <c r="HW168" s="409"/>
      <c r="HX168" s="409"/>
      <c r="HY168" s="409"/>
      <c r="HZ168" s="409"/>
      <c r="IA168" s="409"/>
      <c r="IB168" s="409"/>
      <c r="IC168" s="409"/>
      <c r="ID168" s="409"/>
      <c r="IE168" s="409"/>
      <c r="IF168" s="409"/>
      <c r="IG168" s="409"/>
      <c r="IH168" s="409"/>
      <c r="II168" s="409"/>
      <c r="IJ168" s="409"/>
      <c r="IK168" s="409"/>
      <c r="IL168" s="409"/>
      <c r="IM168" s="409"/>
      <c r="IN168" s="409"/>
      <c r="IO168" s="409"/>
      <c r="IP168" s="409"/>
      <c r="IQ168" s="409"/>
      <c r="IR168" s="409"/>
      <c r="IS168" s="409"/>
      <c r="IT168" s="409"/>
      <c r="IU168" s="409"/>
      <c r="IV168" s="409"/>
    </row>
    <row r="169" spans="1:256" s="404" customFormat="1" ht="30">
      <c r="A169" s="67">
        <v>160</v>
      </c>
      <c r="B169" s="456" t="s">
        <v>4982</v>
      </c>
      <c r="C169" s="488" t="s">
        <v>1584</v>
      </c>
      <c r="D169" s="456" t="s">
        <v>1622</v>
      </c>
      <c r="E169" s="456" t="s">
        <v>5153</v>
      </c>
      <c r="F169" s="456" t="s">
        <v>929</v>
      </c>
      <c r="G169" s="456" t="s">
        <v>5319</v>
      </c>
      <c r="H169" s="456" t="s">
        <v>5810</v>
      </c>
      <c r="I169" s="456" t="s">
        <v>311</v>
      </c>
      <c r="J169" s="301"/>
      <c r="K169" s="301"/>
      <c r="L169" s="301"/>
      <c r="M169" s="405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  <c r="AA169" s="409"/>
      <c r="AB169" s="409"/>
      <c r="AC169" s="409"/>
      <c r="AD169" s="409"/>
      <c r="AE169" s="409"/>
      <c r="AF169" s="409"/>
      <c r="AG169" s="409"/>
      <c r="AH169" s="409"/>
      <c r="AI169" s="409"/>
      <c r="AJ169" s="409"/>
      <c r="AK169" s="409"/>
      <c r="AL169" s="409"/>
      <c r="AM169" s="409"/>
      <c r="AN169" s="409"/>
      <c r="AO169" s="409"/>
      <c r="AP169" s="409"/>
      <c r="AQ169" s="409"/>
      <c r="AR169" s="409"/>
      <c r="AS169" s="409"/>
      <c r="AT169" s="409"/>
      <c r="AU169" s="409"/>
      <c r="AV169" s="409"/>
      <c r="AW169" s="409"/>
      <c r="AX169" s="409"/>
      <c r="AY169" s="409"/>
      <c r="AZ169" s="409"/>
      <c r="BA169" s="409"/>
      <c r="BB169" s="409"/>
      <c r="BC169" s="409"/>
      <c r="BD169" s="409"/>
      <c r="BE169" s="409"/>
      <c r="BF169" s="409"/>
      <c r="BG169" s="409"/>
      <c r="BH169" s="409"/>
      <c r="BI169" s="409"/>
      <c r="BJ169" s="409"/>
      <c r="BK169" s="409"/>
      <c r="BL169" s="409"/>
      <c r="BM169" s="409"/>
      <c r="BN169" s="409"/>
      <c r="BO169" s="409"/>
      <c r="BP169" s="409"/>
      <c r="BQ169" s="409"/>
      <c r="BR169" s="409"/>
      <c r="BS169" s="409"/>
      <c r="BT169" s="409"/>
      <c r="BU169" s="409"/>
      <c r="BV169" s="409"/>
      <c r="BW169" s="409"/>
      <c r="BX169" s="409"/>
      <c r="BY169" s="409"/>
      <c r="BZ169" s="409"/>
      <c r="CA169" s="409"/>
      <c r="CB169" s="409"/>
      <c r="CC169" s="409"/>
      <c r="CD169" s="409"/>
      <c r="CE169" s="409"/>
      <c r="CF169" s="409"/>
      <c r="CG169" s="409"/>
      <c r="CH169" s="409"/>
      <c r="CI169" s="409"/>
      <c r="CJ169" s="409"/>
      <c r="CK169" s="409"/>
      <c r="CL169" s="409"/>
      <c r="CM169" s="409"/>
      <c r="CN169" s="409"/>
      <c r="CO169" s="409"/>
      <c r="CP169" s="409"/>
      <c r="CQ169" s="409"/>
      <c r="CR169" s="409"/>
      <c r="CS169" s="409"/>
      <c r="CT169" s="409"/>
      <c r="CU169" s="409"/>
      <c r="CV169" s="409"/>
      <c r="CW169" s="409"/>
      <c r="CX169" s="409"/>
      <c r="CY169" s="409"/>
      <c r="CZ169" s="409"/>
      <c r="DA169" s="409"/>
      <c r="DB169" s="409"/>
      <c r="DC169" s="409"/>
      <c r="DD169" s="409"/>
      <c r="DE169" s="409"/>
      <c r="DF169" s="409"/>
      <c r="DG169" s="409"/>
      <c r="DH169" s="409"/>
      <c r="DI169" s="409"/>
      <c r="DJ169" s="409"/>
      <c r="DK169" s="409"/>
      <c r="DL169" s="409"/>
      <c r="DM169" s="409"/>
      <c r="DN169" s="409"/>
      <c r="DO169" s="409"/>
      <c r="DP169" s="409"/>
      <c r="DQ169" s="409"/>
      <c r="DR169" s="409"/>
      <c r="DS169" s="409"/>
      <c r="DT169" s="409"/>
      <c r="DU169" s="409"/>
      <c r="DV169" s="409"/>
      <c r="DW169" s="409"/>
      <c r="DX169" s="409"/>
      <c r="DY169" s="409"/>
      <c r="DZ169" s="409"/>
      <c r="EA169" s="409"/>
      <c r="EB169" s="409"/>
      <c r="EC169" s="409"/>
      <c r="ED169" s="409"/>
      <c r="EE169" s="409"/>
      <c r="EF169" s="409"/>
      <c r="EG169" s="409"/>
      <c r="EH169" s="409"/>
      <c r="EI169" s="409"/>
      <c r="EJ169" s="409"/>
      <c r="EK169" s="409"/>
      <c r="EL169" s="409"/>
      <c r="EM169" s="409"/>
      <c r="EN169" s="409"/>
      <c r="EO169" s="409"/>
      <c r="EP169" s="409"/>
      <c r="EQ169" s="409"/>
      <c r="ER169" s="409"/>
      <c r="ES169" s="409"/>
      <c r="ET169" s="409"/>
      <c r="EU169" s="409"/>
      <c r="EV169" s="409"/>
      <c r="EW169" s="409"/>
      <c r="EX169" s="409"/>
      <c r="EY169" s="409"/>
      <c r="EZ169" s="409"/>
      <c r="FA169" s="409"/>
      <c r="FB169" s="409"/>
      <c r="FC169" s="409"/>
      <c r="FD169" s="409"/>
      <c r="FE169" s="409"/>
      <c r="FF169" s="409"/>
      <c r="FG169" s="409"/>
      <c r="FH169" s="409"/>
      <c r="FI169" s="409"/>
      <c r="FJ169" s="409"/>
      <c r="FK169" s="409"/>
      <c r="FL169" s="409"/>
      <c r="FM169" s="409"/>
      <c r="FN169" s="409"/>
      <c r="FO169" s="409"/>
      <c r="FP169" s="409"/>
      <c r="FQ169" s="409"/>
      <c r="FR169" s="409"/>
      <c r="FS169" s="409"/>
      <c r="FT169" s="409"/>
      <c r="FU169" s="409"/>
      <c r="FV169" s="409"/>
      <c r="FW169" s="409"/>
      <c r="FX169" s="409"/>
      <c r="FY169" s="409"/>
      <c r="FZ169" s="409"/>
      <c r="GA169" s="409"/>
      <c r="GB169" s="409"/>
      <c r="GC169" s="409"/>
      <c r="GD169" s="409"/>
      <c r="GE169" s="409"/>
      <c r="GF169" s="409"/>
      <c r="GG169" s="409"/>
      <c r="GH169" s="409"/>
      <c r="GI169" s="409"/>
      <c r="GJ169" s="409"/>
      <c r="GK169" s="409"/>
      <c r="GL169" s="409"/>
      <c r="GM169" s="409"/>
      <c r="GN169" s="409"/>
      <c r="GO169" s="409"/>
      <c r="GP169" s="409"/>
      <c r="GQ169" s="409"/>
      <c r="GR169" s="409"/>
      <c r="GS169" s="409"/>
      <c r="GT169" s="409"/>
      <c r="GU169" s="409"/>
      <c r="GV169" s="409"/>
      <c r="GW169" s="409"/>
      <c r="GX169" s="409"/>
      <c r="GY169" s="409"/>
      <c r="GZ169" s="409"/>
      <c r="HA169" s="409"/>
      <c r="HB169" s="409"/>
      <c r="HC169" s="409"/>
      <c r="HD169" s="409"/>
      <c r="HE169" s="409"/>
      <c r="HF169" s="409"/>
      <c r="HG169" s="409"/>
      <c r="HH169" s="409"/>
      <c r="HI169" s="409"/>
      <c r="HJ169" s="409"/>
      <c r="HK169" s="409"/>
      <c r="HL169" s="409"/>
      <c r="HM169" s="409"/>
      <c r="HN169" s="409"/>
      <c r="HO169" s="409"/>
      <c r="HP169" s="409"/>
      <c r="HQ169" s="409"/>
      <c r="HR169" s="409"/>
      <c r="HS169" s="409"/>
      <c r="HT169" s="409"/>
      <c r="HU169" s="409"/>
      <c r="HV169" s="409"/>
      <c r="HW169" s="409"/>
      <c r="HX169" s="409"/>
      <c r="HY169" s="409"/>
      <c r="HZ169" s="409"/>
      <c r="IA169" s="409"/>
      <c r="IB169" s="409"/>
      <c r="IC169" s="409"/>
      <c r="ID169" s="409"/>
      <c r="IE169" s="409"/>
      <c r="IF169" s="409"/>
      <c r="IG169" s="409"/>
      <c r="IH169" s="409"/>
      <c r="II169" s="409"/>
      <c r="IJ169" s="409"/>
      <c r="IK169" s="409"/>
      <c r="IL169" s="409"/>
      <c r="IM169" s="409"/>
      <c r="IN169" s="409"/>
      <c r="IO169" s="409"/>
      <c r="IP169" s="409"/>
      <c r="IQ169" s="409"/>
      <c r="IR169" s="409"/>
      <c r="IS169" s="409"/>
      <c r="IT169" s="409"/>
      <c r="IU169" s="409"/>
      <c r="IV169" s="409"/>
    </row>
    <row r="170" spans="1:256" s="404" customFormat="1" ht="30">
      <c r="A170" s="65">
        <v>161</v>
      </c>
      <c r="B170" s="456" t="s">
        <v>4982</v>
      </c>
      <c r="C170" s="488" t="s">
        <v>1584</v>
      </c>
      <c r="D170" s="456" t="s">
        <v>1586</v>
      </c>
      <c r="E170" s="456" t="s">
        <v>5320</v>
      </c>
      <c r="F170" s="456" t="s">
        <v>647</v>
      </c>
      <c r="G170" s="456" t="s">
        <v>5321</v>
      </c>
      <c r="H170" s="456" t="s">
        <v>5811</v>
      </c>
      <c r="I170" s="456" t="s">
        <v>5812</v>
      </c>
      <c r="J170" s="301"/>
      <c r="K170" s="302"/>
      <c r="L170" s="301"/>
      <c r="M170" s="406"/>
      <c r="N170" s="409"/>
      <c r="O170" s="409"/>
      <c r="P170" s="409"/>
      <c r="Q170" s="409"/>
      <c r="R170" s="409"/>
      <c r="S170" s="409"/>
      <c r="T170" s="409"/>
      <c r="U170" s="409"/>
      <c r="V170" s="409"/>
      <c r="W170" s="409"/>
      <c r="X170" s="409"/>
      <c r="Y170" s="409"/>
      <c r="Z170" s="409"/>
      <c r="AA170" s="409"/>
      <c r="AB170" s="409"/>
      <c r="AC170" s="409"/>
      <c r="AD170" s="409"/>
      <c r="AE170" s="409"/>
      <c r="AF170" s="409"/>
      <c r="AG170" s="409"/>
      <c r="AH170" s="409"/>
      <c r="AI170" s="409"/>
      <c r="AJ170" s="409"/>
      <c r="AK170" s="409"/>
      <c r="AL170" s="409"/>
      <c r="AM170" s="409"/>
      <c r="AN170" s="409"/>
      <c r="AO170" s="409"/>
      <c r="AP170" s="409"/>
      <c r="AQ170" s="409"/>
      <c r="AR170" s="409"/>
      <c r="AS170" s="409"/>
      <c r="AT170" s="409"/>
      <c r="AU170" s="409"/>
      <c r="AV170" s="409"/>
      <c r="AW170" s="409"/>
      <c r="AX170" s="409"/>
      <c r="AY170" s="409"/>
      <c r="AZ170" s="409"/>
      <c r="BA170" s="409"/>
      <c r="BB170" s="409"/>
      <c r="BC170" s="409"/>
      <c r="BD170" s="409"/>
      <c r="BE170" s="409"/>
      <c r="BF170" s="409"/>
      <c r="BG170" s="409"/>
      <c r="BH170" s="409"/>
      <c r="BI170" s="409"/>
      <c r="BJ170" s="409"/>
      <c r="BK170" s="409"/>
      <c r="BL170" s="409"/>
      <c r="BM170" s="409"/>
      <c r="BN170" s="409"/>
      <c r="BO170" s="409"/>
      <c r="BP170" s="409"/>
      <c r="BQ170" s="409"/>
      <c r="BR170" s="409"/>
      <c r="BS170" s="409"/>
      <c r="BT170" s="409"/>
      <c r="BU170" s="409"/>
      <c r="BV170" s="409"/>
      <c r="BW170" s="409"/>
      <c r="BX170" s="409"/>
      <c r="BY170" s="409"/>
      <c r="BZ170" s="409"/>
      <c r="CA170" s="409"/>
      <c r="CB170" s="409"/>
      <c r="CC170" s="409"/>
      <c r="CD170" s="409"/>
      <c r="CE170" s="409"/>
      <c r="CF170" s="409"/>
      <c r="CG170" s="409"/>
      <c r="CH170" s="409"/>
      <c r="CI170" s="409"/>
      <c r="CJ170" s="409"/>
      <c r="CK170" s="409"/>
      <c r="CL170" s="409"/>
      <c r="CM170" s="409"/>
      <c r="CN170" s="409"/>
      <c r="CO170" s="409"/>
      <c r="CP170" s="409"/>
      <c r="CQ170" s="409"/>
      <c r="CR170" s="409"/>
      <c r="CS170" s="409"/>
      <c r="CT170" s="409"/>
      <c r="CU170" s="409"/>
      <c r="CV170" s="409"/>
      <c r="CW170" s="409"/>
      <c r="CX170" s="409"/>
      <c r="CY170" s="409"/>
      <c r="CZ170" s="409"/>
      <c r="DA170" s="409"/>
      <c r="DB170" s="409"/>
      <c r="DC170" s="409"/>
      <c r="DD170" s="409"/>
      <c r="DE170" s="409"/>
      <c r="DF170" s="409"/>
      <c r="DG170" s="409"/>
      <c r="DH170" s="409"/>
      <c r="DI170" s="409"/>
      <c r="DJ170" s="409"/>
      <c r="DK170" s="409"/>
      <c r="DL170" s="409"/>
      <c r="DM170" s="409"/>
      <c r="DN170" s="409"/>
      <c r="DO170" s="409"/>
      <c r="DP170" s="409"/>
      <c r="DQ170" s="409"/>
      <c r="DR170" s="409"/>
      <c r="DS170" s="409"/>
      <c r="DT170" s="409"/>
      <c r="DU170" s="409"/>
      <c r="DV170" s="409"/>
      <c r="DW170" s="409"/>
      <c r="DX170" s="409"/>
      <c r="DY170" s="409"/>
      <c r="DZ170" s="409"/>
      <c r="EA170" s="409"/>
      <c r="EB170" s="409"/>
      <c r="EC170" s="409"/>
      <c r="ED170" s="409"/>
      <c r="EE170" s="409"/>
      <c r="EF170" s="409"/>
      <c r="EG170" s="409"/>
      <c r="EH170" s="409"/>
      <c r="EI170" s="409"/>
      <c r="EJ170" s="409"/>
      <c r="EK170" s="409"/>
      <c r="EL170" s="409"/>
      <c r="EM170" s="409"/>
      <c r="EN170" s="409"/>
      <c r="EO170" s="409"/>
      <c r="EP170" s="409"/>
      <c r="EQ170" s="409"/>
      <c r="ER170" s="409"/>
      <c r="ES170" s="409"/>
      <c r="ET170" s="409"/>
      <c r="EU170" s="409"/>
      <c r="EV170" s="409"/>
      <c r="EW170" s="409"/>
      <c r="EX170" s="409"/>
      <c r="EY170" s="409"/>
      <c r="EZ170" s="409"/>
      <c r="FA170" s="409"/>
      <c r="FB170" s="409"/>
      <c r="FC170" s="409"/>
      <c r="FD170" s="409"/>
      <c r="FE170" s="409"/>
      <c r="FF170" s="409"/>
      <c r="FG170" s="409"/>
      <c r="FH170" s="409"/>
      <c r="FI170" s="409"/>
      <c r="FJ170" s="409"/>
      <c r="FK170" s="409"/>
      <c r="FL170" s="409"/>
      <c r="FM170" s="409"/>
      <c r="FN170" s="409"/>
      <c r="FO170" s="409"/>
      <c r="FP170" s="409"/>
      <c r="FQ170" s="409"/>
      <c r="FR170" s="409"/>
      <c r="FS170" s="409"/>
      <c r="FT170" s="409"/>
      <c r="FU170" s="409"/>
      <c r="FV170" s="409"/>
      <c r="FW170" s="409"/>
      <c r="FX170" s="409"/>
      <c r="FY170" s="409"/>
      <c r="FZ170" s="409"/>
      <c r="GA170" s="409"/>
      <c r="GB170" s="409"/>
      <c r="GC170" s="409"/>
      <c r="GD170" s="409"/>
      <c r="GE170" s="409"/>
      <c r="GF170" s="409"/>
      <c r="GG170" s="409"/>
      <c r="GH170" s="409"/>
      <c r="GI170" s="409"/>
      <c r="GJ170" s="409"/>
      <c r="GK170" s="409"/>
      <c r="GL170" s="409"/>
      <c r="GM170" s="409"/>
      <c r="GN170" s="409"/>
      <c r="GO170" s="409"/>
      <c r="GP170" s="409"/>
      <c r="GQ170" s="409"/>
      <c r="GR170" s="409"/>
      <c r="GS170" s="409"/>
      <c r="GT170" s="409"/>
      <c r="GU170" s="409"/>
      <c r="GV170" s="409"/>
      <c r="GW170" s="409"/>
      <c r="GX170" s="409"/>
      <c r="GY170" s="409"/>
      <c r="GZ170" s="409"/>
      <c r="HA170" s="409"/>
      <c r="HB170" s="409"/>
      <c r="HC170" s="409"/>
      <c r="HD170" s="409"/>
      <c r="HE170" s="409"/>
      <c r="HF170" s="409"/>
      <c r="HG170" s="409"/>
      <c r="HH170" s="409"/>
      <c r="HI170" s="409"/>
      <c r="HJ170" s="409"/>
      <c r="HK170" s="409"/>
      <c r="HL170" s="409"/>
      <c r="HM170" s="409"/>
      <c r="HN170" s="409"/>
      <c r="HO170" s="409"/>
      <c r="HP170" s="409"/>
      <c r="HQ170" s="409"/>
      <c r="HR170" s="409"/>
      <c r="HS170" s="409"/>
      <c r="HT170" s="409"/>
      <c r="HU170" s="409"/>
      <c r="HV170" s="409"/>
      <c r="HW170" s="409"/>
      <c r="HX170" s="409"/>
      <c r="HY170" s="409"/>
      <c r="HZ170" s="409"/>
      <c r="IA170" s="409"/>
      <c r="IB170" s="409"/>
      <c r="IC170" s="409"/>
      <c r="ID170" s="409"/>
      <c r="IE170" s="409"/>
      <c r="IF170" s="409"/>
      <c r="IG170" s="409"/>
      <c r="IH170" s="409"/>
      <c r="II170" s="409"/>
      <c r="IJ170" s="409"/>
      <c r="IK170" s="409"/>
      <c r="IL170" s="409"/>
      <c r="IM170" s="409"/>
      <c r="IN170" s="409"/>
      <c r="IO170" s="409"/>
      <c r="IP170" s="409"/>
      <c r="IQ170" s="409"/>
      <c r="IR170" s="409"/>
      <c r="IS170" s="409"/>
      <c r="IT170" s="409"/>
      <c r="IU170" s="409"/>
      <c r="IV170" s="409"/>
    </row>
    <row r="171" spans="1:256" s="404" customFormat="1" ht="30">
      <c r="A171" s="67">
        <v>162</v>
      </c>
      <c r="B171" s="456" t="s">
        <v>4982</v>
      </c>
      <c r="C171" s="488" t="s">
        <v>1584</v>
      </c>
      <c r="D171" s="456" t="s">
        <v>1628</v>
      </c>
      <c r="E171" s="456" t="s">
        <v>5322</v>
      </c>
      <c r="F171" s="456" t="s">
        <v>1716</v>
      </c>
      <c r="G171" s="456" t="s">
        <v>5323</v>
      </c>
      <c r="H171" s="456" t="s">
        <v>5813</v>
      </c>
      <c r="I171" s="456" t="s">
        <v>311</v>
      </c>
      <c r="J171" s="301"/>
      <c r="K171" s="302"/>
      <c r="L171" s="301"/>
      <c r="M171" s="406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  <c r="AA171" s="409"/>
      <c r="AB171" s="409"/>
      <c r="AC171" s="409"/>
      <c r="AD171" s="409"/>
      <c r="AE171" s="409"/>
      <c r="AF171" s="409"/>
      <c r="AG171" s="409"/>
      <c r="AH171" s="409"/>
      <c r="AI171" s="409"/>
      <c r="AJ171" s="409"/>
      <c r="AK171" s="409"/>
      <c r="AL171" s="409"/>
      <c r="AM171" s="409"/>
      <c r="AN171" s="409"/>
      <c r="AO171" s="409"/>
      <c r="AP171" s="409"/>
      <c r="AQ171" s="409"/>
      <c r="AR171" s="409"/>
      <c r="AS171" s="409"/>
      <c r="AT171" s="409"/>
      <c r="AU171" s="409"/>
      <c r="AV171" s="409"/>
      <c r="AW171" s="409"/>
      <c r="AX171" s="409"/>
      <c r="AY171" s="409"/>
      <c r="AZ171" s="409"/>
      <c r="BA171" s="409"/>
      <c r="BB171" s="409"/>
      <c r="BC171" s="409"/>
      <c r="BD171" s="409"/>
      <c r="BE171" s="409"/>
      <c r="BF171" s="409"/>
      <c r="BG171" s="409"/>
      <c r="BH171" s="409"/>
      <c r="BI171" s="409"/>
      <c r="BJ171" s="409"/>
      <c r="BK171" s="409"/>
      <c r="BL171" s="409"/>
      <c r="BM171" s="409"/>
      <c r="BN171" s="409"/>
      <c r="BO171" s="409"/>
      <c r="BP171" s="409"/>
      <c r="BQ171" s="409"/>
      <c r="BR171" s="409"/>
      <c r="BS171" s="409"/>
      <c r="BT171" s="409"/>
      <c r="BU171" s="409"/>
      <c r="BV171" s="409"/>
      <c r="BW171" s="409"/>
      <c r="BX171" s="409"/>
      <c r="BY171" s="409"/>
      <c r="BZ171" s="409"/>
      <c r="CA171" s="409"/>
      <c r="CB171" s="409"/>
      <c r="CC171" s="409"/>
      <c r="CD171" s="409"/>
      <c r="CE171" s="409"/>
      <c r="CF171" s="409"/>
      <c r="CG171" s="409"/>
      <c r="CH171" s="409"/>
      <c r="CI171" s="409"/>
      <c r="CJ171" s="409"/>
      <c r="CK171" s="409"/>
      <c r="CL171" s="409"/>
      <c r="CM171" s="409"/>
      <c r="CN171" s="409"/>
      <c r="CO171" s="409"/>
      <c r="CP171" s="409"/>
      <c r="CQ171" s="409"/>
      <c r="CR171" s="409"/>
      <c r="CS171" s="409"/>
      <c r="CT171" s="409"/>
      <c r="CU171" s="409"/>
      <c r="CV171" s="409"/>
      <c r="CW171" s="409"/>
      <c r="CX171" s="409"/>
      <c r="CY171" s="409"/>
      <c r="CZ171" s="409"/>
      <c r="DA171" s="409"/>
      <c r="DB171" s="409"/>
      <c r="DC171" s="409"/>
      <c r="DD171" s="409"/>
      <c r="DE171" s="409"/>
      <c r="DF171" s="409"/>
      <c r="DG171" s="409"/>
      <c r="DH171" s="409"/>
      <c r="DI171" s="409"/>
      <c r="DJ171" s="409"/>
      <c r="DK171" s="409"/>
      <c r="DL171" s="409"/>
      <c r="DM171" s="409"/>
      <c r="DN171" s="409"/>
      <c r="DO171" s="409"/>
      <c r="DP171" s="409"/>
      <c r="DQ171" s="409"/>
      <c r="DR171" s="409"/>
      <c r="DS171" s="409"/>
      <c r="DT171" s="409"/>
      <c r="DU171" s="409"/>
      <c r="DV171" s="409"/>
      <c r="DW171" s="409"/>
      <c r="DX171" s="409"/>
      <c r="DY171" s="409"/>
      <c r="DZ171" s="409"/>
      <c r="EA171" s="409"/>
      <c r="EB171" s="409"/>
      <c r="EC171" s="409"/>
      <c r="ED171" s="409"/>
      <c r="EE171" s="409"/>
      <c r="EF171" s="409"/>
      <c r="EG171" s="409"/>
      <c r="EH171" s="409"/>
      <c r="EI171" s="409"/>
      <c r="EJ171" s="409"/>
      <c r="EK171" s="409"/>
      <c r="EL171" s="409"/>
      <c r="EM171" s="409"/>
      <c r="EN171" s="409"/>
      <c r="EO171" s="409"/>
      <c r="EP171" s="409"/>
      <c r="EQ171" s="409"/>
      <c r="ER171" s="409"/>
      <c r="ES171" s="409"/>
      <c r="ET171" s="409"/>
      <c r="EU171" s="409"/>
      <c r="EV171" s="409"/>
      <c r="EW171" s="409"/>
      <c r="EX171" s="409"/>
      <c r="EY171" s="409"/>
      <c r="EZ171" s="409"/>
      <c r="FA171" s="409"/>
      <c r="FB171" s="409"/>
      <c r="FC171" s="409"/>
      <c r="FD171" s="409"/>
      <c r="FE171" s="409"/>
      <c r="FF171" s="409"/>
      <c r="FG171" s="409"/>
      <c r="FH171" s="409"/>
      <c r="FI171" s="409"/>
      <c r="FJ171" s="409"/>
      <c r="FK171" s="409"/>
      <c r="FL171" s="409"/>
      <c r="FM171" s="409"/>
      <c r="FN171" s="409"/>
      <c r="FO171" s="409"/>
      <c r="FP171" s="409"/>
      <c r="FQ171" s="409"/>
      <c r="FR171" s="409"/>
      <c r="FS171" s="409"/>
      <c r="FT171" s="409"/>
      <c r="FU171" s="409"/>
      <c r="FV171" s="409"/>
      <c r="FW171" s="409"/>
      <c r="FX171" s="409"/>
      <c r="FY171" s="409"/>
      <c r="FZ171" s="409"/>
      <c r="GA171" s="409"/>
      <c r="GB171" s="409"/>
      <c r="GC171" s="409"/>
      <c r="GD171" s="409"/>
      <c r="GE171" s="409"/>
      <c r="GF171" s="409"/>
      <c r="GG171" s="409"/>
      <c r="GH171" s="409"/>
      <c r="GI171" s="409"/>
      <c r="GJ171" s="409"/>
      <c r="GK171" s="409"/>
      <c r="GL171" s="409"/>
      <c r="GM171" s="409"/>
      <c r="GN171" s="409"/>
      <c r="GO171" s="409"/>
      <c r="GP171" s="409"/>
      <c r="GQ171" s="409"/>
      <c r="GR171" s="409"/>
      <c r="GS171" s="409"/>
      <c r="GT171" s="409"/>
      <c r="GU171" s="409"/>
      <c r="GV171" s="409"/>
      <c r="GW171" s="409"/>
      <c r="GX171" s="409"/>
      <c r="GY171" s="409"/>
      <c r="GZ171" s="409"/>
      <c r="HA171" s="409"/>
      <c r="HB171" s="409"/>
      <c r="HC171" s="409"/>
      <c r="HD171" s="409"/>
      <c r="HE171" s="409"/>
      <c r="HF171" s="409"/>
      <c r="HG171" s="409"/>
      <c r="HH171" s="409"/>
      <c r="HI171" s="409"/>
      <c r="HJ171" s="409"/>
      <c r="HK171" s="409"/>
      <c r="HL171" s="409"/>
      <c r="HM171" s="409"/>
      <c r="HN171" s="409"/>
      <c r="HO171" s="409"/>
      <c r="HP171" s="409"/>
      <c r="HQ171" s="409"/>
      <c r="HR171" s="409"/>
      <c r="HS171" s="409"/>
      <c r="HT171" s="409"/>
      <c r="HU171" s="409"/>
      <c r="HV171" s="409"/>
      <c r="HW171" s="409"/>
      <c r="HX171" s="409"/>
      <c r="HY171" s="409"/>
      <c r="HZ171" s="409"/>
      <c r="IA171" s="409"/>
      <c r="IB171" s="409"/>
      <c r="IC171" s="409"/>
      <c r="ID171" s="409"/>
      <c r="IE171" s="409"/>
      <c r="IF171" s="409"/>
      <c r="IG171" s="409"/>
      <c r="IH171" s="409"/>
      <c r="II171" s="409"/>
      <c r="IJ171" s="409"/>
      <c r="IK171" s="409"/>
      <c r="IL171" s="409"/>
      <c r="IM171" s="409"/>
      <c r="IN171" s="409"/>
      <c r="IO171" s="409"/>
      <c r="IP171" s="409"/>
      <c r="IQ171" s="409"/>
      <c r="IR171" s="409"/>
      <c r="IS171" s="409"/>
      <c r="IT171" s="409"/>
      <c r="IU171" s="409"/>
      <c r="IV171" s="409"/>
    </row>
    <row r="172" spans="1:256" s="404" customFormat="1" ht="30">
      <c r="A172" s="67">
        <v>163</v>
      </c>
      <c r="B172" s="456" t="s">
        <v>4982</v>
      </c>
      <c r="C172" s="488" t="s">
        <v>1584</v>
      </c>
      <c r="D172" s="456" t="s">
        <v>1628</v>
      </c>
      <c r="E172" s="456" t="s">
        <v>1574</v>
      </c>
      <c r="F172" s="456" t="s">
        <v>5324</v>
      </c>
      <c r="G172" s="456" t="s">
        <v>5325</v>
      </c>
      <c r="H172" s="456" t="s">
        <v>5814</v>
      </c>
      <c r="I172" s="456" t="s">
        <v>311</v>
      </c>
      <c r="J172" s="301"/>
      <c r="K172" s="301"/>
      <c r="L172" s="301"/>
      <c r="M172" s="406"/>
      <c r="N172" s="409"/>
      <c r="O172" s="409"/>
      <c r="P172" s="409"/>
      <c r="Q172" s="409"/>
      <c r="R172" s="409"/>
      <c r="S172" s="409"/>
      <c r="T172" s="409"/>
      <c r="U172" s="409"/>
      <c r="V172" s="409"/>
      <c r="W172" s="409"/>
      <c r="X172" s="409"/>
      <c r="Y172" s="409"/>
      <c r="Z172" s="409"/>
      <c r="AA172" s="409"/>
      <c r="AB172" s="409"/>
      <c r="AC172" s="409"/>
      <c r="AD172" s="409"/>
      <c r="AE172" s="409"/>
      <c r="AF172" s="409"/>
      <c r="AG172" s="409"/>
      <c r="AH172" s="409"/>
      <c r="AI172" s="409"/>
      <c r="AJ172" s="409"/>
      <c r="AK172" s="409"/>
      <c r="AL172" s="409"/>
      <c r="AM172" s="409"/>
      <c r="AN172" s="409"/>
      <c r="AO172" s="409"/>
      <c r="AP172" s="409"/>
      <c r="AQ172" s="409"/>
      <c r="AR172" s="409"/>
      <c r="AS172" s="409"/>
      <c r="AT172" s="409"/>
      <c r="AU172" s="409"/>
      <c r="AV172" s="409"/>
      <c r="AW172" s="409"/>
      <c r="AX172" s="409"/>
      <c r="AY172" s="409"/>
      <c r="AZ172" s="409"/>
      <c r="BA172" s="409"/>
      <c r="BB172" s="409"/>
      <c r="BC172" s="409"/>
      <c r="BD172" s="409"/>
      <c r="BE172" s="409"/>
      <c r="BF172" s="409"/>
      <c r="BG172" s="409"/>
      <c r="BH172" s="409"/>
      <c r="BI172" s="409"/>
      <c r="BJ172" s="409"/>
      <c r="BK172" s="409"/>
      <c r="BL172" s="409"/>
      <c r="BM172" s="409"/>
      <c r="BN172" s="409"/>
      <c r="BO172" s="409"/>
      <c r="BP172" s="409"/>
      <c r="BQ172" s="409"/>
      <c r="BR172" s="409"/>
      <c r="BS172" s="409"/>
      <c r="BT172" s="409"/>
      <c r="BU172" s="409"/>
      <c r="BV172" s="409"/>
      <c r="BW172" s="409"/>
      <c r="BX172" s="409"/>
      <c r="BY172" s="409"/>
      <c r="BZ172" s="409"/>
      <c r="CA172" s="409"/>
      <c r="CB172" s="409"/>
      <c r="CC172" s="409"/>
      <c r="CD172" s="409"/>
      <c r="CE172" s="409"/>
      <c r="CF172" s="409"/>
      <c r="CG172" s="409"/>
      <c r="CH172" s="409"/>
      <c r="CI172" s="409"/>
      <c r="CJ172" s="409"/>
      <c r="CK172" s="409"/>
      <c r="CL172" s="409"/>
      <c r="CM172" s="409"/>
      <c r="CN172" s="409"/>
      <c r="CO172" s="409"/>
      <c r="CP172" s="409"/>
      <c r="CQ172" s="409"/>
      <c r="CR172" s="409"/>
      <c r="CS172" s="409"/>
      <c r="CT172" s="409"/>
      <c r="CU172" s="409"/>
      <c r="CV172" s="409"/>
      <c r="CW172" s="409"/>
      <c r="CX172" s="409"/>
      <c r="CY172" s="409"/>
      <c r="CZ172" s="409"/>
      <c r="DA172" s="409"/>
      <c r="DB172" s="409"/>
      <c r="DC172" s="409"/>
      <c r="DD172" s="409"/>
      <c r="DE172" s="409"/>
      <c r="DF172" s="409"/>
      <c r="DG172" s="409"/>
      <c r="DH172" s="409"/>
      <c r="DI172" s="409"/>
      <c r="DJ172" s="409"/>
      <c r="DK172" s="409"/>
      <c r="DL172" s="409"/>
      <c r="DM172" s="409"/>
      <c r="DN172" s="409"/>
      <c r="DO172" s="409"/>
      <c r="DP172" s="409"/>
      <c r="DQ172" s="409"/>
      <c r="DR172" s="409"/>
      <c r="DS172" s="409"/>
      <c r="DT172" s="409"/>
      <c r="DU172" s="409"/>
      <c r="DV172" s="409"/>
      <c r="DW172" s="409"/>
      <c r="DX172" s="409"/>
      <c r="DY172" s="409"/>
      <c r="DZ172" s="409"/>
      <c r="EA172" s="409"/>
      <c r="EB172" s="409"/>
      <c r="EC172" s="409"/>
      <c r="ED172" s="409"/>
      <c r="EE172" s="409"/>
      <c r="EF172" s="409"/>
      <c r="EG172" s="409"/>
      <c r="EH172" s="409"/>
      <c r="EI172" s="409"/>
      <c r="EJ172" s="409"/>
      <c r="EK172" s="409"/>
      <c r="EL172" s="409"/>
      <c r="EM172" s="409"/>
      <c r="EN172" s="409"/>
      <c r="EO172" s="409"/>
      <c r="EP172" s="409"/>
      <c r="EQ172" s="409"/>
      <c r="ER172" s="409"/>
      <c r="ES172" s="409"/>
      <c r="ET172" s="409"/>
      <c r="EU172" s="409"/>
      <c r="EV172" s="409"/>
      <c r="EW172" s="409"/>
      <c r="EX172" s="409"/>
      <c r="EY172" s="409"/>
      <c r="EZ172" s="409"/>
      <c r="FA172" s="409"/>
      <c r="FB172" s="409"/>
      <c r="FC172" s="409"/>
      <c r="FD172" s="409"/>
      <c r="FE172" s="409"/>
      <c r="FF172" s="409"/>
      <c r="FG172" s="409"/>
      <c r="FH172" s="409"/>
      <c r="FI172" s="409"/>
      <c r="FJ172" s="409"/>
      <c r="FK172" s="409"/>
      <c r="FL172" s="409"/>
      <c r="FM172" s="409"/>
      <c r="FN172" s="409"/>
      <c r="FO172" s="409"/>
      <c r="FP172" s="409"/>
      <c r="FQ172" s="409"/>
      <c r="FR172" s="409"/>
      <c r="FS172" s="409"/>
      <c r="FT172" s="409"/>
      <c r="FU172" s="409"/>
      <c r="FV172" s="409"/>
      <c r="FW172" s="409"/>
      <c r="FX172" s="409"/>
      <c r="FY172" s="409"/>
      <c r="FZ172" s="409"/>
      <c r="GA172" s="409"/>
      <c r="GB172" s="409"/>
      <c r="GC172" s="409"/>
      <c r="GD172" s="409"/>
      <c r="GE172" s="409"/>
      <c r="GF172" s="409"/>
      <c r="GG172" s="409"/>
      <c r="GH172" s="409"/>
      <c r="GI172" s="409"/>
      <c r="GJ172" s="409"/>
      <c r="GK172" s="409"/>
      <c r="GL172" s="409"/>
      <c r="GM172" s="409"/>
      <c r="GN172" s="409"/>
      <c r="GO172" s="409"/>
      <c r="GP172" s="409"/>
      <c r="GQ172" s="409"/>
      <c r="GR172" s="409"/>
      <c r="GS172" s="409"/>
      <c r="GT172" s="409"/>
      <c r="GU172" s="409"/>
      <c r="GV172" s="409"/>
      <c r="GW172" s="409"/>
      <c r="GX172" s="409"/>
      <c r="GY172" s="409"/>
      <c r="GZ172" s="409"/>
      <c r="HA172" s="409"/>
      <c r="HB172" s="409"/>
      <c r="HC172" s="409"/>
      <c r="HD172" s="409"/>
      <c r="HE172" s="409"/>
      <c r="HF172" s="409"/>
      <c r="HG172" s="409"/>
      <c r="HH172" s="409"/>
      <c r="HI172" s="409"/>
      <c r="HJ172" s="409"/>
      <c r="HK172" s="409"/>
      <c r="HL172" s="409"/>
      <c r="HM172" s="409"/>
      <c r="HN172" s="409"/>
      <c r="HO172" s="409"/>
      <c r="HP172" s="409"/>
      <c r="HQ172" s="409"/>
      <c r="HR172" s="409"/>
      <c r="HS172" s="409"/>
      <c r="HT172" s="409"/>
      <c r="HU172" s="409"/>
      <c r="HV172" s="409"/>
      <c r="HW172" s="409"/>
      <c r="HX172" s="409"/>
      <c r="HY172" s="409"/>
      <c r="HZ172" s="409"/>
      <c r="IA172" s="409"/>
      <c r="IB172" s="409"/>
      <c r="IC172" s="409"/>
      <c r="ID172" s="409"/>
      <c r="IE172" s="409"/>
      <c r="IF172" s="409"/>
      <c r="IG172" s="409"/>
      <c r="IH172" s="409"/>
      <c r="II172" s="409"/>
      <c r="IJ172" s="409"/>
      <c r="IK172" s="409"/>
      <c r="IL172" s="409"/>
      <c r="IM172" s="409"/>
      <c r="IN172" s="409"/>
      <c r="IO172" s="409"/>
      <c r="IP172" s="409"/>
      <c r="IQ172" s="409"/>
      <c r="IR172" s="409"/>
      <c r="IS172" s="409"/>
      <c r="IT172" s="409"/>
      <c r="IU172" s="409"/>
      <c r="IV172" s="409"/>
    </row>
    <row r="173" spans="1:256" s="404" customFormat="1" ht="30">
      <c r="A173" s="65">
        <v>164</v>
      </c>
      <c r="B173" s="456" t="s">
        <v>4982</v>
      </c>
      <c r="C173" s="488" t="s">
        <v>1584</v>
      </c>
      <c r="D173" s="456" t="s">
        <v>323</v>
      </c>
      <c r="E173" s="456" t="s">
        <v>5320</v>
      </c>
      <c r="F173" s="456" t="s">
        <v>1704</v>
      </c>
      <c r="G173" s="456" t="s">
        <v>5326</v>
      </c>
      <c r="H173" s="456" t="s">
        <v>5815</v>
      </c>
      <c r="I173" s="456" t="s">
        <v>311</v>
      </c>
      <c r="J173" s="301"/>
      <c r="K173" s="301"/>
      <c r="L173" s="301"/>
      <c r="M173" s="406"/>
      <c r="N173" s="409"/>
      <c r="O173" s="409"/>
      <c r="P173" s="409"/>
      <c r="Q173" s="409"/>
      <c r="R173" s="409"/>
      <c r="S173" s="409"/>
      <c r="T173" s="409"/>
      <c r="U173" s="409"/>
      <c r="V173" s="409"/>
      <c r="W173" s="409"/>
      <c r="X173" s="409"/>
      <c r="Y173" s="409"/>
      <c r="Z173" s="409"/>
      <c r="AA173" s="409"/>
      <c r="AB173" s="409"/>
      <c r="AC173" s="409"/>
      <c r="AD173" s="409"/>
      <c r="AE173" s="409"/>
      <c r="AF173" s="409"/>
      <c r="AG173" s="409"/>
      <c r="AH173" s="409"/>
      <c r="AI173" s="409"/>
      <c r="AJ173" s="409"/>
      <c r="AK173" s="409"/>
      <c r="AL173" s="409"/>
      <c r="AM173" s="409"/>
      <c r="AN173" s="409"/>
      <c r="AO173" s="409"/>
      <c r="AP173" s="409"/>
      <c r="AQ173" s="409"/>
      <c r="AR173" s="409"/>
      <c r="AS173" s="409"/>
      <c r="AT173" s="409"/>
      <c r="AU173" s="409"/>
      <c r="AV173" s="409"/>
      <c r="AW173" s="409"/>
      <c r="AX173" s="409"/>
      <c r="AY173" s="409"/>
      <c r="AZ173" s="409"/>
      <c r="BA173" s="409"/>
      <c r="BB173" s="409"/>
      <c r="BC173" s="409"/>
      <c r="BD173" s="409"/>
      <c r="BE173" s="409"/>
      <c r="BF173" s="409"/>
      <c r="BG173" s="409"/>
      <c r="BH173" s="409"/>
      <c r="BI173" s="409"/>
      <c r="BJ173" s="409"/>
      <c r="BK173" s="409"/>
      <c r="BL173" s="409"/>
      <c r="BM173" s="409"/>
      <c r="BN173" s="409"/>
      <c r="BO173" s="409"/>
      <c r="BP173" s="409"/>
      <c r="BQ173" s="409"/>
      <c r="BR173" s="409"/>
      <c r="BS173" s="409"/>
      <c r="BT173" s="409"/>
      <c r="BU173" s="409"/>
      <c r="BV173" s="409"/>
      <c r="BW173" s="409"/>
      <c r="BX173" s="409"/>
      <c r="BY173" s="409"/>
      <c r="BZ173" s="409"/>
      <c r="CA173" s="409"/>
      <c r="CB173" s="409"/>
      <c r="CC173" s="409"/>
      <c r="CD173" s="409"/>
      <c r="CE173" s="409"/>
      <c r="CF173" s="409"/>
      <c r="CG173" s="409"/>
      <c r="CH173" s="409"/>
      <c r="CI173" s="409"/>
      <c r="CJ173" s="409"/>
      <c r="CK173" s="409"/>
      <c r="CL173" s="409"/>
      <c r="CM173" s="409"/>
      <c r="CN173" s="409"/>
      <c r="CO173" s="409"/>
      <c r="CP173" s="409"/>
      <c r="CQ173" s="409"/>
      <c r="CR173" s="409"/>
      <c r="CS173" s="409"/>
      <c r="CT173" s="409"/>
      <c r="CU173" s="409"/>
      <c r="CV173" s="409"/>
      <c r="CW173" s="409"/>
      <c r="CX173" s="409"/>
      <c r="CY173" s="409"/>
      <c r="CZ173" s="409"/>
      <c r="DA173" s="409"/>
      <c r="DB173" s="409"/>
      <c r="DC173" s="409"/>
      <c r="DD173" s="409"/>
      <c r="DE173" s="409"/>
      <c r="DF173" s="409"/>
      <c r="DG173" s="409"/>
      <c r="DH173" s="409"/>
      <c r="DI173" s="409"/>
      <c r="DJ173" s="409"/>
      <c r="DK173" s="409"/>
      <c r="DL173" s="409"/>
      <c r="DM173" s="409"/>
      <c r="DN173" s="409"/>
      <c r="DO173" s="409"/>
      <c r="DP173" s="409"/>
      <c r="DQ173" s="409"/>
      <c r="DR173" s="409"/>
      <c r="DS173" s="409"/>
      <c r="DT173" s="409"/>
      <c r="DU173" s="409"/>
      <c r="DV173" s="409"/>
      <c r="DW173" s="409"/>
      <c r="DX173" s="409"/>
      <c r="DY173" s="409"/>
      <c r="DZ173" s="409"/>
      <c r="EA173" s="409"/>
      <c r="EB173" s="409"/>
      <c r="EC173" s="409"/>
      <c r="ED173" s="409"/>
      <c r="EE173" s="409"/>
      <c r="EF173" s="409"/>
      <c r="EG173" s="409"/>
      <c r="EH173" s="409"/>
      <c r="EI173" s="409"/>
      <c r="EJ173" s="409"/>
      <c r="EK173" s="409"/>
      <c r="EL173" s="409"/>
      <c r="EM173" s="409"/>
      <c r="EN173" s="409"/>
      <c r="EO173" s="409"/>
      <c r="EP173" s="409"/>
      <c r="EQ173" s="409"/>
      <c r="ER173" s="409"/>
      <c r="ES173" s="409"/>
      <c r="ET173" s="409"/>
      <c r="EU173" s="409"/>
      <c r="EV173" s="409"/>
      <c r="EW173" s="409"/>
      <c r="EX173" s="409"/>
      <c r="EY173" s="409"/>
      <c r="EZ173" s="409"/>
      <c r="FA173" s="409"/>
      <c r="FB173" s="409"/>
      <c r="FC173" s="409"/>
      <c r="FD173" s="409"/>
      <c r="FE173" s="409"/>
      <c r="FF173" s="409"/>
      <c r="FG173" s="409"/>
      <c r="FH173" s="409"/>
      <c r="FI173" s="409"/>
      <c r="FJ173" s="409"/>
      <c r="FK173" s="409"/>
      <c r="FL173" s="409"/>
      <c r="FM173" s="409"/>
      <c r="FN173" s="409"/>
      <c r="FO173" s="409"/>
      <c r="FP173" s="409"/>
      <c r="FQ173" s="409"/>
      <c r="FR173" s="409"/>
      <c r="FS173" s="409"/>
      <c r="FT173" s="409"/>
      <c r="FU173" s="409"/>
      <c r="FV173" s="409"/>
      <c r="FW173" s="409"/>
      <c r="FX173" s="409"/>
      <c r="FY173" s="409"/>
      <c r="FZ173" s="409"/>
      <c r="GA173" s="409"/>
      <c r="GB173" s="409"/>
      <c r="GC173" s="409"/>
      <c r="GD173" s="409"/>
      <c r="GE173" s="409"/>
      <c r="GF173" s="409"/>
      <c r="GG173" s="409"/>
      <c r="GH173" s="409"/>
      <c r="GI173" s="409"/>
      <c r="GJ173" s="409"/>
      <c r="GK173" s="409"/>
      <c r="GL173" s="409"/>
      <c r="GM173" s="409"/>
      <c r="GN173" s="409"/>
      <c r="GO173" s="409"/>
      <c r="GP173" s="409"/>
      <c r="GQ173" s="409"/>
      <c r="GR173" s="409"/>
      <c r="GS173" s="409"/>
      <c r="GT173" s="409"/>
      <c r="GU173" s="409"/>
      <c r="GV173" s="409"/>
      <c r="GW173" s="409"/>
      <c r="GX173" s="409"/>
      <c r="GY173" s="409"/>
      <c r="GZ173" s="409"/>
      <c r="HA173" s="409"/>
      <c r="HB173" s="409"/>
      <c r="HC173" s="409"/>
      <c r="HD173" s="409"/>
      <c r="HE173" s="409"/>
      <c r="HF173" s="409"/>
      <c r="HG173" s="409"/>
      <c r="HH173" s="409"/>
      <c r="HI173" s="409"/>
      <c r="HJ173" s="409"/>
      <c r="HK173" s="409"/>
      <c r="HL173" s="409"/>
      <c r="HM173" s="409"/>
      <c r="HN173" s="409"/>
      <c r="HO173" s="409"/>
      <c r="HP173" s="409"/>
      <c r="HQ173" s="409"/>
      <c r="HR173" s="409"/>
      <c r="HS173" s="409"/>
      <c r="HT173" s="409"/>
      <c r="HU173" s="409"/>
      <c r="HV173" s="409"/>
      <c r="HW173" s="409"/>
      <c r="HX173" s="409"/>
      <c r="HY173" s="409"/>
      <c r="HZ173" s="409"/>
      <c r="IA173" s="409"/>
      <c r="IB173" s="409"/>
      <c r="IC173" s="409"/>
      <c r="ID173" s="409"/>
      <c r="IE173" s="409"/>
      <c r="IF173" s="409"/>
      <c r="IG173" s="409"/>
      <c r="IH173" s="409"/>
      <c r="II173" s="409"/>
      <c r="IJ173" s="409"/>
      <c r="IK173" s="409"/>
      <c r="IL173" s="409"/>
      <c r="IM173" s="409"/>
      <c r="IN173" s="409"/>
      <c r="IO173" s="409"/>
      <c r="IP173" s="409"/>
      <c r="IQ173" s="409"/>
      <c r="IR173" s="409"/>
      <c r="IS173" s="409"/>
      <c r="IT173" s="409"/>
      <c r="IU173" s="409"/>
      <c r="IV173" s="409"/>
    </row>
    <row r="174" spans="1:256" s="404" customFormat="1" ht="30">
      <c r="A174" s="67">
        <v>165</v>
      </c>
      <c r="B174" s="456" t="s">
        <v>4984</v>
      </c>
      <c r="C174" s="488" t="s">
        <v>1584</v>
      </c>
      <c r="D174" s="456" t="s">
        <v>4985</v>
      </c>
      <c r="E174" s="456" t="s">
        <v>5327</v>
      </c>
      <c r="F174" s="456" t="s">
        <v>398</v>
      </c>
      <c r="G174" s="456" t="s">
        <v>5328</v>
      </c>
      <c r="H174" s="456" t="s">
        <v>5816</v>
      </c>
      <c r="I174" s="456" t="s">
        <v>311</v>
      </c>
      <c r="J174" s="301"/>
      <c r="K174" s="302"/>
      <c r="L174" s="301"/>
      <c r="M174" s="406"/>
      <c r="N174" s="409"/>
      <c r="O174" s="409"/>
      <c r="P174" s="409"/>
      <c r="Q174" s="409"/>
      <c r="R174" s="409"/>
      <c r="S174" s="409"/>
      <c r="T174" s="409"/>
      <c r="U174" s="409"/>
      <c r="V174" s="409"/>
      <c r="W174" s="409"/>
      <c r="X174" s="409"/>
      <c r="Y174" s="409"/>
      <c r="Z174" s="409"/>
      <c r="AA174" s="409"/>
      <c r="AB174" s="409"/>
      <c r="AC174" s="409"/>
      <c r="AD174" s="409"/>
      <c r="AE174" s="409"/>
      <c r="AF174" s="409"/>
      <c r="AG174" s="409"/>
      <c r="AH174" s="409"/>
      <c r="AI174" s="409"/>
      <c r="AJ174" s="409"/>
      <c r="AK174" s="409"/>
      <c r="AL174" s="409"/>
      <c r="AM174" s="409"/>
      <c r="AN174" s="409"/>
      <c r="AO174" s="409"/>
      <c r="AP174" s="409"/>
      <c r="AQ174" s="409"/>
      <c r="AR174" s="409"/>
      <c r="AS174" s="409"/>
      <c r="AT174" s="409"/>
      <c r="AU174" s="409"/>
      <c r="AV174" s="409"/>
      <c r="AW174" s="409"/>
      <c r="AX174" s="409"/>
      <c r="AY174" s="409"/>
      <c r="AZ174" s="409"/>
      <c r="BA174" s="409"/>
      <c r="BB174" s="409"/>
      <c r="BC174" s="409"/>
      <c r="BD174" s="409"/>
      <c r="BE174" s="409"/>
      <c r="BF174" s="409"/>
      <c r="BG174" s="409"/>
      <c r="BH174" s="409"/>
      <c r="BI174" s="409"/>
      <c r="BJ174" s="409"/>
      <c r="BK174" s="409"/>
      <c r="BL174" s="409"/>
      <c r="BM174" s="409"/>
      <c r="BN174" s="409"/>
      <c r="BO174" s="409"/>
      <c r="BP174" s="409"/>
      <c r="BQ174" s="409"/>
      <c r="BR174" s="409"/>
      <c r="BS174" s="409"/>
      <c r="BT174" s="409"/>
      <c r="BU174" s="409"/>
      <c r="BV174" s="409"/>
      <c r="BW174" s="409"/>
      <c r="BX174" s="409"/>
      <c r="BY174" s="409"/>
      <c r="BZ174" s="409"/>
      <c r="CA174" s="409"/>
      <c r="CB174" s="409"/>
      <c r="CC174" s="409"/>
      <c r="CD174" s="409"/>
      <c r="CE174" s="409"/>
      <c r="CF174" s="409"/>
      <c r="CG174" s="409"/>
      <c r="CH174" s="409"/>
      <c r="CI174" s="409"/>
      <c r="CJ174" s="409"/>
      <c r="CK174" s="409"/>
      <c r="CL174" s="409"/>
      <c r="CM174" s="409"/>
      <c r="CN174" s="409"/>
      <c r="CO174" s="409"/>
      <c r="CP174" s="409"/>
      <c r="CQ174" s="409"/>
      <c r="CR174" s="409"/>
      <c r="CS174" s="409"/>
      <c r="CT174" s="409"/>
      <c r="CU174" s="409"/>
      <c r="CV174" s="409"/>
      <c r="CW174" s="409"/>
      <c r="CX174" s="409"/>
      <c r="CY174" s="409"/>
      <c r="CZ174" s="409"/>
      <c r="DA174" s="409"/>
      <c r="DB174" s="409"/>
      <c r="DC174" s="409"/>
      <c r="DD174" s="409"/>
      <c r="DE174" s="409"/>
      <c r="DF174" s="409"/>
      <c r="DG174" s="409"/>
      <c r="DH174" s="409"/>
      <c r="DI174" s="409"/>
      <c r="DJ174" s="409"/>
      <c r="DK174" s="409"/>
      <c r="DL174" s="409"/>
      <c r="DM174" s="409"/>
      <c r="DN174" s="409"/>
      <c r="DO174" s="409"/>
      <c r="DP174" s="409"/>
      <c r="DQ174" s="409"/>
      <c r="DR174" s="409"/>
      <c r="DS174" s="409"/>
      <c r="DT174" s="409"/>
      <c r="DU174" s="409"/>
      <c r="DV174" s="409"/>
      <c r="DW174" s="409"/>
      <c r="DX174" s="409"/>
      <c r="DY174" s="409"/>
      <c r="DZ174" s="409"/>
      <c r="EA174" s="409"/>
      <c r="EB174" s="409"/>
      <c r="EC174" s="409"/>
      <c r="ED174" s="409"/>
      <c r="EE174" s="409"/>
      <c r="EF174" s="409"/>
      <c r="EG174" s="409"/>
      <c r="EH174" s="409"/>
      <c r="EI174" s="409"/>
      <c r="EJ174" s="409"/>
      <c r="EK174" s="409"/>
      <c r="EL174" s="409"/>
      <c r="EM174" s="409"/>
      <c r="EN174" s="409"/>
      <c r="EO174" s="409"/>
      <c r="EP174" s="409"/>
      <c r="EQ174" s="409"/>
      <c r="ER174" s="409"/>
      <c r="ES174" s="409"/>
      <c r="ET174" s="409"/>
      <c r="EU174" s="409"/>
      <c r="EV174" s="409"/>
      <c r="EW174" s="409"/>
      <c r="EX174" s="409"/>
      <c r="EY174" s="409"/>
      <c r="EZ174" s="409"/>
      <c r="FA174" s="409"/>
      <c r="FB174" s="409"/>
      <c r="FC174" s="409"/>
      <c r="FD174" s="409"/>
      <c r="FE174" s="409"/>
      <c r="FF174" s="409"/>
      <c r="FG174" s="409"/>
      <c r="FH174" s="409"/>
      <c r="FI174" s="409"/>
      <c r="FJ174" s="409"/>
      <c r="FK174" s="409"/>
      <c r="FL174" s="409"/>
      <c r="FM174" s="409"/>
      <c r="FN174" s="409"/>
      <c r="FO174" s="409"/>
      <c r="FP174" s="409"/>
      <c r="FQ174" s="409"/>
      <c r="FR174" s="409"/>
      <c r="FS174" s="409"/>
      <c r="FT174" s="409"/>
      <c r="FU174" s="409"/>
      <c r="FV174" s="409"/>
      <c r="FW174" s="409"/>
      <c r="FX174" s="409"/>
      <c r="FY174" s="409"/>
      <c r="FZ174" s="409"/>
      <c r="GA174" s="409"/>
      <c r="GB174" s="409"/>
      <c r="GC174" s="409"/>
      <c r="GD174" s="409"/>
      <c r="GE174" s="409"/>
      <c r="GF174" s="409"/>
      <c r="GG174" s="409"/>
      <c r="GH174" s="409"/>
      <c r="GI174" s="409"/>
      <c r="GJ174" s="409"/>
      <c r="GK174" s="409"/>
      <c r="GL174" s="409"/>
      <c r="GM174" s="409"/>
      <c r="GN174" s="409"/>
      <c r="GO174" s="409"/>
      <c r="GP174" s="409"/>
      <c r="GQ174" s="409"/>
      <c r="GR174" s="409"/>
      <c r="GS174" s="409"/>
      <c r="GT174" s="409"/>
      <c r="GU174" s="409"/>
      <c r="GV174" s="409"/>
      <c r="GW174" s="409"/>
      <c r="GX174" s="409"/>
      <c r="GY174" s="409"/>
      <c r="GZ174" s="409"/>
      <c r="HA174" s="409"/>
      <c r="HB174" s="409"/>
      <c r="HC174" s="409"/>
      <c r="HD174" s="409"/>
      <c r="HE174" s="409"/>
      <c r="HF174" s="409"/>
      <c r="HG174" s="409"/>
      <c r="HH174" s="409"/>
      <c r="HI174" s="409"/>
      <c r="HJ174" s="409"/>
      <c r="HK174" s="409"/>
      <c r="HL174" s="409"/>
      <c r="HM174" s="409"/>
      <c r="HN174" s="409"/>
      <c r="HO174" s="409"/>
      <c r="HP174" s="409"/>
      <c r="HQ174" s="409"/>
      <c r="HR174" s="409"/>
      <c r="HS174" s="409"/>
      <c r="HT174" s="409"/>
      <c r="HU174" s="409"/>
      <c r="HV174" s="409"/>
      <c r="HW174" s="409"/>
      <c r="HX174" s="409"/>
      <c r="HY174" s="409"/>
      <c r="HZ174" s="409"/>
      <c r="IA174" s="409"/>
      <c r="IB174" s="409"/>
      <c r="IC174" s="409"/>
      <c r="ID174" s="409"/>
      <c r="IE174" s="409"/>
      <c r="IF174" s="409"/>
      <c r="IG174" s="409"/>
      <c r="IH174" s="409"/>
      <c r="II174" s="409"/>
      <c r="IJ174" s="409"/>
      <c r="IK174" s="409"/>
      <c r="IL174" s="409"/>
      <c r="IM174" s="409"/>
      <c r="IN174" s="409"/>
      <c r="IO174" s="409"/>
      <c r="IP174" s="409"/>
      <c r="IQ174" s="409"/>
      <c r="IR174" s="409"/>
      <c r="IS174" s="409"/>
      <c r="IT174" s="409"/>
      <c r="IU174" s="409"/>
      <c r="IV174" s="409"/>
    </row>
    <row r="175" spans="1:256" s="404" customFormat="1" ht="30">
      <c r="A175" s="65">
        <v>166</v>
      </c>
      <c r="B175" s="456" t="s">
        <v>4984</v>
      </c>
      <c r="C175" s="488" t="s">
        <v>1584</v>
      </c>
      <c r="D175" s="456" t="s">
        <v>1628</v>
      </c>
      <c r="E175" s="456" t="s">
        <v>5329</v>
      </c>
      <c r="F175" s="456" t="s">
        <v>5330</v>
      </c>
      <c r="G175" s="456" t="s">
        <v>5331</v>
      </c>
      <c r="H175" s="456" t="s">
        <v>5817</v>
      </c>
      <c r="I175" s="456" t="s">
        <v>311</v>
      </c>
      <c r="J175" s="301"/>
      <c r="K175" s="301"/>
      <c r="L175" s="301"/>
      <c r="M175" s="406"/>
      <c r="N175" s="409"/>
      <c r="O175" s="409"/>
      <c r="P175" s="409"/>
      <c r="Q175" s="409"/>
      <c r="R175" s="409"/>
      <c r="S175" s="409"/>
      <c r="T175" s="409"/>
      <c r="U175" s="409"/>
      <c r="V175" s="409"/>
      <c r="W175" s="409"/>
      <c r="X175" s="409"/>
      <c r="Y175" s="409"/>
      <c r="Z175" s="409"/>
      <c r="AA175" s="409"/>
      <c r="AB175" s="409"/>
      <c r="AC175" s="409"/>
      <c r="AD175" s="409"/>
      <c r="AE175" s="409"/>
      <c r="AF175" s="409"/>
      <c r="AG175" s="409"/>
      <c r="AH175" s="409"/>
      <c r="AI175" s="409"/>
      <c r="AJ175" s="409"/>
      <c r="AK175" s="409"/>
      <c r="AL175" s="409"/>
      <c r="AM175" s="409"/>
      <c r="AN175" s="409"/>
      <c r="AO175" s="409"/>
      <c r="AP175" s="409"/>
      <c r="AQ175" s="409"/>
      <c r="AR175" s="409"/>
      <c r="AS175" s="409"/>
      <c r="AT175" s="409"/>
      <c r="AU175" s="409"/>
      <c r="AV175" s="409"/>
      <c r="AW175" s="409"/>
      <c r="AX175" s="409"/>
      <c r="AY175" s="409"/>
      <c r="AZ175" s="409"/>
      <c r="BA175" s="409"/>
      <c r="BB175" s="409"/>
      <c r="BC175" s="409"/>
      <c r="BD175" s="409"/>
      <c r="BE175" s="409"/>
      <c r="BF175" s="409"/>
      <c r="BG175" s="409"/>
      <c r="BH175" s="409"/>
      <c r="BI175" s="409"/>
      <c r="BJ175" s="409"/>
      <c r="BK175" s="409"/>
      <c r="BL175" s="409"/>
      <c r="BM175" s="409"/>
      <c r="BN175" s="409"/>
      <c r="BO175" s="409"/>
      <c r="BP175" s="409"/>
      <c r="BQ175" s="409"/>
      <c r="BR175" s="409"/>
      <c r="BS175" s="409"/>
      <c r="BT175" s="409"/>
      <c r="BU175" s="409"/>
      <c r="BV175" s="409"/>
      <c r="BW175" s="409"/>
      <c r="BX175" s="409"/>
      <c r="BY175" s="409"/>
      <c r="BZ175" s="409"/>
      <c r="CA175" s="409"/>
      <c r="CB175" s="409"/>
      <c r="CC175" s="409"/>
      <c r="CD175" s="409"/>
      <c r="CE175" s="409"/>
      <c r="CF175" s="409"/>
      <c r="CG175" s="409"/>
      <c r="CH175" s="409"/>
      <c r="CI175" s="409"/>
      <c r="CJ175" s="409"/>
      <c r="CK175" s="409"/>
      <c r="CL175" s="409"/>
      <c r="CM175" s="409"/>
      <c r="CN175" s="409"/>
      <c r="CO175" s="409"/>
      <c r="CP175" s="409"/>
      <c r="CQ175" s="409"/>
      <c r="CR175" s="409"/>
      <c r="CS175" s="409"/>
      <c r="CT175" s="409"/>
      <c r="CU175" s="409"/>
      <c r="CV175" s="409"/>
      <c r="CW175" s="409"/>
      <c r="CX175" s="409"/>
      <c r="CY175" s="409"/>
      <c r="CZ175" s="409"/>
      <c r="DA175" s="409"/>
      <c r="DB175" s="409"/>
      <c r="DC175" s="409"/>
      <c r="DD175" s="409"/>
      <c r="DE175" s="409"/>
      <c r="DF175" s="409"/>
      <c r="DG175" s="409"/>
      <c r="DH175" s="409"/>
      <c r="DI175" s="409"/>
      <c r="DJ175" s="409"/>
      <c r="DK175" s="409"/>
      <c r="DL175" s="409"/>
      <c r="DM175" s="409"/>
      <c r="DN175" s="409"/>
      <c r="DO175" s="409"/>
      <c r="DP175" s="409"/>
      <c r="DQ175" s="409"/>
      <c r="DR175" s="409"/>
      <c r="DS175" s="409"/>
      <c r="DT175" s="409"/>
      <c r="DU175" s="409"/>
      <c r="DV175" s="409"/>
      <c r="DW175" s="409"/>
      <c r="DX175" s="409"/>
      <c r="DY175" s="409"/>
      <c r="DZ175" s="409"/>
      <c r="EA175" s="409"/>
      <c r="EB175" s="409"/>
      <c r="EC175" s="409"/>
      <c r="ED175" s="409"/>
      <c r="EE175" s="409"/>
      <c r="EF175" s="409"/>
      <c r="EG175" s="409"/>
      <c r="EH175" s="409"/>
      <c r="EI175" s="409"/>
      <c r="EJ175" s="409"/>
      <c r="EK175" s="409"/>
      <c r="EL175" s="409"/>
      <c r="EM175" s="409"/>
      <c r="EN175" s="409"/>
      <c r="EO175" s="409"/>
      <c r="EP175" s="409"/>
      <c r="EQ175" s="409"/>
      <c r="ER175" s="409"/>
      <c r="ES175" s="409"/>
      <c r="ET175" s="409"/>
      <c r="EU175" s="409"/>
      <c r="EV175" s="409"/>
      <c r="EW175" s="409"/>
      <c r="EX175" s="409"/>
      <c r="EY175" s="409"/>
      <c r="EZ175" s="409"/>
      <c r="FA175" s="409"/>
      <c r="FB175" s="409"/>
      <c r="FC175" s="409"/>
      <c r="FD175" s="409"/>
      <c r="FE175" s="409"/>
      <c r="FF175" s="409"/>
      <c r="FG175" s="409"/>
      <c r="FH175" s="409"/>
      <c r="FI175" s="409"/>
      <c r="FJ175" s="409"/>
      <c r="FK175" s="409"/>
      <c r="FL175" s="409"/>
      <c r="FM175" s="409"/>
      <c r="FN175" s="409"/>
      <c r="FO175" s="409"/>
      <c r="FP175" s="409"/>
      <c r="FQ175" s="409"/>
      <c r="FR175" s="409"/>
      <c r="FS175" s="409"/>
      <c r="FT175" s="409"/>
      <c r="FU175" s="409"/>
      <c r="FV175" s="409"/>
      <c r="FW175" s="409"/>
      <c r="FX175" s="409"/>
      <c r="FY175" s="409"/>
      <c r="FZ175" s="409"/>
      <c r="GA175" s="409"/>
      <c r="GB175" s="409"/>
      <c r="GC175" s="409"/>
      <c r="GD175" s="409"/>
      <c r="GE175" s="409"/>
      <c r="GF175" s="409"/>
      <c r="GG175" s="409"/>
      <c r="GH175" s="409"/>
      <c r="GI175" s="409"/>
      <c r="GJ175" s="409"/>
      <c r="GK175" s="409"/>
      <c r="GL175" s="409"/>
      <c r="GM175" s="409"/>
      <c r="GN175" s="409"/>
      <c r="GO175" s="409"/>
      <c r="GP175" s="409"/>
      <c r="GQ175" s="409"/>
      <c r="GR175" s="409"/>
      <c r="GS175" s="409"/>
      <c r="GT175" s="409"/>
      <c r="GU175" s="409"/>
      <c r="GV175" s="409"/>
      <c r="GW175" s="409"/>
      <c r="GX175" s="409"/>
      <c r="GY175" s="409"/>
      <c r="GZ175" s="409"/>
      <c r="HA175" s="409"/>
      <c r="HB175" s="409"/>
      <c r="HC175" s="409"/>
      <c r="HD175" s="409"/>
      <c r="HE175" s="409"/>
      <c r="HF175" s="409"/>
      <c r="HG175" s="409"/>
      <c r="HH175" s="409"/>
      <c r="HI175" s="409"/>
      <c r="HJ175" s="409"/>
      <c r="HK175" s="409"/>
      <c r="HL175" s="409"/>
      <c r="HM175" s="409"/>
      <c r="HN175" s="409"/>
      <c r="HO175" s="409"/>
      <c r="HP175" s="409"/>
      <c r="HQ175" s="409"/>
      <c r="HR175" s="409"/>
      <c r="HS175" s="409"/>
      <c r="HT175" s="409"/>
      <c r="HU175" s="409"/>
      <c r="HV175" s="409"/>
      <c r="HW175" s="409"/>
      <c r="HX175" s="409"/>
      <c r="HY175" s="409"/>
      <c r="HZ175" s="409"/>
      <c r="IA175" s="409"/>
      <c r="IB175" s="409"/>
      <c r="IC175" s="409"/>
      <c r="ID175" s="409"/>
      <c r="IE175" s="409"/>
      <c r="IF175" s="409"/>
      <c r="IG175" s="409"/>
      <c r="IH175" s="409"/>
      <c r="II175" s="409"/>
      <c r="IJ175" s="409"/>
      <c r="IK175" s="409"/>
      <c r="IL175" s="409"/>
      <c r="IM175" s="409"/>
      <c r="IN175" s="409"/>
      <c r="IO175" s="409"/>
      <c r="IP175" s="409"/>
      <c r="IQ175" s="409"/>
      <c r="IR175" s="409"/>
      <c r="IS175" s="409"/>
      <c r="IT175" s="409"/>
      <c r="IU175" s="409"/>
      <c r="IV175" s="409"/>
    </row>
    <row r="176" spans="1:256" s="404" customFormat="1" ht="30">
      <c r="A176" s="67">
        <v>167</v>
      </c>
      <c r="B176" s="456" t="s">
        <v>4984</v>
      </c>
      <c r="C176" s="488" t="s">
        <v>1584</v>
      </c>
      <c r="D176" s="456" t="s">
        <v>1622</v>
      </c>
      <c r="E176" s="456" t="s">
        <v>5332</v>
      </c>
      <c r="F176" s="456" t="s">
        <v>5333</v>
      </c>
      <c r="G176" s="456" t="s">
        <v>5334</v>
      </c>
      <c r="H176" s="456" t="s">
        <v>5818</v>
      </c>
      <c r="I176" s="456" t="s">
        <v>311</v>
      </c>
      <c r="J176" s="301"/>
      <c r="K176" s="301"/>
      <c r="L176" s="301"/>
      <c r="M176" s="406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  <c r="AA176" s="409"/>
      <c r="AB176" s="409"/>
      <c r="AC176" s="409"/>
      <c r="AD176" s="409"/>
      <c r="AE176" s="409"/>
      <c r="AF176" s="409"/>
      <c r="AG176" s="409"/>
      <c r="AH176" s="409"/>
      <c r="AI176" s="409"/>
      <c r="AJ176" s="409"/>
      <c r="AK176" s="409"/>
      <c r="AL176" s="409"/>
      <c r="AM176" s="409"/>
      <c r="AN176" s="409"/>
      <c r="AO176" s="409"/>
      <c r="AP176" s="409"/>
      <c r="AQ176" s="409"/>
      <c r="AR176" s="409"/>
      <c r="AS176" s="409"/>
      <c r="AT176" s="409"/>
      <c r="AU176" s="409"/>
      <c r="AV176" s="409"/>
      <c r="AW176" s="409"/>
      <c r="AX176" s="409"/>
      <c r="AY176" s="409"/>
      <c r="AZ176" s="409"/>
      <c r="BA176" s="409"/>
      <c r="BB176" s="409"/>
      <c r="BC176" s="409"/>
      <c r="BD176" s="409"/>
      <c r="BE176" s="409"/>
      <c r="BF176" s="409"/>
      <c r="BG176" s="409"/>
      <c r="BH176" s="409"/>
      <c r="BI176" s="409"/>
      <c r="BJ176" s="409"/>
      <c r="BK176" s="409"/>
      <c r="BL176" s="409"/>
      <c r="BM176" s="409"/>
      <c r="BN176" s="409"/>
      <c r="BO176" s="409"/>
      <c r="BP176" s="409"/>
      <c r="BQ176" s="409"/>
      <c r="BR176" s="409"/>
      <c r="BS176" s="409"/>
      <c r="BT176" s="409"/>
      <c r="BU176" s="409"/>
      <c r="BV176" s="409"/>
      <c r="BW176" s="409"/>
      <c r="BX176" s="409"/>
      <c r="BY176" s="409"/>
      <c r="BZ176" s="409"/>
      <c r="CA176" s="409"/>
      <c r="CB176" s="409"/>
      <c r="CC176" s="409"/>
      <c r="CD176" s="409"/>
      <c r="CE176" s="409"/>
      <c r="CF176" s="409"/>
      <c r="CG176" s="409"/>
      <c r="CH176" s="409"/>
      <c r="CI176" s="409"/>
      <c r="CJ176" s="409"/>
      <c r="CK176" s="409"/>
      <c r="CL176" s="409"/>
      <c r="CM176" s="409"/>
      <c r="CN176" s="409"/>
      <c r="CO176" s="409"/>
      <c r="CP176" s="409"/>
      <c r="CQ176" s="409"/>
      <c r="CR176" s="409"/>
      <c r="CS176" s="409"/>
      <c r="CT176" s="409"/>
      <c r="CU176" s="409"/>
      <c r="CV176" s="409"/>
      <c r="CW176" s="409"/>
      <c r="CX176" s="409"/>
      <c r="CY176" s="409"/>
      <c r="CZ176" s="409"/>
      <c r="DA176" s="409"/>
      <c r="DB176" s="409"/>
      <c r="DC176" s="409"/>
      <c r="DD176" s="409"/>
      <c r="DE176" s="409"/>
      <c r="DF176" s="409"/>
      <c r="DG176" s="409"/>
      <c r="DH176" s="409"/>
      <c r="DI176" s="409"/>
      <c r="DJ176" s="409"/>
      <c r="DK176" s="409"/>
      <c r="DL176" s="409"/>
      <c r="DM176" s="409"/>
      <c r="DN176" s="409"/>
      <c r="DO176" s="409"/>
      <c r="DP176" s="409"/>
      <c r="DQ176" s="409"/>
      <c r="DR176" s="409"/>
      <c r="DS176" s="409"/>
      <c r="DT176" s="409"/>
      <c r="DU176" s="409"/>
      <c r="DV176" s="409"/>
      <c r="DW176" s="409"/>
      <c r="DX176" s="409"/>
      <c r="DY176" s="409"/>
      <c r="DZ176" s="409"/>
      <c r="EA176" s="409"/>
      <c r="EB176" s="409"/>
      <c r="EC176" s="409"/>
      <c r="ED176" s="409"/>
      <c r="EE176" s="409"/>
      <c r="EF176" s="409"/>
      <c r="EG176" s="409"/>
      <c r="EH176" s="409"/>
      <c r="EI176" s="409"/>
      <c r="EJ176" s="409"/>
      <c r="EK176" s="409"/>
      <c r="EL176" s="409"/>
      <c r="EM176" s="409"/>
      <c r="EN176" s="409"/>
      <c r="EO176" s="409"/>
      <c r="EP176" s="409"/>
      <c r="EQ176" s="409"/>
      <c r="ER176" s="409"/>
      <c r="ES176" s="409"/>
      <c r="ET176" s="409"/>
      <c r="EU176" s="409"/>
      <c r="EV176" s="409"/>
      <c r="EW176" s="409"/>
      <c r="EX176" s="409"/>
      <c r="EY176" s="409"/>
      <c r="EZ176" s="409"/>
      <c r="FA176" s="409"/>
      <c r="FB176" s="409"/>
      <c r="FC176" s="409"/>
      <c r="FD176" s="409"/>
      <c r="FE176" s="409"/>
      <c r="FF176" s="409"/>
      <c r="FG176" s="409"/>
      <c r="FH176" s="409"/>
      <c r="FI176" s="409"/>
      <c r="FJ176" s="409"/>
      <c r="FK176" s="409"/>
      <c r="FL176" s="409"/>
      <c r="FM176" s="409"/>
      <c r="FN176" s="409"/>
      <c r="FO176" s="409"/>
      <c r="FP176" s="409"/>
      <c r="FQ176" s="409"/>
      <c r="FR176" s="409"/>
      <c r="FS176" s="409"/>
      <c r="FT176" s="409"/>
      <c r="FU176" s="409"/>
      <c r="FV176" s="409"/>
      <c r="FW176" s="409"/>
      <c r="FX176" s="409"/>
      <c r="FY176" s="409"/>
      <c r="FZ176" s="409"/>
      <c r="GA176" s="409"/>
      <c r="GB176" s="409"/>
      <c r="GC176" s="409"/>
      <c r="GD176" s="409"/>
      <c r="GE176" s="409"/>
      <c r="GF176" s="409"/>
      <c r="GG176" s="409"/>
      <c r="GH176" s="409"/>
      <c r="GI176" s="409"/>
      <c r="GJ176" s="409"/>
      <c r="GK176" s="409"/>
      <c r="GL176" s="409"/>
      <c r="GM176" s="409"/>
      <c r="GN176" s="409"/>
      <c r="GO176" s="409"/>
      <c r="GP176" s="409"/>
      <c r="GQ176" s="409"/>
      <c r="GR176" s="409"/>
      <c r="GS176" s="409"/>
      <c r="GT176" s="409"/>
      <c r="GU176" s="409"/>
      <c r="GV176" s="409"/>
      <c r="GW176" s="409"/>
      <c r="GX176" s="409"/>
      <c r="GY176" s="409"/>
      <c r="GZ176" s="409"/>
      <c r="HA176" s="409"/>
      <c r="HB176" s="409"/>
      <c r="HC176" s="409"/>
      <c r="HD176" s="409"/>
      <c r="HE176" s="409"/>
      <c r="HF176" s="409"/>
      <c r="HG176" s="409"/>
      <c r="HH176" s="409"/>
      <c r="HI176" s="409"/>
      <c r="HJ176" s="409"/>
      <c r="HK176" s="409"/>
      <c r="HL176" s="409"/>
      <c r="HM176" s="409"/>
      <c r="HN176" s="409"/>
      <c r="HO176" s="409"/>
      <c r="HP176" s="409"/>
      <c r="HQ176" s="409"/>
      <c r="HR176" s="409"/>
      <c r="HS176" s="409"/>
      <c r="HT176" s="409"/>
      <c r="HU176" s="409"/>
      <c r="HV176" s="409"/>
      <c r="HW176" s="409"/>
      <c r="HX176" s="409"/>
      <c r="HY176" s="409"/>
      <c r="HZ176" s="409"/>
      <c r="IA176" s="409"/>
      <c r="IB176" s="409"/>
      <c r="IC176" s="409"/>
      <c r="ID176" s="409"/>
      <c r="IE176" s="409"/>
      <c r="IF176" s="409"/>
      <c r="IG176" s="409"/>
      <c r="IH176" s="409"/>
      <c r="II176" s="409"/>
      <c r="IJ176" s="409"/>
      <c r="IK176" s="409"/>
      <c r="IL176" s="409"/>
      <c r="IM176" s="409"/>
      <c r="IN176" s="409"/>
      <c r="IO176" s="409"/>
      <c r="IP176" s="409"/>
      <c r="IQ176" s="409"/>
      <c r="IR176" s="409"/>
      <c r="IS176" s="409"/>
      <c r="IT176" s="409"/>
      <c r="IU176" s="409"/>
      <c r="IV176" s="409"/>
    </row>
    <row r="177" spans="1:256" s="404" customFormat="1" ht="30">
      <c r="A177" s="67">
        <v>168</v>
      </c>
      <c r="B177" s="456" t="s">
        <v>4984</v>
      </c>
      <c r="C177" s="488" t="s">
        <v>1584</v>
      </c>
      <c r="D177" s="456" t="s">
        <v>1622</v>
      </c>
      <c r="E177" s="456" t="s">
        <v>5332</v>
      </c>
      <c r="F177" s="456" t="s">
        <v>533</v>
      </c>
      <c r="G177" s="456" t="s">
        <v>5335</v>
      </c>
      <c r="H177" s="456" t="s">
        <v>5819</v>
      </c>
      <c r="I177" s="456" t="s">
        <v>311</v>
      </c>
      <c r="J177" s="301"/>
      <c r="K177" s="301"/>
      <c r="L177" s="301"/>
      <c r="M177" s="406"/>
      <c r="N177" s="409"/>
      <c r="O177" s="409"/>
      <c r="P177" s="409"/>
      <c r="Q177" s="409"/>
      <c r="R177" s="409"/>
      <c r="S177" s="409"/>
      <c r="T177" s="409"/>
      <c r="U177" s="409"/>
      <c r="V177" s="409"/>
      <c r="W177" s="409"/>
      <c r="X177" s="409"/>
      <c r="Y177" s="409"/>
      <c r="Z177" s="409"/>
      <c r="AA177" s="409"/>
      <c r="AB177" s="409"/>
      <c r="AC177" s="409"/>
      <c r="AD177" s="409"/>
      <c r="AE177" s="409"/>
      <c r="AF177" s="409"/>
      <c r="AG177" s="409"/>
      <c r="AH177" s="409"/>
      <c r="AI177" s="409"/>
      <c r="AJ177" s="409"/>
      <c r="AK177" s="409"/>
      <c r="AL177" s="409"/>
      <c r="AM177" s="409"/>
      <c r="AN177" s="409"/>
      <c r="AO177" s="409"/>
      <c r="AP177" s="409"/>
      <c r="AQ177" s="409"/>
      <c r="AR177" s="409"/>
      <c r="AS177" s="409"/>
      <c r="AT177" s="409"/>
      <c r="AU177" s="409"/>
      <c r="AV177" s="409"/>
      <c r="AW177" s="409"/>
      <c r="AX177" s="409"/>
      <c r="AY177" s="409"/>
      <c r="AZ177" s="409"/>
      <c r="BA177" s="409"/>
      <c r="BB177" s="409"/>
      <c r="BC177" s="409"/>
      <c r="BD177" s="409"/>
      <c r="BE177" s="409"/>
      <c r="BF177" s="409"/>
      <c r="BG177" s="409"/>
      <c r="BH177" s="409"/>
      <c r="BI177" s="409"/>
      <c r="BJ177" s="409"/>
      <c r="BK177" s="409"/>
      <c r="BL177" s="409"/>
      <c r="BM177" s="409"/>
      <c r="BN177" s="409"/>
      <c r="BO177" s="409"/>
      <c r="BP177" s="409"/>
      <c r="BQ177" s="409"/>
      <c r="BR177" s="409"/>
      <c r="BS177" s="409"/>
      <c r="BT177" s="409"/>
      <c r="BU177" s="409"/>
      <c r="BV177" s="409"/>
      <c r="BW177" s="409"/>
      <c r="BX177" s="409"/>
      <c r="BY177" s="409"/>
      <c r="BZ177" s="409"/>
      <c r="CA177" s="409"/>
      <c r="CB177" s="409"/>
      <c r="CC177" s="409"/>
      <c r="CD177" s="409"/>
      <c r="CE177" s="409"/>
      <c r="CF177" s="409"/>
      <c r="CG177" s="409"/>
      <c r="CH177" s="409"/>
      <c r="CI177" s="409"/>
      <c r="CJ177" s="409"/>
      <c r="CK177" s="409"/>
      <c r="CL177" s="409"/>
      <c r="CM177" s="409"/>
      <c r="CN177" s="409"/>
      <c r="CO177" s="409"/>
      <c r="CP177" s="409"/>
      <c r="CQ177" s="409"/>
      <c r="CR177" s="409"/>
      <c r="CS177" s="409"/>
      <c r="CT177" s="409"/>
      <c r="CU177" s="409"/>
      <c r="CV177" s="409"/>
      <c r="CW177" s="409"/>
      <c r="CX177" s="409"/>
      <c r="CY177" s="409"/>
      <c r="CZ177" s="409"/>
      <c r="DA177" s="409"/>
      <c r="DB177" s="409"/>
      <c r="DC177" s="409"/>
      <c r="DD177" s="409"/>
      <c r="DE177" s="409"/>
      <c r="DF177" s="409"/>
      <c r="DG177" s="409"/>
      <c r="DH177" s="409"/>
      <c r="DI177" s="409"/>
      <c r="DJ177" s="409"/>
      <c r="DK177" s="409"/>
      <c r="DL177" s="409"/>
      <c r="DM177" s="409"/>
      <c r="DN177" s="409"/>
      <c r="DO177" s="409"/>
      <c r="DP177" s="409"/>
      <c r="DQ177" s="409"/>
      <c r="DR177" s="409"/>
      <c r="DS177" s="409"/>
      <c r="DT177" s="409"/>
      <c r="DU177" s="409"/>
      <c r="DV177" s="409"/>
      <c r="DW177" s="409"/>
      <c r="DX177" s="409"/>
      <c r="DY177" s="409"/>
      <c r="DZ177" s="409"/>
      <c r="EA177" s="409"/>
      <c r="EB177" s="409"/>
      <c r="EC177" s="409"/>
      <c r="ED177" s="409"/>
      <c r="EE177" s="409"/>
      <c r="EF177" s="409"/>
      <c r="EG177" s="409"/>
      <c r="EH177" s="409"/>
      <c r="EI177" s="409"/>
      <c r="EJ177" s="409"/>
      <c r="EK177" s="409"/>
      <c r="EL177" s="409"/>
      <c r="EM177" s="409"/>
      <c r="EN177" s="409"/>
      <c r="EO177" s="409"/>
      <c r="EP177" s="409"/>
      <c r="EQ177" s="409"/>
      <c r="ER177" s="409"/>
      <c r="ES177" s="409"/>
      <c r="ET177" s="409"/>
      <c r="EU177" s="409"/>
      <c r="EV177" s="409"/>
      <c r="EW177" s="409"/>
      <c r="EX177" s="409"/>
      <c r="EY177" s="409"/>
      <c r="EZ177" s="409"/>
      <c r="FA177" s="409"/>
      <c r="FB177" s="409"/>
      <c r="FC177" s="409"/>
      <c r="FD177" s="409"/>
      <c r="FE177" s="409"/>
      <c r="FF177" s="409"/>
      <c r="FG177" s="409"/>
      <c r="FH177" s="409"/>
      <c r="FI177" s="409"/>
      <c r="FJ177" s="409"/>
      <c r="FK177" s="409"/>
      <c r="FL177" s="409"/>
      <c r="FM177" s="409"/>
      <c r="FN177" s="409"/>
      <c r="FO177" s="409"/>
      <c r="FP177" s="409"/>
      <c r="FQ177" s="409"/>
      <c r="FR177" s="409"/>
      <c r="FS177" s="409"/>
      <c r="FT177" s="409"/>
      <c r="FU177" s="409"/>
      <c r="FV177" s="409"/>
      <c r="FW177" s="409"/>
      <c r="FX177" s="409"/>
      <c r="FY177" s="409"/>
      <c r="FZ177" s="409"/>
      <c r="GA177" s="409"/>
      <c r="GB177" s="409"/>
      <c r="GC177" s="409"/>
      <c r="GD177" s="409"/>
      <c r="GE177" s="409"/>
      <c r="GF177" s="409"/>
      <c r="GG177" s="409"/>
      <c r="GH177" s="409"/>
      <c r="GI177" s="409"/>
      <c r="GJ177" s="409"/>
      <c r="GK177" s="409"/>
      <c r="GL177" s="409"/>
      <c r="GM177" s="409"/>
      <c r="GN177" s="409"/>
      <c r="GO177" s="409"/>
      <c r="GP177" s="409"/>
      <c r="GQ177" s="409"/>
      <c r="GR177" s="409"/>
      <c r="GS177" s="409"/>
      <c r="GT177" s="409"/>
      <c r="GU177" s="409"/>
      <c r="GV177" s="409"/>
      <c r="GW177" s="409"/>
      <c r="GX177" s="409"/>
      <c r="GY177" s="409"/>
      <c r="GZ177" s="409"/>
      <c r="HA177" s="409"/>
      <c r="HB177" s="409"/>
      <c r="HC177" s="409"/>
      <c r="HD177" s="409"/>
      <c r="HE177" s="409"/>
      <c r="HF177" s="409"/>
      <c r="HG177" s="409"/>
      <c r="HH177" s="409"/>
      <c r="HI177" s="409"/>
      <c r="HJ177" s="409"/>
      <c r="HK177" s="409"/>
      <c r="HL177" s="409"/>
      <c r="HM177" s="409"/>
      <c r="HN177" s="409"/>
      <c r="HO177" s="409"/>
      <c r="HP177" s="409"/>
      <c r="HQ177" s="409"/>
      <c r="HR177" s="409"/>
      <c r="HS177" s="409"/>
      <c r="HT177" s="409"/>
      <c r="HU177" s="409"/>
      <c r="HV177" s="409"/>
      <c r="HW177" s="409"/>
      <c r="HX177" s="409"/>
      <c r="HY177" s="409"/>
      <c r="HZ177" s="409"/>
      <c r="IA177" s="409"/>
      <c r="IB177" s="409"/>
      <c r="IC177" s="409"/>
      <c r="ID177" s="409"/>
      <c r="IE177" s="409"/>
      <c r="IF177" s="409"/>
      <c r="IG177" s="409"/>
      <c r="IH177" s="409"/>
      <c r="II177" s="409"/>
      <c r="IJ177" s="409"/>
      <c r="IK177" s="409"/>
      <c r="IL177" s="409"/>
      <c r="IM177" s="409"/>
      <c r="IN177" s="409"/>
      <c r="IO177" s="409"/>
      <c r="IP177" s="409"/>
      <c r="IQ177" s="409"/>
      <c r="IR177" s="409"/>
      <c r="IS177" s="409"/>
      <c r="IT177" s="409"/>
      <c r="IU177" s="409"/>
      <c r="IV177" s="409"/>
    </row>
    <row r="178" spans="1:256" s="404" customFormat="1" ht="30">
      <c r="A178" s="65">
        <v>169</v>
      </c>
      <c r="B178" s="456" t="s">
        <v>4984</v>
      </c>
      <c r="C178" s="488" t="s">
        <v>1584</v>
      </c>
      <c r="D178" s="456" t="s">
        <v>4985</v>
      </c>
      <c r="E178" s="456" t="s">
        <v>1543</v>
      </c>
      <c r="F178" s="456" t="s">
        <v>996</v>
      </c>
      <c r="G178" s="456" t="s">
        <v>2229</v>
      </c>
      <c r="H178" s="456" t="s">
        <v>5820</v>
      </c>
      <c r="I178" s="456" t="s">
        <v>311</v>
      </c>
      <c r="J178" s="301"/>
      <c r="K178" s="301"/>
      <c r="L178" s="337"/>
      <c r="M178" s="406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  <c r="AA178" s="409"/>
      <c r="AB178" s="409"/>
      <c r="AC178" s="409"/>
      <c r="AD178" s="409"/>
      <c r="AE178" s="409"/>
      <c r="AF178" s="409"/>
      <c r="AG178" s="409"/>
      <c r="AH178" s="409"/>
      <c r="AI178" s="409"/>
      <c r="AJ178" s="409"/>
      <c r="AK178" s="409"/>
      <c r="AL178" s="409"/>
      <c r="AM178" s="409"/>
      <c r="AN178" s="409"/>
      <c r="AO178" s="409"/>
      <c r="AP178" s="409"/>
      <c r="AQ178" s="409"/>
      <c r="AR178" s="409"/>
      <c r="AS178" s="409"/>
      <c r="AT178" s="409"/>
      <c r="AU178" s="409"/>
      <c r="AV178" s="409"/>
      <c r="AW178" s="409"/>
      <c r="AX178" s="409"/>
      <c r="AY178" s="409"/>
      <c r="AZ178" s="409"/>
      <c r="BA178" s="409"/>
      <c r="BB178" s="409"/>
      <c r="BC178" s="409"/>
      <c r="BD178" s="409"/>
      <c r="BE178" s="409"/>
      <c r="BF178" s="409"/>
      <c r="BG178" s="409"/>
      <c r="BH178" s="409"/>
      <c r="BI178" s="409"/>
      <c r="BJ178" s="409"/>
      <c r="BK178" s="409"/>
      <c r="BL178" s="409"/>
      <c r="BM178" s="409"/>
      <c r="BN178" s="409"/>
      <c r="BO178" s="409"/>
      <c r="BP178" s="409"/>
      <c r="BQ178" s="409"/>
      <c r="BR178" s="409"/>
      <c r="BS178" s="409"/>
      <c r="BT178" s="409"/>
      <c r="BU178" s="409"/>
      <c r="BV178" s="409"/>
      <c r="BW178" s="409"/>
      <c r="BX178" s="409"/>
      <c r="BY178" s="409"/>
      <c r="BZ178" s="409"/>
      <c r="CA178" s="409"/>
      <c r="CB178" s="409"/>
      <c r="CC178" s="409"/>
      <c r="CD178" s="409"/>
      <c r="CE178" s="409"/>
      <c r="CF178" s="409"/>
      <c r="CG178" s="409"/>
      <c r="CH178" s="409"/>
      <c r="CI178" s="409"/>
      <c r="CJ178" s="409"/>
      <c r="CK178" s="409"/>
      <c r="CL178" s="409"/>
      <c r="CM178" s="409"/>
      <c r="CN178" s="409"/>
      <c r="CO178" s="409"/>
      <c r="CP178" s="409"/>
      <c r="CQ178" s="409"/>
      <c r="CR178" s="409"/>
      <c r="CS178" s="409"/>
      <c r="CT178" s="409"/>
      <c r="CU178" s="409"/>
      <c r="CV178" s="409"/>
      <c r="CW178" s="409"/>
      <c r="CX178" s="409"/>
      <c r="CY178" s="409"/>
      <c r="CZ178" s="409"/>
      <c r="DA178" s="409"/>
      <c r="DB178" s="409"/>
      <c r="DC178" s="409"/>
      <c r="DD178" s="409"/>
      <c r="DE178" s="409"/>
      <c r="DF178" s="409"/>
      <c r="DG178" s="409"/>
      <c r="DH178" s="409"/>
      <c r="DI178" s="409"/>
      <c r="DJ178" s="409"/>
      <c r="DK178" s="409"/>
      <c r="DL178" s="409"/>
      <c r="DM178" s="409"/>
      <c r="DN178" s="409"/>
      <c r="DO178" s="409"/>
      <c r="DP178" s="409"/>
      <c r="DQ178" s="409"/>
      <c r="DR178" s="409"/>
      <c r="DS178" s="409"/>
      <c r="DT178" s="409"/>
      <c r="DU178" s="409"/>
      <c r="DV178" s="409"/>
      <c r="DW178" s="409"/>
      <c r="DX178" s="409"/>
      <c r="DY178" s="409"/>
      <c r="DZ178" s="409"/>
      <c r="EA178" s="409"/>
      <c r="EB178" s="409"/>
      <c r="EC178" s="409"/>
      <c r="ED178" s="409"/>
      <c r="EE178" s="409"/>
      <c r="EF178" s="409"/>
      <c r="EG178" s="409"/>
      <c r="EH178" s="409"/>
      <c r="EI178" s="409"/>
      <c r="EJ178" s="409"/>
      <c r="EK178" s="409"/>
      <c r="EL178" s="409"/>
      <c r="EM178" s="409"/>
      <c r="EN178" s="409"/>
      <c r="EO178" s="409"/>
      <c r="EP178" s="409"/>
      <c r="EQ178" s="409"/>
      <c r="ER178" s="409"/>
      <c r="ES178" s="409"/>
      <c r="ET178" s="409"/>
      <c r="EU178" s="409"/>
      <c r="EV178" s="409"/>
      <c r="EW178" s="409"/>
      <c r="EX178" s="409"/>
      <c r="EY178" s="409"/>
      <c r="EZ178" s="409"/>
      <c r="FA178" s="409"/>
      <c r="FB178" s="409"/>
      <c r="FC178" s="409"/>
      <c r="FD178" s="409"/>
      <c r="FE178" s="409"/>
      <c r="FF178" s="409"/>
      <c r="FG178" s="409"/>
      <c r="FH178" s="409"/>
      <c r="FI178" s="409"/>
      <c r="FJ178" s="409"/>
      <c r="FK178" s="409"/>
      <c r="FL178" s="409"/>
      <c r="FM178" s="409"/>
      <c r="FN178" s="409"/>
      <c r="FO178" s="409"/>
      <c r="FP178" s="409"/>
      <c r="FQ178" s="409"/>
      <c r="FR178" s="409"/>
      <c r="FS178" s="409"/>
      <c r="FT178" s="409"/>
      <c r="FU178" s="409"/>
      <c r="FV178" s="409"/>
      <c r="FW178" s="409"/>
      <c r="FX178" s="409"/>
      <c r="FY178" s="409"/>
      <c r="FZ178" s="409"/>
      <c r="GA178" s="409"/>
      <c r="GB178" s="409"/>
      <c r="GC178" s="409"/>
      <c r="GD178" s="409"/>
      <c r="GE178" s="409"/>
      <c r="GF178" s="409"/>
      <c r="GG178" s="409"/>
      <c r="GH178" s="409"/>
      <c r="GI178" s="409"/>
      <c r="GJ178" s="409"/>
      <c r="GK178" s="409"/>
      <c r="GL178" s="409"/>
      <c r="GM178" s="409"/>
      <c r="GN178" s="409"/>
      <c r="GO178" s="409"/>
      <c r="GP178" s="409"/>
      <c r="GQ178" s="409"/>
      <c r="GR178" s="409"/>
      <c r="GS178" s="409"/>
      <c r="GT178" s="409"/>
      <c r="GU178" s="409"/>
      <c r="GV178" s="409"/>
      <c r="GW178" s="409"/>
      <c r="GX178" s="409"/>
      <c r="GY178" s="409"/>
      <c r="GZ178" s="409"/>
      <c r="HA178" s="409"/>
      <c r="HB178" s="409"/>
      <c r="HC178" s="409"/>
      <c r="HD178" s="409"/>
      <c r="HE178" s="409"/>
      <c r="HF178" s="409"/>
      <c r="HG178" s="409"/>
      <c r="HH178" s="409"/>
      <c r="HI178" s="409"/>
      <c r="HJ178" s="409"/>
      <c r="HK178" s="409"/>
      <c r="HL178" s="409"/>
      <c r="HM178" s="409"/>
      <c r="HN178" s="409"/>
      <c r="HO178" s="409"/>
      <c r="HP178" s="409"/>
      <c r="HQ178" s="409"/>
      <c r="HR178" s="409"/>
      <c r="HS178" s="409"/>
      <c r="HT178" s="409"/>
      <c r="HU178" s="409"/>
      <c r="HV178" s="409"/>
      <c r="HW178" s="409"/>
      <c r="HX178" s="409"/>
      <c r="HY178" s="409"/>
      <c r="HZ178" s="409"/>
      <c r="IA178" s="409"/>
      <c r="IB178" s="409"/>
      <c r="IC178" s="409"/>
      <c r="ID178" s="409"/>
      <c r="IE178" s="409"/>
      <c r="IF178" s="409"/>
      <c r="IG178" s="409"/>
      <c r="IH178" s="409"/>
      <c r="II178" s="409"/>
      <c r="IJ178" s="409"/>
      <c r="IK178" s="409"/>
      <c r="IL178" s="409"/>
      <c r="IM178" s="409"/>
      <c r="IN178" s="409"/>
      <c r="IO178" s="409"/>
      <c r="IP178" s="409"/>
      <c r="IQ178" s="409"/>
      <c r="IR178" s="409"/>
      <c r="IS178" s="409"/>
      <c r="IT178" s="409"/>
      <c r="IU178" s="409"/>
      <c r="IV178" s="409"/>
    </row>
    <row r="179" spans="1:256" s="404" customFormat="1" ht="30">
      <c r="A179" s="67">
        <v>170</v>
      </c>
      <c r="B179" s="456" t="s">
        <v>4984</v>
      </c>
      <c r="C179" s="488" t="s">
        <v>1584</v>
      </c>
      <c r="D179" s="456" t="s">
        <v>323</v>
      </c>
      <c r="E179" s="456" t="s">
        <v>558</v>
      </c>
      <c r="F179" s="456" t="s">
        <v>429</v>
      </c>
      <c r="G179" s="456" t="s">
        <v>5336</v>
      </c>
      <c r="H179" s="456" t="s">
        <v>5821</v>
      </c>
      <c r="I179" s="456" t="s">
        <v>311</v>
      </c>
      <c r="J179" s="301"/>
      <c r="K179" s="301"/>
      <c r="L179" s="338"/>
      <c r="M179" s="406"/>
      <c r="N179" s="409"/>
      <c r="O179" s="409"/>
      <c r="P179" s="409"/>
      <c r="Q179" s="409"/>
      <c r="R179" s="409"/>
      <c r="S179" s="409"/>
      <c r="T179" s="409"/>
      <c r="U179" s="409"/>
      <c r="V179" s="409"/>
      <c r="W179" s="409"/>
      <c r="X179" s="409"/>
      <c r="Y179" s="409"/>
      <c r="Z179" s="409"/>
      <c r="AA179" s="409"/>
      <c r="AB179" s="409"/>
      <c r="AC179" s="409"/>
      <c r="AD179" s="409"/>
      <c r="AE179" s="409"/>
      <c r="AF179" s="409"/>
      <c r="AG179" s="409"/>
      <c r="AH179" s="409"/>
      <c r="AI179" s="409"/>
      <c r="AJ179" s="409"/>
      <c r="AK179" s="409"/>
      <c r="AL179" s="409"/>
      <c r="AM179" s="409"/>
      <c r="AN179" s="409"/>
      <c r="AO179" s="409"/>
      <c r="AP179" s="409"/>
      <c r="AQ179" s="409"/>
      <c r="AR179" s="409"/>
      <c r="AS179" s="409"/>
      <c r="AT179" s="409"/>
      <c r="AU179" s="409"/>
      <c r="AV179" s="409"/>
      <c r="AW179" s="409"/>
      <c r="AX179" s="409"/>
      <c r="AY179" s="409"/>
      <c r="AZ179" s="409"/>
      <c r="BA179" s="409"/>
      <c r="BB179" s="409"/>
      <c r="BC179" s="409"/>
      <c r="BD179" s="409"/>
      <c r="BE179" s="409"/>
      <c r="BF179" s="409"/>
      <c r="BG179" s="409"/>
      <c r="BH179" s="409"/>
      <c r="BI179" s="409"/>
      <c r="BJ179" s="409"/>
      <c r="BK179" s="409"/>
      <c r="BL179" s="409"/>
      <c r="BM179" s="409"/>
      <c r="BN179" s="409"/>
      <c r="BO179" s="409"/>
      <c r="BP179" s="409"/>
      <c r="BQ179" s="409"/>
      <c r="BR179" s="409"/>
      <c r="BS179" s="409"/>
      <c r="BT179" s="409"/>
      <c r="BU179" s="409"/>
      <c r="BV179" s="409"/>
      <c r="BW179" s="409"/>
      <c r="BX179" s="409"/>
      <c r="BY179" s="409"/>
      <c r="BZ179" s="409"/>
      <c r="CA179" s="409"/>
      <c r="CB179" s="409"/>
      <c r="CC179" s="409"/>
      <c r="CD179" s="409"/>
      <c r="CE179" s="409"/>
      <c r="CF179" s="409"/>
      <c r="CG179" s="409"/>
      <c r="CH179" s="409"/>
      <c r="CI179" s="409"/>
      <c r="CJ179" s="409"/>
      <c r="CK179" s="409"/>
      <c r="CL179" s="409"/>
      <c r="CM179" s="409"/>
      <c r="CN179" s="409"/>
      <c r="CO179" s="409"/>
      <c r="CP179" s="409"/>
      <c r="CQ179" s="409"/>
      <c r="CR179" s="409"/>
      <c r="CS179" s="409"/>
      <c r="CT179" s="409"/>
      <c r="CU179" s="409"/>
      <c r="CV179" s="409"/>
      <c r="CW179" s="409"/>
      <c r="CX179" s="409"/>
      <c r="CY179" s="409"/>
      <c r="CZ179" s="409"/>
      <c r="DA179" s="409"/>
      <c r="DB179" s="409"/>
      <c r="DC179" s="409"/>
      <c r="DD179" s="409"/>
      <c r="DE179" s="409"/>
      <c r="DF179" s="409"/>
      <c r="DG179" s="409"/>
      <c r="DH179" s="409"/>
      <c r="DI179" s="409"/>
      <c r="DJ179" s="409"/>
      <c r="DK179" s="409"/>
      <c r="DL179" s="409"/>
      <c r="DM179" s="409"/>
      <c r="DN179" s="409"/>
      <c r="DO179" s="409"/>
      <c r="DP179" s="409"/>
      <c r="DQ179" s="409"/>
      <c r="DR179" s="409"/>
      <c r="DS179" s="409"/>
      <c r="DT179" s="409"/>
      <c r="DU179" s="409"/>
      <c r="DV179" s="409"/>
      <c r="DW179" s="409"/>
      <c r="DX179" s="409"/>
      <c r="DY179" s="409"/>
      <c r="DZ179" s="409"/>
      <c r="EA179" s="409"/>
      <c r="EB179" s="409"/>
      <c r="EC179" s="409"/>
      <c r="ED179" s="409"/>
      <c r="EE179" s="409"/>
      <c r="EF179" s="409"/>
      <c r="EG179" s="409"/>
      <c r="EH179" s="409"/>
      <c r="EI179" s="409"/>
      <c r="EJ179" s="409"/>
      <c r="EK179" s="409"/>
      <c r="EL179" s="409"/>
      <c r="EM179" s="409"/>
      <c r="EN179" s="409"/>
      <c r="EO179" s="409"/>
      <c r="EP179" s="409"/>
      <c r="EQ179" s="409"/>
      <c r="ER179" s="409"/>
      <c r="ES179" s="409"/>
      <c r="ET179" s="409"/>
      <c r="EU179" s="409"/>
      <c r="EV179" s="409"/>
      <c r="EW179" s="409"/>
      <c r="EX179" s="409"/>
      <c r="EY179" s="409"/>
      <c r="EZ179" s="409"/>
      <c r="FA179" s="409"/>
      <c r="FB179" s="409"/>
      <c r="FC179" s="409"/>
      <c r="FD179" s="409"/>
      <c r="FE179" s="409"/>
      <c r="FF179" s="409"/>
      <c r="FG179" s="409"/>
      <c r="FH179" s="409"/>
      <c r="FI179" s="409"/>
      <c r="FJ179" s="409"/>
      <c r="FK179" s="409"/>
      <c r="FL179" s="409"/>
      <c r="FM179" s="409"/>
      <c r="FN179" s="409"/>
      <c r="FO179" s="409"/>
      <c r="FP179" s="409"/>
      <c r="FQ179" s="409"/>
      <c r="FR179" s="409"/>
      <c r="FS179" s="409"/>
      <c r="FT179" s="409"/>
      <c r="FU179" s="409"/>
      <c r="FV179" s="409"/>
      <c r="FW179" s="409"/>
      <c r="FX179" s="409"/>
      <c r="FY179" s="409"/>
      <c r="FZ179" s="409"/>
      <c r="GA179" s="409"/>
      <c r="GB179" s="409"/>
      <c r="GC179" s="409"/>
      <c r="GD179" s="409"/>
      <c r="GE179" s="409"/>
      <c r="GF179" s="409"/>
      <c r="GG179" s="409"/>
      <c r="GH179" s="409"/>
      <c r="GI179" s="409"/>
      <c r="GJ179" s="409"/>
      <c r="GK179" s="409"/>
      <c r="GL179" s="409"/>
      <c r="GM179" s="409"/>
      <c r="GN179" s="409"/>
      <c r="GO179" s="409"/>
      <c r="GP179" s="409"/>
      <c r="GQ179" s="409"/>
      <c r="GR179" s="409"/>
      <c r="GS179" s="409"/>
      <c r="GT179" s="409"/>
      <c r="GU179" s="409"/>
      <c r="GV179" s="409"/>
      <c r="GW179" s="409"/>
      <c r="GX179" s="409"/>
      <c r="GY179" s="409"/>
      <c r="GZ179" s="409"/>
      <c r="HA179" s="409"/>
      <c r="HB179" s="409"/>
      <c r="HC179" s="409"/>
      <c r="HD179" s="409"/>
      <c r="HE179" s="409"/>
      <c r="HF179" s="409"/>
      <c r="HG179" s="409"/>
      <c r="HH179" s="409"/>
      <c r="HI179" s="409"/>
      <c r="HJ179" s="409"/>
      <c r="HK179" s="409"/>
      <c r="HL179" s="409"/>
      <c r="HM179" s="409"/>
      <c r="HN179" s="409"/>
      <c r="HO179" s="409"/>
      <c r="HP179" s="409"/>
      <c r="HQ179" s="409"/>
      <c r="HR179" s="409"/>
      <c r="HS179" s="409"/>
      <c r="HT179" s="409"/>
      <c r="HU179" s="409"/>
      <c r="HV179" s="409"/>
      <c r="HW179" s="409"/>
      <c r="HX179" s="409"/>
      <c r="HY179" s="409"/>
      <c r="HZ179" s="409"/>
      <c r="IA179" s="409"/>
      <c r="IB179" s="409"/>
      <c r="IC179" s="409"/>
      <c r="ID179" s="409"/>
      <c r="IE179" s="409"/>
      <c r="IF179" s="409"/>
      <c r="IG179" s="409"/>
      <c r="IH179" s="409"/>
      <c r="II179" s="409"/>
      <c r="IJ179" s="409"/>
      <c r="IK179" s="409"/>
      <c r="IL179" s="409"/>
      <c r="IM179" s="409"/>
      <c r="IN179" s="409"/>
      <c r="IO179" s="409"/>
      <c r="IP179" s="409"/>
      <c r="IQ179" s="409"/>
      <c r="IR179" s="409"/>
      <c r="IS179" s="409"/>
      <c r="IT179" s="409"/>
      <c r="IU179" s="409"/>
      <c r="IV179" s="409"/>
    </row>
    <row r="180" spans="1:256" s="404" customFormat="1" ht="30">
      <c r="A180" s="67">
        <v>171</v>
      </c>
      <c r="B180" s="456" t="s">
        <v>4984</v>
      </c>
      <c r="C180" s="488" t="s">
        <v>1584</v>
      </c>
      <c r="D180" s="456" t="s">
        <v>1622</v>
      </c>
      <c r="E180" s="456" t="s">
        <v>5337</v>
      </c>
      <c r="F180" s="456" t="s">
        <v>5276</v>
      </c>
      <c r="G180" s="456" t="s">
        <v>5338</v>
      </c>
      <c r="H180" s="456" t="s">
        <v>5822</v>
      </c>
      <c r="I180" s="456" t="s">
        <v>311</v>
      </c>
      <c r="J180" s="301"/>
      <c r="K180" s="301"/>
      <c r="L180" s="338"/>
      <c r="M180" s="406"/>
      <c r="N180" s="409"/>
      <c r="O180" s="409"/>
      <c r="P180" s="409"/>
      <c r="Q180" s="409"/>
      <c r="R180" s="409"/>
      <c r="S180" s="409"/>
      <c r="T180" s="409"/>
      <c r="U180" s="409"/>
      <c r="V180" s="409"/>
      <c r="W180" s="409"/>
      <c r="X180" s="409"/>
      <c r="Y180" s="409"/>
      <c r="Z180" s="409"/>
      <c r="AA180" s="409"/>
      <c r="AB180" s="409"/>
      <c r="AC180" s="409"/>
      <c r="AD180" s="409"/>
      <c r="AE180" s="409"/>
      <c r="AF180" s="409"/>
      <c r="AG180" s="409"/>
      <c r="AH180" s="409"/>
      <c r="AI180" s="409"/>
      <c r="AJ180" s="409"/>
      <c r="AK180" s="409"/>
      <c r="AL180" s="409"/>
      <c r="AM180" s="409"/>
      <c r="AN180" s="409"/>
      <c r="AO180" s="409"/>
      <c r="AP180" s="409"/>
      <c r="AQ180" s="409"/>
      <c r="AR180" s="409"/>
      <c r="AS180" s="409"/>
      <c r="AT180" s="409"/>
      <c r="AU180" s="409"/>
      <c r="AV180" s="409"/>
      <c r="AW180" s="409"/>
      <c r="AX180" s="409"/>
      <c r="AY180" s="409"/>
      <c r="AZ180" s="409"/>
      <c r="BA180" s="409"/>
      <c r="BB180" s="409"/>
      <c r="BC180" s="409"/>
      <c r="BD180" s="409"/>
      <c r="BE180" s="409"/>
      <c r="BF180" s="409"/>
      <c r="BG180" s="409"/>
      <c r="BH180" s="409"/>
      <c r="BI180" s="409"/>
      <c r="BJ180" s="409"/>
      <c r="BK180" s="409"/>
      <c r="BL180" s="409"/>
      <c r="BM180" s="409"/>
      <c r="BN180" s="409"/>
      <c r="BO180" s="409"/>
      <c r="BP180" s="409"/>
      <c r="BQ180" s="409"/>
      <c r="BR180" s="409"/>
      <c r="BS180" s="409"/>
      <c r="BT180" s="409"/>
      <c r="BU180" s="409"/>
      <c r="BV180" s="409"/>
      <c r="BW180" s="409"/>
      <c r="BX180" s="409"/>
      <c r="BY180" s="409"/>
      <c r="BZ180" s="409"/>
      <c r="CA180" s="409"/>
      <c r="CB180" s="409"/>
      <c r="CC180" s="409"/>
      <c r="CD180" s="409"/>
      <c r="CE180" s="409"/>
      <c r="CF180" s="409"/>
      <c r="CG180" s="409"/>
      <c r="CH180" s="409"/>
      <c r="CI180" s="409"/>
      <c r="CJ180" s="409"/>
      <c r="CK180" s="409"/>
      <c r="CL180" s="409"/>
      <c r="CM180" s="409"/>
      <c r="CN180" s="409"/>
      <c r="CO180" s="409"/>
      <c r="CP180" s="409"/>
      <c r="CQ180" s="409"/>
      <c r="CR180" s="409"/>
      <c r="CS180" s="409"/>
      <c r="CT180" s="409"/>
      <c r="CU180" s="409"/>
      <c r="CV180" s="409"/>
      <c r="CW180" s="409"/>
      <c r="CX180" s="409"/>
      <c r="CY180" s="409"/>
      <c r="CZ180" s="409"/>
      <c r="DA180" s="409"/>
      <c r="DB180" s="409"/>
      <c r="DC180" s="409"/>
      <c r="DD180" s="409"/>
      <c r="DE180" s="409"/>
      <c r="DF180" s="409"/>
      <c r="DG180" s="409"/>
      <c r="DH180" s="409"/>
      <c r="DI180" s="409"/>
      <c r="DJ180" s="409"/>
      <c r="DK180" s="409"/>
      <c r="DL180" s="409"/>
      <c r="DM180" s="409"/>
      <c r="DN180" s="409"/>
      <c r="DO180" s="409"/>
      <c r="DP180" s="409"/>
      <c r="DQ180" s="409"/>
      <c r="DR180" s="409"/>
      <c r="DS180" s="409"/>
      <c r="DT180" s="409"/>
      <c r="DU180" s="409"/>
      <c r="DV180" s="409"/>
      <c r="DW180" s="409"/>
      <c r="DX180" s="409"/>
      <c r="DY180" s="409"/>
      <c r="DZ180" s="409"/>
      <c r="EA180" s="409"/>
      <c r="EB180" s="409"/>
      <c r="EC180" s="409"/>
      <c r="ED180" s="409"/>
      <c r="EE180" s="409"/>
      <c r="EF180" s="409"/>
      <c r="EG180" s="409"/>
      <c r="EH180" s="409"/>
      <c r="EI180" s="409"/>
      <c r="EJ180" s="409"/>
      <c r="EK180" s="409"/>
      <c r="EL180" s="409"/>
      <c r="EM180" s="409"/>
      <c r="EN180" s="409"/>
      <c r="EO180" s="409"/>
      <c r="EP180" s="409"/>
      <c r="EQ180" s="409"/>
      <c r="ER180" s="409"/>
      <c r="ES180" s="409"/>
      <c r="ET180" s="409"/>
      <c r="EU180" s="409"/>
      <c r="EV180" s="409"/>
      <c r="EW180" s="409"/>
      <c r="EX180" s="409"/>
      <c r="EY180" s="409"/>
      <c r="EZ180" s="409"/>
      <c r="FA180" s="409"/>
      <c r="FB180" s="409"/>
      <c r="FC180" s="409"/>
      <c r="FD180" s="409"/>
      <c r="FE180" s="409"/>
      <c r="FF180" s="409"/>
      <c r="FG180" s="409"/>
      <c r="FH180" s="409"/>
      <c r="FI180" s="409"/>
      <c r="FJ180" s="409"/>
      <c r="FK180" s="409"/>
      <c r="FL180" s="409"/>
      <c r="FM180" s="409"/>
      <c r="FN180" s="409"/>
      <c r="FO180" s="409"/>
      <c r="FP180" s="409"/>
      <c r="FQ180" s="409"/>
      <c r="FR180" s="409"/>
      <c r="FS180" s="409"/>
      <c r="FT180" s="409"/>
      <c r="FU180" s="409"/>
      <c r="FV180" s="409"/>
      <c r="FW180" s="409"/>
      <c r="FX180" s="409"/>
      <c r="FY180" s="409"/>
      <c r="FZ180" s="409"/>
      <c r="GA180" s="409"/>
      <c r="GB180" s="409"/>
      <c r="GC180" s="409"/>
      <c r="GD180" s="409"/>
      <c r="GE180" s="409"/>
      <c r="GF180" s="409"/>
      <c r="GG180" s="409"/>
      <c r="GH180" s="409"/>
      <c r="GI180" s="409"/>
      <c r="GJ180" s="409"/>
      <c r="GK180" s="409"/>
      <c r="GL180" s="409"/>
      <c r="GM180" s="409"/>
      <c r="GN180" s="409"/>
      <c r="GO180" s="409"/>
      <c r="GP180" s="409"/>
      <c r="GQ180" s="409"/>
      <c r="GR180" s="409"/>
      <c r="GS180" s="409"/>
      <c r="GT180" s="409"/>
      <c r="GU180" s="409"/>
      <c r="GV180" s="409"/>
      <c r="GW180" s="409"/>
      <c r="GX180" s="409"/>
      <c r="GY180" s="409"/>
      <c r="GZ180" s="409"/>
      <c r="HA180" s="409"/>
      <c r="HB180" s="409"/>
      <c r="HC180" s="409"/>
      <c r="HD180" s="409"/>
      <c r="HE180" s="409"/>
      <c r="HF180" s="409"/>
      <c r="HG180" s="409"/>
      <c r="HH180" s="409"/>
      <c r="HI180" s="409"/>
      <c r="HJ180" s="409"/>
      <c r="HK180" s="409"/>
      <c r="HL180" s="409"/>
      <c r="HM180" s="409"/>
      <c r="HN180" s="409"/>
      <c r="HO180" s="409"/>
      <c r="HP180" s="409"/>
      <c r="HQ180" s="409"/>
      <c r="HR180" s="409"/>
      <c r="HS180" s="409"/>
      <c r="HT180" s="409"/>
      <c r="HU180" s="409"/>
      <c r="HV180" s="409"/>
      <c r="HW180" s="409"/>
      <c r="HX180" s="409"/>
      <c r="HY180" s="409"/>
      <c r="HZ180" s="409"/>
      <c r="IA180" s="409"/>
      <c r="IB180" s="409"/>
      <c r="IC180" s="409"/>
      <c r="ID180" s="409"/>
      <c r="IE180" s="409"/>
      <c r="IF180" s="409"/>
      <c r="IG180" s="409"/>
      <c r="IH180" s="409"/>
      <c r="II180" s="409"/>
      <c r="IJ180" s="409"/>
      <c r="IK180" s="409"/>
      <c r="IL180" s="409"/>
      <c r="IM180" s="409"/>
      <c r="IN180" s="409"/>
      <c r="IO180" s="409"/>
      <c r="IP180" s="409"/>
      <c r="IQ180" s="409"/>
      <c r="IR180" s="409"/>
      <c r="IS180" s="409"/>
      <c r="IT180" s="409"/>
      <c r="IU180" s="409"/>
      <c r="IV180" s="409"/>
    </row>
    <row r="181" spans="1:256" s="404" customFormat="1" ht="30">
      <c r="A181" s="65">
        <v>172</v>
      </c>
      <c r="B181" s="456" t="s">
        <v>4984</v>
      </c>
      <c r="C181" s="488" t="s">
        <v>1584</v>
      </c>
      <c r="D181" s="456" t="s">
        <v>323</v>
      </c>
      <c r="E181" s="456" t="s">
        <v>5339</v>
      </c>
      <c r="F181" s="456" t="s">
        <v>419</v>
      </c>
      <c r="G181" s="456" t="s">
        <v>5340</v>
      </c>
      <c r="H181" s="456" t="s">
        <v>5823</v>
      </c>
      <c r="I181" s="456" t="s">
        <v>311</v>
      </c>
      <c r="J181" s="301"/>
      <c r="K181" s="301"/>
      <c r="L181" s="338"/>
      <c r="M181" s="406"/>
      <c r="N181" s="409"/>
      <c r="O181" s="409"/>
      <c r="P181" s="409"/>
      <c r="Q181" s="409"/>
      <c r="R181" s="409"/>
      <c r="S181" s="409"/>
      <c r="T181" s="409"/>
      <c r="U181" s="409"/>
      <c r="V181" s="409"/>
      <c r="W181" s="409"/>
      <c r="X181" s="409"/>
      <c r="Y181" s="409"/>
      <c r="Z181" s="409"/>
      <c r="AA181" s="409"/>
      <c r="AB181" s="409"/>
      <c r="AC181" s="409"/>
      <c r="AD181" s="409"/>
      <c r="AE181" s="409"/>
      <c r="AF181" s="409"/>
      <c r="AG181" s="409"/>
      <c r="AH181" s="409"/>
      <c r="AI181" s="409"/>
      <c r="AJ181" s="409"/>
      <c r="AK181" s="409"/>
      <c r="AL181" s="409"/>
      <c r="AM181" s="409"/>
      <c r="AN181" s="409"/>
      <c r="AO181" s="409"/>
      <c r="AP181" s="409"/>
      <c r="AQ181" s="409"/>
      <c r="AR181" s="409"/>
      <c r="AS181" s="409"/>
      <c r="AT181" s="409"/>
      <c r="AU181" s="409"/>
      <c r="AV181" s="409"/>
      <c r="AW181" s="409"/>
      <c r="AX181" s="409"/>
      <c r="AY181" s="409"/>
      <c r="AZ181" s="409"/>
      <c r="BA181" s="409"/>
      <c r="BB181" s="409"/>
      <c r="BC181" s="409"/>
      <c r="BD181" s="409"/>
      <c r="BE181" s="409"/>
      <c r="BF181" s="409"/>
      <c r="BG181" s="409"/>
      <c r="BH181" s="409"/>
      <c r="BI181" s="409"/>
      <c r="BJ181" s="409"/>
      <c r="BK181" s="409"/>
      <c r="BL181" s="409"/>
      <c r="BM181" s="409"/>
      <c r="BN181" s="409"/>
      <c r="BO181" s="409"/>
      <c r="BP181" s="409"/>
      <c r="BQ181" s="409"/>
      <c r="BR181" s="409"/>
      <c r="BS181" s="409"/>
      <c r="BT181" s="409"/>
      <c r="BU181" s="409"/>
      <c r="BV181" s="409"/>
      <c r="BW181" s="409"/>
      <c r="BX181" s="409"/>
      <c r="BY181" s="409"/>
      <c r="BZ181" s="409"/>
      <c r="CA181" s="409"/>
      <c r="CB181" s="409"/>
      <c r="CC181" s="409"/>
      <c r="CD181" s="409"/>
      <c r="CE181" s="409"/>
      <c r="CF181" s="409"/>
      <c r="CG181" s="409"/>
      <c r="CH181" s="409"/>
      <c r="CI181" s="409"/>
      <c r="CJ181" s="409"/>
      <c r="CK181" s="409"/>
      <c r="CL181" s="409"/>
      <c r="CM181" s="409"/>
      <c r="CN181" s="409"/>
      <c r="CO181" s="409"/>
      <c r="CP181" s="409"/>
      <c r="CQ181" s="409"/>
      <c r="CR181" s="409"/>
      <c r="CS181" s="409"/>
      <c r="CT181" s="409"/>
      <c r="CU181" s="409"/>
      <c r="CV181" s="409"/>
      <c r="CW181" s="409"/>
      <c r="CX181" s="409"/>
      <c r="CY181" s="409"/>
      <c r="CZ181" s="409"/>
      <c r="DA181" s="409"/>
      <c r="DB181" s="409"/>
      <c r="DC181" s="409"/>
      <c r="DD181" s="409"/>
      <c r="DE181" s="409"/>
      <c r="DF181" s="409"/>
      <c r="DG181" s="409"/>
      <c r="DH181" s="409"/>
      <c r="DI181" s="409"/>
      <c r="DJ181" s="409"/>
      <c r="DK181" s="409"/>
      <c r="DL181" s="409"/>
      <c r="DM181" s="409"/>
      <c r="DN181" s="409"/>
      <c r="DO181" s="409"/>
      <c r="DP181" s="409"/>
      <c r="DQ181" s="409"/>
      <c r="DR181" s="409"/>
      <c r="DS181" s="409"/>
      <c r="DT181" s="409"/>
      <c r="DU181" s="409"/>
      <c r="DV181" s="409"/>
      <c r="DW181" s="409"/>
      <c r="DX181" s="409"/>
      <c r="DY181" s="409"/>
      <c r="DZ181" s="409"/>
      <c r="EA181" s="409"/>
      <c r="EB181" s="409"/>
      <c r="EC181" s="409"/>
      <c r="ED181" s="409"/>
      <c r="EE181" s="409"/>
      <c r="EF181" s="409"/>
      <c r="EG181" s="409"/>
      <c r="EH181" s="409"/>
      <c r="EI181" s="409"/>
      <c r="EJ181" s="409"/>
      <c r="EK181" s="409"/>
      <c r="EL181" s="409"/>
      <c r="EM181" s="409"/>
      <c r="EN181" s="409"/>
      <c r="EO181" s="409"/>
      <c r="EP181" s="409"/>
      <c r="EQ181" s="409"/>
      <c r="ER181" s="409"/>
      <c r="ES181" s="409"/>
      <c r="ET181" s="409"/>
      <c r="EU181" s="409"/>
      <c r="EV181" s="409"/>
      <c r="EW181" s="409"/>
      <c r="EX181" s="409"/>
      <c r="EY181" s="409"/>
      <c r="EZ181" s="409"/>
      <c r="FA181" s="409"/>
      <c r="FB181" s="409"/>
      <c r="FC181" s="409"/>
      <c r="FD181" s="409"/>
      <c r="FE181" s="409"/>
      <c r="FF181" s="409"/>
      <c r="FG181" s="409"/>
      <c r="FH181" s="409"/>
      <c r="FI181" s="409"/>
      <c r="FJ181" s="409"/>
      <c r="FK181" s="409"/>
      <c r="FL181" s="409"/>
      <c r="FM181" s="409"/>
      <c r="FN181" s="409"/>
      <c r="FO181" s="409"/>
      <c r="FP181" s="409"/>
      <c r="FQ181" s="409"/>
      <c r="FR181" s="409"/>
      <c r="FS181" s="409"/>
      <c r="FT181" s="409"/>
      <c r="FU181" s="409"/>
      <c r="FV181" s="409"/>
      <c r="FW181" s="409"/>
      <c r="FX181" s="409"/>
      <c r="FY181" s="409"/>
      <c r="FZ181" s="409"/>
      <c r="GA181" s="409"/>
      <c r="GB181" s="409"/>
      <c r="GC181" s="409"/>
      <c r="GD181" s="409"/>
      <c r="GE181" s="409"/>
      <c r="GF181" s="409"/>
      <c r="GG181" s="409"/>
      <c r="GH181" s="409"/>
      <c r="GI181" s="409"/>
      <c r="GJ181" s="409"/>
      <c r="GK181" s="409"/>
      <c r="GL181" s="409"/>
      <c r="GM181" s="409"/>
      <c r="GN181" s="409"/>
      <c r="GO181" s="409"/>
      <c r="GP181" s="409"/>
      <c r="GQ181" s="409"/>
      <c r="GR181" s="409"/>
      <c r="GS181" s="409"/>
      <c r="GT181" s="409"/>
      <c r="GU181" s="409"/>
      <c r="GV181" s="409"/>
      <c r="GW181" s="409"/>
      <c r="GX181" s="409"/>
      <c r="GY181" s="409"/>
      <c r="GZ181" s="409"/>
      <c r="HA181" s="409"/>
      <c r="HB181" s="409"/>
      <c r="HC181" s="409"/>
      <c r="HD181" s="409"/>
      <c r="HE181" s="409"/>
      <c r="HF181" s="409"/>
      <c r="HG181" s="409"/>
      <c r="HH181" s="409"/>
      <c r="HI181" s="409"/>
      <c r="HJ181" s="409"/>
      <c r="HK181" s="409"/>
      <c r="HL181" s="409"/>
      <c r="HM181" s="409"/>
      <c r="HN181" s="409"/>
      <c r="HO181" s="409"/>
      <c r="HP181" s="409"/>
      <c r="HQ181" s="409"/>
      <c r="HR181" s="409"/>
      <c r="HS181" s="409"/>
      <c r="HT181" s="409"/>
      <c r="HU181" s="409"/>
      <c r="HV181" s="409"/>
      <c r="HW181" s="409"/>
      <c r="HX181" s="409"/>
      <c r="HY181" s="409"/>
      <c r="HZ181" s="409"/>
      <c r="IA181" s="409"/>
      <c r="IB181" s="409"/>
      <c r="IC181" s="409"/>
      <c r="ID181" s="409"/>
      <c r="IE181" s="409"/>
      <c r="IF181" s="409"/>
      <c r="IG181" s="409"/>
      <c r="IH181" s="409"/>
      <c r="II181" s="409"/>
      <c r="IJ181" s="409"/>
      <c r="IK181" s="409"/>
      <c r="IL181" s="409"/>
      <c r="IM181" s="409"/>
      <c r="IN181" s="409"/>
      <c r="IO181" s="409"/>
      <c r="IP181" s="409"/>
      <c r="IQ181" s="409"/>
      <c r="IR181" s="409"/>
      <c r="IS181" s="409"/>
      <c r="IT181" s="409"/>
      <c r="IU181" s="409"/>
      <c r="IV181" s="409"/>
    </row>
    <row r="182" spans="1:256" s="404" customFormat="1" ht="30">
      <c r="A182" s="67">
        <v>173</v>
      </c>
      <c r="B182" s="456" t="s">
        <v>4984</v>
      </c>
      <c r="C182" s="488" t="s">
        <v>1584</v>
      </c>
      <c r="D182" s="456" t="s">
        <v>1622</v>
      </c>
      <c r="E182" s="456" t="s">
        <v>5341</v>
      </c>
      <c r="F182" s="456" t="s">
        <v>5342</v>
      </c>
      <c r="G182" s="456" t="s">
        <v>5343</v>
      </c>
      <c r="H182" s="456" t="s">
        <v>5824</v>
      </c>
      <c r="I182" s="456" t="s">
        <v>311</v>
      </c>
      <c r="J182" s="338"/>
      <c r="K182" s="338"/>
      <c r="L182" s="338"/>
      <c r="M182" s="406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409"/>
      <c r="AB182" s="409"/>
      <c r="AC182" s="409"/>
      <c r="AD182" s="409"/>
      <c r="AE182" s="409"/>
      <c r="AF182" s="409"/>
      <c r="AG182" s="409"/>
      <c r="AH182" s="409"/>
      <c r="AI182" s="409"/>
      <c r="AJ182" s="409"/>
      <c r="AK182" s="409"/>
      <c r="AL182" s="409"/>
      <c r="AM182" s="409"/>
      <c r="AN182" s="409"/>
      <c r="AO182" s="409"/>
      <c r="AP182" s="409"/>
      <c r="AQ182" s="409"/>
      <c r="AR182" s="409"/>
      <c r="AS182" s="409"/>
      <c r="AT182" s="409"/>
      <c r="AU182" s="409"/>
      <c r="AV182" s="409"/>
      <c r="AW182" s="409"/>
      <c r="AX182" s="409"/>
      <c r="AY182" s="409"/>
      <c r="AZ182" s="409"/>
      <c r="BA182" s="409"/>
      <c r="BB182" s="409"/>
      <c r="BC182" s="409"/>
      <c r="BD182" s="409"/>
      <c r="BE182" s="409"/>
      <c r="BF182" s="409"/>
      <c r="BG182" s="409"/>
      <c r="BH182" s="409"/>
      <c r="BI182" s="409"/>
      <c r="BJ182" s="409"/>
      <c r="BK182" s="409"/>
      <c r="BL182" s="409"/>
      <c r="BM182" s="409"/>
      <c r="BN182" s="409"/>
      <c r="BO182" s="409"/>
      <c r="BP182" s="409"/>
      <c r="BQ182" s="409"/>
      <c r="BR182" s="409"/>
      <c r="BS182" s="409"/>
      <c r="BT182" s="409"/>
      <c r="BU182" s="409"/>
      <c r="BV182" s="409"/>
      <c r="BW182" s="409"/>
      <c r="BX182" s="409"/>
      <c r="BY182" s="409"/>
      <c r="BZ182" s="409"/>
      <c r="CA182" s="409"/>
      <c r="CB182" s="409"/>
      <c r="CC182" s="409"/>
      <c r="CD182" s="409"/>
      <c r="CE182" s="409"/>
      <c r="CF182" s="409"/>
      <c r="CG182" s="409"/>
      <c r="CH182" s="409"/>
      <c r="CI182" s="409"/>
      <c r="CJ182" s="409"/>
      <c r="CK182" s="409"/>
      <c r="CL182" s="409"/>
      <c r="CM182" s="409"/>
      <c r="CN182" s="409"/>
      <c r="CO182" s="409"/>
      <c r="CP182" s="409"/>
      <c r="CQ182" s="409"/>
      <c r="CR182" s="409"/>
      <c r="CS182" s="409"/>
      <c r="CT182" s="409"/>
      <c r="CU182" s="409"/>
      <c r="CV182" s="409"/>
      <c r="CW182" s="409"/>
      <c r="CX182" s="409"/>
      <c r="CY182" s="409"/>
      <c r="CZ182" s="409"/>
      <c r="DA182" s="409"/>
      <c r="DB182" s="409"/>
      <c r="DC182" s="409"/>
      <c r="DD182" s="409"/>
      <c r="DE182" s="409"/>
      <c r="DF182" s="409"/>
      <c r="DG182" s="409"/>
      <c r="DH182" s="409"/>
      <c r="DI182" s="409"/>
      <c r="DJ182" s="409"/>
      <c r="DK182" s="409"/>
      <c r="DL182" s="409"/>
      <c r="DM182" s="409"/>
      <c r="DN182" s="409"/>
      <c r="DO182" s="409"/>
      <c r="DP182" s="409"/>
      <c r="DQ182" s="409"/>
      <c r="DR182" s="409"/>
      <c r="DS182" s="409"/>
      <c r="DT182" s="409"/>
      <c r="DU182" s="409"/>
      <c r="DV182" s="409"/>
      <c r="DW182" s="409"/>
      <c r="DX182" s="409"/>
      <c r="DY182" s="409"/>
      <c r="DZ182" s="409"/>
      <c r="EA182" s="409"/>
      <c r="EB182" s="409"/>
      <c r="EC182" s="409"/>
      <c r="ED182" s="409"/>
      <c r="EE182" s="409"/>
      <c r="EF182" s="409"/>
      <c r="EG182" s="409"/>
      <c r="EH182" s="409"/>
      <c r="EI182" s="409"/>
      <c r="EJ182" s="409"/>
      <c r="EK182" s="409"/>
      <c r="EL182" s="409"/>
      <c r="EM182" s="409"/>
      <c r="EN182" s="409"/>
      <c r="EO182" s="409"/>
      <c r="EP182" s="409"/>
      <c r="EQ182" s="409"/>
      <c r="ER182" s="409"/>
      <c r="ES182" s="409"/>
      <c r="ET182" s="409"/>
      <c r="EU182" s="409"/>
      <c r="EV182" s="409"/>
      <c r="EW182" s="409"/>
      <c r="EX182" s="409"/>
      <c r="EY182" s="409"/>
      <c r="EZ182" s="409"/>
      <c r="FA182" s="409"/>
      <c r="FB182" s="409"/>
      <c r="FC182" s="409"/>
      <c r="FD182" s="409"/>
      <c r="FE182" s="409"/>
      <c r="FF182" s="409"/>
      <c r="FG182" s="409"/>
      <c r="FH182" s="409"/>
      <c r="FI182" s="409"/>
      <c r="FJ182" s="409"/>
      <c r="FK182" s="409"/>
      <c r="FL182" s="409"/>
      <c r="FM182" s="409"/>
      <c r="FN182" s="409"/>
      <c r="FO182" s="409"/>
      <c r="FP182" s="409"/>
      <c r="FQ182" s="409"/>
      <c r="FR182" s="409"/>
      <c r="FS182" s="409"/>
      <c r="FT182" s="409"/>
      <c r="FU182" s="409"/>
      <c r="FV182" s="409"/>
      <c r="FW182" s="409"/>
      <c r="FX182" s="409"/>
      <c r="FY182" s="409"/>
      <c r="FZ182" s="409"/>
      <c r="GA182" s="409"/>
      <c r="GB182" s="409"/>
      <c r="GC182" s="409"/>
      <c r="GD182" s="409"/>
      <c r="GE182" s="409"/>
      <c r="GF182" s="409"/>
      <c r="GG182" s="409"/>
      <c r="GH182" s="409"/>
      <c r="GI182" s="409"/>
      <c r="GJ182" s="409"/>
      <c r="GK182" s="409"/>
      <c r="GL182" s="409"/>
      <c r="GM182" s="409"/>
      <c r="GN182" s="409"/>
      <c r="GO182" s="409"/>
      <c r="GP182" s="409"/>
      <c r="GQ182" s="409"/>
      <c r="GR182" s="409"/>
      <c r="GS182" s="409"/>
      <c r="GT182" s="409"/>
      <c r="GU182" s="409"/>
      <c r="GV182" s="409"/>
      <c r="GW182" s="409"/>
      <c r="GX182" s="409"/>
      <c r="GY182" s="409"/>
      <c r="GZ182" s="409"/>
      <c r="HA182" s="409"/>
      <c r="HB182" s="409"/>
      <c r="HC182" s="409"/>
      <c r="HD182" s="409"/>
      <c r="HE182" s="409"/>
      <c r="HF182" s="409"/>
      <c r="HG182" s="409"/>
      <c r="HH182" s="409"/>
      <c r="HI182" s="409"/>
      <c r="HJ182" s="409"/>
      <c r="HK182" s="409"/>
      <c r="HL182" s="409"/>
      <c r="HM182" s="409"/>
      <c r="HN182" s="409"/>
      <c r="HO182" s="409"/>
      <c r="HP182" s="409"/>
      <c r="HQ182" s="409"/>
      <c r="HR182" s="409"/>
      <c r="HS182" s="409"/>
      <c r="HT182" s="409"/>
      <c r="HU182" s="409"/>
      <c r="HV182" s="409"/>
      <c r="HW182" s="409"/>
      <c r="HX182" s="409"/>
      <c r="HY182" s="409"/>
      <c r="HZ182" s="409"/>
      <c r="IA182" s="409"/>
      <c r="IB182" s="409"/>
      <c r="IC182" s="409"/>
      <c r="ID182" s="409"/>
      <c r="IE182" s="409"/>
      <c r="IF182" s="409"/>
      <c r="IG182" s="409"/>
      <c r="IH182" s="409"/>
      <c r="II182" s="409"/>
      <c r="IJ182" s="409"/>
      <c r="IK182" s="409"/>
      <c r="IL182" s="409"/>
      <c r="IM182" s="409"/>
      <c r="IN182" s="409"/>
      <c r="IO182" s="409"/>
      <c r="IP182" s="409"/>
      <c r="IQ182" s="409"/>
      <c r="IR182" s="409"/>
      <c r="IS182" s="409"/>
      <c r="IT182" s="409"/>
      <c r="IU182" s="409"/>
      <c r="IV182" s="409"/>
    </row>
    <row r="183" spans="1:256" s="404" customFormat="1" ht="30">
      <c r="A183" s="65">
        <v>174</v>
      </c>
      <c r="B183" s="456" t="s">
        <v>4984</v>
      </c>
      <c r="C183" s="488" t="s">
        <v>1584</v>
      </c>
      <c r="D183" s="456" t="s">
        <v>1628</v>
      </c>
      <c r="E183" s="456" t="s">
        <v>5344</v>
      </c>
      <c r="F183" s="456" t="s">
        <v>441</v>
      </c>
      <c r="G183" s="456" t="s">
        <v>5345</v>
      </c>
      <c r="H183" s="456" t="s">
        <v>5825</v>
      </c>
      <c r="I183" s="456" t="s">
        <v>311</v>
      </c>
      <c r="J183" s="338"/>
      <c r="K183" s="338"/>
      <c r="L183" s="338"/>
      <c r="M183" s="406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409"/>
      <c r="AB183" s="409"/>
      <c r="AC183" s="409"/>
      <c r="AD183" s="409"/>
      <c r="AE183" s="409"/>
      <c r="AF183" s="409"/>
      <c r="AG183" s="409"/>
      <c r="AH183" s="409"/>
      <c r="AI183" s="409"/>
      <c r="AJ183" s="409"/>
      <c r="AK183" s="409"/>
      <c r="AL183" s="409"/>
      <c r="AM183" s="409"/>
      <c r="AN183" s="409"/>
      <c r="AO183" s="409"/>
      <c r="AP183" s="409"/>
      <c r="AQ183" s="409"/>
      <c r="AR183" s="409"/>
      <c r="AS183" s="409"/>
      <c r="AT183" s="409"/>
      <c r="AU183" s="409"/>
      <c r="AV183" s="409"/>
      <c r="AW183" s="409"/>
      <c r="AX183" s="409"/>
      <c r="AY183" s="409"/>
      <c r="AZ183" s="409"/>
      <c r="BA183" s="409"/>
      <c r="BB183" s="409"/>
      <c r="BC183" s="409"/>
      <c r="BD183" s="409"/>
      <c r="BE183" s="409"/>
      <c r="BF183" s="409"/>
      <c r="BG183" s="409"/>
      <c r="BH183" s="409"/>
      <c r="BI183" s="409"/>
      <c r="BJ183" s="409"/>
      <c r="BK183" s="409"/>
      <c r="BL183" s="409"/>
      <c r="BM183" s="409"/>
      <c r="BN183" s="409"/>
      <c r="BO183" s="409"/>
      <c r="BP183" s="409"/>
      <c r="BQ183" s="409"/>
      <c r="BR183" s="409"/>
      <c r="BS183" s="409"/>
      <c r="BT183" s="409"/>
      <c r="BU183" s="409"/>
      <c r="BV183" s="409"/>
      <c r="BW183" s="409"/>
      <c r="BX183" s="409"/>
      <c r="BY183" s="409"/>
      <c r="BZ183" s="409"/>
      <c r="CA183" s="409"/>
      <c r="CB183" s="409"/>
      <c r="CC183" s="409"/>
      <c r="CD183" s="409"/>
      <c r="CE183" s="409"/>
      <c r="CF183" s="409"/>
      <c r="CG183" s="409"/>
      <c r="CH183" s="409"/>
      <c r="CI183" s="409"/>
      <c r="CJ183" s="409"/>
      <c r="CK183" s="409"/>
      <c r="CL183" s="409"/>
      <c r="CM183" s="409"/>
      <c r="CN183" s="409"/>
      <c r="CO183" s="409"/>
      <c r="CP183" s="409"/>
      <c r="CQ183" s="409"/>
      <c r="CR183" s="409"/>
      <c r="CS183" s="409"/>
      <c r="CT183" s="409"/>
      <c r="CU183" s="409"/>
      <c r="CV183" s="409"/>
      <c r="CW183" s="409"/>
      <c r="CX183" s="409"/>
      <c r="CY183" s="409"/>
      <c r="CZ183" s="409"/>
      <c r="DA183" s="409"/>
      <c r="DB183" s="409"/>
      <c r="DC183" s="409"/>
      <c r="DD183" s="409"/>
      <c r="DE183" s="409"/>
      <c r="DF183" s="409"/>
      <c r="DG183" s="409"/>
      <c r="DH183" s="409"/>
      <c r="DI183" s="409"/>
      <c r="DJ183" s="409"/>
      <c r="DK183" s="409"/>
      <c r="DL183" s="409"/>
      <c r="DM183" s="409"/>
      <c r="DN183" s="409"/>
      <c r="DO183" s="409"/>
      <c r="DP183" s="409"/>
      <c r="DQ183" s="409"/>
      <c r="DR183" s="409"/>
      <c r="DS183" s="409"/>
      <c r="DT183" s="409"/>
      <c r="DU183" s="409"/>
      <c r="DV183" s="409"/>
      <c r="DW183" s="409"/>
      <c r="DX183" s="409"/>
      <c r="DY183" s="409"/>
      <c r="DZ183" s="409"/>
      <c r="EA183" s="409"/>
      <c r="EB183" s="409"/>
      <c r="EC183" s="409"/>
      <c r="ED183" s="409"/>
      <c r="EE183" s="409"/>
      <c r="EF183" s="409"/>
      <c r="EG183" s="409"/>
      <c r="EH183" s="409"/>
      <c r="EI183" s="409"/>
      <c r="EJ183" s="409"/>
      <c r="EK183" s="409"/>
      <c r="EL183" s="409"/>
      <c r="EM183" s="409"/>
      <c r="EN183" s="409"/>
      <c r="EO183" s="409"/>
      <c r="EP183" s="409"/>
      <c r="EQ183" s="409"/>
      <c r="ER183" s="409"/>
      <c r="ES183" s="409"/>
      <c r="ET183" s="409"/>
      <c r="EU183" s="409"/>
      <c r="EV183" s="409"/>
      <c r="EW183" s="409"/>
      <c r="EX183" s="409"/>
      <c r="EY183" s="409"/>
      <c r="EZ183" s="409"/>
      <c r="FA183" s="409"/>
      <c r="FB183" s="409"/>
      <c r="FC183" s="409"/>
      <c r="FD183" s="409"/>
      <c r="FE183" s="409"/>
      <c r="FF183" s="409"/>
      <c r="FG183" s="409"/>
      <c r="FH183" s="409"/>
      <c r="FI183" s="409"/>
      <c r="FJ183" s="409"/>
      <c r="FK183" s="409"/>
      <c r="FL183" s="409"/>
      <c r="FM183" s="409"/>
      <c r="FN183" s="409"/>
      <c r="FO183" s="409"/>
      <c r="FP183" s="409"/>
      <c r="FQ183" s="409"/>
      <c r="FR183" s="409"/>
      <c r="FS183" s="409"/>
      <c r="FT183" s="409"/>
      <c r="FU183" s="409"/>
      <c r="FV183" s="409"/>
      <c r="FW183" s="409"/>
      <c r="FX183" s="409"/>
      <c r="FY183" s="409"/>
      <c r="FZ183" s="409"/>
      <c r="GA183" s="409"/>
      <c r="GB183" s="409"/>
      <c r="GC183" s="409"/>
      <c r="GD183" s="409"/>
      <c r="GE183" s="409"/>
      <c r="GF183" s="409"/>
      <c r="GG183" s="409"/>
      <c r="GH183" s="409"/>
      <c r="GI183" s="409"/>
      <c r="GJ183" s="409"/>
      <c r="GK183" s="409"/>
      <c r="GL183" s="409"/>
      <c r="GM183" s="409"/>
      <c r="GN183" s="409"/>
      <c r="GO183" s="409"/>
      <c r="GP183" s="409"/>
      <c r="GQ183" s="409"/>
      <c r="GR183" s="409"/>
      <c r="GS183" s="409"/>
      <c r="GT183" s="409"/>
      <c r="GU183" s="409"/>
      <c r="GV183" s="409"/>
      <c r="GW183" s="409"/>
      <c r="GX183" s="409"/>
      <c r="GY183" s="409"/>
      <c r="GZ183" s="409"/>
      <c r="HA183" s="409"/>
      <c r="HB183" s="409"/>
      <c r="HC183" s="409"/>
      <c r="HD183" s="409"/>
      <c r="HE183" s="409"/>
      <c r="HF183" s="409"/>
      <c r="HG183" s="409"/>
      <c r="HH183" s="409"/>
      <c r="HI183" s="409"/>
      <c r="HJ183" s="409"/>
      <c r="HK183" s="409"/>
      <c r="HL183" s="409"/>
      <c r="HM183" s="409"/>
      <c r="HN183" s="409"/>
      <c r="HO183" s="409"/>
      <c r="HP183" s="409"/>
      <c r="HQ183" s="409"/>
      <c r="HR183" s="409"/>
      <c r="HS183" s="409"/>
      <c r="HT183" s="409"/>
      <c r="HU183" s="409"/>
      <c r="HV183" s="409"/>
      <c r="HW183" s="409"/>
      <c r="HX183" s="409"/>
      <c r="HY183" s="409"/>
      <c r="HZ183" s="409"/>
      <c r="IA183" s="409"/>
      <c r="IB183" s="409"/>
      <c r="IC183" s="409"/>
      <c r="ID183" s="409"/>
      <c r="IE183" s="409"/>
      <c r="IF183" s="409"/>
      <c r="IG183" s="409"/>
      <c r="IH183" s="409"/>
      <c r="II183" s="409"/>
      <c r="IJ183" s="409"/>
      <c r="IK183" s="409"/>
      <c r="IL183" s="409"/>
      <c r="IM183" s="409"/>
      <c r="IN183" s="409"/>
      <c r="IO183" s="409"/>
      <c r="IP183" s="409"/>
      <c r="IQ183" s="409"/>
      <c r="IR183" s="409"/>
      <c r="IS183" s="409"/>
      <c r="IT183" s="409"/>
      <c r="IU183" s="409"/>
      <c r="IV183" s="409"/>
    </row>
    <row r="184" spans="1:256" s="404" customFormat="1" ht="30">
      <c r="A184" s="67">
        <v>175</v>
      </c>
      <c r="B184" s="456" t="s">
        <v>4984</v>
      </c>
      <c r="C184" s="488" t="s">
        <v>1584</v>
      </c>
      <c r="D184" s="456" t="s">
        <v>1628</v>
      </c>
      <c r="E184" s="456" t="s">
        <v>1524</v>
      </c>
      <c r="F184" s="456" t="s">
        <v>477</v>
      </c>
      <c r="G184" s="456" t="s">
        <v>5346</v>
      </c>
      <c r="H184" s="456" t="s">
        <v>5826</v>
      </c>
      <c r="I184" s="456" t="s">
        <v>311</v>
      </c>
      <c r="J184" s="338"/>
      <c r="K184" s="338"/>
      <c r="L184" s="338"/>
      <c r="M184" s="406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409"/>
      <c r="AB184" s="409"/>
      <c r="AC184" s="409"/>
      <c r="AD184" s="409"/>
      <c r="AE184" s="409"/>
      <c r="AF184" s="409"/>
      <c r="AG184" s="409"/>
      <c r="AH184" s="409"/>
      <c r="AI184" s="409"/>
      <c r="AJ184" s="409"/>
      <c r="AK184" s="409"/>
      <c r="AL184" s="409"/>
      <c r="AM184" s="409"/>
      <c r="AN184" s="409"/>
      <c r="AO184" s="409"/>
      <c r="AP184" s="409"/>
      <c r="AQ184" s="409"/>
      <c r="AR184" s="409"/>
      <c r="AS184" s="409"/>
      <c r="AT184" s="409"/>
      <c r="AU184" s="409"/>
      <c r="AV184" s="409"/>
      <c r="AW184" s="409"/>
      <c r="AX184" s="409"/>
      <c r="AY184" s="409"/>
      <c r="AZ184" s="409"/>
      <c r="BA184" s="409"/>
      <c r="BB184" s="409"/>
      <c r="BC184" s="409"/>
      <c r="BD184" s="409"/>
      <c r="BE184" s="409"/>
      <c r="BF184" s="409"/>
      <c r="BG184" s="409"/>
      <c r="BH184" s="409"/>
      <c r="BI184" s="409"/>
      <c r="BJ184" s="409"/>
      <c r="BK184" s="409"/>
      <c r="BL184" s="409"/>
      <c r="BM184" s="409"/>
      <c r="BN184" s="409"/>
      <c r="BO184" s="409"/>
      <c r="BP184" s="409"/>
      <c r="BQ184" s="409"/>
      <c r="BR184" s="409"/>
      <c r="BS184" s="409"/>
      <c r="BT184" s="409"/>
      <c r="BU184" s="409"/>
      <c r="BV184" s="409"/>
      <c r="BW184" s="409"/>
      <c r="BX184" s="409"/>
      <c r="BY184" s="409"/>
      <c r="BZ184" s="409"/>
      <c r="CA184" s="409"/>
      <c r="CB184" s="409"/>
      <c r="CC184" s="409"/>
      <c r="CD184" s="409"/>
      <c r="CE184" s="409"/>
      <c r="CF184" s="409"/>
      <c r="CG184" s="409"/>
      <c r="CH184" s="409"/>
      <c r="CI184" s="409"/>
      <c r="CJ184" s="409"/>
      <c r="CK184" s="409"/>
      <c r="CL184" s="409"/>
      <c r="CM184" s="409"/>
      <c r="CN184" s="409"/>
      <c r="CO184" s="409"/>
      <c r="CP184" s="409"/>
      <c r="CQ184" s="409"/>
      <c r="CR184" s="409"/>
      <c r="CS184" s="409"/>
      <c r="CT184" s="409"/>
      <c r="CU184" s="409"/>
      <c r="CV184" s="409"/>
      <c r="CW184" s="409"/>
      <c r="CX184" s="409"/>
      <c r="CY184" s="409"/>
      <c r="CZ184" s="409"/>
      <c r="DA184" s="409"/>
      <c r="DB184" s="409"/>
      <c r="DC184" s="409"/>
      <c r="DD184" s="409"/>
      <c r="DE184" s="409"/>
      <c r="DF184" s="409"/>
      <c r="DG184" s="409"/>
      <c r="DH184" s="409"/>
      <c r="DI184" s="409"/>
      <c r="DJ184" s="409"/>
      <c r="DK184" s="409"/>
      <c r="DL184" s="409"/>
      <c r="DM184" s="409"/>
      <c r="DN184" s="409"/>
      <c r="DO184" s="409"/>
      <c r="DP184" s="409"/>
      <c r="DQ184" s="409"/>
      <c r="DR184" s="409"/>
      <c r="DS184" s="409"/>
      <c r="DT184" s="409"/>
      <c r="DU184" s="409"/>
      <c r="DV184" s="409"/>
      <c r="DW184" s="409"/>
      <c r="DX184" s="409"/>
      <c r="DY184" s="409"/>
      <c r="DZ184" s="409"/>
      <c r="EA184" s="409"/>
      <c r="EB184" s="409"/>
      <c r="EC184" s="409"/>
      <c r="ED184" s="409"/>
      <c r="EE184" s="409"/>
      <c r="EF184" s="409"/>
      <c r="EG184" s="409"/>
      <c r="EH184" s="409"/>
      <c r="EI184" s="409"/>
      <c r="EJ184" s="409"/>
      <c r="EK184" s="409"/>
      <c r="EL184" s="409"/>
      <c r="EM184" s="409"/>
      <c r="EN184" s="409"/>
      <c r="EO184" s="409"/>
      <c r="EP184" s="409"/>
      <c r="EQ184" s="409"/>
      <c r="ER184" s="409"/>
      <c r="ES184" s="409"/>
      <c r="ET184" s="409"/>
      <c r="EU184" s="409"/>
      <c r="EV184" s="409"/>
      <c r="EW184" s="409"/>
      <c r="EX184" s="409"/>
      <c r="EY184" s="409"/>
      <c r="EZ184" s="409"/>
      <c r="FA184" s="409"/>
      <c r="FB184" s="409"/>
      <c r="FC184" s="409"/>
      <c r="FD184" s="409"/>
      <c r="FE184" s="409"/>
      <c r="FF184" s="409"/>
      <c r="FG184" s="409"/>
      <c r="FH184" s="409"/>
      <c r="FI184" s="409"/>
      <c r="FJ184" s="409"/>
      <c r="FK184" s="409"/>
      <c r="FL184" s="409"/>
      <c r="FM184" s="409"/>
      <c r="FN184" s="409"/>
      <c r="FO184" s="409"/>
      <c r="FP184" s="409"/>
      <c r="FQ184" s="409"/>
      <c r="FR184" s="409"/>
      <c r="FS184" s="409"/>
      <c r="FT184" s="409"/>
      <c r="FU184" s="409"/>
      <c r="FV184" s="409"/>
      <c r="FW184" s="409"/>
      <c r="FX184" s="409"/>
      <c r="FY184" s="409"/>
      <c r="FZ184" s="409"/>
      <c r="GA184" s="409"/>
      <c r="GB184" s="409"/>
      <c r="GC184" s="409"/>
      <c r="GD184" s="409"/>
      <c r="GE184" s="409"/>
      <c r="GF184" s="409"/>
      <c r="GG184" s="409"/>
      <c r="GH184" s="409"/>
      <c r="GI184" s="409"/>
      <c r="GJ184" s="409"/>
      <c r="GK184" s="409"/>
      <c r="GL184" s="409"/>
      <c r="GM184" s="409"/>
      <c r="GN184" s="409"/>
      <c r="GO184" s="409"/>
      <c r="GP184" s="409"/>
      <c r="GQ184" s="409"/>
      <c r="GR184" s="409"/>
      <c r="GS184" s="409"/>
      <c r="GT184" s="409"/>
      <c r="GU184" s="409"/>
      <c r="GV184" s="409"/>
      <c r="GW184" s="409"/>
      <c r="GX184" s="409"/>
      <c r="GY184" s="409"/>
      <c r="GZ184" s="409"/>
      <c r="HA184" s="409"/>
      <c r="HB184" s="409"/>
      <c r="HC184" s="409"/>
      <c r="HD184" s="409"/>
      <c r="HE184" s="409"/>
      <c r="HF184" s="409"/>
      <c r="HG184" s="409"/>
      <c r="HH184" s="409"/>
      <c r="HI184" s="409"/>
      <c r="HJ184" s="409"/>
      <c r="HK184" s="409"/>
      <c r="HL184" s="409"/>
      <c r="HM184" s="409"/>
      <c r="HN184" s="409"/>
      <c r="HO184" s="409"/>
      <c r="HP184" s="409"/>
      <c r="HQ184" s="409"/>
      <c r="HR184" s="409"/>
      <c r="HS184" s="409"/>
      <c r="HT184" s="409"/>
      <c r="HU184" s="409"/>
      <c r="HV184" s="409"/>
      <c r="HW184" s="409"/>
      <c r="HX184" s="409"/>
      <c r="HY184" s="409"/>
      <c r="HZ184" s="409"/>
      <c r="IA184" s="409"/>
      <c r="IB184" s="409"/>
      <c r="IC184" s="409"/>
      <c r="ID184" s="409"/>
      <c r="IE184" s="409"/>
      <c r="IF184" s="409"/>
      <c r="IG184" s="409"/>
      <c r="IH184" s="409"/>
      <c r="II184" s="409"/>
      <c r="IJ184" s="409"/>
      <c r="IK184" s="409"/>
      <c r="IL184" s="409"/>
      <c r="IM184" s="409"/>
      <c r="IN184" s="409"/>
      <c r="IO184" s="409"/>
      <c r="IP184" s="409"/>
      <c r="IQ184" s="409"/>
      <c r="IR184" s="409"/>
      <c r="IS184" s="409"/>
      <c r="IT184" s="409"/>
      <c r="IU184" s="409"/>
      <c r="IV184" s="409"/>
    </row>
    <row r="185" spans="1:256" s="404" customFormat="1" ht="30">
      <c r="A185" s="67">
        <v>176</v>
      </c>
      <c r="B185" s="456" t="s">
        <v>4984</v>
      </c>
      <c r="C185" s="488" t="s">
        <v>1584</v>
      </c>
      <c r="D185" s="456" t="s">
        <v>1628</v>
      </c>
      <c r="E185" s="456" t="s">
        <v>5347</v>
      </c>
      <c r="F185" s="456" t="s">
        <v>5348</v>
      </c>
      <c r="G185" s="456" t="s">
        <v>5349</v>
      </c>
      <c r="H185" s="456" t="s">
        <v>5827</v>
      </c>
      <c r="I185" s="456" t="s">
        <v>311</v>
      </c>
      <c r="J185" s="301"/>
      <c r="K185" s="338"/>
      <c r="L185" s="338"/>
      <c r="M185" s="406"/>
      <c r="N185" s="409"/>
      <c r="O185" s="409"/>
      <c r="P185" s="409"/>
      <c r="Q185" s="409"/>
      <c r="R185" s="409"/>
      <c r="S185" s="409"/>
      <c r="T185" s="409"/>
      <c r="U185" s="409"/>
      <c r="V185" s="409"/>
      <c r="W185" s="409"/>
      <c r="X185" s="409"/>
      <c r="Y185" s="409"/>
      <c r="Z185" s="409"/>
      <c r="AA185" s="409"/>
      <c r="AB185" s="409"/>
      <c r="AC185" s="409"/>
      <c r="AD185" s="409"/>
      <c r="AE185" s="409"/>
      <c r="AF185" s="409"/>
      <c r="AG185" s="409"/>
      <c r="AH185" s="409"/>
      <c r="AI185" s="409"/>
      <c r="AJ185" s="409"/>
      <c r="AK185" s="409"/>
      <c r="AL185" s="409"/>
      <c r="AM185" s="409"/>
      <c r="AN185" s="409"/>
      <c r="AO185" s="409"/>
      <c r="AP185" s="409"/>
      <c r="AQ185" s="409"/>
      <c r="AR185" s="409"/>
      <c r="AS185" s="409"/>
      <c r="AT185" s="409"/>
      <c r="AU185" s="409"/>
      <c r="AV185" s="409"/>
      <c r="AW185" s="409"/>
      <c r="AX185" s="409"/>
      <c r="AY185" s="409"/>
      <c r="AZ185" s="409"/>
      <c r="BA185" s="409"/>
      <c r="BB185" s="409"/>
      <c r="BC185" s="409"/>
      <c r="BD185" s="409"/>
      <c r="BE185" s="409"/>
      <c r="BF185" s="409"/>
      <c r="BG185" s="409"/>
      <c r="BH185" s="409"/>
      <c r="BI185" s="409"/>
      <c r="BJ185" s="409"/>
      <c r="BK185" s="409"/>
      <c r="BL185" s="409"/>
      <c r="BM185" s="409"/>
      <c r="BN185" s="409"/>
      <c r="BO185" s="409"/>
      <c r="BP185" s="409"/>
      <c r="BQ185" s="409"/>
      <c r="BR185" s="409"/>
      <c r="BS185" s="409"/>
      <c r="BT185" s="409"/>
      <c r="BU185" s="409"/>
      <c r="BV185" s="409"/>
      <c r="BW185" s="409"/>
      <c r="BX185" s="409"/>
      <c r="BY185" s="409"/>
      <c r="BZ185" s="409"/>
      <c r="CA185" s="409"/>
      <c r="CB185" s="409"/>
      <c r="CC185" s="409"/>
      <c r="CD185" s="409"/>
      <c r="CE185" s="409"/>
      <c r="CF185" s="409"/>
      <c r="CG185" s="409"/>
      <c r="CH185" s="409"/>
      <c r="CI185" s="409"/>
      <c r="CJ185" s="409"/>
      <c r="CK185" s="409"/>
      <c r="CL185" s="409"/>
      <c r="CM185" s="409"/>
      <c r="CN185" s="409"/>
      <c r="CO185" s="409"/>
      <c r="CP185" s="409"/>
      <c r="CQ185" s="409"/>
      <c r="CR185" s="409"/>
      <c r="CS185" s="409"/>
      <c r="CT185" s="409"/>
      <c r="CU185" s="409"/>
      <c r="CV185" s="409"/>
      <c r="CW185" s="409"/>
      <c r="CX185" s="409"/>
      <c r="CY185" s="409"/>
      <c r="CZ185" s="409"/>
      <c r="DA185" s="409"/>
      <c r="DB185" s="409"/>
      <c r="DC185" s="409"/>
      <c r="DD185" s="409"/>
      <c r="DE185" s="409"/>
      <c r="DF185" s="409"/>
      <c r="DG185" s="409"/>
      <c r="DH185" s="409"/>
      <c r="DI185" s="409"/>
      <c r="DJ185" s="409"/>
      <c r="DK185" s="409"/>
      <c r="DL185" s="409"/>
      <c r="DM185" s="409"/>
      <c r="DN185" s="409"/>
      <c r="DO185" s="409"/>
      <c r="DP185" s="409"/>
      <c r="DQ185" s="409"/>
      <c r="DR185" s="409"/>
      <c r="DS185" s="409"/>
      <c r="DT185" s="409"/>
      <c r="DU185" s="409"/>
      <c r="DV185" s="409"/>
      <c r="DW185" s="409"/>
      <c r="DX185" s="409"/>
      <c r="DY185" s="409"/>
      <c r="DZ185" s="409"/>
      <c r="EA185" s="409"/>
      <c r="EB185" s="409"/>
      <c r="EC185" s="409"/>
      <c r="ED185" s="409"/>
      <c r="EE185" s="409"/>
      <c r="EF185" s="409"/>
      <c r="EG185" s="409"/>
      <c r="EH185" s="409"/>
      <c r="EI185" s="409"/>
      <c r="EJ185" s="409"/>
      <c r="EK185" s="409"/>
      <c r="EL185" s="409"/>
      <c r="EM185" s="409"/>
      <c r="EN185" s="409"/>
      <c r="EO185" s="409"/>
      <c r="EP185" s="409"/>
      <c r="EQ185" s="409"/>
      <c r="ER185" s="409"/>
      <c r="ES185" s="409"/>
      <c r="ET185" s="409"/>
      <c r="EU185" s="409"/>
      <c r="EV185" s="409"/>
      <c r="EW185" s="409"/>
      <c r="EX185" s="409"/>
      <c r="EY185" s="409"/>
      <c r="EZ185" s="409"/>
      <c r="FA185" s="409"/>
      <c r="FB185" s="409"/>
      <c r="FC185" s="409"/>
      <c r="FD185" s="409"/>
      <c r="FE185" s="409"/>
      <c r="FF185" s="409"/>
      <c r="FG185" s="409"/>
      <c r="FH185" s="409"/>
      <c r="FI185" s="409"/>
      <c r="FJ185" s="409"/>
      <c r="FK185" s="409"/>
      <c r="FL185" s="409"/>
      <c r="FM185" s="409"/>
      <c r="FN185" s="409"/>
      <c r="FO185" s="409"/>
      <c r="FP185" s="409"/>
      <c r="FQ185" s="409"/>
      <c r="FR185" s="409"/>
      <c r="FS185" s="409"/>
      <c r="FT185" s="409"/>
      <c r="FU185" s="409"/>
      <c r="FV185" s="409"/>
      <c r="FW185" s="409"/>
      <c r="FX185" s="409"/>
      <c r="FY185" s="409"/>
      <c r="FZ185" s="409"/>
      <c r="GA185" s="409"/>
      <c r="GB185" s="409"/>
      <c r="GC185" s="409"/>
      <c r="GD185" s="409"/>
      <c r="GE185" s="409"/>
      <c r="GF185" s="409"/>
      <c r="GG185" s="409"/>
      <c r="GH185" s="409"/>
      <c r="GI185" s="409"/>
      <c r="GJ185" s="409"/>
      <c r="GK185" s="409"/>
      <c r="GL185" s="409"/>
      <c r="GM185" s="409"/>
      <c r="GN185" s="409"/>
      <c r="GO185" s="409"/>
      <c r="GP185" s="409"/>
      <c r="GQ185" s="409"/>
      <c r="GR185" s="409"/>
      <c r="GS185" s="409"/>
      <c r="GT185" s="409"/>
      <c r="GU185" s="409"/>
      <c r="GV185" s="409"/>
      <c r="GW185" s="409"/>
      <c r="GX185" s="409"/>
      <c r="GY185" s="409"/>
      <c r="GZ185" s="409"/>
      <c r="HA185" s="409"/>
      <c r="HB185" s="409"/>
      <c r="HC185" s="409"/>
      <c r="HD185" s="409"/>
      <c r="HE185" s="409"/>
      <c r="HF185" s="409"/>
      <c r="HG185" s="409"/>
      <c r="HH185" s="409"/>
      <c r="HI185" s="409"/>
      <c r="HJ185" s="409"/>
      <c r="HK185" s="409"/>
      <c r="HL185" s="409"/>
      <c r="HM185" s="409"/>
      <c r="HN185" s="409"/>
      <c r="HO185" s="409"/>
      <c r="HP185" s="409"/>
      <c r="HQ185" s="409"/>
      <c r="HR185" s="409"/>
      <c r="HS185" s="409"/>
      <c r="HT185" s="409"/>
      <c r="HU185" s="409"/>
      <c r="HV185" s="409"/>
      <c r="HW185" s="409"/>
      <c r="HX185" s="409"/>
      <c r="HY185" s="409"/>
      <c r="HZ185" s="409"/>
      <c r="IA185" s="409"/>
      <c r="IB185" s="409"/>
      <c r="IC185" s="409"/>
      <c r="ID185" s="409"/>
      <c r="IE185" s="409"/>
      <c r="IF185" s="409"/>
      <c r="IG185" s="409"/>
      <c r="IH185" s="409"/>
      <c r="II185" s="409"/>
      <c r="IJ185" s="409"/>
      <c r="IK185" s="409"/>
      <c r="IL185" s="409"/>
      <c r="IM185" s="409"/>
      <c r="IN185" s="409"/>
      <c r="IO185" s="409"/>
      <c r="IP185" s="409"/>
      <c r="IQ185" s="409"/>
      <c r="IR185" s="409"/>
      <c r="IS185" s="409"/>
      <c r="IT185" s="409"/>
      <c r="IU185" s="409"/>
      <c r="IV185" s="409"/>
    </row>
    <row r="186" spans="1:256" s="404" customFormat="1" ht="30">
      <c r="A186" s="65">
        <v>177</v>
      </c>
      <c r="B186" s="456" t="s">
        <v>4984</v>
      </c>
      <c r="C186" s="488" t="s">
        <v>1584</v>
      </c>
      <c r="D186" s="456" t="s">
        <v>1628</v>
      </c>
      <c r="E186" s="456" t="s">
        <v>1663</v>
      </c>
      <c r="F186" s="456" t="s">
        <v>580</v>
      </c>
      <c r="G186" s="456" t="s">
        <v>5350</v>
      </c>
      <c r="H186" s="456" t="s">
        <v>5828</v>
      </c>
      <c r="I186" s="456" t="s">
        <v>311</v>
      </c>
      <c r="J186" s="301"/>
      <c r="K186" s="338"/>
      <c r="L186" s="338"/>
      <c r="M186" s="406"/>
      <c r="N186" s="409"/>
      <c r="O186" s="409"/>
      <c r="P186" s="409"/>
      <c r="Q186" s="409"/>
      <c r="R186" s="409"/>
      <c r="S186" s="409"/>
      <c r="T186" s="409"/>
      <c r="U186" s="409"/>
      <c r="V186" s="409"/>
      <c r="W186" s="409"/>
      <c r="X186" s="409"/>
      <c r="Y186" s="409"/>
      <c r="Z186" s="409"/>
      <c r="AA186" s="409"/>
      <c r="AB186" s="409"/>
      <c r="AC186" s="409"/>
      <c r="AD186" s="409"/>
      <c r="AE186" s="409"/>
      <c r="AF186" s="409"/>
      <c r="AG186" s="409"/>
      <c r="AH186" s="409"/>
      <c r="AI186" s="409"/>
      <c r="AJ186" s="409"/>
      <c r="AK186" s="409"/>
      <c r="AL186" s="409"/>
      <c r="AM186" s="409"/>
      <c r="AN186" s="409"/>
      <c r="AO186" s="409"/>
      <c r="AP186" s="409"/>
      <c r="AQ186" s="409"/>
      <c r="AR186" s="409"/>
      <c r="AS186" s="409"/>
      <c r="AT186" s="409"/>
      <c r="AU186" s="409"/>
      <c r="AV186" s="409"/>
      <c r="AW186" s="409"/>
      <c r="AX186" s="409"/>
      <c r="AY186" s="409"/>
      <c r="AZ186" s="409"/>
      <c r="BA186" s="409"/>
      <c r="BB186" s="409"/>
      <c r="BC186" s="409"/>
      <c r="BD186" s="409"/>
      <c r="BE186" s="409"/>
      <c r="BF186" s="409"/>
      <c r="BG186" s="409"/>
      <c r="BH186" s="409"/>
      <c r="BI186" s="409"/>
      <c r="BJ186" s="409"/>
      <c r="BK186" s="409"/>
      <c r="BL186" s="409"/>
      <c r="BM186" s="409"/>
      <c r="BN186" s="409"/>
      <c r="BO186" s="409"/>
      <c r="BP186" s="409"/>
      <c r="BQ186" s="409"/>
      <c r="BR186" s="409"/>
      <c r="BS186" s="409"/>
      <c r="BT186" s="409"/>
      <c r="BU186" s="409"/>
      <c r="BV186" s="409"/>
      <c r="BW186" s="409"/>
      <c r="BX186" s="409"/>
      <c r="BY186" s="409"/>
      <c r="BZ186" s="409"/>
      <c r="CA186" s="409"/>
      <c r="CB186" s="409"/>
      <c r="CC186" s="409"/>
      <c r="CD186" s="409"/>
      <c r="CE186" s="409"/>
      <c r="CF186" s="409"/>
      <c r="CG186" s="409"/>
      <c r="CH186" s="409"/>
      <c r="CI186" s="409"/>
      <c r="CJ186" s="409"/>
      <c r="CK186" s="409"/>
      <c r="CL186" s="409"/>
      <c r="CM186" s="409"/>
      <c r="CN186" s="409"/>
      <c r="CO186" s="409"/>
      <c r="CP186" s="409"/>
      <c r="CQ186" s="409"/>
      <c r="CR186" s="409"/>
      <c r="CS186" s="409"/>
      <c r="CT186" s="409"/>
      <c r="CU186" s="409"/>
      <c r="CV186" s="409"/>
      <c r="CW186" s="409"/>
      <c r="CX186" s="409"/>
      <c r="CY186" s="409"/>
      <c r="CZ186" s="409"/>
      <c r="DA186" s="409"/>
      <c r="DB186" s="409"/>
      <c r="DC186" s="409"/>
      <c r="DD186" s="409"/>
      <c r="DE186" s="409"/>
      <c r="DF186" s="409"/>
      <c r="DG186" s="409"/>
      <c r="DH186" s="409"/>
      <c r="DI186" s="409"/>
      <c r="DJ186" s="409"/>
      <c r="DK186" s="409"/>
      <c r="DL186" s="409"/>
      <c r="DM186" s="409"/>
      <c r="DN186" s="409"/>
      <c r="DO186" s="409"/>
      <c r="DP186" s="409"/>
      <c r="DQ186" s="409"/>
      <c r="DR186" s="409"/>
      <c r="DS186" s="409"/>
      <c r="DT186" s="409"/>
      <c r="DU186" s="409"/>
      <c r="DV186" s="409"/>
      <c r="DW186" s="409"/>
      <c r="DX186" s="409"/>
      <c r="DY186" s="409"/>
      <c r="DZ186" s="409"/>
      <c r="EA186" s="409"/>
      <c r="EB186" s="409"/>
      <c r="EC186" s="409"/>
      <c r="ED186" s="409"/>
      <c r="EE186" s="409"/>
      <c r="EF186" s="409"/>
      <c r="EG186" s="409"/>
      <c r="EH186" s="409"/>
      <c r="EI186" s="409"/>
      <c r="EJ186" s="409"/>
      <c r="EK186" s="409"/>
      <c r="EL186" s="409"/>
      <c r="EM186" s="409"/>
      <c r="EN186" s="409"/>
      <c r="EO186" s="409"/>
      <c r="EP186" s="409"/>
      <c r="EQ186" s="409"/>
      <c r="ER186" s="409"/>
      <c r="ES186" s="409"/>
      <c r="ET186" s="409"/>
      <c r="EU186" s="409"/>
      <c r="EV186" s="409"/>
      <c r="EW186" s="409"/>
      <c r="EX186" s="409"/>
      <c r="EY186" s="409"/>
      <c r="EZ186" s="409"/>
      <c r="FA186" s="409"/>
      <c r="FB186" s="409"/>
      <c r="FC186" s="409"/>
      <c r="FD186" s="409"/>
      <c r="FE186" s="409"/>
      <c r="FF186" s="409"/>
      <c r="FG186" s="409"/>
      <c r="FH186" s="409"/>
      <c r="FI186" s="409"/>
      <c r="FJ186" s="409"/>
      <c r="FK186" s="409"/>
      <c r="FL186" s="409"/>
      <c r="FM186" s="409"/>
      <c r="FN186" s="409"/>
      <c r="FO186" s="409"/>
      <c r="FP186" s="409"/>
      <c r="FQ186" s="409"/>
      <c r="FR186" s="409"/>
      <c r="FS186" s="409"/>
      <c r="FT186" s="409"/>
      <c r="FU186" s="409"/>
      <c r="FV186" s="409"/>
      <c r="FW186" s="409"/>
      <c r="FX186" s="409"/>
      <c r="FY186" s="409"/>
      <c r="FZ186" s="409"/>
      <c r="GA186" s="409"/>
      <c r="GB186" s="409"/>
      <c r="GC186" s="409"/>
      <c r="GD186" s="409"/>
      <c r="GE186" s="409"/>
      <c r="GF186" s="409"/>
      <c r="GG186" s="409"/>
      <c r="GH186" s="409"/>
      <c r="GI186" s="409"/>
      <c r="GJ186" s="409"/>
      <c r="GK186" s="409"/>
      <c r="GL186" s="409"/>
      <c r="GM186" s="409"/>
      <c r="GN186" s="409"/>
      <c r="GO186" s="409"/>
      <c r="GP186" s="409"/>
      <c r="GQ186" s="409"/>
      <c r="GR186" s="409"/>
      <c r="GS186" s="409"/>
      <c r="GT186" s="409"/>
      <c r="GU186" s="409"/>
      <c r="GV186" s="409"/>
      <c r="GW186" s="409"/>
      <c r="GX186" s="409"/>
      <c r="GY186" s="409"/>
      <c r="GZ186" s="409"/>
      <c r="HA186" s="409"/>
      <c r="HB186" s="409"/>
      <c r="HC186" s="409"/>
      <c r="HD186" s="409"/>
      <c r="HE186" s="409"/>
      <c r="HF186" s="409"/>
      <c r="HG186" s="409"/>
      <c r="HH186" s="409"/>
      <c r="HI186" s="409"/>
      <c r="HJ186" s="409"/>
      <c r="HK186" s="409"/>
      <c r="HL186" s="409"/>
      <c r="HM186" s="409"/>
      <c r="HN186" s="409"/>
      <c r="HO186" s="409"/>
      <c r="HP186" s="409"/>
      <c r="HQ186" s="409"/>
      <c r="HR186" s="409"/>
      <c r="HS186" s="409"/>
      <c r="HT186" s="409"/>
      <c r="HU186" s="409"/>
      <c r="HV186" s="409"/>
      <c r="HW186" s="409"/>
      <c r="HX186" s="409"/>
      <c r="HY186" s="409"/>
      <c r="HZ186" s="409"/>
      <c r="IA186" s="409"/>
      <c r="IB186" s="409"/>
      <c r="IC186" s="409"/>
      <c r="ID186" s="409"/>
      <c r="IE186" s="409"/>
      <c r="IF186" s="409"/>
      <c r="IG186" s="409"/>
      <c r="IH186" s="409"/>
      <c r="II186" s="409"/>
      <c r="IJ186" s="409"/>
      <c r="IK186" s="409"/>
      <c r="IL186" s="409"/>
      <c r="IM186" s="409"/>
      <c r="IN186" s="409"/>
      <c r="IO186" s="409"/>
      <c r="IP186" s="409"/>
      <c r="IQ186" s="409"/>
      <c r="IR186" s="409"/>
      <c r="IS186" s="409"/>
      <c r="IT186" s="409"/>
      <c r="IU186" s="409"/>
      <c r="IV186" s="409"/>
    </row>
    <row r="187" spans="1:256" s="404" customFormat="1" ht="30">
      <c r="A187" s="67">
        <v>178</v>
      </c>
      <c r="B187" s="456" t="s">
        <v>4986</v>
      </c>
      <c r="C187" s="488" t="s">
        <v>1584</v>
      </c>
      <c r="D187" s="456" t="s">
        <v>1586</v>
      </c>
      <c r="E187" s="456" t="s">
        <v>5351</v>
      </c>
      <c r="F187" s="456" t="s">
        <v>320</v>
      </c>
      <c r="G187" s="456" t="s">
        <v>5352</v>
      </c>
      <c r="H187" s="456" t="s">
        <v>5829</v>
      </c>
      <c r="I187" s="456" t="s">
        <v>1588</v>
      </c>
      <c r="J187" s="301"/>
      <c r="K187" s="338"/>
      <c r="L187" s="338"/>
      <c r="M187" s="406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9"/>
      <c r="AA187" s="409"/>
      <c r="AB187" s="409"/>
      <c r="AC187" s="409"/>
      <c r="AD187" s="409"/>
      <c r="AE187" s="409"/>
      <c r="AF187" s="409"/>
      <c r="AG187" s="409"/>
      <c r="AH187" s="409"/>
      <c r="AI187" s="409"/>
      <c r="AJ187" s="409"/>
      <c r="AK187" s="409"/>
      <c r="AL187" s="409"/>
      <c r="AM187" s="409"/>
      <c r="AN187" s="409"/>
      <c r="AO187" s="409"/>
      <c r="AP187" s="409"/>
      <c r="AQ187" s="409"/>
      <c r="AR187" s="409"/>
      <c r="AS187" s="409"/>
      <c r="AT187" s="409"/>
      <c r="AU187" s="409"/>
      <c r="AV187" s="409"/>
      <c r="AW187" s="409"/>
      <c r="AX187" s="409"/>
      <c r="AY187" s="409"/>
      <c r="AZ187" s="409"/>
      <c r="BA187" s="409"/>
      <c r="BB187" s="409"/>
      <c r="BC187" s="409"/>
      <c r="BD187" s="409"/>
      <c r="BE187" s="409"/>
      <c r="BF187" s="409"/>
      <c r="BG187" s="409"/>
      <c r="BH187" s="409"/>
      <c r="BI187" s="409"/>
      <c r="BJ187" s="409"/>
      <c r="BK187" s="409"/>
      <c r="BL187" s="409"/>
      <c r="BM187" s="409"/>
      <c r="BN187" s="409"/>
      <c r="BO187" s="409"/>
      <c r="BP187" s="409"/>
      <c r="BQ187" s="409"/>
      <c r="BR187" s="409"/>
      <c r="BS187" s="409"/>
      <c r="BT187" s="409"/>
      <c r="BU187" s="409"/>
      <c r="BV187" s="409"/>
      <c r="BW187" s="409"/>
      <c r="BX187" s="409"/>
      <c r="BY187" s="409"/>
      <c r="BZ187" s="409"/>
      <c r="CA187" s="409"/>
      <c r="CB187" s="409"/>
      <c r="CC187" s="409"/>
      <c r="CD187" s="409"/>
      <c r="CE187" s="409"/>
      <c r="CF187" s="409"/>
      <c r="CG187" s="409"/>
      <c r="CH187" s="409"/>
      <c r="CI187" s="409"/>
      <c r="CJ187" s="409"/>
      <c r="CK187" s="409"/>
      <c r="CL187" s="409"/>
      <c r="CM187" s="409"/>
      <c r="CN187" s="409"/>
      <c r="CO187" s="409"/>
      <c r="CP187" s="409"/>
      <c r="CQ187" s="409"/>
      <c r="CR187" s="409"/>
      <c r="CS187" s="409"/>
      <c r="CT187" s="409"/>
      <c r="CU187" s="409"/>
      <c r="CV187" s="409"/>
      <c r="CW187" s="409"/>
      <c r="CX187" s="409"/>
      <c r="CY187" s="409"/>
      <c r="CZ187" s="409"/>
      <c r="DA187" s="409"/>
      <c r="DB187" s="409"/>
      <c r="DC187" s="409"/>
      <c r="DD187" s="409"/>
      <c r="DE187" s="409"/>
      <c r="DF187" s="409"/>
      <c r="DG187" s="409"/>
      <c r="DH187" s="409"/>
      <c r="DI187" s="409"/>
      <c r="DJ187" s="409"/>
      <c r="DK187" s="409"/>
      <c r="DL187" s="409"/>
      <c r="DM187" s="409"/>
      <c r="DN187" s="409"/>
      <c r="DO187" s="409"/>
      <c r="DP187" s="409"/>
      <c r="DQ187" s="409"/>
      <c r="DR187" s="409"/>
      <c r="DS187" s="409"/>
      <c r="DT187" s="409"/>
      <c r="DU187" s="409"/>
      <c r="DV187" s="409"/>
      <c r="DW187" s="409"/>
      <c r="DX187" s="409"/>
      <c r="DY187" s="409"/>
      <c r="DZ187" s="409"/>
      <c r="EA187" s="409"/>
      <c r="EB187" s="409"/>
      <c r="EC187" s="409"/>
      <c r="ED187" s="409"/>
      <c r="EE187" s="409"/>
      <c r="EF187" s="409"/>
      <c r="EG187" s="409"/>
      <c r="EH187" s="409"/>
      <c r="EI187" s="409"/>
      <c r="EJ187" s="409"/>
      <c r="EK187" s="409"/>
      <c r="EL187" s="409"/>
      <c r="EM187" s="409"/>
      <c r="EN187" s="409"/>
      <c r="EO187" s="409"/>
      <c r="EP187" s="409"/>
      <c r="EQ187" s="409"/>
      <c r="ER187" s="409"/>
      <c r="ES187" s="409"/>
      <c r="ET187" s="409"/>
      <c r="EU187" s="409"/>
      <c r="EV187" s="409"/>
      <c r="EW187" s="409"/>
      <c r="EX187" s="409"/>
      <c r="EY187" s="409"/>
      <c r="EZ187" s="409"/>
      <c r="FA187" s="409"/>
      <c r="FB187" s="409"/>
      <c r="FC187" s="409"/>
      <c r="FD187" s="409"/>
      <c r="FE187" s="409"/>
      <c r="FF187" s="409"/>
      <c r="FG187" s="409"/>
      <c r="FH187" s="409"/>
      <c r="FI187" s="409"/>
      <c r="FJ187" s="409"/>
      <c r="FK187" s="409"/>
      <c r="FL187" s="409"/>
      <c r="FM187" s="409"/>
      <c r="FN187" s="409"/>
      <c r="FO187" s="409"/>
      <c r="FP187" s="409"/>
      <c r="FQ187" s="409"/>
      <c r="FR187" s="409"/>
      <c r="FS187" s="409"/>
      <c r="FT187" s="409"/>
      <c r="FU187" s="409"/>
      <c r="FV187" s="409"/>
      <c r="FW187" s="409"/>
      <c r="FX187" s="409"/>
      <c r="FY187" s="409"/>
      <c r="FZ187" s="409"/>
      <c r="GA187" s="409"/>
      <c r="GB187" s="409"/>
      <c r="GC187" s="409"/>
      <c r="GD187" s="409"/>
      <c r="GE187" s="409"/>
      <c r="GF187" s="409"/>
      <c r="GG187" s="409"/>
      <c r="GH187" s="409"/>
      <c r="GI187" s="409"/>
      <c r="GJ187" s="409"/>
      <c r="GK187" s="409"/>
      <c r="GL187" s="409"/>
      <c r="GM187" s="409"/>
      <c r="GN187" s="409"/>
      <c r="GO187" s="409"/>
      <c r="GP187" s="409"/>
      <c r="GQ187" s="409"/>
      <c r="GR187" s="409"/>
      <c r="GS187" s="409"/>
      <c r="GT187" s="409"/>
      <c r="GU187" s="409"/>
      <c r="GV187" s="409"/>
      <c r="GW187" s="409"/>
      <c r="GX187" s="409"/>
      <c r="GY187" s="409"/>
      <c r="GZ187" s="409"/>
      <c r="HA187" s="409"/>
      <c r="HB187" s="409"/>
      <c r="HC187" s="409"/>
      <c r="HD187" s="409"/>
      <c r="HE187" s="409"/>
      <c r="HF187" s="409"/>
      <c r="HG187" s="409"/>
      <c r="HH187" s="409"/>
      <c r="HI187" s="409"/>
      <c r="HJ187" s="409"/>
      <c r="HK187" s="409"/>
      <c r="HL187" s="409"/>
      <c r="HM187" s="409"/>
      <c r="HN187" s="409"/>
      <c r="HO187" s="409"/>
      <c r="HP187" s="409"/>
      <c r="HQ187" s="409"/>
      <c r="HR187" s="409"/>
      <c r="HS187" s="409"/>
      <c r="HT187" s="409"/>
      <c r="HU187" s="409"/>
      <c r="HV187" s="409"/>
      <c r="HW187" s="409"/>
      <c r="HX187" s="409"/>
      <c r="HY187" s="409"/>
      <c r="HZ187" s="409"/>
      <c r="IA187" s="409"/>
      <c r="IB187" s="409"/>
      <c r="IC187" s="409"/>
      <c r="ID187" s="409"/>
      <c r="IE187" s="409"/>
      <c r="IF187" s="409"/>
      <c r="IG187" s="409"/>
      <c r="IH187" s="409"/>
      <c r="II187" s="409"/>
      <c r="IJ187" s="409"/>
      <c r="IK187" s="409"/>
      <c r="IL187" s="409"/>
      <c r="IM187" s="409"/>
      <c r="IN187" s="409"/>
      <c r="IO187" s="409"/>
      <c r="IP187" s="409"/>
      <c r="IQ187" s="409"/>
      <c r="IR187" s="409"/>
      <c r="IS187" s="409"/>
      <c r="IT187" s="409"/>
      <c r="IU187" s="409"/>
      <c r="IV187" s="409"/>
    </row>
    <row r="188" spans="1:256" s="404" customFormat="1" ht="30">
      <c r="A188" s="67">
        <v>179</v>
      </c>
      <c r="B188" s="456" t="s">
        <v>4986</v>
      </c>
      <c r="C188" s="488" t="s">
        <v>1584</v>
      </c>
      <c r="D188" s="456" t="s">
        <v>323</v>
      </c>
      <c r="E188" s="456" t="s">
        <v>5353</v>
      </c>
      <c r="F188" s="456" t="s">
        <v>5354</v>
      </c>
      <c r="G188" s="456" t="s">
        <v>5355</v>
      </c>
      <c r="H188" s="456" t="s">
        <v>5830</v>
      </c>
      <c r="I188" s="456" t="s">
        <v>311</v>
      </c>
      <c r="J188" s="301"/>
      <c r="K188" s="338"/>
      <c r="L188" s="338"/>
      <c r="M188" s="406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  <c r="AA188" s="409"/>
      <c r="AB188" s="409"/>
      <c r="AC188" s="409"/>
      <c r="AD188" s="409"/>
      <c r="AE188" s="409"/>
      <c r="AF188" s="409"/>
      <c r="AG188" s="409"/>
      <c r="AH188" s="409"/>
      <c r="AI188" s="409"/>
      <c r="AJ188" s="409"/>
      <c r="AK188" s="409"/>
      <c r="AL188" s="409"/>
      <c r="AM188" s="409"/>
      <c r="AN188" s="409"/>
      <c r="AO188" s="409"/>
      <c r="AP188" s="409"/>
      <c r="AQ188" s="409"/>
      <c r="AR188" s="409"/>
      <c r="AS188" s="409"/>
      <c r="AT188" s="409"/>
      <c r="AU188" s="409"/>
      <c r="AV188" s="409"/>
      <c r="AW188" s="409"/>
      <c r="AX188" s="409"/>
      <c r="AY188" s="409"/>
      <c r="AZ188" s="409"/>
      <c r="BA188" s="409"/>
      <c r="BB188" s="409"/>
      <c r="BC188" s="409"/>
      <c r="BD188" s="409"/>
      <c r="BE188" s="409"/>
      <c r="BF188" s="409"/>
      <c r="BG188" s="409"/>
      <c r="BH188" s="409"/>
      <c r="BI188" s="409"/>
      <c r="BJ188" s="409"/>
      <c r="BK188" s="409"/>
      <c r="BL188" s="409"/>
      <c r="BM188" s="409"/>
      <c r="BN188" s="409"/>
      <c r="BO188" s="409"/>
      <c r="BP188" s="409"/>
      <c r="BQ188" s="409"/>
      <c r="BR188" s="409"/>
      <c r="BS188" s="409"/>
      <c r="BT188" s="409"/>
      <c r="BU188" s="409"/>
      <c r="BV188" s="409"/>
      <c r="BW188" s="409"/>
      <c r="BX188" s="409"/>
      <c r="BY188" s="409"/>
      <c r="BZ188" s="409"/>
      <c r="CA188" s="409"/>
      <c r="CB188" s="409"/>
      <c r="CC188" s="409"/>
      <c r="CD188" s="409"/>
      <c r="CE188" s="409"/>
      <c r="CF188" s="409"/>
      <c r="CG188" s="409"/>
      <c r="CH188" s="409"/>
      <c r="CI188" s="409"/>
      <c r="CJ188" s="409"/>
      <c r="CK188" s="409"/>
      <c r="CL188" s="409"/>
      <c r="CM188" s="409"/>
      <c r="CN188" s="409"/>
      <c r="CO188" s="409"/>
      <c r="CP188" s="409"/>
      <c r="CQ188" s="409"/>
      <c r="CR188" s="409"/>
      <c r="CS188" s="409"/>
      <c r="CT188" s="409"/>
      <c r="CU188" s="409"/>
      <c r="CV188" s="409"/>
      <c r="CW188" s="409"/>
      <c r="CX188" s="409"/>
      <c r="CY188" s="409"/>
      <c r="CZ188" s="409"/>
      <c r="DA188" s="409"/>
      <c r="DB188" s="409"/>
      <c r="DC188" s="409"/>
      <c r="DD188" s="409"/>
      <c r="DE188" s="409"/>
      <c r="DF188" s="409"/>
      <c r="DG188" s="409"/>
      <c r="DH188" s="409"/>
      <c r="DI188" s="409"/>
      <c r="DJ188" s="409"/>
      <c r="DK188" s="409"/>
      <c r="DL188" s="409"/>
      <c r="DM188" s="409"/>
      <c r="DN188" s="409"/>
      <c r="DO188" s="409"/>
      <c r="DP188" s="409"/>
      <c r="DQ188" s="409"/>
      <c r="DR188" s="409"/>
      <c r="DS188" s="409"/>
      <c r="DT188" s="409"/>
      <c r="DU188" s="409"/>
      <c r="DV188" s="409"/>
      <c r="DW188" s="409"/>
      <c r="DX188" s="409"/>
      <c r="DY188" s="409"/>
      <c r="DZ188" s="409"/>
      <c r="EA188" s="409"/>
      <c r="EB188" s="409"/>
      <c r="EC188" s="409"/>
      <c r="ED188" s="409"/>
      <c r="EE188" s="409"/>
      <c r="EF188" s="409"/>
      <c r="EG188" s="409"/>
      <c r="EH188" s="409"/>
      <c r="EI188" s="409"/>
      <c r="EJ188" s="409"/>
      <c r="EK188" s="409"/>
      <c r="EL188" s="409"/>
      <c r="EM188" s="409"/>
      <c r="EN188" s="409"/>
      <c r="EO188" s="409"/>
      <c r="EP188" s="409"/>
      <c r="EQ188" s="409"/>
      <c r="ER188" s="409"/>
      <c r="ES188" s="409"/>
      <c r="ET188" s="409"/>
      <c r="EU188" s="409"/>
      <c r="EV188" s="409"/>
      <c r="EW188" s="409"/>
      <c r="EX188" s="409"/>
      <c r="EY188" s="409"/>
      <c r="EZ188" s="409"/>
      <c r="FA188" s="409"/>
      <c r="FB188" s="409"/>
      <c r="FC188" s="409"/>
      <c r="FD188" s="409"/>
      <c r="FE188" s="409"/>
      <c r="FF188" s="409"/>
      <c r="FG188" s="409"/>
      <c r="FH188" s="409"/>
      <c r="FI188" s="409"/>
      <c r="FJ188" s="409"/>
      <c r="FK188" s="409"/>
      <c r="FL188" s="409"/>
      <c r="FM188" s="409"/>
      <c r="FN188" s="409"/>
      <c r="FO188" s="409"/>
      <c r="FP188" s="409"/>
      <c r="FQ188" s="409"/>
      <c r="FR188" s="409"/>
      <c r="FS188" s="409"/>
      <c r="FT188" s="409"/>
      <c r="FU188" s="409"/>
      <c r="FV188" s="409"/>
      <c r="FW188" s="409"/>
      <c r="FX188" s="409"/>
      <c r="FY188" s="409"/>
      <c r="FZ188" s="409"/>
      <c r="GA188" s="409"/>
      <c r="GB188" s="409"/>
      <c r="GC188" s="409"/>
      <c r="GD188" s="409"/>
      <c r="GE188" s="409"/>
      <c r="GF188" s="409"/>
      <c r="GG188" s="409"/>
      <c r="GH188" s="409"/>
      <c r="GI188" s="409"/>
      <c r="GJ188" s="409"/>
      <c r="GK188" s="409"/>
      <c r="GL188" s="409"/>
      <c r="GM188" s="409"/>
      <c r="GN188" s="409"/>
      <c r="GO188" s="409"/>
      <c r="GP188" s="409"/>
      <c r="GQ188" s="409"/>
      <c r="GR188" s="409"/>
      <c r="GS188" s="409"/>
      <c r="GT188" s="409"/>
      <c r="GU188" s="409"/>
      <c r="GV188" s="409"/>
      <c r="GW188" s="409"/>
      <c r="GX188" s="409"/>
      <c r="GY188" s="409"/>
      <c r="GZ188" s="409"/>
      <c r="HA188" s="409"/>
      <c r="HB188" s="409"/>
      <c r="HC188" s="409"/>
      <c r="HD188" s="409"/>
      <c r="HE188" s="409"/>
      <c r="HF188" s="409"/>
      <c r="HG188" s="409"/>
      <c r="HH188" s="409"/>
      <c r="HI188" s="409"/>
      <c r="HJ188" s="409"/>
      <c r="HK188" s="409"/>
      <c r="HL188" s="409"/>
      <c r="HM188" s="409"/>
      <c r="HN188" s="409"/>
      <c r="HO188" s="409"/>
      <c r="HP188" s="409"/>
      <c r="HQ188" s="409"/>
      <c r="HR188" s="409"/>
      <c r="HS188" s="409"/>
      <c r="HT188" s="409"/>
      <c r="HU188" s="409"/>
      <c r="HV188" s="409"/>
      <c r="HW188" s="409"/>
      <c r="HX188" s="409"/>
      <c r="HY188" s="409"/>
      <c r="HZ188" s="409"/>
      <c r="IA188" s="409"/>
      <c r="IB188" s="409"/>
      <c r="IC188" s="409"/>
      <c r="ID188" s="409"/>
      <c r="IE188" s="409"/>
      <c r="IF188" s="409"/>
      <c r="IG188" s="409"/>
      <c r="IH188" s="409"/>
      <c r="II188" s="409"/>
      <c r="IJ188" s="409"/>
      <c r="IK188" s="409"/>
      <c r="IL188" s="409"/>
      <c r="IM188" s="409"/>
      <c r="IN188" s="409"/>
      <c r="IO188" s="409"/>
      <c r="IP188" s="409"/>
      <c r="IQ188" s="409"/>
      <c r="IR188" s="409"/>
      <c r="IS188" s="409"/>
      <c r="IT188" s="409"/>
      <c r="IU188" s="409"/>
      <c r="IV188" s="409"/>
    </row>
    <row r="189" spans="1:256" s="404" customFormat="1" ht="30">
      <c r="A189" s="65">
        <v>180</v>
      </c>
      <c r="B189" s="456" t="s">
        <v>4986</v>
      </c>
      <c r="C189" s="488" t="s">
        <v>1584</v>
      </c>
      <c r="D189" s="456" t="s">
        <v>1622</v>
      </c>
      <c r="E189" s="456" t="s">
        <v>1623</v>
      </c>
      <c r="F189" s="456" t="s">
        <v>929</v>
      </c>
      <c r="G189" s="456" t="s">
        <v>1624</v>
      </c>
      <c r="H189" s="456" t="s">
        <v>1653</v>
      </c>
      <c r="I189" s="456" t="s">
        <v>311</v>
      </c>
      <c r="J189" s="338"/>
      <c r="K189" s="338"/>
      <c r="L189" s="338"/>
      <c r="M189" s="406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409"/>
      <c r="AB189" s="409"/>
      <c r="AC189" s="409"/>
      <c r="AD189" s="409"/>
      <c r="AE189" s="409"/>
      <c r="AF189" s="409"/>
      <c r="AG189" s="409"/>
      <c r="AH189" s="409"/>
      <c r="AI189" s="409"/>
      <c r="AJ189" s="409"/>
      <c r="AK189" s="409"/>
      <c r="AL189" s="409"/>
      <c r="AM189" s="409"/>
      <c r="AN189" s="409"/>
      <c r="AO189" s="409"/>
      <c r="AP189" s="409"/>
      <c r="AQ189" s="409"/>
      <c r="AR189" s="409"/>
      <c r="AS189" s="409"/>
      <c r="AT189" s="409"/>
      <c r="AU189" s="409"/>
      <c r="AV189" s="409"/>
      <c r="AW189" s="409"/>
      <c r="AX189" s="409"/>
      <c r="AY189" s="409"/>
      <c r="AZ189" s="409"/>
      <c r="BA189" s="409"/>
      <c r="BB189" s="409"/>
      <c r="BC189" s="409"/>
      <c r="BD189" s="409"/>
      <c r="BE189" s="409"/>
      <c r="BF189" s="409"/>
      <c r="BG189" s="409"/>
      <c r="BH189" s="409"/>
      <c r="BI189" s="409"/>
      <c r="BJ189" s="409"/>
      <c r="BK189" s="409"/>
      <c r="BL189" s="409"/>
      <c r="BM189" s="409"/>
      <c r="BN189" s="409"/>
      <c r="BO189" s="409"/>
      <c r="BP189" s="409"/>
      <c r="BQ189" s="409"/>
      <c r="BR189" s="409"/>
      <c r="BS189" s="409"/>
      <c r="BT189" s="409"/>
      <c r="BU189" s="409"/>
      <c r="BV189" s="409"/>
      <c r="BW189" s="409"/>
      <c r="BX189" s="409"/>
      <c r="BY189" s="409"/>
      <c r="BZ189" s="409"/>
      <c r="CA189" s="409"/>
      <c r="CB189" s="409"/>
      <c r="CC189" s="409"/>
      <c r="CD189" s="409"/>
      <c r="CE189" s="409"/>
      <c r="CF189" s="409"/>
      <c r="CG189" s="409"/>
      <c r="CH189" s="409"/>
      <c r="CI189" s="409"/>
      <c r="CJ189" s="409"/>
      <c r="CK189" s="409"/>
      <c r="CL189" s="409"/>
      <c r="CM189" s="409"/>
      <c r="CN189" s="409"/>
      <c r="CO189" s="409"/>
      <c r="CP189" s="409"/>
      <c r="CQ189" s="409"/>
      <c r="CR189" s="409"/>
      <c r="CS189" s="409"/>
      <c r="CT189" s="409"/>
      <c r="CU189" s="409"/>
      <c r="CV189" s="409"/>
      <c r="CW189" s="409"/>
      <c r="CX189" s="409"/>
      <c r="CY189" s="409"/>
      <c r="CZ189" s="409"/>
      <c r="DA189" s="409"/>
      <c r="DB189" s="409"/>
      <c r="DC189" s="409"/>
      <c r="DD189" s="409"/>
      <c r="DE189" s="409"/>
      <c r="DF189" s="409"/>
      <c r="DG189" s="409"/>
      <c r="DH189" s="409"/>
      <c r="DI189" s="409"/>
      <c r="DJ189" s="409"/>
      <c r="DK189" s="409"/>
      <c r="DL189" s="409"/>
      <c r="DM189" s="409"/>
      <c r="DN189" s="409"/>
      <c r="DO189" s="409"/>
      <c r="DP189" s="409"/>
      <c r="DQ189" s="409"/>
      <c r="DR189" s="409"/>
      <c r="DS189" s="409"/>
      <c r="DT189" s="409"/>
      <c r="DU189" s="409"/>
      <c r="DV189" s="409"/>
      <c r="DW189" s="409"/>
      <c r="DX189" s="409"/>
      <c r="DY189" s="409"/>
      <c r="DZ189" s="409"/>
      <c r="EA189" s="409"/>
      <c r="EB189" s="409"/>
      <c r="EC189" s="409"/>
      <c r="ED189" s="409"/>
      <c r="EE189" s="409"/>
      <c r="EF189" s="409"/>
      <c r="EG189" s="409"/>
      <c r="EH189" s="409"/>
      <c r="EI189" s="409"/>
      <c r="EJ189" s="409"/>
      <c r="EK189" s="409"/>
      <c r="EL189" s="409"/>
      <c r="EM189" s="409"/>
      <c r="EN189" s="409"/>
      <c r="EO189" s="409"/>
      <c r="EP189" s="409"/>
      <c r="EQ189" s="409"/>
      <c r="ER189" s="409"/>
      <c r="ES189" s="409"/>
      <c r="ET189" s="409"/>
      <c r="EU189" s="409"/>
      <c r="EV189" s="409"/>
      <c r="EW189" s="409"/>
      <c r="EX189" s="409"/>
      <c r="EY189" s="409"/>
      <c r="EZ189" s="409"/>
      <c r="FA189" s="409"/>
      <c r="FB189" s="409"/>
      <c r="FC189" s="409"/>
      <c r="FD189" s="409"/>
      <c r="FE189" s="409"/>
      <c r="FF189" s="409"/>
      <c r="FG189" s="409"/>
      <c r="FH189" s="409"/>
      <c r="FI189" s="409"/>
      <c r="FJ189" s="409"/>
      <c r="FK189" s="409"/>
      <c r="FL189" s="409"/>
      <c r="FM189" s="409"/>
      <c r="FN189" s="409"/>
      <c r="FO189" s="409"/>
      <c r="FP189" s="409"/>
      <c r="FQ189" s="409"/>
      <c r="FR189" s="409"/>
      <c r="FS189" s="409"/>
      <c r="FT189" s="409"/>
      <c r="FU189" s="409"/>
      <c r="FV189" s="409"/>
      <c r="FW189" s="409"/>
      <c r="FX189" s="409"/>
      <c r="FY189" s="409"/>
      <c r="FZ189" s="409"/>
      <c r="GA189" s="409"/>
      <c r="GB189" s="409"/>
      <c r="GC189" s="409"/>
      <c r="GD189" s="409"/>
      <c r="GE189" s="409"/>
      <c r="GF189" s="409"/>
      <c r="GG189" s="409"/>
      <c r="GH189" s="409"/>
      <c r="GI189" s="409"/>
      <c r="GJ189" s="409"/>
      <c r="GK189" s="409"/>
      <c r="GL189" s="409"/>
      <c r="GM189" s="409"/>
      <c r="GN189" s="409"/>
      <c r="GO189" s="409"/>
      <c r="GP189" s="409"/>
      <c r="GQ189" s="409"/>
      <c r="GR189" s="409"/>
      <c r="GS189" s="409"/>
      <c r="GT189" s="409"/>
      <c r="GU189" s="409"/>
      <c r="GV189" s="409"/>
      <c r="GW189" s="409"/>
      <c r="GX189" s="409"/>
      <c r="GY189" s="409"/>
      <c r="GZ189" s="409"/>
      <c r="HA189" s="409"/>
      <c r="HB189" s="409"/>
      <c r="HC189" s="409"/>
      <c r="HD189" s="409"/>
      <c r="HE189" s="409"/>
      <c r="HF189" s="409"/>
      <c r="HG189" s="409"/>
      <c r="HH189" s="409"/>
      <c r="HI189" s="409"/>
      <c r="HJ189" s="409"/>
      <c r="HK189" s="409"/>
      <c r="HL189" s="409"/>
      <c r="HM189" s="409"/>
      <c r="HN189" s="409"/>
      <c r="HO189" s="409"/>
      <c r="HP189" s="409"/>
      <c r="HQ189" s="409"/>
      <c r="HR189" s="409"/>
      <c r="HS189" s="409"/>
      <c r="HT189" s="409"/>
      <c r="HU189" s="409"/>
      <c r="HV189" s="409"/>
      <c r="HW189" s="409"/>
      <c r="HX189" s="409"/>
      <c r="HY189" s="409"/>
      <c r="HZ189" s="409"/>
      <c r="IA189" s="409"/>
      <c r="IB189" s="409"/>
      <c r="IC189" s="409"/>
      <c r="ID189" s="409"/>
      <c r="IE189" s="409"/>
      <c r="IF189" s="409"/>
      <c r="IG189" s="409"/>
      <c r="IH189" s="409"/>
      <c r="II189" s="409"/>
      <c r="IJ189" s="409"/>
      <c r="IK189" s="409"/>
      <c r="IL189" s="409"/>
      <c r="IM189" s="409"/>
      <c r="IN189" s="409"/>
      <c r="IO189" s="409"/>
      <c r="IP189" s="409"/>
      <c r="IQ189" s="409"/>
      <c r="IR189" s="409"/>
      <c r="IS189" s="409"/>
      <c r="IT189" s="409"/>
      <c r="IU189" s="409"/>
      <c r="IV189" s="409"/>
    </row>
    <row r="190" spans="1:256" s="404" customFormat="1" ht="30">
      <c r="A190" s="67">
        <v>181</v>
      </c>
      <c r="B190" s="456" t="s">
        <v>4986</v>
      </c>
      <c r="C190" s="488" t="s">
        <v>1584</v>
      </c>
      <c r="D190" s="456" t="s">
        <v>323</v>
      </c>
      <c r="E190" s="456" t="s">
        <v>5356</v>
      </c>
      <c r="F190" s="456" t="s">
        <v>5357</v>
      </c>
      <c r="G190" s="456" t="s">
        <v>5358</v>
      </c>
      <c r="H190" s="456" t="s">
        <v>5831</v>
      </c>
      <c r="I190" s="456" t="s">
        <v>311</v>
      </c>
      <c r="J190" s="338"/>
      <c r="K190" s="338"/>
      <c r="L190" s="338"/>
      <c r="M190" s="406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  <c r="AA190" s="409"/>
      <c r="AB190" s="409"/>
      <c r="AC190" s="409"/>
      <c r="AD190" s="409"/>
      <c r="AE190" s="409"/>
      <c r="AF190" s="409"/>
      <c r="AG190" s="409"/>
      <c r="AH190" s="409"/>
      <c r="AI190" s="409"/>
      <c r="AJ190" s="409"/>
      <c r="AK190" s="409"/>
      <c r="AL190" s="409"/>
      <c r="AM190" s="409"/>
      <c r="AN190" s="409"/>
      <c r="AO190" s="409"/>
      <c r="AP190" s="409"/>
      <c r="AQ190" s="409"/>
      <c r="AR190" s="409"/>
      <c r="AS190" s="409"/>
      <c r="AT190" s="409"/>
      <c r="AU190" s="409"/>
      <c r="AV190" s="409"/>
      <c r="AW190" s="409"/>
      <c r="AX190" s="409"/>
      <c r="AY190" s="409"/>
      <c r="AZ190" s="409"/>
      <c r="BA190" s="409"/>
      <c r="BB190" s="409"/>
      <c r="BC190" s="409"/>
      <c r="BD190" s="409"/>
      <c r="BE190" s="409"/>
      <c r="BF190" s="409"/>
      <c r="BG190" s="409"/>
      <c r="BH190" s="409"/>
      <c r="BI190" s="409"/>
      <c r="BJ190" s="409"/>
      <c r="BK190" s="409"/>
      <c r="BL190" s="409"/>
      <c r="BM190" s="409"/>
      <c r="BN190" s="409"/>
      <c r="BO190" s="409"/>
      <c r="BP190" s="409"/>
      <c r="BQ190" s="409"/>
      <c r="BR190" s="409"/>
      <c r="BS190" s="409"/>
      <c r="BT190" s="409"/>
      <c r="BU190" s="409"/>
      <c r="BV190" s="409"/>
      <c r="BW190" s="409"/>
      <c r="BX190" s="409"/>
      <c r="BY190" s="409"/>
      <c r="BZ190" s="409"/>
      <c r="CA190" s="409"/>
      <c r="CB190" s="409"/>
      <c r="CC190" s="409"/>
      <c r="CD190" s="409"/>
      <c r="CE190" s="409"/>
      <c r="CF190" s="409"/>
      <c r="CG190" s="409"/>
      <c r="CH190" s="409"/>
      <c r="CI190" s="409"/>
      <c r="CJ190" s="409"/>
      <c r="CK190" s="409"/>
      <c r="CL190" s="409"/>
      <c r="CM190" s="409"/>
      <c r="CN190" s="409"/>
      <c r="CO190" s="409"/>
      <c r="CP190" s="409"/>
      <c r="CQ190" s="409"/>
      <c r="CR190" s="409"/>
      <c r="CS190" s="409"/>
      <c r="CT190" s="409"/>
      <c r="CU190" s="409"/>
      <c r="CV190" s="409"/>
      <c r="CW190" s="409"/>
      <c r="CX190" s="409"/>
      <c r="CY190" s="409"/>
      <c r="CZ190" s="409"/>
      <c r="DA190" s="409"/>
      <c r="DB190" s="409"/>
      <c r="DC190" s="409"/>
      <c r="DD190" s="409"/>
      <c r="DE190" s="409"/>
      <c r="DF190" s="409"/>
      <c r="DG190" s="409"/>
      <c r="DH190" s="409"/>
      <c r="DI190" s="409"/>
      <c r="DJ190" s="409"/>
      <c r="DK190" s="409"/>
      <c r="DL190" s="409"/>
      <c r="DM190" s="409"/>
      <c r="DN190" s="409"/>
      <c r="DO190" s="409"/>
      <c r="DP190" s="409"/>
      <c r="DQ190" s="409"/>
      <c r="DR190" s="409"/>
      <c r="DS190" s="409"/>
      <c r="DT190" s="409"/>
      <c r="DU190" s="409"/>
      <c r="DV190" s="409"/>
      <c r="DW190" s="409"/>
      <c r="DX190" s="409"/>
      <c r="DY190" s="409"/>
      <c r="DZ190" s="409"/>
      <c r="EA190" s="409"/>
      <c r="EB190" s="409"/>
      <c r="EC190" s="409"/>
      <c r="ED190" s="409"/>
      <c r="EE190" s="409"/>
      <c r="EF190" s="409"/>
      <c r="EG190" s="409"/>
      <c r="EH190" s="409"/>
      <c r="EI190" s="409"/>
      <c r="EJ190" s="409"/>
      <c r="EK190" s="409"/>
      <c r="EL190" s="409"/>
      <c r="EM190" s="409"/>
      <c r="EN190" s="409"/>
      <c r="EO190" s="409"/>
      <c r="EP190" s="409"/>
      <c r="EQ190" s="409"/>
      <c r="ER190" s="409"/>
      <c r="ES190" s="409"/>
      <c r="ET190" s="409"/>
      <c r="EU190" s="409"/>
      <c r="EV190" s="409"/>
      <c r="EW190" s="409"/>
      <c r="EX190" s="409"/>
      <c r="EY190" s="409"/>
      <c r="EZ190" s="409"/>
      <c r="FA190" s="409"/>
      <c r="FB190" s="409"/>
      <c r="FC190" s="409"/>
      <c r="FD190" s="409"/>
      <c r="FE190" s="409"/>
      <c r="FF190" s="409"/>
      <c r="FG190" s="409"/>
      <c r="FH190" s="409"/>
      <c r="FI190" s="409"/>
      <c r="FJ190" s="409"/>
      <c r="FK190" s="409"/>
      <c r="FL190" s="409"/>
      <c r="FM190" s="409"/>
      <c r="FN190" s="409"/>
      <c r="FO190" s="409"/>
      <c r="FP190" s="409"/>
      <c r="FQ190" s="409"/>
      <c r="FR190" s="409"/>
      <c r="FS190" s="409"/>
      <c r="FT190" s="409"/>
      <c r="FU190" s="409"/>
      <c r="FV190" s="409"/>
      <c r="FW190" s="409"/>
      <c r="FX190" s="409"/>
      <c r="FY190" s="409"/>
      <c r="FZ190" s="409"/>
      <c r="GA190" s="409"/>
      <c r="GB190" s="409"/>
      <c r="GC190" s="409"/>
      <c r="GD190" s="409"/>
      <c r="GE190" s="409"/>
      <c r="GF190" s="409"/>
      <c r="GG190" s="409"/>
      <c r="GH190" s="409"/>
      <c r="GI190" s="409"/>
      <c r="GJ190" s="409"/>
      <c r="GK190" s="409"/>
      <c r="GL190" s="409"/>
      <c r="GM190" s="409"/>
      <c r="GN190" s="409"/>
      <c r="GO190" s="409"/>
      <c r="GP190" s="409"/>
      <c r="GQ190" s="409"/>
      <c r="GR190" s="409"/>
      <c r="GS190" s="409"/>
      <c r="GT190" s="409"/>
      <c r="GU190" s="409"/>
      <c r="GV190" s="409"/>
      <c r="GW190" s="409"/>
      <c r="GX190" s="409"/>
      <c r="GY190" s="409"/>
      <c r="GZ190" s="409"/>
      <c r="HA190" s="409"/>
      <c r="HB190" s="409"/>
      <c r="HC190" s="409"/>
      <c r="HD190" s="409"/>
      <c r="HE190" s="409"/>
      <c r="HF190" s="409"/>
      <c r="HG190" s="409"/>
      <c r="HH190" s="409"/>
      <c r="HI190" s="409"/>
      <c r="HJ190" s="409"/>
      <c r="HK190" s="409"/>
      <c r="HL190" s="409"/>
      <c r="HM190" s="409"/>
      <c r="HN190" s="409"/>
      <c r="HO190" s="409"/>
      <c r="HP190" s="409"/>
      <c r="HQ190" s="409"/>
      <c r="HR190" s="409"/>
      <c r="HS190" s="409"/>
      <c r="HT190" s="409"/>
      <c r="HU190" s="409"/>
      <c r="HV190" s="409"/>
      <c r="HW190" s="409"/>
      <c r="HX190" s="409"/>
      <c r="HY190" s="409"/>
      <c r="HZ190" s="409"/>
      <c r="IA190" s="409"/>
      <c r="IB190" s="409"/>
      <c r="IC190" s="409"/>
      <c r="ID190" s="409"/>
      <c r="IE190" s="409"/>
      <c r="IF190" s="409"/>
      <c r="IG190" s="409"/>
      <c r="IH190" s="409"/>
      <c r="II190" s="409"/>
      <c r="IJ190" s="409"/>
      <c r="IK190" s="409"/>
      <c r="IL190" s="409"/>
      <c r="IM190" s="409"/>
      <c r="IN190" s="409"/>
      <c r="IO190" s="409"/>
      <c r="IP190" s="409"/>
      <c r="IQ190" s="409"/>
      <c r="IR190" s="409"/>
      <c r="IS190" s="409"/>
      <c r="IT190" s="409"/>
      <c r="IU190" s="409"/>
      <c r="IV190" s="409"/>
    </row>
    <row r="191" spans="1:256" s="404" customFormat="1" ht="30">
      <c r="A191" s="65">
        <v>182</v>
      </c>
      <c r="B191" s="456" t="s">
        <v>4986</v>
      </c>
      <c r="C191" s="488" t="s">
        <v>1584</v>
      </c>
      <c r="D191" s="456" t="s">
        <v>1586</v>
      </c>
      <c r="E191" s="456" t="s">
        <v>5359</v>
      </c>
      <c r="F191" s="456" t="s">
        <v>912</v>
      </c>
      <c r="G191" s="456" t="s">
        <v>5360</v>
      </c>
      <c r="H191" s="456" t="s">
        <v>5832</v>
      </c>
      <c r="I191" s="456" t="s">
        <v>311</v>
      </c>
      <c r="J191" s="338"/>
      <c r="K191" s="338"/>
      <c r="L191" s="338"/>
      <c r="M191" s="406"/>
      <c r="N191" s="409"/>
      <c r="O191" s="409"/>
      <c r="P191" s="409"/>
      <c r="Q191" s="409"/>
      <c r="R191" s="409"/>
      <c r="S191" s="409"/>
      <c r="T191" s="409"/>
      <c r="U191" s="409"/>
      <c r="V191" s="409"/>
      <c r="W191" s="409"/>
      <c r="X191" s="409"/>
      <c r="Y191" s="409"/>
      <c r="Z191" s="409"/>
      <c r="AA191" s="409"/>
      <c r="AB191" s="409"/>
      <c r="AC191" s="409"/>
      <c r="AD191" s="409"/>
      <c r="AE191" s="409"/>
      <c r="AF191" s="409"/>
      <c r="AG191" s="409"/>
      <c r="AH191" s="409"/>
      <c r="AI191" s="409"/>
      <c r="AJ191" s="409"/>
      <c r="AK191" s="409"/>
      <c r="AL191" s="409"/>
      <c r="AM191" s="409"/>
      <c r="AN191" s="409"/>
      <c r="AO191" s="409"/>
      <c r="AP191" s="409"/>
      <c r="AQ191" s="409"/>
      <c r="AR191" s="409"/>
      <c r="AS191" s="409"/>
      <c r="AT191" s="409"/>
      <c r="AU191" s="409"/>
      <c r="AV191" s="409"/>
      <c r="AW191" s="409"/>
      <c r="AX191" s="409"/>
      <c r="AY191" s="409"/>
      <c r="AZ191" s="409"/>
      <c r="BA191" s="409"/>
      <c r="BB191" s="409"/>
      <c r="BC191" s="409"/>
      <c r="BD191" s="409"/>
      <c r="BE191" s="409"/>
      <c r="BF191" s="409"/>
      <c r="BG191" s="409"/>
      <c r="BH191" s="409"/>
      <c r="BI191" s="409"/>
      <c r="BJ191" s="409"/>
      <c r="BK191" s="409"/>
      <c r="BL191" s="409"/>
      <c r="BM191" s="409"/>
      <c r="BN191" s="409"/>
      <c r="BO191" s="409"/>
      <c r="BP191" s="409"/>
      <c r="BQ191" s="409"/>
      <c r="BR191" s="409"/>
      <c r="BS191" s="409"/>
      <c r="BT191" s="409"/>
      <c r="BU191" s="409"/>
      <c r="BV191" s="409"/>
      <c r="BW191" s="409"/>
      <c r="BX191" s="409"/>
      <c r="BY191" s="409"/>
      <c r="BZ191" s="409"/>
      <c r="CA191" s="409"/>
      <c r="CB191" s="409"/>
      <c r="CC191" s="409"/>
      <c r="CD191" s="409"/>
      <c r="CE191" s="409"/>
      <c r="CF191" s="409"/>
      <c r="CG191" s="409"/>
      <c r="CH191" s="409"/>
      <c r="CI191" s="409"/>
      <c r="CJ191" s="409"/>
      <c r="CK191" s="409"/>
      <c r="CL191" s="409"/>
      <c r="CM191" s="409"/>
      <c r="CN191" s="409"/>
      <c r="CO191" s="409"/>
      <c r="CP191" s="409"/>
      <c r="CQ191" s="409"/>
      <c r="CR191" s="409"/>
      <c r="CS191" s="409"/>
      <c r="CT191" s="409"/>
      <c r="CU191" s="409"/>
      <c r="CV191" s="409"/>
      <c r="CW191" s="409"/>
      <c r="CX191" s="409"/>
      <c r="CY191" s="409"/>
      <c r="CZ191" s="409"/>
      <c r="DA191" s="409"/>
      <c r="DB191" s="409"/>
      <c r="DC191" s="409"/>
      <c r="DD191" s="409"/>
      <c r="DE191" s="409"/>
      <c r="DF191" s="409"/>
      <c r="DG191" s="409"/>
      <c r="DH191" s="409"/>
      <c r="DI191" s="409"/>
      <c r="DJ191" s="409"/>
      <c r="DK191" s="409"/>
      <c r="DL191" s="409"/>
      <c r="DM191" s="409"/>
      <c r="DN191" s="409"/>
      <c r="DO191" s="409"/>
      <c r="DP191" s="409"/>
      <c r="DQ191" s="409"/>
      <c r="DR191" s="409"/>
      <c r="DS191" s="409"/>
      <c r="DT191" s="409"/>
      <c r="DU191" s="409"/>
      <c r="DV191" s="409"/>
      <c r="DW191" s="409"/>
      <c r="DX191" s="409"/>
      <c r="DY191" s="409"/>
      <c r="DZ191" s="409"/>
      <c r="EA191" s="409"/>
      <c r="EB191" s="409"/>
      <c r="EC191" s="409"/>
      <c r="ED191" s="409"/>
      <c r="EE191" s="409"/>
      <c r="EF191" s="409"/>
      <c r="EG191" s="409"/>
      <c r="EH191" s="409"/>
      <c r="EI191" s="409"/>
      <c r="EJ191" s="409"/>
      <c r="EK191" s="409"/>
      <c r="EL191" s="409"/>
      <c r="EM191" s="409"/>
      <c r="EN191" s="409"/>
      <c r="EO191" s="409"/>
      <c r="EP191" s="409"/>
      <c r="EQ191" s="409"/>
      <c r="ER191" s="409"/>
      <c r="ES191" s="409"/>
      <c r="ET191" s="409"/>
      <c r="EU191" s="409"/>
      <c r="EV191" s="409"/>
      <c r="EW191" s="409"/>
      <c r="EX191" s="409"/>
      <c r="EY191" s="409"/>
      <c r="EZ191" s="409"/>
      <c r="FA191" s="409"/>
      <c r="FB191" s="409"/>
      <c r="FC191" s="409"/>
      <c r="FD191" s="409"/>
      <c r="FE191" s="409"/>
      <c r="FF191" s="409"/>
      <c r="FG191" s="409"/>
      <c r="FH191" s="409"/>
      <c r="FI191" s="409"/>
      <c r="FJ191" s="409"/>
      <c r="FK191" s="409"/>
      <c r="FL191" s="409"/>
      <c r="FM191" s="409"/>
      <c r="FN191" s="409"/>
      <c r="FO191" s="409"/>
      <c r="FP191" s="409"/>
      <c r="FQ191" s="409"/>
      <c r="FR191" s="409"/>
      <c r="FS191" s="409"/>
      <c r="FT191" s="409"/>
      <c r="FU191" s="409"/>
      <c r="FV191" s="409"/>
      <c r="FW191" s="409"/>
      <c r="FX191" s="409"/>
      <c r="FY191" s="409"/>
      <c r="FZ191" s="409"/>
      <c r="GA191" s="409"/>
      <c r="GB191" s="409"/>
      <c r="GC191" s="409"/>
      <c r="GD191" s="409"/>
      <c r="GE191" s="409"/>
      <c r="GF191" s="409"/>
      <c r="GG191" s="409"/>
      <c r="GH191" s="409"/>
      <c r="GI191" s="409"/>
      <c r="GJ191" s="409"/>
      <c r="GK191" s="409"/>
      <c r="GL191" s="409"/>
      <c r="GM191" s="409"/>
      <c r="GN191" s="409"/>
      <c r="GO191" s="409"/>
      <c r="GP191" s="409"/>
      <c r="GQ191" s="409"/>
      <c r="GR191" s="409"/>
      <c r="GS191" s="409"/>
      <c r="GT191" s="409"/>
      <c r="GU191" s="409"/>
      <c r="GV191" s="409"/>
      <c r="GW191" s="409"/>
      <c r="GX191" s="409"/>
      <c r="GY191" s="409"/>
      <c r="GZ191" s="409"/>
      <c r="HA191" s="409"/>
      <c r="HB191" s="409"/>
      <c r="HC191" s="409"/>
      <c r="HD191" s="409"/>
      <c r="HE191" s="409"/>
      <c r="HF191" s="409"/>
      <c r="HG191" s="409"/>
      <c r="HH191" s="409"/>
      <c r="HI191" s="409"/>
      <c r="HJ191" s="409"/>
      <c r="HK191" s="409"/>
      <c r="HL191" s="409"/>
      <c r="HM191" s="409"/>
      <c r="HN191" s="409"/>
      <c r="HO191" s="409"/>
      <c r="HP191" s="409"/>
      <c r="HQ191" s="409"/>
      <c r="HR191" s="409"/>
      <c r="HS191" s="409"/>
      <c r="HT191" s="409"/>
      <c r="HU191" s="409"/>
      <c r="HV191" s="409"/>
      <c r="HW191" s="409"/>
      <c r="HX191" s="409"/>
      <c r="HY191" s="409"/>
      <c r="HZ191" s="409"/>
      <c r="IA191" s="409"/>
      <c r="IB191" s="409"/>
      <c r="IC191" s="409"/>
      <c r="ID191" s="409"/>
      <c r="IE191" s="409"/>
      <c r="IF191" s="409"/>
      <c r="IG191" s="409"/>
      <c r="IH191" s="409"/>
      <c r="II191" s="409"/>
      <c r="IJ191" s="409"/>
      <c r="IK191" s="409"/>
      <c r="IL191" s="409"/>
      <c r="IM191" s="409"/>
      <c r="IN191" s="409"/>
      <c r="IO191" s="409"/>
      <c r="IP191" s="409"/>
      <c r="IQ191" s="409"/>
      <c r="IR191" s="409"/>
      <c r="IS191" s="409"/>
      <c r="IT191" s="409"/>
      <c r="IU191" s="409"/>
      <c r="IV191" s="409"/>
    </row>
    <row r="192" spans="1:256" s="404" customFormat="1" ht="30">
      <c r="A192" s="67">
        <v>183</v>
      </c>
      <c r="B192" s="456" t="s">
        <v>4986</v>
      </c>
      <c r="C192" s="488" t="s">
        <v>1584</v>
      </c>
      <c r="D192" s="456" t="s">
        <v>1586</v>
      </c>
      <c r="E192" s="456" t="s">
        <v>5361</v>
      </c>
      <c r="F192" s="456" t="s">
        <v>5362</v>
      </c>
      <c r="G192" s="456" t="s">
        <v>5363</v>
      </c>
      <c r="H192" s="456" t="s">
        <v>5833</v>
      </c>
      <c r="I192" s="456" t="s">
        <v>311</v>
      </c>
      <c r="J192" s="338"/>
      <c r="K192" s="338"/>
      <c r="L192" s="338"/>
      <c r="M192" s="406"/>
      <c r="N192" s="409"/>
      <c r="O192" s="409"/>
      <c r="P192" s="409"/>
      <c r="Q192" s="409"/>
      <c r="R192" s="409"/>
      <c r="S192" s="409"/>
      <c r="T192" s="409"/>
      <c r="U192" s="409"/>
      <c r="V192" s="409"/>
      <c r="W192" s="409"/>
      <c r="X192" s="409"/>
      <c r="Y192" s="409"/>
      <c r="Z192" s="409"/>
      <c r="AA192" s="409"/>
      <c r="AB192" s="409"/>
      <c r="AC192" s="409"/>
      <c r="AD192" s="409"/>
      <c r="AE192" s="409"/>
      <c r="AF192" s="409"/>
      <c r="AG192" s="409"/>
      <c r="AH192" s="409"/>
      <c r="AI192" s="409"/>
      <c r="AJ192" s="409"/>
      <c r="AK192" s="409"/>
      <c r="AL192" s="409"/>
      <c r="AM192" s="409"/>
      <c r="AN192" s="409"/>
      <c r="AO192" s="409"/>
      <c r="AP192" s="409"/>
      <c r="AQ192" s="409"/>
      <c r="AR192" s="409"/>
      <c r="AS192" s="409"/>
      <c r="AT192" s="409"/>
      <c r="AU192" s="409"/>
      <c r="AV192" s="409"/>
      <c r="AW192" s="409"/>
      <c r="AX192" s="409"/>
      <c r="AY192" s="409"/>
      <c r="AZ192" s="409"/>
      <c r="BA192" s="409"/>
      <c r="BB192" s="409"/>
      <c r="BC192" s="409"/>
      <c r="BD192" s="409"/>
      <c r="BE192" s="409"/>
      <c r="BF192" s="409"/>
      <c r="BG192" s="409"/>
      <c r="BH192" s="409"/>
      <c r="BI192" s="409"/>
      <c r="BJ192" s="409"/>
      <c r="BK192" s="409"/>
      <c r="BL192" s="409"/>
      <c r="BM192" s="409"/>
      <c r="BN192" s="409"/>
      <c r="BO192" s="409"/>
      <c r="BP192" s="409"/>
      <c r="BQ192" s="409"/>
      <c r="BR192" s="409"/>
      <c r="BS192" s="409"/>
      <c r="BT192" s="409"/>
      <c r="BU192" s="409"/>
      <c r="BV192" s="409"/>
      <c r="BW192" s="409"/>
      <c r="BX192" s="409"/>
      <c r="BY192" s="409"/>
      <c r="BZ192" s="409"/>
      <c r="CA192" s="409"/>
      <c r="CB192" s="409"/>
      <c r="CC192" s="409"/>
      <c r="CD192" s="409"/>
      <c r="CE192" s="409"/>
      <c r="CF192" s="409"/>
      <c r="CG192" s="409"/>
      <c r="CH192" s="409"/>
      <c r="CI192" s="409"/>
      <c r="CJ192" s="409"/>
      <c r="CK192" s="409"/>
      <c r="CL192" s="409"/>
      <c r="CM192" s="409"/>
      <c r="CN192" s="409"/>
      <c r="CO192" s="409"/>
      <c r="CP192" s="409"/>
      <c r="CQ192" s="409"/>
      <c r="CR192" s="409"/>
      <c r="CS192" s="409"/>
      <c r="CT192" s="409"/>
      <c r="CU192" s="409"/>
      <c r="CV192" s="409"/>
      <c r="CW192" s="409"/>
      <c r="CX192" s="409"/>
      <c r="CY192" s="409"/>
      <c r="CZ192" s="409"/>
      <c r="DA192" s="409"/>
      <c r="DB192" s="409"/>
      <c r="DC192" s="409"/>
      <c r="DD192" s="409"/>
      <c r="DE192" s="409"/>
      <c r="DF192" s="409"/>
      <c r="DG192" s="409"/>
      <c r="DH192" s="409"/>
      <c r="DI192" s="409"/>
      <c r="DJ192" s="409"/>
      <c r="DK192" s="409"/>
      <c r="DL192" s="409"/>
      <c r="DM192" s="409"/>
      <c r="DN192" s="409"/>
      <c r="DO192" s="409"/>
      <c r="DP192" s="409"/>
      <c r="DQ192" s="409"/>
      <c r="DR192" s="409"/>
      <c r="DS192" s="409"/>
      <c r="DT192" s="409"/>
      <c r="DU192" s="409"/>
      <c r="DV192" s="409"/>
      <c r="DW192" s="409"/>
      <c r="DX192" s="409"/>
      <c r="DY192" s="409"/>
      <c r="DZ192" s="409"/>
      <c r="EA192" s="409"/>
      <c r="EB192" s="409"/>
      <c r="EC192" s="409"/>
      <c r="ED192" s="409"/>
      <c r="EE192" s="409"/>
      <c r="EF192" s="409"/>
      <c r="EG192" s="409"/>
      <c r="EH192" s="409"/>
      <c r="EI192" s="409"/>
      <c r="EJ192" s="409"/>
      <c r="EK192" s="409"/>
      <c r="EL192" s="409"/>
      <c r="EM192" s="409"/>
      <c r="EN192" s="409"/>
      <c r="EO192" s="409"/>
      <c r="EP192" s="409"/>
      <c r="EQ192" s="409"/>
      <c r="ER192" s="409"/>
      <c r="ES192" s="409"/>
      <c r="ET192" s="409"/>
      <c r="EU192" s="409"/>
      <c r="EV192" s="409"/>
      <c r="EW192" s="409"/>
      <c r="EX192" s="409"/>
      <c r="EY192" s="409"/>
      <c r="EZ192" s="409"/>
      <c r="FA192" s="409"/>
      <c r="FB192" s="409"/>
      <c r="FC192" s="409"/>
      <c r="FD192" s="409"/>
      <c r="FE192" s="409"/>
      <c r="FF192" s="409"/>
      <c r="FG192" s="409"/>
      <c r="FH192" s="409"/>
      <c r="FI192" s="409"/>
      <c r="FJ192" s="409"/>
      <c r="FK192" s="409"/>
      <c r="FL192" s="409"/>
      <c r="FM192" s="409"/>
      <c r="FN192" s="409"/>
      <c r="FO192" s="409"/>
      <c r="FP192" s="409"/>
      <c r="FQ192" s="409"/>
      <c r="FR192" s="409"/>
      <c r="FS192" s="409"/>
      <c r="FT192" s="409"/>
      <c r="FU192" s="409"/>
      <c r="FV192" s="409"/>
      <c r="FW192" s="409"/>
      <c r="FX192" s="409"/>
      <c r="FY192" s="409"/>
      <c r="FZ192" s="409"/>
      <c r="GA192" s="409"/>
      <c r="GB192" s="409"/>
      <c r="GC192" s="409"/>
      <c r="GD192" s="409"/>
      <c r="GE192" s="409"/>
      <c r="GF192" s="409"/>
      <c r="GG192" s="409"/>
      <c r="GH192" s="409"/>
      <c r="GI192" s="409"/>
      <c r="GJ192" s="409"/>
      <c r="GK192" s="409"/>
      <c r="GL192" s="409"/>
      <c r="GM192" s="409"/>
      <c r="GN192" s="409"/>
      <c r="GO192" s="409"/>
      <c r="GP192" s="409"/>
      <c r="GQ192" s="409"/>
      <c r="GR192" s="409"/>
      <c r="GS192" s="409"/>
      <c r="GT192" s="409"/>
      <c r="GU192" s="409"/>
      <c r="GV192" s="409"/>
      <c r="GW192" s="409"/>
      <c r="GX192" s="409"/>
      <c r="GY192" s="409"/>
      <c r="GZ192" s="409"/>
      <c r="HA192" s="409"/>
      <c r="HB192" s="409"/>
      <c r="HC192" s="409"/>
      <c r="HD192" s="409"/>
      <c r="HE192" s="409"/>
      <c r="HF192" s="409"/>
      <c r="HG192" s="409"/>
      <c r="HH192" s="409"/>
      <c r="HI192" s="409"/>
      <c r="HJ192" s="409"/>
      <c r="HK192" s="409"/>
      <c r="HL192" s="409"/>
      <c r="HM192" s="409"/>
      <c r="HN192" s="409"/>
      <c r="HO192" s="409"/>
      <c r="HP192" s="409"/>
      <c r="HQ192" s="409"/>
      <c r="HR192" s="409"/>
      <c r="HS192" s="409"/>
      <c r="HT192" s="409"/>
      <c r="HU192" s="409"/>
      <c r="HV192" s="409"/>
      <c r="HW192" s="409"/>
      <c r="HX192" s="409"/>
      <c r="HY192" s="409"/>
      <c r="HZ192" s="409"/>
      <c r="IA192" s="409"/>
      <c r="IB192" s="409"/>
      <c r="IC192" s="409"/>
      <c r="ID192" s="409"/>
      <c r="IE192" s="409"/>
      <c r="IF192" s="409"/>
      <c r="IG192" s="409"/>
      <c r="IH192" s="409"/>
      <c r="II192" s="409"/>
      <c r="IJ192" s="409"/>
      <c r="IK192" s="409"/>
      <c r="IL192" s="409"/>
      <c r="IM192" s="409"/>
      <c r="IN192" s="409"/>
      <c r="IO192" s="409"/>
      <c r="IP192" s="409"/>
      <c r="IQ192" s="409"/>
      <c r="IR192" s="409"/>
      <c r="IS192" s="409"/>
      <c r="IT192" s="409"/>
      <c r="IU192" s="409"/>
      <c r="IV192" s="409"/>
    </row>
    <row r="193" spans="1:256" s="404" customFormat="1" ht="30">
      <c r="A193" s="67">
        <v>184</v>
      </c>
      <c r="B193" s="456" t="s">
        <v>4986</v>
      </c>
      <c r="C193" s="488" t="s">
        <v>1584</v>
      </c>
      <c r="D193" s="456" t="s">
        <v>4965</v>
      </c>
      <c r="E193" s="456" t="s">
        <v>5364</v>
      </c>
      <c r="F193" s="456" t="s">
        <v>930</v>
      </c>
      <c r="G193" s="456" t="s">
        <v>5365</v>
      </c>
      <c r="H193" s="456" t="s">
        <v>5834</v>
      </c>
      <c r="I193" s="456" t="s">
        <v>311</v>
      </c>
      <c r="J193" s="338"/>
      <c r="K193" s="338"/>
      <c r="L193" s="338"/>
      <c r="M193" s="406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  <c r="AA193" s="409"/>
      <c r="AB193" s="409"/>
      <c r="AC193" s="409"/>
      <c r="AD193" s="409"/>
      <c r="AE193" s="409"/>
      <c r="AF193" s="409"/>
      <c r="AG193" s="409"/>
      <c r="AH193" s="409"/>
      <c r="AI193" s="409"/>
      <c r="AJ193" s="409"/>
      <c r="AK193" s="409"/>
      <c r="AL193" s="409"/>
      <c r="AM193" s="409"/>
      <c r="AN193" s="409"/>
      <c r="AO193" s="409"/>
      <c r="AP193" s="409"/>
      <c r="AQ193" s="409"/>
      <c r="AR193" s="409"/>
      <c r="AS193" s="409"/>
      <c r="AT193" s="409"/>
      <c r="AU193" s="409"/>
      <c r="AV193" s="409"/>
      <c r="AW193" s="409"/>
      <c r="AX193" s="409"/>
      <c r="AY193" s="409"/>
      <c r="AZ193" s="409"/>
      <c r="BA193" s="409"/>
      <c r="BB193" s="409"/>
      <c r="BC193" s="409"/>
      <c r="BD193" s="409"/>
      <c r="BE193" s="409"/>
      <c r="BF193" s="409"/>
      <c r="BG193" s="409"/>
      <c r="BH193" s="409"/>
      <c r="BI193" s="409"/>
      <c r="BJ193" s="409"/>
      <c r="BK193" s="409"/>
      <c r="BL193" s="409"/>
      <c r="BM193" s="409"/>
      <c r="BN193" s="409"/>
      <c r="BO193" s="409"/>
      <c r="BP193" s="409"/>
      <c r="BQ193" s="409"/>
      <c r="BR193" s="409"/>
      <c r="BS193" s="409"/>
      <c r="BT193" s="409"/>
      <c r="BU193" s="409"/>
      <c r="BV193" s="409"/>
      <c r="BW193" s="409"/>
      <c r="BX193" s="409"/>
      <c r="BY193" s="409"/>
      <c r="BZ193" s="409"/>
      <c r="CA193" s="409"/>
      <c r="CB193" s="409"/>
      <c r="CC193" s="409"/>
      <c r="CD193" s="409"/>
      <c r="CE193" s="409"/>
      <c r="CF193" s="409"/>
      <c r="CG193" s="409"/>
      <c r="CH193" s="409"/>
      <c r="CI193" s="409"/>
      <c r="CJ193" s="409"/>
      <c r="CK193" s="409"/>
      <c r="CL193" s="409"/>
      <c r="CM193" s="409"/>
      <c r="CN193" s="409"/>
      <c r="CO193" s="409"/>
      <c r="CP193" s="409"/>
      <c r="CQ193" s="409"/>
      <c r="CR193" s="409"/>
      <c r="CS193" s="409"/>
      <c r="CT193" s="409"/>
      <c r="CU193" s="409"/>
      <c r="CV193" s="409"/>
      <c r="CW193" s="409"/>
      <c r="CX193" s="409"/>
      <c r="CY193" s="409"/>
      <c r="CZ193" s="409"/>
      <c r="DA193" s="409"/>
      <c r="DB193" s="409"/>
      <c r="DC193" s="409"/>
      <c r="DD193" s="409"/>
      <c r="DE193" s="409"/>
      <c r="DF193" s="409"/>
      <c r="DG193" s="409"/>
      <c r="DH193" s="409"/>
      <c r="DI193" s="409"/>
      <c r="DJ193" s="409"/>
      <c r="DK193" s="409"/>
      <c r="DL193" s="409"/>
      <c r="DM193" s="409"/>
      <c r="DN193" s="409"/>
      <c r="DO193" s="409"/>
      <c r="DP193" s="409"/>
      <c r="DQ193" s="409"/>
      <c r="DR193" s="409"/>
      <c r="DS193" s="409"/>
      <c r="DT193" s="409"/>
      <c r="DU193" s="409"/>
      <c r="DV193" s="409"/>
      <c r="DW193" s="409"/>
      <c r="DX193" s="409"/>
      <c r="DY193" s="409"/>
      <c r="DZ193" s="409"/>
      <c r="EA193" s="409"/>
      <c r="EB193" s="409"/>
      <c r="EC193" s="409"/>
      <c r="ED193" s="409"/>
      <c r="EE193" s="409"/>
      <c r="EF193" s="409"/>
      <c r="EG193" s="409"/>
      <c r="EH193" s="409"/>
      <c r="EI193" s="409"/>
      <c r="EJ193" s="409"/>
      <c r="EK193" s="409"/>
      <c r="EL193" s="409"/>
      <c r="EM193" s="409"/>
      <c r="EN193" s="409"/>
      <c r="EO193" s="409"/>
      <c r="EP193" s="409"/>
      <c r="EQ193" s="409"/>
      <c r="ER193" s="409"/>
      <c r="ES193" s="409"/>
      <c r="ET193" s="409"/>
      <c r="EU193" s="409"/>
      <c r="EV193" s="409"/>
      <c r="EW193" s="409"/>
      <c r="EX193" s="409"/>
      <c r="EY193" s="409"/>
      <c r="EZ193" s="409"/>
      <c r="FA193" s="409"/>
      <c r="FB193" s="409"/>
      <c r="FC193" s="409"/>
      <c r="FD193" s="409"/>
      <c r="FE193" s="409"/>
      <c r="FF193" s="409"/>
      <c r="FG193" s="409"/>
      <c r="FH193" s="409"/>
      <c r="FI193" s="409"/>
      <c r="FJ193" s="409"/>
      <c r="FK193" s="409"/>
      <c r="FL193" s="409"/>
      <c r="FM193" s="409"/>
      <c r="FN193" s="409"/>
      <c r="FO193" s="409"/>
      <c r="FP193" s="409"/>
      <c r="FQ193" s="409"/>
      <c r="FR193" s="409"/>
      <c r="FS193" s="409"/>
      <c r="FT193" s="409"/>
      <c r="FU193" s="409"/>
      <c r="FV193" s="409"/>
      <c r="FW193" s="409"/>
      <c r="FX193" s="409"/>
      <c r="FY193" s="409"/>
      <c r="FZ193" s="409"/>
      <c r="GA193" s="409"/>
      <c r="GB193" s="409"/>
      <c r="GC193" s="409"/>
      <c r="GD193" s="409"/>
      <c r="GE193" s="409"/>
      <c r="GF193" s="409"/>
      <c r="GG193" s="409"/>
      <c r="GH193" s="409"/>
      <c r="GI193" s="409"/>
      <c r="GJ193" s="409"/>
      <c r="GK193" s="409"/>
      <c r="GL193" s="409"/>
      <c r="GM193" s="409"/>
      <c r="GN193" s="409"/>
      <c r="GO193" s="409"/>
      <c r="GP193" s="409"/>
      <c r="GQ193" s="409"/>
      <c r="GR193" s="409"/>
      <c r="GS193" s="409"/>
      <c r="GT193" s="409"/>
      <c r="GU193" s="409"/>
      <c r="GV193" s="409"/>
      <c r="GW193" s="409"/>
      <c r="GX193" s="409"/>
      <c r="GY193" s="409"/>
      <c r="GZ193" s="409"/>
      <c r="HA193" s="409"/>
      <c r="HB193" s="409"/>
      <c r="HC193" s="409"/>
      <c r="HD193" s="409"/>
      <c r="HE193" s="409"/>
      <c r="HF193" s="409"/>
      <c r="HG193" s="409"/>
      <c r="HH193" s="409"/>
      <c r="HI193" s="409"/>
      <c r="HJ193" s="409"/>
      <c r="HK193" s="409"/>
      <c r="HL193" s="409"/>
      <c r="HM193" s="409"/>
      <c r="HN193" s="409"/>
      <c r="HO193" s="409"/>
      <c r="HP193" s="409"/>
      <c r="HQ193" s="409"/>
      <c r="HR193" s="409"/>
      <c r="HS193" s="409"/>
      <c r="HT193" s="409"/>
      <c r="HU193" s="409"/>
      <c r="HV193" s="409"/>
      <c r="HW193" s="409"/>
      <c r="HX193" s="409"/>
      <c r="HY193" s="409"/>
      <c r="HZ193" s="409"/>
      <c r="IA193" s="409"/>
      <c r="IB193" s="409"/>
      <c r="IC193" s="409"/>
      <c r="ID193" s="409"/>
      <c r="IE193" s="409"/>
      <c r="IF193" s="409"/>
      <c r="IG193" s="409"/>
      <c r="IH193" s="409"/>
      <c r="II193" s="409"/>
      <c r="IJ193" s="409"/>
      <c r="IK193" s="409"/>
      <c r="IL193" s="409"/>
      <c r="IM193" s="409"/>
      <c r="IN193" s="409"/>
      <c r="IO193" s="409"/>
      <c r="IP193" s="409"/>
      <c r="IQ193" s="409"/>
      <c r="IR193" s="409"/>
      <c r="IS193" s="409"/>
      <c r="IT193" s="409"/>
      <c r="IU193" s="409"/>
      <c r="IV193" s="409"/>
    </row>
    <row r="194" spans="1:256" s="404" customFormat="1" ht="30">
      <c r="A194" s="65">
        <v>185</v>
      </c>
      <c r="B194" s="456" t="s">
        <v>4986</v>
      </c>
      <c r="C194" s="488" t="s">
        <v>1584</v>
      </c>
      <c r="D194" s="456" t="s">
        <v>310</v>
      </c>
      <c r="E194" s="456" t="s">
        <v>5366</v>
      </c>
      <c r="F194" s="456" t="s">
        <v>923</v>
      </c>
      <c r="G194" s="456" t="s">
        <v>5367</v>
      </c>
      <c r="H194" s="456" t="s">
        <v>5835</v>
      </c>
      <c r="I194" s="456" t="s">
        <v>311</v>
      </c>
      <c r="J194" s="338"/>
      <c r="K194" s="338"/>
      <c r="L194" s="338"/>
      <c r="M194" s="406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409"/>
      <c r="AB194" s="409"/>
      <c r="AC194" s="409"/>
      <c r="AD194" s="409"/>
      <c r="AE194" s="409"/>
      <c r="AF194" s="409"/>
      <c r="AG194" s="409"/>
      <c r="AH194" s="409"/>
      <c r="AI194" s="409"/>
      <c r="AJ194" s="409"/>
      <c r="AK194" s="409"/>
      <c r="AL194" s="409"/>
      <c r="AM194" s="409"/>
      <c r="AN194" s="409"/>
      <c r="AO194" s="409"/>
      <c r="AP194" s="409"/>
      <c r="AQ194" s="409"/>
      <c r="AR194" s="409"/>
      <c r="AS194" s="409"/>
      <c r="AT194" s="409"/>
      <c r="AU194" s="409"/>
      <c r="AV194" s="409"/>
      <c r="AW194" s="409"/>
      <c r="AX194" s="409"/>
      <c r="AY194" s="409"/>
      <c r="AZ194" s="409"/>
      <c r="BA194" s="409"/>
      <c r="BB194" s="409"/>
      <c r="BC194" s="409"/>
      <c r="BD194" s="409"/>
      <c r="BE194" s="409"/>
      <c r="BF194" s="409"/>
      <c r="BG194" s="409"/>
      <c r="BH194" s="409"/>
      <c r="BI194" s="409"/>
      <c r="BJ194" s="409"/>
      <c r="BK194" s="409"/>
      <c r="BL194" s="409"/>
      <c r="BM194" s="409"/>
      <c r="BN194" s="409"/>
      <c r="BO194" s="409"/>
      <c r="BP194" s="409"/>
      <c r="BQ194" s="409"/>
      <c r="BR194" s="409"/>
      <c r="BS194" s="409"/>
      <c r="BT194" s="409"/>
      <c r="BU194" s="409"/>
      <c r="BV194" s="409"/>
      <c r="BW194" s="409"/>
      <c r="BX194" s="409"/>
      <c r="BY194" s="409"/>
      <c r="BZ194" s="409"/>
      <c r="CA194" s="409"/>
      <c r="CB194" s="409"/>
      <c r="CC194" s="409"/>
      <c r="CD194" s="409"/>
      <c r="CE194" s="409"/>
      <c r="CF194" s="409"/>
      <c r="CG194" s="409"/>
      <c r="CH194" s="409"/>
      <c r="CI194" s="409"/>
      <c r="CJ194" s="409"/>
      <c r="CK194" s="409"/>
      <c r="CL194" s="409"/>
      <c r="CM194" s="409"/>
      <c r="CN194" s="409"/>
      <c r="CO194" s="409"/>
      <c r="CP194" s="409"/>
      <c r="CQ194" s="409"/>
      <c r="CR194" s="409"/>
      <c r="CS194" s="409"/>
      <c r="CT194" s="409"/>
      <c r="CU194" s="409"/>
      <c r="CV194" s="409"/>
      <c r="CW194" s="409"/>
      <c r="CX194" s="409"/>
      <c r="CY194" s="409"/>
      <c r="CZ194" s="409"/>
      <c r="DA194" s="409"/>
      <c r="DB194" s="409"/>
      <c r="DC194" s="409"/>
      <c r="DD194" s="409"/>
      <c r="DE194" s="409"/>
      <c r="DF194" s="409"/>
      <c r="DG194" s="409"/>
      <c r="DH194" s="409"/>
      <c r="DI194" s="409"/>
      <c r="DJ194" s="409"/>
      <c r="DK194" s="409"/>
      <c r="DL194" s="409"/>
      <c r="DM194" s="409"/>
      <c r="DN194" s="409"/>
      <c r="DO194" s="409"/>
      <c r="DP194" s="409"/>
      <c r="DQ194" s="409"/>
      <c r="DR194" s="409"/>
      <c r="DS194" s="409"/>
      <c r="DT194" s="409"/>
      <c r="DU194" s="409"/>
      <c r="DV194" s="409"/>
      <c r="DW194" s="409"/>
      <c r="DX194" s="409"/>
      <c r="DY194" s="409"/>
      <c r="DZ194" s="409"/>
      <c r="EA194" s="409"/>
      <c r="EB194" s="409"/>
      <c r="EC194" s="409"/>
      <c r="ED194" s="409"/>
      <c r="EE194" s="409"/>
      <c r="EF194" s="409"/>
      <c r="EG194" s="409"/>
      <c r="EH194" s="409"/>
      <c r="EI194" s="409"/>
      <c r="EJ194" s="409"/>
      <c r="EK194" s="409"/>
      <c r="EL194" s="409"/>
      <c r="EM194" s="409"/>
      <c r="EN194" s="409"/>
      <c r="EO194" s="409"/>
      <c r="EP194" s="409"/>
      <c r="EQ194" s="409"/>
      <c r="ER194" s="409"/>
      <c r="ES194" s="409"/>
      <c r="ET194" s="409"/>
      <c r="EU194" s="409"/>
      <c r="EV194" s="409"/>
      <c r="EW194" s="409"/>
      <c r="EX194" s="409"/>
      <c r="EY194" s="409"/>
      <c r="EZ194" s="409"/>
      <c r="FA194" s="409"/>
      <c r="FB194" s="409"/>
      <c r="FC194" s="409"/>
      <c r="FD194" s="409"/>
      <c r="FE194" s="409"/>
      <c r="FF194" s="409"/>
      <c r="FG194" s="409"/>
      <c r="FH194" s="409"/>
      <c r="FI194" s="409"/>
      <c r="FJ194" s="409"/>
      <c r="FK194" s="409"/>
      <c r="FL194" s="409"/>
      <c r="FM194" s="409"/>
      <c r="FN194" s="409"/>
      <c r="FO194" s="409"/>
      <c r="FP194" s="409"/>
      <c r="FQ194" s="409"/>
      <c r="FR194" s="409"/>
      <c r="FS194" s="409"/>
      <c r="FT194" s="409"/>
      <c r="FU194" s="409"/>
      <c r="FV194" s="409"/>
      <c r="FW194" s="409"/>
      <c r="FX194" s="409"/>
      <c r="FY194" s="409"/>
      <c r="FZ194" s="409"/>
      <c r="GA194" s="409"/>
      <c r="GB194" s="409"/>
      <c r="GC194" s="409"/>
      <c r="GD194" s="409"/>
      <c r="GE194" s="409"/>
      <c r="GF194" s="409"/>
      <c r="GG194" s="409"/>
      <c r="GH194" s="409"/>
      <c r="GI194" s="409"/>
      <c r="GJ194" s="409"/>
      <c r="GK194" s="409"/>
      <c r="GL194" s="409"/>
      <c r="GM194" s="409"/>
      <c r="GN194" s="409"/>
      <c r="GO194" s="409"/>
      <c r="GP194" s="409"/>
      <c r="GQ194" s="409"/>
      <c r="GR194" s="409"/>
      <c r="GS194" s="409"/>
      <c r="GT194" s="409"/>
      <c r="GU194" s="409"/>
      <c r="GV194" s="409"/>
      <c r="GW194" s="409"/>
      <c r="GX194" s="409"/>
      <c r="GY194" s="409"/>
      <c r="GZ194" s="409"/>
      <c r="HA194" s="409"/>
      <c r="HB194" s="409"/>
      <c r="HC194" s="409"/>
      <c r="HD194" s="409"/>
      <c r="HE194" s="409"/>
      <c r="HF194" s="409"/>
      <c r="HG194" s="409"/>
      <c r="HH194" s="409"/>
      <c r="HI194" s="409"/>
      <c r="HJ194" s="409"/>
      <c r="HK194" s="409"/>
      <c r="HL194" s="409"/>
      <c r="HM194" s="409"/>
      <c r="HN194" s="409"/>
      <c r="HO194" s="409"/>
      <c r="HP194" s="409"/>
      <c r="HQ194" s="409"/>
      <c r="HR194" s="409"/>
      <c r="HS194" s="409"/>
      <c r="HT194" s="409"/>
      <c r="HU194" s="409"/>
      <c r="HV194" s="409"/>
      <c r="HW194" s="409"/>
      <c r="HX194" s="409"/>
      <c r="HY194" s="409"/>
      <c r="HZ194" s="409"/>
      <c r="IA194" s="409"/>
      <c r="IB194" s="409"/>
      <c r="IC194" s="409"/>
      <c r="ID194" s="409"/>
      <c r="IE194" s="409"/>
      <c r="IF194" s="409"/>
      <c r="IG194" s="409"/>
      <c r="IH194" s="409"/>
      <c r="II194" s="409"/>
      <c r="IJ194" s="409"/>
      <c r="IK194" s="409"/>
      <c r="IL194" s="409"/>
      <c r="IM194" s="409"/>
      <c r="IN194" s="409"/>
      <c r="IO194" s="409"/>
      <c r="IP194" s="409"/>
      <c r="IQ194" s="409"/>
      <c r="IR194" s="409"/>
      <c r="IS194" s="409"/>
      <c r="IT194" s="409"/>
      <c r="IU194" s="409"/>
      <c r="IV194" s="409"/>
    </row>
    <row r="195" spans="1:256" s="404" customFormat="1" ht="30">
      <c r="A195" s="67">
        <v>186</v>
      </c>
      <c r="B195" s="456" t="s">
        <v>4986</v>
      </c>
      <c r="C195" s="488" t="s">
        <v>1584</v>
      </c>
      <c r="D195" s="456" t="s">
        <v>4968</v>
      </c>
      <c r="E195" s="456" t="s">
        <v>5368</v>
      </c>
      <c r="F195" s="456" t="s">
        <v>1015</v>
      </c>
      <c r="G195" s="456" t="s">
        <v>5369</v>
      </c>
      <c r="H195" s="456" t="s">
        <v>5836</v>
      </c>
      <c r="I195" s="456" t="s">
        <v>311</v>
      </c>
      <c r="J195" s="338"/>
      <c r="K195" s="338"/>
      <c r="L195" s="338"/>
      <c r="M195" s="405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  <c r="AA195" s="409"/>
      <c r="AB195" s="409"/>
      <c r="AC195" s="409"/>
      <c r="AD195" s="409"/>
      <c r="AE195" s="409"/>
      <c r="AF195" s="409"/>
      <c r="AG195" s="409"/>
      <c r="AH195" s="409"/>
      <c r="AI195" s="409"/>
      <c r="AJ195" s="409"/>
      <c r="AK195" s="409"/>
      <c r="AL195" s="409"/>
      <c r="AM195" s="409"/>
      <c r="AN195" s="409"/>
      <c r="AO195" s="409"/>
      <c r="AP195" s="409"/>
      <c r="AQ195" s="409"/>
      <c r="AR195" s="409"/>
      <c r="AS195" s="409"/>
      <c r="AT195" s="409"/>
      <c r="AU195" s="409"/>
      <c r="AV195" s="409"/>
      <c r="AW195" s="409"/>
      <c r="AX195" s="409"/>
      <c r="AY195" s="409"/>
      <c r="AZ195" s="409"/>
      <c r="BA195" s="409"/>
      <c r="BB195" s="409"/>
      <c r="BC195" s="409"/>
      <c r="BD195" s="409"/>
      <c r="BE195" s="409"/>
      <c r="BF195" s="409"/>
      <c r="BG195" s="409"/>
      <c r="BH195" s="409"/>
      <c r="BI195" s="409"/>
      <c r="BJ195" s="409"/>
      <c r="BK195" s="409"/>
      <c r="BL195" s="409"/>
      <c r="BM195" s="409"/>
      <c r="BN195" s="409"/>
      <c r="BO195" s="409"/>
      <c r="BP195" s="409"/>
      <c r="BQ195" s="409"/>
      <c r="BR195" s="409"/>
      <c r="BS195" s="409"/>
      <c r="BT195" s="409"/>
      <c r="BU195" s="409"/>
      <c r="BV195" s="409"/>
      <c r="BW195" s="409"/>
      <c r="BX195" s="409"/>
      <c r="BY195" s="409"/>
      <c r="BZ195" s="409"/>
      <c r="CA195" s="409"/>
      <c r="CB195" s="409"/>
      <c r="CC195" s="409"/>
      <c r="CD195" s="409"/>
      <c r="CE195" s="409"/>
      <c r="CF195" s="409"/>
      <c r="CG195" s="409"/>
      <c r="CH195" s="409"/>
      <c r="CI195" s="409"/>
      <c r="CJ195" s="409"/>
      <c r="CK195" s="409"/>
      <c r="CL195" s="409"/>
      <c r="CM195" s="409"/>
      <c r="CN195" s="409"/>
      <c r="CO195" s="409"/>
      <c r="CP195" s="409"/>
      <c r="CQ195" s="409"/>
      <c r="CR195" s="409"/>
      <c r="CS195" s="409"/>
      <c r="CT195" s="409"/>
      <c r="CU195" s="409"/>
      <c r="CV195" s="409"/>
      <c r="CW195" s="409"/>
      <c r="CX195" s="409"/>
      <c r="CY195" s="409"/>
      <c r="CZ195" s="409"/>
      <c r="DA195" s="409"/>
      <c r="DB195" s="409"/>
      <c r="DC195" s="409"/>
      <c r="DD195" s="409"/>
      <c r="DE195" s="409"/>
      <c r="DF195" s="409"/>
      <c r="DG195" s="409"/>
      <c r="DH195" s="409"/>
      <c r="DI195" s="409"/>
      <c r="DJ195" s="409"/>
      <c r="DK195" s="409"/>
      <c r="DL195" s="409"/>
      <c r="DM195" s="409"/>
      <c r="DN195" s="409"/>
      <c r="DO195" s="409"/>
      <c r="DP195" s="409"/>
      <c r="DQ195" s="409"/>
      <c r="DR195" s="409"/>
      <c r="DS195" s="409"/>
      <c r="DT195" s="409"/>
      <c r="DU195" s="409"/>
      <c r="DV195" s="409"/>
      <c r="DW195" s="409"/>
      <c r="DX195" s="409"/>
      <c r="DY195" s="409"/>
      <c r="DZ195" s="409"/>
      <c r="EA195" s="409"/>
      <c r="EB195" s="409"/>
      <c r="EC195" s="409"/>
      <c r="ED195" s="409"/>
      <c r="EE195" s="409"/>
      <c r="EF195" s="409"/>
      <c r="EG195" s="409"/>
      <c r="EH195" s="409"/>
      <c r="EI195" s="409"/>
      <c r="EJ195" s="409"/>
      <c r="EK195" s="409"/>
      <c r="EL195" s="409"/>
      <c r="EM195" s="409"/>
      <c r="EN195" s="409"/>
      <c r="EO195" s="409"/>
      <c r="EP195" s="409"/>
      <c r="EQ195" s="409"/>
      <c r="ER195" s="409"/>
      <c r="ES195" s="409"/>
      <c r="ET195" s="409"/>
      <c r="EU195" s="409"/>
      <c r="EV195" s="409"/>
      <c r="EW195" s="409"/>
      <c r="EX195" s="409"/>
      <c r="EY195" s="409"/>
      <c r="EZ195" s="409"/>
      <c r="FA195" s="409"/>
      <c r="FB195" s="409"/>
      <c r="FC195" s="409"/>
      <c r="FD195" s="409"/>
      <c r="FE195" s="409"/>
      <c r="FF195" s="409"/>
      <c r="FG195" s="409"/>
      <c r="FH195" s="409"/>
      <c r="FI195" s="409"/>
      <c r="FJ195" s="409"/>
      <c r="FK195" s="409"/>
      <c r="FL195" s="409"/>
      <c r="FM195" s="409"/>
      <c r="FN195" s="409"/>
      <c r="FO195" s="409"/>
      <c r="FP195" s="409"/>
      <c r="FQ195" s="409"/>
      <c r="FR195" s="409"/>
      <c r="FS195" s="409"/>
      <c r="FT195" s="409"/>
      <c r="FU195" s="409"/>
      <c r="FV195" s="409"/>
      <c r="FW195" s="409"/>
      <c r="FX195" s="409"/>
      <c r="FY195" s="409"/>
      <c r="FZ195" s="409"/>
      <c r="GA195" s="409"/>
      <c r="GB195" s="409"/>
      <c r="GC195" s="409"/>
      <c r="GD195" s="409"/>
      <c r="GE195" s="409"/>
      <c r="GF195" s="409"/>
      <c r="GG195" s="409"/>
      <c r="GH195" s="409"/>
      <c r="GI195" s="409"/>
      <c r="GJ195" s="409"/>
      <c r="GK195" s="409"/>
      <c r="GL195" s="409"/>
      <c r="GM195" s="409"/>
      <c r="GN195" s="409"/>
      <c r="GO195" s="409"/>
      <c r="GP195" s="409"/>
      <c r="GQ195" s="409"/>
      <c r="GR195" s="409"/>
      <c r="GS195" s="409"/>
      <c r="GT195" s="409"/>
      <c r="GU195" s="409"/>
      <c r="GV195" s="409"/>
      <c r="GW195" s="409"/>
      <c r="GX195" s="409"/>
      <c r="GY195" s="409"/>
      <c r="GZ195" s="409"/>
      <c r="HA195" s="409"/>
      <c r="HB195" s="409"/>
      <c r="HC195" s="409"/>
      <c r="HD195" s="409"/>
      <c r="HE195" s="409"/>
      <c r="HF195" s="409"/>
      <c r="HG195" s="409"/>
      <c r="HH195" s="409"/>
      <c r="HI195" s="409"/>
      <c r="HJ195" s="409"/>
      <c r="HK195" s="409"/>
      <c r="HL195" s="409"/>
      <c r="HM195" s="409"/>
      <c r="HN195" s="409"/>
      <c r="HO195" s="409"/>
      <c r="HP195" s="409"/>
      <c r="HQ195" s="409"/>
      <c r="HR195" s="409"/>
      <c r="HS195" s="409"/>
      <c r="HT195" s="409"/>
      <c r="HU195" s="409"/>
      <c r="HV195" s="409"/>
      <c r="HW195" s="409"/>
      <c r="HX195" s="409"/>
      <c r="HY195" s="409"/>
      <c r="HZ195" s="409"/>
      <c r="IA195" s="409"/>
      <c r="IB195" s="409"/>
      <c r="IC195" s="409"/>
      <c r="ID195" s="409"/>
      <c r="IE195" s="409"/>
      <c r="IF195" s="409"/>
      <c r="IG195" s="409"/>
      <c r="IH195" s="409"/>
      <c r="II195" s="409"/>
      <c r="IJ195" s="409"/>
      <c r="IK195" s="409"/>
      <c r="IL195" s="409"/>
      <c r="IM195" s="409"/>
      <c r="IN195" s="409"/>
      <c r="IO195" s="409"/>
      <c r="IP195" s="409"/>
      <c r="IQ195" s="409"/>
      <c r="IR195" s="409"/>
      <c r="IS195" s="409"/>
      <c r="IT195" s="409"/>
      <c r="IU195" s="409"/>
      <c r="IV195" s="409"/>
    </row>
    <row r="196" spans="1:256" s="404" customFormat="1" ht="30">
      <c r="A196" s="67">
        <v>187</v>
      </c>
      <c r="B196" s="456" t="s">
        <v>4986</v>
      </c>
      <c r="C196" s="488" t="s">
        <v>1584</v>
      </c>
      <c r="D196" s="456" t="s">
        <v>310</v>
      </c>
      <c r="E196" s="456" t="s">
        <v>5370</v>
      </c>
      <c r="F196" s="456" t="s">
        <v>5371</v>
      </c>
      <c r="G196" s="456" t="s">
        <v>5372</v>
      </c>
      <c r="H196" s="456" t="s">
        <v>5837</v>
      </c>
      <c r="I196" s="456" t="s">
        <v>311</v>
      </c>
      <c r="J196" s="301"/>
      <c r="K196" s="338"/>
      <c r="L196" s="338"/>
      <c r="M196" s="405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  <c r="AA196" s="409"/>
      <c r="AB196" s="409"/>
      <c r="AC196" s="409"/>
      <c r="AD196" s="409"/>
      <c r="AE196" s="409"/>
      <c r="AF196" s="409"/>
      <c r="AG196" s="409"/>
      <c r="AH196" s="409"/>
      <c r="AI196" s="409"/>
      <c r="AJ196" s="409"/>
      <c r="AK196" s="409"/>
      <c r="AL196" s="409"/>
      <c r="AM196" s="409"/>
      <c r="AN196" s="409"/>
      <c r="AO196" s="409"/>
      <c r="AP196" s="409"/>
      <c r="AQ196" s="409"/>
      <c r="AR196" s="409"/>
      <c r="AS196" s="409"/>
      <c r="AT196" s="409"/>
      <c r="AU196" s="409"/>
      <c r="AV196" s="409"/>
      <c r="AW196" s="409"/>
      <c r="AX196" s="409"/>
      <c r="AY196" s="409"/>
      <c r="AZ196" s="409"/>
      <c r="BA196" s="409"/>
      <c r="BB196" s="409"/>
      <c r="BC196" s="409"/>
      <c r="BD196" s="409"/>
      <c r="BE196" s="409"/>
      <c r="BF196" s="409"/>
      <c r="BG196" s="409"/>
      <c r="BH196" s="409"/>
      <c r="BI196" s="409"/>
      <c r="BJ196" s="409"/>
      <c r="BK196" s="409"/>
      <c r="BL196" s="409"/>
      <c r="BM196" s="409"/>
      <c r="BN196" s="409"/>
      <c r="BO196" s="409"/>
      <c r="BP196" s="409"/>
      <c r="BQ196" s="409"/>
      <c r="BR196" s="409"/>
      <c r="BS196" s="409"/>
      <c r="BT196" s="409"/>
      <c r="BU196" s="409"/>
      <c r="BV196" s="409"/>
      <c r="BW196" s="409"/>
      <c r="BX196" s="409"/>
      <c r="BY196" s="409"/>
      <c r="BZ196" s="409"/>
      <c r="CA196" s="409"/>
      <c r="CB196" s="409"/>
      <c r="CC196" s="409"/>
      <c r="CD196" s="409"/>
      <c r="CE196" s="409"/>
      <c r="CF196" s="409"/>
      <c r="CG196" s="409"/>
      <c r="CH196" s="409"/>
      <c r="CI196" s="409"/>
      <c r="CJ196" s="409"/>
      <c r="CK196" s="409"/>
      <c r="CL196" s="409"/>
      <c r="CM196" s="409"/>
      <c r="CN196" s="409"/>
      <c r="CO196" s="409"/>
      <c r="CP196" s="409"/>
      <c r="CQ196" s="409"/>
      <c r="CR196" s="409"/>
      <c r="CS196" s="409"/>
      <c r="CT196" s="409"/>
      <c r="CU196" s="409"/>
      <c r="CV196" s="409"/>
      <c r="CW196" s="409"/>
      <c r="CX196" s="409"/>
      <c r="CY196" s="409"/>
      <c r="CZ196" s="409"/>
      <c r="DA196" s="409"/>
      <c r="DB196" s="409"/>
      <c r="DC196" s="409"/>
      <c r="DD196" s="409"/>
      <c r="DE196" s="409"/>
      <c r="DF196" s="409"/>
      <c r="DG196" s="409"/>
      <c r="DH196" s="409"/>
      <c r="DI196" s="409"/>
      <c r="DJ196" s="409"/>
      <c r="DK196" s="409"/>
      <c r="DL196" s="409"/>
      <c r="DM196" s="409"/>
      <c r="DN196" s="409"/>
      <c r="DO196" s="409"/>
      <c r="DP196" s="409"/>
      <c r="DQ196" s="409"/>
      <c r="DR196" s="409"/>
      <c r="DS196" s="409"/>
      <c r="DT196" s="409"/>
      <c r="DU196" s="409"/>
      <c r="DV196" s="409"/>
      <c r="DW196" s="409"/>
      <c r="DX196" s="409"/>
      <c r="DY196" s="409"/>
      <c r="DZ196" s="409"/>
      <c r="EA196" s="409"/>
      <c r="EB196" s="409"/>
      <c r="EC196" s="409"/>
      <c r="ED196" s="409"/>
      <c r="EE196" s="409"/>
      <c r="EF196" s="409"/>
      <c r="EG196" s="409"/>
      <c r="EH196" s="409"/>
      <c r="EI196" s="409"/>
      <c r="EJ196" s="409"/>
      <c r="EK196" s="409"/>
      <c r="EL196" s="409"/>
      <c r="EM196" s="409"/>
      <c r="EN196" s="409"/>
      <c r="EO196" s="409"/>
      <c r="EP196" s="409"/>
      <c r="EQ196" s="409"/>
      <c r="ER196" s="409"/>
      <c r="ES196" s="409"/>
      <c r="ET196" s="409"/>
      <c r="EU196" s="409"/>
      <c r="EV196" s="409"/>
      <c r="EW196" s="409"/>
      <c r="EX196" s="409"/>
      <c r="EY196" s="409"/>
      <c r="EZ196" s="409"/>
      <c r="FA196" s="409"/>
      <c r="FB196" s="409"/>
      <c r="FC196" s="409"/>
      <c r="FD196" s="409"/>
      <c r="FE196" s="409"/>
      <c r="FF196" s="409"/>
      <c r="FG196" s="409"/>
      <c r="FH196" s="409"/>
      <c r="FI196" s="409"/>
      <c r="FJ196" s="409"/>
      <c r="FK196" s="409"/>
      <c r="FL196" s="409"/>
      <c r="FM196" s="409"/>
      <c r="FN196" s="409"/>
      <c r="FO196" s="409"/>
      <c r="FP196" s="409"/>
      <c r="FQ196" s="409"/>
      <c r="FR196" s="409"/>
      <c r="FS196" s="409"/>
      <c r="FT196" s="409"/>
      <c r="FU196" s="409"/>
      <c r="FV196" s="409"/>
      <c r="FW196" s="409"/>
      <c r="FX196" s="409"/>
      <c r="FY196" s="409"/>
      <c r="FZ196" s="409"/>
      <c r="GA196" s="409"/>
      <c r="GB196" s="409"/>
      <c r="GC196" s="409"/>
      <c r="GD196" s="409"/>
      <c r="GE196" s="409"/>
      <c r="GF196" s="409"/>
      <c r="GG196" s="409"/>
      <c r="GH196" s="409"/>
      <c r="GI196" s="409"/>
      <c r="GJ196" s="409"/>
      <c r="GK196" s="409"/>
      <c r="GL196" s="409"/>
      <c r="GM196" s="409"/>
      <c r="GN196" s="409"/>
      <c r="GO196" s="409"/>
      <c r="GP196" s="409"/>
      <c r="GQ196" s="409"/>
      <c r="GR196" s="409"/>
      <c r="GS196" s="409"/>
      <c r="GT196" s="409"/>
      <c r="GU196" s="409"/>
      <c r="GV196" s="409"/>
      <c r="GW196" s="409"/>
      <c r="GX196" s="409"/>
      <c r="GY196" s="409"/>
      <c r="GZ196" s="409"/>
      <c r="HA196" s="409"/>
      <c r="HB196" s="409"/>
      <c r="HC196" s="409"/>
      <c r="HD196" s="409"/>
      <c r="HE196" s="409"/>
      <c r="HF196" s="409"/>
      <c r="HG196" s="409"/>
      <c r="HH196" s="409"/>
      <c r="HI196" s="409"/>
      <c r="HJ196" s="409"/>
      <c r="HK196" s="409"/>
      <c r="HL196" s="409"/>
      <c r="HM196" s="409"/>
      <c r="HN196" s="409"/>
      <c r="HO196" s="409"/>
      <c r="HP196" s="409"/>
      <c r="HQ196" s="409"/>
      <c r="HR196" s="409"/>
      <c r="HS196" s="409"/>
      <c r="HT196" s="409"/>
      <c r="HU196" s="409"/>
      <c r="HV196" s="409"/>
      <c r="HW196" s="409"/>
      <c r="HX196" s="409"/>
      <c r="HY196" s="409"/>
      <c r="HZ196" s="409"/>
      <c r="IA196" s="409"/>
      <c r="IB196" s="409"/>
      <c r="IC196" s="409"/>
      <c r="ID196" s="409"/>
      <c r="IE196" s="409"/>
      <c r="IF196" s="409"/>
      <c r="IG196" s="409"/>
      <c r="IH196" s="409"/>
      <c r="II196" s="409"/>
      <c r="IJ196" s="409"/>
      <c r="IK196" s="409"/>
      <c r="IL196" s="409"/>
      <c r="IM196" s="409"/>
      <c r="IN196" s="409"/>
      <c r="IO196" s="409"/>
      <c r="IP196" s="409"/>
      <c r="IQ196" s="409"/>
      <c r="IR196" s="409"/>
      <c r="IS196" s="409"/>
      <c r="IT196" s="409"/>
      <c r="IU196" s="409"/>
      <c r="IV196" s="409"/>
    </row>
    <row r="197" spans="1:256" s="404" customFormat="1" ht="30">
      <c r="A197" s="65">
        <v>188</v>
      </c>
      <c r="B197" s="456" t="s">
        <v>4986</v>
      </c>
      <c r="C197" s="488" t="s">
        <v>1584</v>
      </c>
      <c r="D197" s="456" t="s">
        <v>1586</v>
      </c>
      <c r="E197" s="456" t="s">
        <v>5373</v>
      </c>
      <c r="F197" s="456" t="s">
        <v>1649</v>
      </c>
      <c r="G197" s="456" t="s">
        <v>5374</v>
      </c>
      <c r="H197" s="456" t="s">
        <v>5838</v>
      </c>
      <c r="I197" s="456" t="s">
        <v>311</v>
      </c>
      <c r="J197" s="338"/>
      <c r="K197" s="338"/>
      <c r="L197" s="338"/>
      <c r="M197" s="405"/>
      <c r="N197" s="409"/>
      <c r="O197" s="409"/>
      <c r="P197" s="409"/>
      <c r="Q197" s="409"/>
      <c r="R197" s="409"/>
      <c r="S197" s="409"/>
      <c r="T197" s="409"/>
      <c r="U197" s="409"/>
      <c r="V197" s="409"/>
      <c r="W197" s="409"/>
      <c r="X197" s="409"/>
      <c r="Y197" s="409"/>
      <c r="Z197" s="409"/>
      <c r="AA197" s="409"/>
      <c r="AB197" s="409"/>
      <c r="AC197" s="409"/>
      <c r="AD197" s="409"/>
      <c r="AE197" s="409"/>
      <c r="AF197" s="409"/>
      <c r="AG197" s="409"/>
      <c r="AH197" s="409"/>
      <c r="AI197" s="409"/>
      <c r="AJ197" s="409"/>
      <c r="AK197" s="409"/>
      <c r="AL197" s="409"/>
      <c r="AM197" s="409"/>
      <c r="AN197" s="409"/>
      <c r="AO197" s="409"/>
      <c r="AP197" s="409"/>
      <c r="AQ197" s="409"/>
      <c r="AR197" s="409"/>
      <c r="AS197" s="409"/>
      <c r="AT197" s="409"/>
      <c r="AU197" s="409"/>
      <c r="AV197" s="409"/>
      <c r="AW197" s="409"/>
      <c r="AX197" s="409"/>
      <c r="AY197" s="409"/>
      <c r="AZ197" s="409"/>
      <c r="BA197" s="409"/>
      <c r="BB197" s="409"/>
      <c r="BC197" s="409"/>
      <c r="BD197" s="409"/>
      <c r="BE197" s="409"/>
      <c r="BF197" s="409"/>
      <c r="BG197" s="409"/>
      <c r="BH197" s="409"/>
      <c r="BI197" s="409"/>
      <c r="BJ197" s="409"/>
      <c r="BK197" s="409"/>
      <c r="BL197" s="409"/>
      <c r="BM197" s="409"/>
      <c r="BN197" s="409"/>
      <c r="BO197" s="409"/>
      <c r="BP197" s="409"/>
      <c r="BQ197" s="409"/>
      <c r="BR197" s="409"/>
      <c r="BS197" s="409"/>
      <c r="BT197" s="409"/>
      <c r="BU197" s="409"/>
      <c r="BV197" s="409"/>
      <c r="BW197" s="409"/>
      <c r="BX197" s="409"/>
      <c r="BY197" s="409"/>
      <c r="BZ197" s="409"/>
      <c r="CA197" s="409"/>
      <c r="CB197" s="409"/>
      <c r="CC197" s="409"/>
      <c r="CD197" s="409"/>
      <c r="CE197" s="409"/>
      <c r="CF197" s="409"/>
      <c r="CG197" s="409"/>
      <c r="CH197" s="409"/>
      <c r="CI197" s="409"/>
      <c r="CJ197" s="409"/>
      <c r="CK197" s="409"/>
      <c r="CL197" s="409"/>
      <c r="CM197" s="409"/>
      <c r="CN197" s="409"/>
      <c r="CO197" s="409"/>
      <c r="CP197" s="409"/>
      <c r="CQ197" s="409"/>
      <c r="CR197" s="409"/>
      <c r="CS197" s="409"/>
      <c r="CT197" s="409"/>
      <c r="CU197" s="409"/>
      <c r="CV197" s="409"/>
      <c r="CW197" s="409"/>
      <c r="CX197" s="409"/>
      <c r="CY197" s="409"/>
      <c r="CZ197" s="409"/>
      <c r="DA197" s="409"/>
      <c r="DB197" s="409"/>
      <c r="DC197" s="409"/>
      <c r="DD197" s="409"/>
      <c r="DE197" s="409"/>
      <c r="DF197" s="409"/>
      <c r="DG197" s="409"/>
      <c r="DH197" s="409"/>
      <c r="DI197" s="409"/>
      <c r="DJ197" s="409"/>
      <c r="DK197" s="409"/>
      <c r="DL197" s="409"/>
      <c r="DM197" s="409"/>
      <c r="DN197" s="409"/>
      <c r="DO197" s="409"/>
      <c r="DP197" s="409"/>
      <c r="DQ197" s="409"/>
      <c r="DR197" s="409"/>
      <c r="DS197" s="409"/>
      <c r="DT197" s="409"/>
      <c r="DU197" s="409"/>
      <c r="DV197" s="409"/>
      <c r="DW197" s="409"/>
      <c r="DX197" s="409"/>
      <c r="DY197" s="409"/>
      <c r="DZ197" s="409"/>
      <c r="EA197" s="409"/>
      <c r="EB197" s="409"/>
      <c r="EC197" s="409"/>
      <c r="ED197" s="409"/>
      <c r="EE197" s="409"/>
      <c r="EF197" s="409"/>
      <c r="EG197" s="409"/>
      <c r="EH197" s="409"/>
      <c r="EI197" s="409"/>
      <c r="EJ197" s="409"/>
      <c r="EK197" s="409"/>
      <c r="EL197" s="409"/>
      <c r="EM197" s="409"/>
      <c r="EN197" s="409"/>
      <c r="EO197" s="409"/>
      <c r="EP197" s="409"/>
      <c r="EQ197" s="409"/>
      <c r="ER197" s="409"/>
      <c r="ES197" s="409"/>
      <c r="ET197" s="409"/>
      <c r="EU197" s="409"/>
      <c r="EV197" s="409"/>
      <c r="EW197" s="409"/>
      <c r="EX197" s="409"/>
      <c r="EY197" s="409"/>
      <c r="EZ197" s="409"/>
      <c r="FA197" s="409"/>
      <c r="FB197" s="409"/>
      <c r="FC197" s="409"/>
      <c r="FD197" s="409"/>
      <c r="FE197" s="409"/>
      <c r="FF197" s="409"/>
      <c r="FG197" s="409"/>
      <c r="FH197" s="409"/>
      <c r="FI197" s="409"/>
      <c r="FJ197" s="409"/>
      <c r="FK197" s="409"/>
      <c r="FL197" s="409"/>
      <c r="FM197" s="409"/>
      <c r="FN197" s="409"/>
      <c r="FO197" s="409"/>
      <c r="FP197" s="409"/>
      <c r="FQ197" s="409"/>
      <c r="FR197" s="409"/>
      <c r="FS197" s="409"/>
      <c r="FT197" s="409"/>
      <c r="FU197" s="409"/>
      <c r="FV197" s="409"/>
      <c r="FW197" s="409"/>
      <c r="FX197" s="409"/>
      <c r="FY197" s="409"/>
      <c r="FZ197" s="409"/>
      <c r="GA197" s="409"/>
      <c r="GB197" s="409"/>
      <c r="GC197" s="409"/>
      <c r="GD197" s="409"/>
      <c r="GE197" s="409"/>
      <c r="GF197" s="409"/>
      <c r="GG197" s="409"/>
      <c r="GH197" s="409"/>
      <c r="GI197" s="409"/>
      <c r="GJ197" s="409"/>
      <c r="GK197" s="409"/>
      <c r="GL197" s="409"/>
      <c r="GM197" s="409"/>
      <c r="GN197" s="409"/>
      <c r="GO197" s="409"/>
      <c r="GP197" s="409"/>
      <c r="GQ197" s="409"/>
      <c r="GR197" s="409"/>
      <c r="GS197" s="409"/>
      <c r="GT197" s="409"/>
      <c r="GU197" s="409"/>
      <c r="GV197" s="409"/>
      <c r="GW197" s="409"/>
      <c r="GX197" s="409"/>
      <c r="GY197" s="409"/>
      <c r="GZ197" s="409"/>
      <c r="HA197" s="409"/>
      <c r="HB197" s="409"/>
      <c r="HC197" s="409"/>
      <c r="HD197" s="409"/>
      <c r="HE197" s="409"/>
      <c r="HF197" s="409"/>
      <c r="HG197" s="409"/>
      <c r="HH197" s="409"/>
      <c r="HI197" s="409"/>
      <c r="HJ197" s="409"/>
      <c r="HK197" s="409"/>
      <c r="HL197" s="409"/>
      <c r="HM197" s="409"/>
      <c r="HN197" s="409"/>
      <c r="HO197" s="409"/>
      <c r="HP197" s="409"/>
      <c r="HQ197" s="409"/>
      <c r="HR197" s="409"/>
      <c r="HS197" s="409"/>
      <c r="HT197" s="409"/>
      <c r="HU197" s="409"/>
      <c r="HV197" s="409"/>
      <c r="HW197" s="409"/>
      <c r="HX197" s="409"/>
      <c r="HY197" s="409"/>
      <c r="HZ197" s="409"/>
      <c r="IA197" s="409"/>
      <c r="IB197" s="409"/>
      <c r="IC197" s="409"/>
      <c r="ID197" s="409"/>
      <c r="IE197" s="409"/>
      <c r="IF197" s="409"/>
      <c r="IG197" s="409"/>
      <c r="IH197" s="409"/>
      <c r="II197" s="409"/>
      <c r="IJ197" s="409"/>
      <c r="IK197" s="409"/>
      <c r="IL197" s="409"/>
      <c r="IM197" s="409"/>
      <c r="IN197" s="409"/>
      <c r="IO197" s="409"/>
      <c r="IP197" s="409"/>
      <c r="IQ197" s="409"/>
      <c r="IR197" s="409"/>
      <c r="IS197" s="409"/>
      <c r="IT197" s="409"/>
      <c r="IU197" s="409"/>
      <c r="IV197" s="409"/>
    </row>
    <row r="198" spans="1:256" s="404" customFormat="1" ht="30">
      <c r="A198" s="67">
        <v>189</v>
      </c>
      <c r="B198" s="456" t="s">
        <v>4986</v>
      </c>
      <c r="C198" s="488" t="s">
        <v>1584</v>
      </c>
      <c r="D198" s="456" t="s">
        <v>1586</v>
      </c>
      <c r="E198" s="456" t="s">
        <v>968</v>
      </c>
      <c r="F198" s="456" t="s">
        <v>5081</v>
      </c>
      <c r="G198" s="456" t="s">
        <v>5375</v>
      </c>
      <c r="H198" s="456" t="s">
        <v>5839</v>
      </c>
      <c r="I198" s="456" t="s">
        <v>311</v>
      </c>
      <c r="J198" s="301"/>
      <c r="K198" s="301"/>
      <c r="L198" s="338"/>
      <c r="M198" s="405"/>
      <c r="N198" s="409"/>
      <c r="O198" s="409"/>
      <c r="P198" s="409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  <c r="AA198" s="409"/>
      <c r="AB198" s="409"/>
      <c r="AC198" s="409"/>
      <c r="AD198" s="409"/>
      <c r="AE198" s="409"/>
      <c r="AF198" s="409"/>
      <c r="AG198" s="409"/>
      <c r="AH198" s="409"/>
      <c r="AI198" s="409"/>
      <c r="AJ198" s="409"/>
      <c r="AK198" s="409"/>
      <c r="AL198" s="409"/>
      <c r="AM198" s="409"/>
      <c r="AN198" s="409"/>
      <c r="AO198" s="409"/>
      <c r="AP198" s="409"/>
      <c r="AQ198" s="409"/>
      <c r="AR198" s="409"/>
      <c r="AS198" s="409"/>
      <c r="AT198" s="409"/>
      <c r="AU198" s="409"/>
      <c r="AV198" s="409"/>
      <c r="AW198" s="409"/>
      <c r="AX198" s="409"/>
      <c r="AY198" s="409"/>
      <c r="AZ198" s="409"/>
      <c r="BA198" s="409"/>
      <c r="BB198" s="409"/>
      <c r="BC198" s="409"/>
      <c r="BD198" s="409"/>
      <c r="BE198" s="409"/>
      <c r="BF198" s="409"/>
      <c r="BG198" s="409"/>
      <c r="BH198" s="409"/>
      <c r="BI198" s="409"/>
      <c r="BJ198" s="409"/>
      <c r="BK198" s="409"/>
      <c r="BL198" s="409"/>
      <c r="BM198" s="409"/>
      <c r="BN198" s="409"/>
      <c r="BO198" s="409"/>
      <c r="BP198" s="409"/>
      <c r="BQ198" s="409"/>
      <c r="BR198" s="409"/>
      <c r="BS198" s="409"/>
      <c r="BT198" s="409"/>
      <c r="BU198" s="409"/>
      <c r="BV198" s="409"/>
      <c r="BW198" s="409"/>
      <c r="BX198" s="409"/>
      <c r="BY198" s="409"/>
      <c r="BZ198" s="409"/>
      <c r="CA198" s="409"/>
      <c r="CB198" s="409"/>
      <c r="CC198" s="409"/>
      <c r="CD198" s="409"/>
      <c r="CE198" s="409"/>
      <c r="CF198" s="409"/>
      <c r="CG198" s="409"/>
      <c r="CH198" s="409"/>
      <c r="CI198" s="409"/>
      <c r="CJ198" s="409"/>
      <c r="CK198" s="409"/>
      <c r="CL198" s="409"/>
      <c r="CM198" s="409"/>
      <c r="CN198" s="409"/>
      <c r="CO198" s="409"/>
      <c r="CP198" s="409"/>
      <c r="CQ198" s="409"/>
      <c r="CR198" s="409"/>
      <c r="CS198" s="409"/>
      <c r="CT198" s="409"/>
      <c r="CU198" s="409"/>
      <c r="CV198" s="409"/>
      <c r="CW198" s="409"/>
      <c r="CX198" s="409"/>
      <c r="CY198" s="409"/>
      <c r="CZ198" s="409"/>
      <c r="DA198" s="409"/>
      <c r="DB198" s="409"/>
      <c r="DC198" s="409"/>
      <c r="DD198" s="409"/>
      <c r="DE198" s="409"/>
      <c r="DF198" s="409"/>
      <c r="DG198" s="409"/>
      <c r="DH198" s="409"/>
      <c r="DI198" s="409"/>
      <c r="DJ198" s="409"/>
      <c r="DK198" s="409"/>
      <c r="DL198" s="409"/>
      <c r="DM198" s="409"/>
      <c r="DN198" s="409"/>
      <c r="DO198" s="409"/>
      <c r="DP198" s="409"/>
      <c r="DQ198" s="409"/>
      <c r="DR198" s="409"/>
      <c r="DS198" s="409"/>
      <c r="DT198" s="409"/>
      <c r="DU198" s="409"/>
      <c r="DV198" s="409"/>
      <c r="DW198" s="409"/>
      <c r="DX198" s="409"/>
      <c r="DY198" s="409"/>
      <c r="DZ198" s="409"/>
      <c r="EA198" s="409"/>
      <c r="EB198" s="409"/>
      <c r="EC198" s="409"/>
      <c r="ED198" s="409"/>
      <c r="EE198" s="409"/>
      <c r="EF198" s="409"/>
      <c r="EG198" s="409"/>
      <c r="EH198" s="409"/>
      <c r="EI198" s="409"/>
      <c r="EJ198" s="409"/>
      <c r="EK198" s="409"/>
      <c r="EL198" s="409"/>
      <c r="EM198" s="409"/>
      <c r="EN198" s="409"/>
      <c r="EO198" s="409"/>
      <c r="EP198" s="409"/>
      <c r="EQ198" s="409"/>
      <c r="ER198" s="409"/>
      <c r="ES198" s="409"/>
      <c r="ET198" s="409"/>
      <c r="EU198" s="409"/>
      <c r="EV198" s="409"/>
      <c r="EW198" s="409"/>
      <c r="EX198" s="409"/>
      <c r="EY198" s="409"/>
      <c r="EZ198" s="409"/>
      <c r="FA198" s="409"/>
      <c r="FB198" s="409"/>
      <c r="FC198" s="409"/>
      <c r="FD198" s="409"/>
      <c r="FE198" s="409"/>
      <c r="FF198" s="409"/>
      <c r="FG198" s="409"/>
      <c r="FH198" s="409"/>
      <c r="FI198" s="409"/>
      <c r="FJ198" s="409"/>
      <c r="FK198" s="409"/>
      <c r="FL198" s="409"/>
      <c r="FM198" s="409"/>
      <c r="FN198" s="409"/>
      <c r="FO198" s="409"/>
      <c r="FP198" s="409"/>
      <c r="FQ198" s="409"/>
      <c r="FR198" s="409"/>
      <c r="FS198" s="409"/>
      <c r="FT198" s="409"/>
      <c r="FU198" s="409"/>
      <c r="FV198" s="409"/>
      <c r="FW198" s="409"/>
      <c r="FX198" s="409"/>
      <c r="FY198" s="409"/>
      <c r="FZ198" s="409"/>
      <c r="GA198" s="409"/>
      <c r="GB198" s="409"/>
      <c r="GC198" s="409"/>
      <c r="GD198" s="409"/>
      <c r="GE198" s="409"/>
      <c r="GF198" s="409"/>
      <c r="GG198" s="409"/>
      <c r="GH198" s="409"/>
      <c r="GI198" s="409"/>
      <c r="GJ198" s="409"/>
      <c r="GK198" s="409"/>
      <c r="GL198" s="409"/>
      <c r="GM198" s="409"/>
      <c r="GN198" s="409"/>
      <c r="GO198" s="409"/>
      <c r="GP198" s="409"/>
      <c r="GQ198" s="409"/>
      <c r="GR198" s="409"/>
      <c r="GS198" s="409"/>
      <c r="GT198" s="409"/>
      <c r="GU198" s="409"/>
      <c r="GV198" s="409"/>
      <c r="GW198" s="409"/>
      <c r="GX198" s="409"/>
      <c r="GY198" s="409"/>
      <c r="GZ198" s="409"/>
      <c r="HA198" s="409"/>
      <c r="HB198" s="409"/>
      <c r="HC198" s="409"/>
      <c r="HD198" s="409"/>
      <c r="HE198" s="409"/>
      <c r="HF198" s="409"/>
      <c r="HG198" s="409"/>
      <c r="HH198" s="409"/>
      <c r="HI198" s="409"/>
      <c r="HJ198" s="409"/>
      <c r="HK198" s="409"/>
      <c r="HL198" s="409"/>
      <c r="HM198" s="409"/>
      <c r="HN198" s="409"/>
      <c r="HO198" s="409"/>
      <c r="HP198" s="409"/>
      <c r="HQ198" s="409"/>
      <c r="HR198" s="409"/>
      <c r="HS198" s="409"/>
      <c r="HT198" s="409"/>
      <c r="HU198" s="409"/>
      <c r="HV198" s="409"/>
      <c r="HW198" s="409"/>
      <c r="HX198" s="409"/>
      <c r="HY198" s="409"/>
      <c r="HZ198" s="409"/>
      <c r="IA198" s="409"/>
      <c r="IB198" s="409"/>
      <c r="IC198" s="409"/>
      <c r="ID198" s="409"/>
      <c r="IE198" s="409"/>
      <c r="IF198" s="409"/>
      <c r="IG198" s="409"/>
      <c r="IH198" s="409"/>
      <c r="II198" s="409"/>
      <c r="IJ198" s="409"/>
      <c r="IK198" s="409"/>
      <c r="IL198" s="409"/>
      <c r="IM198" s="409"/>
      <c r="IN198" s="409"/>
      <c r="IO198" s="409"/>
      <c r="IP198" s="409"/>
      <c r="IQ198" s="409"/>
      <c r="IR198" s="409"/>
      <c r="IS198" s="409"/>
      <c r="IT198" s="409"/>
      <c r="IU198" s="409"/>
      <c r="IV198" s="409"/>
    </row>
    <row r="199" spans="1:256" s="404" customFormat="1" ht="30">
      <c r="A199" s="65">
        <v>190</v>
      </c>
      <c r="B199" s="456" t="s">
        <v>4986</v>
      </c>
      <c r="C199" s="488" t="s">
        <v>1584</v>
      </c>
      <c r="D199" s="456" t="s">
        <v>1628</v>
      </c>
      <c r="E199" s="456" t="s">
        <v>5376</v>
      </c>
      <c r="F199" s="456" t="s">
        <v>1695</v>
      </c>
      <c r="G199" s="456" t="s">
        <v>5377</v>
      </c>
      <c r="H199" s="456" t="s">
        <v>5840</v>
      </c>
      <c r="I199" s="456" t="s">
        <v>311</v>
      </c>
      <c r="J199" s="301"/>
      <c r="K199" s="301"/>
      <c r="L199" s="338"/>
      <c r="M199" s="405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  <c r="AA199" s="409"/>
      <c r="AB199" s="409"/>
      <c r="AC199" s="409"/>
      <c r="AD199" s="409"/>
      <c r="AE199" s="409"/>
      <c r="AF199" s="409"/>
      <c r="AG199" s="409"/>
      <c r="AH199" s="409"/>
      <c r="AI199" s="409"/>
      <c r="AJ199" s="409"/>
      <c r="AK199" s="409"/>
      <c r="AL199" s="409"/>
      <c r="AM199" s="409"/>
      <c r="AN199" s="409"/>
      <c r="AO199" s="409"/>
      <c r="AP199" s="409"/>
      <c r="AQ199" s="409"/>
      <c r="AR199" s="409"/>
      <c r="AS199" s="409"/>
      <c r="AT199" s="409"/>
      <c r="AU199" s="409"/>
      <c r="AV199" s="409"/>
      <c r="AW199" s="409"/>
      <c r="AX199" s="409"/>
      <c r="AY199" s="409"/>
      <c r="AZ199" s="409"/>
      <c r="BA199" s="409"/>
      <c r="BB199" s="409"/>
      <c r="BC199" s="409"/>
      <c r="BD199" s="409"/>
      <c r="BE199" s="409"/>
      <c r="BF199" s="409"/>
      <c r="BG199" s="409"/>
      <c r="BH199" s="409"/>
      <c r="BI199" s="409"/>
      <c r="BJ199" s="409"/>
      <c r="BK199" s="409"/>
      <c r="BL199" s="409"/>
      <c r="BM199" s="409"/>
      <c r="BN199" s="409"/>
      <c r="BO199" s="409"/>
      <c r="BP199" s="409"/>
      <c r="BQ199" s="409"/>
      <c r="BR199" s="409"/>
      <c r="BS199" s="409"/>
      <c r="BT199" s="409"/>
      <c r="BU199" s="409"/>
      <c r="BV199" s="409"/>
      <c r="BW199" s="409"/>
      <c r="BX199" s="409"/>
      <c r="BY199" s="409"/>
      <c r="BZ199" s="409"/>
      <c r="CA199" s="409"/>
      <c r="CB199" s="409"/>
      <c r="CC199" s="409"/>
      <c r="CD199" s="409"/>
      <c r="CE199" s="409"/>
      <c r="CF199" s="409"/>
      <c r="CG199" s="409"/>
      <c r="CH199" s="409"/>
      <c r="CI199" s="409"/>
      <c r="CJ199" s="409"/>
      <c r="CK199" s="409"/>
      <c r="CL199" s="409"/>
      <c r="CM199" s="409"/>
      <c r="CN199" s="409"/>
      <c r="CO199" s="409"/>
      <c r="CP199" s="409"/>
      <c r="CQ199" s="409"/>
      <c r="CR199" s="409"/>
      <c r="CS199" s="409"/>
      <c r="CT199" s="409"/>
      <c r="CU199" s="409"/>
      <c r="CV199" s="409"/>
      <c r="CW199" s="409"/>
      <c r="CX199" s="409"/>
      <c r="CY199" s="409"/>
      <c r="CZ199" s="409"/>
      <c r="DA199" s="409"/>
      <c r="DB199" s="409"/>
      <c r="DC199" s="409"/>
      <c r="DD199" s="409"/>
      <c r="DE199" s="409"/>
      <c r="DF199" s="409"/>
      <c r="DG199" s="409"/>
      <c r="DH199" s="409"/>
      <c r="DI199" s="409"/>
      <c r="DJ199" s="409"/>
      <c r="DK199" s="409"/>
      <c r="DL199" s="409"/>
      <c r="DM199" s="409"/>
      <c r="DN199" s="409"/>
      <c r="DO199" s="409"/>
      <c r="DP199" s="409"/>
      <c r="DQ199" s="409"/>
      <c r="DR199" s="409"/>
      <c r="DS199" s="409"/>
      <c r="DT199" s="409"/>
      <c r="DU199" s="409"/>
      <c r="DV199" s="409"/>
      <c r="DW199" s="409"/>
      <c r="DX199" s="409"/>
      <c r="DY199" s="409"/>
      <c r="DZ199" s="409"/>
      <c r="EA199" s="409"/>
      <c r="EB199" s="409"/>
      <c r="EC199" s="409"/>
      <c r="ED199" s="409"/>
      <c r="EE199" s="409"/>
      <c r="EF199" s="409"/>
      <c r="EG199" s="409"/>
      <c r="EH199" s="409"/>
      <c r="EI199" s="409"/>
      <c r="EJ199" s="409"/>
      <c r="EK199" s="409"/>
      <c r="EL199" s="409"/>
      <c r="EM199" s="409"/>
      <c r="EN199" s="409"/>
      <c r="EO199" s="409"/>
      <c r="EP199" s="409"/>
      <c r="EQ199" s="409"/>
      <c r="ER199" s="409"/>
      <c r="ES199" s="409"/>
      <c r="ET199" s="409"/>
      <c r="EU199" s="409"/>
      <c r="EV199" s="409"/>
      <c r="EW199" s="409"/>
      <c r="EX199" s="409"/>
      <c r="EY199" s="409"/>
      <c r="EZ199" s="409"/>
      <c r="FA199" s="409"/>
      <c r="FB199" s="409"/>
      <c r="FC199" s="409"/>
      <c r="FD199" s="409"/>
      <c r="FE199" s="409"/>
      <c r="FF199" s="409"/>
      <c r="FG199" s="409"/>
      <c r="FH199" s="409"/>
      <c r="FI199" s="409"/>
      <c r="FJ199" s="409"/>
      <c r="FK199" s="409"/>
      <c r="FL199" s="409"/>
      <c r="FM199" s="409"/>
      <c r="FN199" s="409"/>
      <c r="FO199" s="409"/>
      <c r="FP199" s="409"/>
      <c r="FQ199" s="409"/>
      <c r="FR199" s="409"/>
      <c r="FS199" s="409"/>
      <c r="FT199" s="409"/>
      <c r="FU199" s="409"/>
      <c r="FV199" s="409"/>
      <c r="FW199" s="409"/>
      <c r="FX199" s="409"/>
      <c r="FY199" s="409"/>
      <c r="FZ199" s="409"/>
      <c r="GA199" s="409"/>
      <c r="GB199" s="409"/>
      <c r="GC199" s="409"/>
      <c r="GD199" s="409"/>
      <c r="GE199" s="409"/>
      <c r="GF199" s="409"/>
      <c r="GG199" s="409"/>
      <c r="GH199" s="409"/>
      <c r="GI199" s="409"/>
      <c r="GJ199" s="409"/>
      <c r="GK199" s="409"/>
      <c r="GL199" s="409"/>
      <c r="GM199" s="409"/>
      <c r="GN199" s="409"/>
      <c r="GO199" s="409"/>
      <c r="GP199" s="409"/>
      <c r="GQ199" s="409"/>
      <c r="GR199" s="409"/>
      <c r="GS199" s="409"/>
      <c r="GT199" s="409"/>
      <c r="GU199" s="409"/>
      <c r="GV199" s="409"/>
      <c r="GW199" s="409"/>
      <c r="GX199" s="409"/>
      <c r="GY199" s="409"/>
      <c r="GZ199" s="409"/>
      <c r="HA199" s="409"/>
      <c r="HB199" s="409"/>
      <c r="HC199" s="409"/>
      <c r="HD199" s="409"/>
      <c r="HE199" s="409"/>
      <c r="HF199" s="409"/>
      <c r="HG199" s="409"/>
      <c r="HH199" s="409"/>
      <c r="HI199" s="409"/>
      <c r="HJ199" s="409"/>
      <c r="HK199" s="409"/>
      <c r="HL199" s="409"/>
      <c r="HM199" s="409"/>
      <c r="HN199" s="409"/>
      <c r="HO199" s="409"/>
      <c r="HP199" s="409"/>
      <c r="HQ199" s="409"/>
      <c r="HR199" s="409"/>
      <c r="HS199" s="409"/>
      <c r="HT199" s="409"/>
      <c r="HU199" s="409"/>
      <c r="HV199" s="409"/>
      <c r="HW199" s="409"/>
      <c r="HX199" s="409"/>
      <c r="HY199" s="409"/>
      <c r="HZ199" s="409"/>
      <c r="IA199" s="409"/>
      <c r="IB199" s="409"/>
      <c r="IC199" s="409"/>
      <c r="ID199" s="409"/>
      <c r="IE199" s="409"/>
      <c r="IF199" s="409"/>
      <c r="IG199" s="409"/>
      <c r="IH199" s="409"/>
      <c r="II199" s="409"/>
      <c r="IJ199" s="409"/>
      <c r="IK199" s="409"/>
      <c r="IL199" s="409"/>
      <c r="IM199" s="409"/>
      <c r="IN199" s="409"/>
      <c r="IO199" s="409"/>
      <c r="IP199" s="409"/>
      <c r="IQ199" s="409"/>
      <c r="IR199" s="409"/>
      <c r="IS199" s="409"/>
      <c r="IT199" s="409"/>
      <c r="IU199" s="409"/>
      <c r="IV199" s="409"/>
    </row>
    <row r="200" spans="1:256" s="404" customFormat="1" ht="30">
      <c r="A200" s="67">
        <v>191</v>
      </c>
      <c r="B200" s="456" t="s">
        <v>4986</v>
      </c>
      <c r="C200" s="488" t="s">
        <v>1584</v>
      </c>
      <c r="D200" s="456" t="s">
        <v>1622</v>
      </c>
      <c r="E200" s="456" t="s">
        <v>5378</v>
      </c>
      <c r="F200" s="456" t="s">
        <v>1582</v>
      </c>
      <c r="G200" s="456" t="s">
        <v>5379</v>
      </c>
      <c r="H200" s="456" t="s">
        <v>5841</v>
      </c>
      <c r="I200" s="456" t="s">
        <v>311</v>
      </c>
      <c r="J200" s="301"/>
      <c r="K200" s="301"/>
      <c r="L200" s="338"/>
      <c r="M200" s="405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  <c r="AA200" s="409"/>
      <c r="AB200" s="409"/>
      <c r="AC200" s="409"/>
      <c r="AD200" s="409"/>
      <c r="AE200" s="409"/>
      <c r="AF200" s="409"/>
      <c r="AG200" s="409"/>
      <c r="AH200" s="409"/>
      <c r="AI200" s="409"/>
      <c r="AJ200" s="409"/>
      <c r="AK200" s="409"/>
      <c r="AL200" s="409"/>
      <c r="AM200" s="409"/>
      <c r="AN200" s="409"/>
      <c r="AO200" s="409"/>
      <c r="AP200" s="409"/>
      <c r="AQ200" s="409"/>
      <c r="AR200" s="409"/>
      <c r="AS200" s="409"/>
      <c r="AT200" s="409"/>
      <c r="AU200" s="409"/>
      <c r="AV200" s="409"/>
      <c r="AW200" s="409"/>
      <c r="AX200" s="409"/>
      <c r="AY200" s="409"/>
      <c r="AZ200" s="409"/>
      <c r="BA200" s="409"/>
      <c r="BB200" s="409"/>
      <c r="BC200" s="409"/>
      <c r="BD200" s="409"/>
      <c r="BE200" s="409"/>
      <c r="BF200" s="409"/>
      <c r="BG200" s="409"/>
      <c r="BH200" s="409"/>
      <c r="BI200" s="409"/>
      <c r="BJ200" s="409"/>
      <c r="BK200" s="409"/>
      <c r="BL200" s="409"/>
      <c r="BM200" s="409"/>
      <c r="BN200" s="409"/>
      <c r="BO200" s="409"/>
      <c r="BP200" s="409"/>
      <c r="BQ200" s="409"/>
      <c r="BR200" s="409"/>
      <c r="BS200" s="409"/>
      <c r="BT200" s="409"/>
      <c r="BU200" s="409"/>
      <c r="BV200" s="409"/>
      <c r="BW200" s="409"/>
      <c r="BX200" s="409"/>
      <c r="BY200" s="409"/>
      <c r="BZ200" s="409"/>
      <c r="CA200" s="409"/>
      <c r="CB200" s="409"/>
      <c r="CC200" s="409"/>
      <c r="CD200" s="409"/>
      <c r="CE200" s="409"/>
      <c r="CF200" s="409"/>
      <c r="CG200" s="409"/>
      <c r="CH200" s="409"/>
      <c r="CI200" s="409"/>
      <c r="CJ200" s="409"/>
      <c r="CK200" s="409"/>
      <c r="CL200" s="409"/>
      <c r="CM200" s="409"/>
      <c r="CN200" s="409"/>
      <c r="CO200" s="409"/>
      <c r="CP200" s="409"/>
      <c r="CQ200" s="409"/>
      <c r="CR200" s="409"/>
      <c r="CS200" s="409"/>
      <c r="CT200" s="409"/>
      <c r="CU200" s="409"/>
      <c r="CV200" s="409"/>
      <c r="CW200" s="409"/>
      <c r="CX200" s="409"/>
      <c r="CY200" s="409"/>
      <c r="CZ200" s="409"/>
      <c r="DA200" s="409"/>
      <c r="DB200" s="409"/>
      <c r="DC200" s="409"/>
      <c r="DD200" s="409"/>
      <c r="DE200" s="409"/>
      <c r="DF200" s="409"/>
      <c r="DG200" s="409"/>
      <c r="DH200" s="409"/>
      <c r="DI200" s="409"/>
      <c r="DJ200" s="409"/>
      <c r="DK200" s="409"/>
      <c r="DL200" s="409"/>
      <c r="DM200" s="409"/>
      <c r="DN200" s="409"/>
      <c r="DO200" s="409"/>
      <c r="DP200" s="409"/>
      <c r="DQ200" s="409"/>
      <c r="DR200" s="409"/>
      <c r="DS200" s="409"/>
      <c r="DT200" s="409"/>
      <c r="DU200" s="409"/>
      <c r="DV200" s="409"/>
      <c r="DW200" s="409"/>
      <c r="DX200" s="409"/>
      <c r="DY200" s="409"/>
      <c r="DZ200" s="409"/>
      <c r="EA200" s="409"/>
      <c r="EB200" s="409"/>
      <c r="EC200" s="409"/>
      <c r="ED200" s="409"/>
      <c r="EE200" s="409"/>
      <c r="EF200" s="409"/>
      <c r="EG200" s="409"/>
      <c r="EH200" s="409"/>
      <c r="EI200" s="409"/>
      <c r="EJ200" s="409"/>
      <c r="EK200" s="409"/>
      <c r="EL200" s="409"/>
      <c r="EM200" s="409"/>
      <c r="EN200" s="409"/>
      <c r="EO200" s="409"/>
      <c r="EP200" s="409"/>
      <c r="EQ200" s="409"/>
      <c r="ER200" s="409"/>
      <c r="ES200" s="409"/>
      <c r="ET200" s="409"/>
      <c r="EU200" s="409"/>
      <c r="EV200" s="409"/>
      <c r="EW200" s="409"/>
      <c r="EX200" s="409"/>
      <c r="EY200" s="409"/>
      <c r="EZ200" s="409"/>
      <c r="FA200" s="409"/>
      <c r="FB200" s="409"/>
      <c r="FC200" s="409"/>
      <c r="FD200" s="409"/>
      <c r="FE200" s="409"/>
      <c r="FF200" s="409"/>
      <c r="FG200" s="409"/>
      <c r="FH200" s="409"/>
      <c r="FI200" s="409"/>
      <c r="FJ200" s="409"/>
      <c r="FK200" s="409"/>
      <c r="FL200" s="409"/>
      <c r="FM200" s="409"/>
      <c r="FN200" s="409"/>
      <c r="FO200" s="409"/>
      <c r="FP200" s="409"/>
      <c r="FQ200" s="409"/>
      <c r="FR200" s="409"/>
      <c r="FS200" s="409"/>
      <c r="FT200" s="409"/>
      <c r="FU200" s="409"/>
      <c r="FV200" s="409"/>
      <c r="FW200" s="409"/>
      <c r="FX200" s="409"/>
      <c r="FY200" s="409"/>
      <c r="FZ200" s="409"/>
      <c r="GA200" s="409"/>
      <c r="GB200" s="409"/>
      <c r="GC200" s="409"/>
      <c r="GD200" s="409"/>
      <c r="GE200" s="409"/>
      <c r="GF200" s="409"/>
      <c r="GG200" s="409"/>
      <c r="GH200" s="409"/>
      <c r="GI200" s="409"/>
      <c r="GJ200" s="409"/>
      <c r="GK200" s="409"/>
      <c r="GL200" s="409"/>
      <c r="GM200" s="409"/>
      <c r="GN200" s="409"/>
      <c r="GO200" s="409"/>
      <c r="GP200" s="409"/>
      <c r="GQ200" s="409"/>
      <c r="GR200" s="409"/>
      <c r="GS200" s="409"/>
      <c r="GT200" s="409"/>
      <c r="GU200" s="409"/>
      <c r="GV200" s="409"/>
      <c r="GW200" s="409"/>
      <c r="GX200" s="409"/>
      <c r="GY200" s="409"/>
      <c r="GZ200" s="409"/>
      <c r="HA200" s="409"/>
      <c r="HB200" s="409"/>
      <c r="HC200" s="409"/>
      <c r="HD200" s="409"/>
      <c r="HE200" s="409"/>
      <c r="HF200" s="409"/>
      <c r="HG200" s="409"/>
      <c r="HH200" s="409"/>
      <c r="HI200" s="409"/>
      <c r="HJ200" s="409"/>
      <c r="HK200" s="409"/>
      <c r="HL200" s="409"/>
      <c r="HM200" s="409"/>
      <c r="HN200" s="409"/>
      <c r="HO200" s="409"/>
      <c r="HP200" s="409"/>
      <c r="HQ200" s="409"/>
      <c r="HR200" s="409"/>
      <c r="HS200" s="409"/>
      <c r="HT200" s="409"/>
      <c r="HU200" s="409"/>
      <c r="HV200" s="409"/>
      <c r="HW200" s="409"/>
      <c r="HX200" s="409"/>
      <c r="HY200" s="409"/>
      <c r="HZ200" s="409"/>
      <c r="IA200" s="409"/>
      <c r="IB200" s="409"/>
      <c r="IC200" s="409"/>
      <c r="ID200" s="409"/>
      <c r="IE200" s="409"/>
      <c r="IF200" s="409"/>
      <c r="IG200" s="409"/>
      <c r="IH200" s="409"/>
      <c r="II200" s="409"/>
      <c r="IJ200" s="409"/>
      <c r="IK200" s="409"/>
      <c r="IL200" s="409"/>
      <c r="IM200" s="409"/>
      <c r="IN200" s="409"/>
      <c r="IO200" s="409"/>
      <c r="IP200" s="409"/>
      <c r="IQ200" s="409"/>
      <c r="IR200" s="409"/>
      <c r="IS200" s="409"/>
      <c r="IT200" s="409"/>
      <c r="IU200" s="409"/>
      <c r="IV200" s="409"/>
    </row>
    <row r="201" spans="1:256" s="404" customFormat="1" ht="30">
      <c r="A201" s="67">
        <v>192</v>
      </c>
      <c r="B201" s="456" t="s">
        <v>4986</v>
      </c>
      <c r="C201" s="488" t="s">
        <v>1584</v>
      </c>
      <c r="D201" s="456" t="s">
        <v>323</v>
      </c>
      <c r="E201" s="456" t="s">
        <v>5380</v>
      </c>
      <c r="F201" s="456" t="s">
        <v>1639</v>
      </c>
      <c r="G201" s="456" t="s">
        <v>5381</v>
      </c>
      <c r="H201" s="456" t="s">
        <v>5842</v>
      </c>
      <c r="I201" s="456" t="s">
        <v>311</v>
      </c>
      <c r="J201" s="301"/>
      <c r="K201" s="301"/>
      <c r="L201" s="338"/>
      <c r="M201" s="405"/>
      <c r="N201" s="409"/>
      <c r="O201" s="409"/>
      <c r="P201" s="409"/>
      <c r="Q201" s="409"/>
      <c r="R201" s="409"/>
      <c r="S201" s="409"/>
      <c r="T201" s="409"/>
      <c r="U201" s="409"/>
      <c r="V201" s="409"/>
      <c r="W201" s="409"/>
      <c r="X201" s="409"/>
      <c r="Y201" s="409"/>
      <c r="Z201" s="409"/>
      <c r="AA201" s="409"/>
      <c r="AB201" s="409"/>
      <c r="AC201" s="409"/>
      <c r="AD201" s="409"/>
      <c r="AE201" s="409"/>
      <c r="AF201" s="409"/>
      <c r="AG201" s="409"/>
      <c r="AH201" s="409"/>
      <c r="AI201" s="409"/>
      <c r="AJ201" s="409"/>
      <c r="AK201" s="409"/>
      <c r="AL201" s="409"/>
      <c r="AM201" s="409"/>
      <c r="AN201" s="409"/>
      <c r="AO201" s="409"/>
      <c r="AP201" s="409"/>
      <c r="AQ201" s="409"/>
      <c r="AR201" s="409"/>
      <c r="AS201" s="409"/>
      <c r="AT201" s="409"/>
      <c r="AU201" s="409"/>
      <c r="AV201" s="409"/>
      <c r="AW201" s="409"/>
      <c r="AX201" s="409"/>
      <c r="AY201" s="409"/>
      <c r="AZ201" s="409"/>
      <c r="BA201" s="409"/>
      <c r="BB201" s="409"/>
      <c r="BC201" s="409"/>
      <c r="BD201" s="409"/>
      <c r="BE201" s="409"/>
      <c r="BF201" s="409"/>
      <c r="BG201" s="409"/>
      <c r="BH201" s="409"/>
      <c r="BI201" s="409"/>
      <c r="BJ201" s="409"/>
      <c r="BK201" s="409"/>
      <c r="BL201" s="409"/>
      <c r="BM201" s="409"/>
      <c r="BN201" s="409"/>
      <c r="BO201" s="409"/>
      <c r="BP201" s="409"/>
      <c r="BQ201" s="409"/>
      <c r="BR201" s="409"/>
      <c r="BS201" s="409"/>
      <c r="BT201" s="409"/>
      <c r="BU201" s="409"/>
      <c r="BV201" s="409"/>
      <c r="BW201" s="409"/>
      <c r="BX201" s="409"/>
      <c r="BY201" s="409"/>
      <c r="BZ201" s="409"/>
      <c r="CA201" s="409"/>
      <c r="CB201" s="409"/>
      <c r="CC201" s="409"/>
      <c r="CD201" s="409"/>
      <c r="CE201" s="409"/>
      <c r="CF201" s="409"/>
      <c r="CG201" s="409"/>
      <c r="CH201" s="409"/>
      <c r="CI201" s="409"/>
      <c r="CJ201" s="409"/>
      <c r="CK201" s="409"/>
      <c r="CL201" s="409"/>
      <c r="CM201" s="409"/>
      <c r="CN201" s="409"/>
      <c r="CO201" s="409"/>
      <c r="CP201" s="409"/>
      <c r="CQ201" s="409"/>
      <c r="CR201" s="409"/>
      <c r="CS201" s="409"/>
      <c r="CT201" s="409"/>
      <c r="CU201" s="409"/>
      <c r="CV201" s="409"/>
      <c r="CW201" s="409"/>
      <c r="CX201" s="409"/>
      <c r="CY201" s="409"/>
      <c r="CZ201" s="409"/>
      <c r="DA201" s="409"/>
      <c r="DB201" s="409"/>
      <c r="DC201" s="409"/>
      <c r="DD201" s="409"/>
      <c r="DE201" s="409"/>
      <c r="DF201" s="409"/>
      <c r="DG201" s="409"/>
      <c r="DH201" s="409"/>
      <c r="DI201" s="409"/>
      <c r="DJ201" s="409"/>
      <c r="DK201" s="409"/>
      <c r="DL201" s="409"/>
      <c r="DM201" s="409"/>
      <c r="DN201" s="409"/>
      <c r="DO201" s="409"/>
      <c r="DP201" s="409"/>
      <c r="DQ201" s="409"/>
      <c r="DR201" s="409"/>
      <c r="DS201" s="409"/>
      <c r="DT201" s="409"/>
      <c r="DU201" s="409"/>
      <c r="DV201" s="409"/>
      <c r="DW201" s="409"/>
      <c r="DX201" s="409"/>
      <c r="DY201" s="409"/>
      <c r="DZ201" s="409"/>
      <c r="EA201" s="409"/>
      <c r="EB201" s="409"/>
      <c r="EC201" s="409"/>
      <c r="ED201" s="409"/>
      <c r="EE201" s="409"/>
      <c r="EF201" s="409"/>
      <c r="EG201" s="409"/>
      <c r="EH201" s="409"/>
      <c r="EI201" s="409"/>
      <c r="EJ201" s="409"/>
      <c r="EK201" s="409"/>
      <c r="EL201" s="409"/>
      <c r="EM201" s="409"/>
      <c r="EN201" s="409"/>
      <c r="EO201" s="409"/>
      <c r="EP201" s="409"/>
      <c r="EQ201" s="409"/>
      <c r="ER201" s="409"/>
      <c r="ES201" s="409"/>
      <c r="ET201" s="409"/>
      <c r="EU201" s="409"/>
      <c r="EV201" s="409"/>
      <c r="EW201" s="409"/>
      <c r="EX201" s="409"/>
      <c r="EY201" s="409"/>
      <c r="EZ201" s="409"/>
      <c r="FA201" s="409"/>
      <c r="FB201" s="409"/>
      <c r="FC201" s="409"/>
      <c r="FD201" s="409"/>
      <c r="FE201" s="409"/>
      <c r="FF201" s="409"/>
      <c r="FG201" s="409"/>
      <c r="FH201" s="409"/>
      <c r="FI201" s="409"/>
      <c r="FJ201" s="409"/>
      <c r="FK201" s="409"/>
      <c r="FL201" s="409"/>
      <c r="FM201" s="409"/>
      <c r="FN201" s="409"/>
      <c r="FO201" s="409"/>
      <c r="FP201" s="409"/>
      <c r="FQ201" s="409"/>
      <c r="FR201" s="409"/>
      <c r="FS201" s="409"/>
      <c r="FT201" s="409"/>
      <c r="FU201" s="409"/>
      <c r="FV201" s="409"/>
      <c r="FW201" s="409"/>
      <c r="FX201" s="409"/>
      <c r="FY201" s="409"/>
      <c r="FZ201" s="409"/>
      <c r="GA201" s="409"/>
      <c r="GB201" s="409"/>
      <c r="GC201" s="409"/>
      <c r="GD201" s="409"/>
      <c r="GE201" s="409"/>
      <c r="GF201" s="409"/>
      <c r="GG201" s="409"/>
      <c r="GH201" s="409"/>
      <c r="GI201" s="409"/>
      <c r="GJ201" s="409"/>
      <c r="GK201" s="409"/>
      <c r="GL201" s="409"/>
      <c r="GM201" s="409"/>
      <c r="GN201" s="409"/>
      <c r="GO201" s="409"/>
      <c r="GP201" s="409"/>
      <c r="GQ201" s="409"/>
      <c r="GR201" s="409"/>
      <c r="GS201" s="409"/>
      <c r="GT201" s="409"/>
      <c r="GU201" s="409"/>
      <c r="GV201" s="409"/>
      <c r="GW201" s="409"/>
      <c r="GX201" s="409"/>
      <c r="GY201" s="409"/>
      <c r="GZ201" s="409"/>
      <c r="HA201" s="409"/>
      <c r="HB201" s="409"/>
      <c r="HC201" s="409"/>
      <c r="HD201" s="409"/>
      <c r="HE201" s="409"/>
      <c r="HF201" s="409"/>
      <c r="HG201" s="409"/>
      <c r="HH201" s="409"/>
      <c r="HI201" s="409"/>
      <c r="HJ201" s="409"/>
      <c r="HK201" s="409"/>
      <c r="HL201" s="409"/>
      <c r="HM201" s="409"/>
      <c r="HN201" s="409"/>
      <c r="HO201" s="409"/>
      <c r="HP201" s="409"/>
      <c r="HQ201" s="409"/>
      <c r="HR201" s="409"/>
      <c r="HS201" s="409"/>
      <c r="HT201" s="409"/>
      <c r="HU201" s="409"/>
      <c r="HV201" s="409"/>
      <c r="HW201" s="409"/>
      <c r="HX201" s="409"/>
      <c r="HY201" s="409"/>
      <c r="HZ201" s="409"/>
      <c r="IA201" s="409"/>
      <c r="IB201" s="409"/>
      <c r="IC201" s="409"/>
      <c r="ID201" s="409"/>
      <c r="IE201" s="409"/>
      <c r="IF201" s="409"/>
      <c r="IG201" s="409"/>
      <c r="IH201" s="409"/>
      <c r="II201" s="409"/>
      <c r="IJ201" s="409"/>
      <c r="IK201" s="409"/>
      <c r="IL201" s="409"/>
      <c r="IM201" s="409"/>
      <c r="IN201" s="409"/>
      <c r="IO201" s="409"/>
      <c r="IP201" s="409"/>
      <c r="IQ201" s="409"/>
      <c r="IR201" s="409"/>
      <c r="IS201" s="409"/>
      <c r="IT201" s="409"/>
      <c r="IU201" s="409"/>
      <c r="IV201" s="409"/>
    </row>
    <row r="202" spans="1:256" s="404" customFormat="1" ht="30">
      <c r="A202" s="65">
        <v>193</v>
      </c>
      <c r="B202" s="456" t="s">
        <v>4986</v>
      </c>
      <c r="C202" s="488" t="s">
        <v>1584</v>
      </c>
      <c r="D202" s="456" t="s">
        <v>4987</v>
      </c>
      <c r="E202" s="456" t="s">
        <v>5382</v>
      </c>
      <c r="F202" s="456" t="s">
        <v>5175</v>
      </c>
      <c r="G202" s="456" t="s">
        <v>5383</v>
      </c>
      <c r="H202" s="456" t="s">
        <v>5843</v>
      </c>
      <c r="I202" s="456" t="s">
        <v>311</v>
      </c>
      <c r="J202" s="301"/>
      <c r="K202" s="301"/>
      <c r="L202" s="338"/>
      <c r="M202" s="405"/>
      <c r="N202" s="409"/>
      <c r="O202" s="409"/>
      <c r="P202" s="409"/>
      <c r="Q202" s="409"/>
      <c r="R202" s="409"/>
      <c r="S202" s="409"/>
      <c r="T202" s="409"/>
      <c r="U202" s="409"/>
      <c r="V202" s="409"/>
      <c r="W202" s="409"/>
      <c r="X202" s="409"/>
      <c r="Y202" s="409"/>
      <c r="Z202" s="409"/>
      <c r="AA202" s="409"/>
      <c r="AB202" s="409"/>
      <c r="AC202" s="409"/>
      <c r="AD202" s="409"/>
      <c r="AE202" s="409"/>
      <c r="AF202" s="409"/>
      <c r="AG202" s="409"/>
      <c r="AH202" s="409"/>
      <c r="AI202" s="409"/>
      <c r="AJ202" s="409"/>
      <c r="AK202" s="409"/>
      <c r="AL202" s="409"/>
      <c r="AM202" s="409"/>
      <c r="AN202" s="409"/>
      <c r="AO202" s="409"/>
      <c r="AP202" s="409"/>
      <c r="AQ202" s="409"/>
      <c r="AR202" s="409"/>
      <c r="AS202" s="409"/>
      <c r="AT202" s="409"/>
      <c r="AU202" s="409"/>
      <c r="AV202" s="409"/>
      <c r="AW202" s="409"/>
      <c r="AX202" s="409"/>
      <c r="AY202" s="409"/>
      <c r="AZ202" s="409"/>
      <c r="BA202" s="409"/>
      <c r="BB202" s="409"/>
      <c r="BC202" s="409"/>
      <c r="BD202" s="409"/>
      <c r="BE202" s="409"/>
      <c r="BF202" s="409"/>
      <c r="BG202" s="409"/>
      <c r="BH202" s="409"/>
      <c r="BI202" s="409"/>
      <c r="BJ202" s="409"/>
      <c r="BK202" s="409"/>
      <c r="BL202" s="409"/>
      <c r="BM202" s="409"/>
      <c r="BN202" s="409"/>
      <c r="BO202" s="409"/>
      <c r="BP202" s="409"/>
      <c r="BQ202" s="409"/>
      <c r="BR202" s="409"/>
      <c r="BS202" s="409"/>
      <c r="BT202" s="409"/>
      <c r="BU202" s="409"/>
      <c r="BV202" s="409"/>
      <c r="BW202" s="409"/>
      <c r="BX202" s="409"/>
      <c r="BY202" s="409"/>
      <c r="BZ202" s="409"/>
      <c r="CA202" s="409"/>
      <c r="CB202" s="409"/>
      <c r="CC202" s="409"/>
      <c r="CD202" s="409"/>
      <c r="CE202" s="409"/>
      <c r="CF202" s="409"/>
      <c r="CG202" s="409"/>
      <c r="CH202" s="409"/>
      <c r="CI202" s="409"/>
      <c r="CJ202" s="409"/>
      <c r="CK202" s="409"/>
      <c r="CL202" s="409"/>
      <c r="CM202" s="409"/>
      <c r="CN202" s="409"/>
      <c r="CO202" s="409"/>
      <c r="CP202" s="409"/>
      <c r="CQ202" s="409"/>
      <c r="CR202" s="409"/>
      <c r="CS202" s="409"/>
      <c r="CT202" s="409"/>
      <c r="CU202" s="409"/>
      <c r="CV202" s="409"/>
      <c r="CW202" s="409"/>
      <c r="CX202" s="409"/>
      <c r="CY202" s="409"/>
      <c r="CZ202" s="409"/>
      <c r="DA202" s="409"/>
      <c r="DB202" s="409"/>
      <c r="DC202" s="409"/>
      <c r="DD202" s="409"/>
      <c r="DE202" s="409"/>
      <c r="DF202" s="409"/>
      <c r="DG202" s="409"/>
      <c r="DH202" s="409"/>
      <c r="DI202" s="409"/>
      <c r="DJ202" s="409"/>
      <c r="DK202" s="409"/>
      <c r="DL202" s="409"/>
      <c r="DM202" s="409"/>
      <c r="DN202" s="409"/>
      <c r="DO202" s="409"/>
      <c r="DP202" s="409"/>
      <c r="DQ202" s="409"/>
      <c r="DR202" s="409"/>
      <c r="DS202" s="409"/>
      <c r="DT202" s="409"/>
      <c r="DU202" s="409"/>
      <c r="DV202" s="409"/>
      <c r="DW202" s="409"/>
      <c r="DX202" s="409"/>
      <c r="DY202" s="409"/>
      <c r="DZ202" s="409"/>
      <c r="EA202" s="409"/>
      <c r="EB202" s="409"/>
      <c r="EC202" s="409"/>
      <c r="ED202" s="409"/>
      <c r="EE202" s="409"/>
      <c r="EF202" s="409"/>
      <c r="EG202" s="409"/>
      <c r="EH202" s="409"/>
      <c r="EI202" s="409"/>
      <c r="EJ202" s="409"/>
      <c r="EK202" s="409"/>
      <c r="EL202" s="409"/>
      <c r="EM202" s="409"/>
      <c r="EN202" s="409"/>
      <c r="EO202" s="409"/>
      <c r="EP202" s="409"/>
      <c r="EQ202" s="409"/>
      <c r="ER202" s="409"/>
      <c r="ES202" s="409"/>
      <c r="ET202" s="409"/>
      <c r="EU202" s="409"/>
      <c r="EV202" s="409"/>
      <c r="EW202" s="409"/>
      <c r="EX202" s="409"/>
      <c r="EY202" s="409"/>
      <c r="EZ202" s="409"/>
      <c r="FA202" s="409"/>
      <c r="FB202" s="409"/>
      <c r="FC202" s="409"/>
      <c r="FD202" s="409"/>
      <c r="FE202" s="409"/>
      <c r="FF202" s="409"/>
      <c r="FG202" s="409"/>
      <c r="FH202" s="409"/>
      <c r="FI202" s="409"/>
      <c r="FJ202" s="409"/>
      <c r="FK202" s="409"/>
      <c r="FL202" s="409"/>
      <c r="FM202" s="409"/>
      <c r="FN202" s="409"/>
      <c r="FO202" s="409"/>
      <c r="FP202" s="409"/>
      <c r="FQ202" s="409"/>
      <c r="FR202" s="409"/>
      <c r="FS202" s="409"/>
      <c r="FT202" s="409"/>
      <c r="FU202" s="409"/>
      <c r="FV202" s="409"/>
      <c r="FW202" s="409"/>
      <c r="FX202" s="409"/>
      <c r="FY202" s="409"/>
      <c r="FZ202" s="409"/>
      <c r="GA202" s="409"/>
      <c r="GB202" s="409"/>
      <c r="GC202" s="409"/>
      <c r="GD202" s="409"/>
      <c r="GE202" s="409"/>
      <c r="GF202" s="409"/>
      <c r="GG202" s="409"/>
      <c r="GH202" s="409"/>
      <c r="GI202" s="409"/>
      <c r="GJ202" s="409"/>
      <c r="GK202" s="409"/>
      <c r="GL202" s="409"/>
      <c r="GM202" s="409"/>
      <c r="GN202" s="409"/>
      <c r="GO202" s="409"/>
      <c r="GP202" s="409"/>
      <c r="GQ202" s="409"/>
      <c r="GR202" s="409"/>
      <c r="GS202" s="409"/>
      <c r="GT202" s="409"/>
      <c r="GU202" s="409"/>
      <c r="GV202" s="409"/>
      <c r="GW202" s="409"/>
      <c r="GX202" s="409"/>
      <c r="GY202" s="409"/>
      <c r="GZ202" s="409"/>
      <c r="HA202" s="409"/>
      <c r="HB202" s="409"/>
      <c r="HC202" s="409"/>
      <c r="HD202" s="409"/>
      <c r="HE202" s="409"/>
      <c r="HF202" s="409"/>
      <c r="HG202" s="409"/>
      <c r="HH202" s="409"/>
      <c r="HI202" s="409"/>
      <c r="HJ202" s="409"/>
      <c r="HK202" s="409"/>
      <c r="HL202" s="409"/>
      <c r="HM202" s="409"/>
      <c r="HN202" s="409"/>
      <c r="HO202" s="409"/>
      <c r="HP202" s="409"/>
      <c r="HQ202" s="409"/>
      <c r="HR202" s="409"/>
      <c r="HS202" s="409"/>
      <c r="HT202" s="409"/>
      <c r="HU202" s="409"/>
      <c r="HV202" s="409"/>
      <c r="HW202" s="409"/>
      <c r="HX202" s="409"/>
      <c r="HY202" s="409"/>
      <c r="HZ202" s="409"/>
      <c r="IA202" s="409"/>
      <c r="IB202" s="409"/>
      <c r="IC202" s="409"/>
      <c r="ID202" s="409"/>
      <c r="IE202" s="409"/>
      <c r="IF202" s="409"/>
      <c r="IG202" s="409"/>
      <c r="IH202" s="409"/>
      <c r="II202" s="409"/>
      <c r="IJ202" s="409"/>
      <c r="IK202" s="409"/>
      <c r="IL202" s="409"/>
      <c r="IM202" s="409"/>
      <c r="IN202" s="409"/>
      <c r="IO202" s="409"/>
      <c r="IP202" s="409"/>
      <c r="IQ202" s="409"/>
      <c r="IR202" s="409"/>
      <c r="IS202" s="409"/>
      <c r="IT202" s="409"/>
      <c r="IU202" s="409"/>
      <c r="IV202" s="409"/>
    </row>
    <row r="203" spans="1:256" s="404" customFormat="1" ht="30">
      <c r="A203" s="67">
        <v>194</v>
      </c>
      <c r="B203" s="456" t="s">
        <v>4986</v>
      </c>
      <c r="C203" s="488" t="s">
        <v>1584</v>
      </c>
      <c r="D203" s="456" t="s">
        <v>4988</v>
      </c>
      <c r="E203" s="456" t="s">
        <v>5384</v>
      </c>
      <c r="F203" s="456" t="s">
        <v>922</v>
      </c>
      <c r="G203" s="456" t="s">
        <v>5385</v>
      </c>
      <c r="H203" s="456" t="s">
        <v>5844</v>
      </c>
      <c r="I203" s="456" t="s">
        <v>311</v>
      </c>
      <c r="J203" s="301"/>
      <c r="K203" s="302"/>
      <c r="L203" s="338"/>
      <c r="M203" s="405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409"/>
      <c r="AB203" s="409"/>
      <c r="AC203" s="409"/>
      <c r="AD203" s="409"/>
      <c r="AE203" s="409"/>
      <c r="AF203" s="409"/>
      <c r="AG203" s="409"/>
      <c r="AH203" s="409"/>
      <c r="AI203" s="409"/>
      <c r="AJ203" s="409"/>
      <c r="AK203" s="409"/>
      <c r="AL203" s="409"/>
      <c r="AM203" s="409"/>
      <c r="AN203" s="409"/>
      <c r="AO203" s="409"/>
      <c r="AP203" s="409"/>
      <c r="AQ203" s="409"/>
      <c r="AR203" s="409"/>
      <c r="AS203" s="409"/>
      <c r="AT203" s="409"/>
      <c r="AU203" s="409"/>
      <c r="AV203" s="409"/>
      <c r="AW203" s="409"/>
      <c r="AX203" s="409"/>
      <c r="AY203" s="409"/>
      <c r="AZ203" s="409"/>
      <c r="BA203" s="409"/>
      <c r="BB203" s="409"/>
      <c r="BC203" s="409"/>
      <c r="BD203" s="409"/>
      <c r="BE203" s="409"/>
      <c r="BF203" s="409"/>
      <c r="BG203" s="409"/>
      <c r="BH203" s="409"/>
      <c r="BI203" s="409"/>
      <c r="BJ203" s="409"/>
      <c r="BK203" s="409"/>
      <c r="BL203" s="409"/>
      <c r="BM203" s="409"/>
      <c r="BN203" s="409"/>
      <c r="BO203" s="409"/>
      <c r="BP203" s="409"/>
      <c r="BQ203" s="409"/>
      <c r="BR203" s="409"/>
      <c r="BS203" s="409"/>
      <c r="BT203" s="409"/>
      <c r="BU203" s="409"/>
      <c r="BV203" s="409"/>
      <c r="BW203" s="409"/>
      <c r="BX203" s="409"/>
      <c r="BY203" s="409"/>
      <c r="BZ203" s="409"/>
      <c r="CA203" s="409"/>
      <c r="CB203" s="409"/>
      <c r="CC203" s="409"/>
      <c r="CD203" s="409"/>
      <c r="CE203" s="409"/>
      <c r="CF203" s="409"/>
      <c r="CG203" s="409"/>
      <c r="CH203" s="409"/>
      <c r="CI203" s="409"/>
      <c r="CJ203" s="409"/>
      <c r="CK203" s="409"/>
      <c r="CL203" s="409"/>
      <c r="CM203" s="409"/>
      <c r="CN203" s="409"/>
      <c r="CO203" s="409"/>
      <c r="CP203" s="409"/>
      <c r="CQ203" s="409"/>
      <c r="CR203" s="409"/>
      <c r="CS203" s="409"/>
      <c r="CT203" s="409"/>
      <c r="CU203" s="409"/>
      <c r="CV203" s="409"/>
      <c r="CW203" s="409"/>
      <c r="CX203" s="409"/>
      <c r="CY203" s="409"/>
      <c r="CZ203" s="409"/>
      <c r="DA203" s="409"/>
      <c r="DB203" s="409"/>
      <c r="DC203" s="409"/>
      <c r="DD203" s="409"/>
      <c r="DE203" s="409"/>
      <c r="DF203" s="409"/>
      <c r="DG203" s="409"/>
      <c r="DH203" s="409"/>
      <c r="DI203" s="409"/>
      <c r="DJ203" s="409"/>
      <c r="DK203" s="409"/>
      <c r="DL203" s="409"/>
      <c r="DM203" s="409"/>
      <c r="DN203" s="409"/>
      <c r="DO203" s="409"/>
      <c r="DP203" s="409"/>
      <c r="DQ203" s="409"/>
      <c r="DR203" s="409"/>
      <c r="DS203" s="409"/>
      <c r="DT203" s="409"/>
      <c r="DU203" s="409"/>
      <c r="DV203" s="409"/>
      <c r="DW203" s="409"/>
      <c r="DX203" s="409"/>
      <c r="DY203" s="409"/>
      <c r="DZ203" s="409"/>
      <c r="EA203" s="409"/>
      <c r="EB203" s="409"/>
      <c r="EC203" s="409"/>
      <c r="ED203" s="409"/>
      <c r="EE203" s="409"/>
      <c r="EF203" s="409"/>
      <c r="EG203" s="409"/>
      <c r="EH203" s="409"/>
      <c r="EI203" s="409"/>
      <c r="EJ203" s="409"/>
      <c r="EK203" s="409"/>
      <c r="EL203" s="409"/>
      <c r="EM203" s="409"/>
      <c r="EN203" s="409"/>
      <c r="EO203" s="409"/>
      <c r="EP203" s="409"/>
      <c r="EQ203" s="409"/>
      <c r="ER203" s="409"/>
      <c r="ES203" s="409"/>
      <c r="ET203" s="409"/>
      <c r="EU203" s="409"/>
      <c r="EV203" s="409"/>
      <c r="EW203" s="409"/>
      <c r="EX203" s="409"/>
      <c r="EY203" s="409"/>
      <c r="EZ203" s="409"/>
      <c r="FA203" s="409"/>
      <c r="FB203" s="409"/>
      <c r="FC203" s="409"/>
      <c r="FD203" s="409"/>
      <c r="FE203" s="409"/>
      <c r="FF203" s="409"/>
      <c r="FG203" s="409"/>
      <c r="FH203" s="409"/>
      <c r="FI203" s="409"/>
      <c r="FJ203" s="409"/>
      <c r="FK203" s="409"/>
      <c r="FL203" s="409"/>
      <c r="FM203" s="409"/>
      <c r="FN203" s="409"/>
      <c r="FO203" s="409"/>
      <c r="FP203" s="409"/>
      <c r="FQ203" s="409"/>
      <c r="FR203" s="409"/>
      <c r="FS203" s="409"/>
      <c r="FT203" s="409"/>
      <c r="FU203" s="409"/>
      <c r="FV203" s="409"/>
      <c r="FW203" s="409"/>
      <c r="FX203" s="409"/>
      <c r="FY203" s="409"/>
      <c r="FZ203" s="409"/>
      <c r="GA203" s="409"/>
      <c r="GB203" s="409"/>
      <c r="GC203" s="409"/>
      <c r="GD203" s="409"/>
      <c r="GE203" s="409"/>
      <c r="GF203" s="409"/>
      <c r="GG203" s="409"/>
      <c r="GH203" s="409"/>
      <c r="GI203" s="409"/>
      <c r="GJ203" s="409"/>
      <c r="GK203" s="409"/>
      <c r="GL203" s="409"/>
      <c r="GM203" s="409"/>
      <c r="GN203" s="409"/>
      <c r="GO203" s="409"/>
      <c r="GP203" s="409"/>
      <c r="GQ203" s="409"/>
      <c r="GR203" s="409"/>
      <c r="GS203" s="409"/>
      <c r="GT203" s="409"/>
      <c r="GU203" s="409"/>
      <c r="GV203" s="409"/>
      <c r="GW203" s="409"/>
      <c r="GX203" s="409"/>
      <c r="GY203" s="409"/>
      <c r="GZ203" s="409"/>
      <c r="HA203" s="409"/>
      <c r="HB203" s="409"/>
      <c r="HC203" s="409"/>
      <c r="HD203" s="409"/>
      <c r="HE203" s="409"/>
      <c r="HF203" s="409"/>
      <c r="HG203" s="409"/>
      <c r="HH203" s="409"/>
      <c r="HI203" s="409"/>
      <c r="HJ203" s="409"/>
      <c r="HK203" s="409"/>
      <c r="HL203" s="409"/>
      <c r="HM203" s="409"/>
      <c r="HN203" s="409"/>
      <c r="HO203" s="409"/>
      <c r="HP203" s="409"/>
      <c r="HQ203" s="409"/>
      <c r="HR203" s="409"/>
      <c r="HS203" s="409"/>
      <c r="HT203" s="409"/>
      <c r="HU203" s="409"/>
      <c r="HV203" s="409"/>
      <c r="HW203" s="409"/>
      <c r="HX203" s="409"/>
      <c r="HY203" s="409"/>
      <c r="HZ203" s="409"/>
      <c r="IA203" s="409"/>
      <c r="IB203" s="409"/>
      <c r="IC203" s="409"/>
      <c r="ID203" s="409"/>
      <c r="IE203" s="409"/>
      <c r="IF203" s="409"/>
      <c r="IG203" s="409"/>
      <c r="IH203" s="409"/>
      <c r="II203" s="409"/>
      <c r="IJ203" s="409"/>
      <c r="IK203" s="409"/>
      <c r="IL203" s="409"/>
      <c r="IM203" s="409"/>
      <c r="IN203" s="409"/>
      <c r="IO203" s="409"/>
      <c r="IP203" s="409"/>
      <c r="IQ203" s="409"/>
      <c r="IR203" s="409"/>
      <c r="IS203" s="409"/>
      <c r="IT203" s="409"/>
      <c r="IU203" s="409"/>
      <c r="IV203" s="409"/>
    </row>
    <row r="204" spans="1:256" s="404" customFormat="1" ht="30">
      <c r="A204" s="67">
        <v>195</v>
      </c>
      <c r="B204" s="456" t="s">
        <v>4986</v>
      </c>
      <c r="C204" s="488" t="s">
        <v>1584</v>
      </c>
      <c r="D204" s="456" t="s">
        <v>1594</v>
      </c>
      <c r="E204" s="456" t="s">
        <v>5386</v>
      </c>
      <c r="F204" s="456" t="s">
        <v>1690</v>
      </c>
      <c r="G204" s="456" t="s">
        <v>5387</v>
      </c>
      <c r="H204" s="456" t="s">
        <v>5845</v>
      </c>
      <c r="I204" s="456" t="s">
        <v>311</v>
      </c>
      <c r="J204" s="301"/>
      <c r="K204" s="301"/>
      <c r="L204" s="338"/>
      <c r="M204" s="405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409"/>
      <c r="AA204" s="409"/>
      <c r="AB204" s="409"/>
      <c r="AC204" s="409"/>
      <c r="AD204" s="409"/>
      <c r="AE204" s="409"/>
      <c r="AF204" s="409"/>
      <c r="AG204" s="409"/>
      <c r="AH204" s="409"/>
      <c r="AI204" s="409"/>
      <c r="AJ204" s="409"/>
      <c r="AK204" s="409"/>
      <c r="AL204" s="409"/>
      <c r="AM204" s="409"/>
      <c r="AN204" s="409"/>
      <c r="AO204" s="409"/>
      <c r="AP204" s="409"/>
      <c r="AQ204" s="409"/>
      <c r="AR204" s="409"/>
      <c r="AS204" s="409"/>
      <c r="AT204" s="409"/>
      <c r="AU204" s="409"/>
      <c r="AV204" s="409"/>
      <c r="AW204" s="409"/>
      <c r="AX204" s="409"/>
      <c r="AY204" s="409"/>
      <c r="AZ204" s="409"/>
      <c r="BA204" s="409"/>
      <c r="BB204" s="409"/>
      <c r="BC204" s="409"/>
      <c r="BD204" s="409"/>
      <c r="BE204" s="409"/>
      <c r="BF204" s="409"/>
      <c r="BG204" s="409"/>
      <c r="BH204" s="409"/>
      <c r="BI204" s="409"/>
      <c r="BJ204" s="409"/>
      <c r="BK204" s="409"/>
      <c r="BL204" s="409"/>
      <c r="BM204" s="409"/>
      <c r="BN204" s="409"/>
      <c r="BO204" s="409"/>
      <c r="BP204" s="409"/>
      <c r="BQ204" s="409"/>
      <c r="BR204" s="409"/>
      <c r="BS204" s="409"/>
      <c r="BT204" s="409"/>
      <c r="BU204" s="409"/>
      <c r="BV204" s="409"/>
      <c r="BW204" s="409"/>
      <c r="BX204" s="409"/>
      <c r="BY204" s="409"/>
      <c r="BZ204" s="409"/>
      <c r="CA204" s="409"/>
      <c r="CB204" s="409"/>
      <c r="CC204" s="409"/>
      <c r="CD204" s="409"/>
      <c r="CE204" s="409"/>
      <c r="CF204" s="409"/>
      <c r="CG204" s="409"/>
      <c r="CH204" s="409"/>
      <c r="CI204" s="409"/>
      <c r="CJ204" s="409"/>
      <c r="CK204" s="409"/>
      <c r="CL204" s="409"/>
      <c r="CM204" s="409"/>
      <c r="CN204" s="409"/>
      <c r="CO204" s="409"/>
      <c r="CP204" s="409"/>
      <c r="CQ204" s="409"/>
      <c r="CR204" s="409"/>
      <c r="CS204" s="409"/>
      <c r="CT204" s="409"/>
      <c r="CU204" s="409"/>
      <c r="CV204" s="409"/>
      <c r="CW204" s="409"/>
      <c r="CX204" s="409"/>
      <c r="CY204" s="409"/>
      <c r="CZ204" s="409"/>
      <c r="DA204" s="409"/>
      <c r="DB204" s="409"/>
      <c r="DC204" s="409"/>
      <c r="DD204" s="409"/>
      <c r="DE204" s="409"/>
      <c r="DF204" s="409"/>
      <c r="DG204" s="409"/>
      <c r="DH204" s="409"/>
      <c r="DI204" s="409"/>
      <c r="DJ204" s="409"/>
      <c r="DK204" s="409"/>
      <c r="DL204" s="409"/>
      <c r="DM204" s="409"/>
      <c r="DN204" s="409"/>
      <c r="DO204" s="409"/>
      <c r="DP204" s="409"/>
      <c r="DQ204" s="409"/>
      <c r="DR204" s="409"/>
      <c r="DS204" s="409"/>
      <c r="DT204" s="409"/>
      <c r="DU204" s="409"/>
      <c r="DV204" s="409"/>
      <c r="DW204" s="409"/>
      <c r="DX204" s="409"/>
      <c r="DY204" s="409"/>
      <c r="DZ204" s="409"/>
      <c r="EA204" s="409"/>
      <c r="EB204" s="409"/>
      <c r="EC204" s="409"/>
      <c r="ED204" s="409"/>
      <c r="EE204" s="409"/>
      <c r="EF204" s="409"/>
      <c r="EG204" s="409"/>
      <c r="EH204" s="409"/>
      <c r="EI204" s="409"/>
      <c r="EJ204" s="409"/>
      <c r="EK204" s="409"/>
      <c r="EL204" s="409"/>
      <c r="EM204" s="409"/>
      <c r="EN204" s="409"/>
      <c r="EO204" s="409"/>
      <c r="EP204" s="409"/>
      <c r="EQ204" s="409"/>
      <c r="ER204" s="409"/>
      <c r="ES204" s="409"/>
      <c r="ET204" s="409"/>
      <c r="EU204" s="409"/>
      <c r="EV204" s="409"/>
      <c r="EW204" s="409"/>
      <c r="EX204" s="409"/>
      <c r="EY204" s="409"/>
      <c r="EZ204" s="409"/>
      <c r="FA204" s="409"/>
      <c r="FB204" s="409"/>
      <c r="FC204" s="409"/>
      <c r="FD204" s="409"/>
      <c r="FE204" s="409"/>
      <c r="FF204" s="409"/>
      <c r="FG204" s="409"/>
      <c r="FH204" s="409"/>
      <c r="FI204" s="409"/>
      <c r="FJ204" s="409"/>
      <c r="FK204" s="409"/>
      <c r="FL204" s="409"/>
      <c r="FM204" s="409"/>
      <c r="FN204" s="409"/>
      <c r="FO204" s="409"/>
      <c r="FP204" s="409"/>
      <c r="FQ204" s="409"/>
      <c r="FR204" s="409"/>
      <c r="FS204" s="409"/>
      <c r="FT204" s="409"/>
      <c r="FU204" s="409"/>
      <c r="FV204" s="409"/>
      <c r="FW204" s="409"/>
      <c r="FX204" s="409"/>
      <c r="FY204" s="409"/>
      <c r="FZ204" s="409"/>
      <c r="GA204" s="409"/>
      <c r="GB204" s="409"/>
      <c r="GC204" s="409"/>
      <c r="GD204" s="409"/>
      <c r="GE204" s="409"/>
      <c r="GF204" s="409"/>
      <c r="GG204" s="409"/>
      <c r="GH204" s="409"/>
      <c r="GI204" s="409"/>
      <c r="GJ204" s="409"/>
      <c r="GK204" s="409"/>
      <c r="GL204" s="409"/>
      <c r="GM204" s="409"/>
      <c r="GN204" s="409"/>
      <c r="GO204" s="409"/>
      <c r="GP204" s="409"/>
      <c r="GQ204" s="409"/>
      <c r="GR204" s="409"/>
      <c r="GS204" s="409"/>
      <c r="GT204" s="409"/>
      <c r="GU204" s="409"/>
      <c r="GV204" s="409"/>
      <c r="GW204" s="409"/>
      <c r="GX204" s="409"/>
      <c r="GY204" s="409"/>
      <c r="GZ204" s="409"/>
      <c r="HA204" s="409"/>
      <c r="HB204" s="409"/>
      <c r="HC204" s="409"/>
      <c r="HD204" s="409"/>
      <c r="HE204" s="409"/>
      <c r="HF204" s="409"/>
      <c r="HG204" s="409"/>
      <c r="HH204" s="409"/>
      <c r="HI204" s="409"/>
      <c r="HJ204" s="409"/>
      <c r="HK204" s="409"/>
      <c r="HL204" s="409"/>
      <c r="HM204" s="409"/>
      <c r="HN204" s="409"/>
      <c r="HO204" s="409"/>
      <c r="HP204" s="409"/>
      <c r="HQ204" s="409"/>
      <c r="HR204" s="409"/>
      <c r="HS204" s="409"/>
      <c r="HT204" s="409"/>
      <c r="HU204" s="409"/>
      <c r="HV204" s="409"/>
      <c r="HW204" s="409"/>
      <c r="HX204" s="409"/>
      <c r="HY204" s="409"/>
      <c r="HZ204" s="409"/>
      <c r="IA204" s="409"/>
      <c r="IB204" s="409"/>
      <c r="IC204" s="409"/>
      <c r="ID204" s="409"/>
      <c r="IE204" s="409"/>
      <c r="IF204" s="409"/>
      <c r="IG204" s="409"/>
      <c r="IH204" s="409"/>
      <c r="II204" s="409"/>
      <c r="IJ204" s="409"/>
      <c r="IK204" s="409"/>
      <c r="IL204" s="409"/>
      <c r="IM204" s="409"/>
      <c r="IN204" s="409"/>
      <c r="IO204" s="409"/>
      <c r="IP204" s="409"/>
      <c r="IQ204" s="409"/>
      <c r="IR204" s="409"/>
      <c r="IS204" s="409"/>
      <c r="IT204" s="409"/>
      <c r="IU204" s="409"/>
      <c r="IV204" s="409"/>
    </row>
    <row r="205" spans="1:256" s="404" customFormat="1" ht="30">
      <c r="A205" s="65">
        <v>196</v>
      </c>
      <c r="B205" s="456" t="s">
        <v>4986</v>
      </c>
      <c r="C205" s="488" t="s">
        <v>1584</v>
      </c>
      <c r="D205" s="456" t="s">
        <v>1586</v>
      </c>
      <c r="E205" s="456" t="s">
        <v>5388</v>
      </c>
      <c r="F205" s="456" t="s">
        <v>5389</v>
      </c>
      <c r="G205" s="456" t="s">
        <v>5390</v>
      </c>
      <c r="H205" s="456" t="s">
        <v>5846</v>
      </c>
      <c r="I205" s="456" t="s">
        <v>311</v>
      </c>
      <c r="J205" s="301"/>
      <c r="K205" s="301"/>
      <c r="L205" s="338"/>
      <c r="M205" s="405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409"/>
      <c r="Z205" s="409"/>
      <c r="AA205" s="409"/>
      <c r="AB205" s="409"/>
      <c r="AC205" s="409"/>
      <c r="AD205" s="409"/>
      <c r="AE205" s="409"/>
      <c r="AF205" s="409"/>
      <c r="AG205" s="409"/>
      <c r="AH205" s="409"/>
      <c r="AI205" s="409"/>
      <c r="AJ205" s="409"/>
      <c r="AK205" s="409"/>
      <c r="AL205" s="409"/>
      <c r="AM205" s="409"/>
      <c r="AN205" s="409"/>
      <c r="AO205" s="409"/>
      <c r="AP205" s="409"/>
      <c r="AQ205" s="409"/>
      <c r="AR205" s="409"/>
      <c r="AS205" s="409"/>
      <c r="AT205" s="409"/>
      <c r="AU205" s="409"/>
      <c r="AV205" s="409"/>
      <c r="AW205" s="409"/>
      <c r="AX205" s="409"/>
      <c r="AY205" s="409"/>
      <c r="AZ205" s="409"/>
      <c r="BA205" s="409"/>
      <c r="BB205" s="409"/>
      <c r="BC205" s="409"/>
      <c r="BD205" s="409"/>
      <c r="BE205" s="409"/>
      <c r="BF205" s="409"/>
      <c r="BG205" s="409"/>
      <c r="BH205" s="409"/>
      <c r="BI205" s="409"/>
      <c r="BJ205" s="409"/>
      <c r="BK205" s="409"/>
      <c r="BL205" s="409"/>
      <c r="BM205" s="409"/>
      <c r="BN205" s="409"/>
      <c r="BO205" s="409"/>
      <c r="BP205" s="409"/>
      <c r="BQ205" s="409"/>
      <c r="BR205" s="409"/>
      <c r="BS205" s="409"/>
      <c r="BT205" s="409"/>
      <c r="BU205" s="409"/>
      <c r="BV205" s="409"/>
      <c r="BW205" s="409"/>
      <c r="BX205" s="409"/>
      <c r="BY205" s="409"/>
      <c r="BZ205" s="409"/>
      <c r="CA205" s="409"/>
      <c r="CB205" s="409"/>
      <c r="CC205" s="409"/>
      <c r="CD205" s="409"/>
      <c r="CE205" s="409"/>
      <c r="CF205" s="409"/>
      <c r="CG205" s="409"/>
      <c r="CH205" s="409"/>
      <c r="CI205" s="409"/>
      <c r="CJ205" s="409"/>
      <c r="CK205" s="409"/>
      <c r="CL205" s="409"/>
      <c r="CM205" s="409"/>
      <c r="CN205" s="409"/>
      <c r="CO205" s="409"/>
      <c r="CP205" s="409"/>
      <c r="CQ205" s="409"/>
      <c r="CR205" s="409"/>
      <c r="CS205" s="409"/>
      <c r="CT205" s="409"/>
      <c r="CU205" s="409"/>
      <c r="CV205" s="409"/>
      <c r="CW205" s="409"/>
      <c r="CX205" s="409"/>
      <c r="CY205" s="409"/>
      <c r="CZ205" s="409"/>
      <c r="DA205" s="409"/>
      <c r="DB205" s="409"/>
      <c r="DC205" s="409"/>
      <c r="DD205" s="409"/>
      <c r="DE205" s="409"/>
      <c r="DF205" s="409"/>
      <c r="DG205" s="409"/>
      <c r="DH205" s="409"/>
      <c r="DI205" s="409"/>
      <c r="DJ205" s="409"/>
      <c r="DK205" s="409"/>
      <c r="DL205" s="409"/>
      <c r="DM205" s="409"/>
      <c r="DN205" s="409"/>
      <c r="DO205" s="409"/>
      <c r="DP205" s="409"/>
      <c r="DQ205" s="409"/>
      <c r="DR205" s="409"/>
      <c r="DS205" s="409"/>
      <c r="DT205" s="409"/>
      <c r="DU205" s="409"/>
      <c r="DV205" s="409"/>
      <c r="DW205" s="409"/>
      <c r="DX205" s="409"/>
      <c r="DY205" s="409"/>
      <c r="DZ205" s="409"/>
      <c r="EA205" s="409"/>
      <c r="EB205" s="409"/>
      <c r="EC205" s="409"/>
      <c r="ED205" s="409"/>
      <c r="EE205" s="409"/>
      <c r="EF205" s="409"/>
      <c r="EG205" s="409"/>
      <c r="EH205" s="409"/>
      <c r="EI205" s="409"/>
      <c r="EJ205" s="409"/>
      <c r="EK205" s="409"/>
      <c r="EL205" s="409"/>
      <c r="EM205" s="409"/>
      <c r="EN205" s="409"/>
      <c r="EO205" s="409"/>
      <c r="EP205" s="409"/>
      <c r="EQ205" s="409"/>
      <c r="ER205" s="409"/>
      <c r="ES205" s="409"/>
      <c r="ET205" s="409"/>
      <c r="EU205" s="409"/>
      <c r="EV205" s="409"/>
      <c r="EW205" s="409"/>
      <c r="EX205" s="409"/>
      <c r="EY205" s="409"/>
      <c r="EZ205" s="409"/>
      <c r="FA205" s="409"/>
      <c r="FB205" s="409"/>
      <c r="FC205" s="409"/>
      <c r="FD205" s="409"/>
      <c r="FE205" s="409"/>
      <c r="FF205" s="409"/>
      <c r="FG205" s="409"/>
      <c r="FH205" s="409"/>
      <c r="FI205" s="409"/>
      <c r="FJ205" s="409"/>
      <c r="FK205" s="409"/>
      <c r="FL205" s="409"/>
      <c r="FM205" s="409"/>
      <c r="FN205" s="409"/>
      <c r="FO205" s="409"/>
      <c r="FP205" s="409"/>
      <c r="FQ205" s="409"/>
      <c r="FR205" s="409"/>
      <c r="FS205" s="409"/>
      <c r="FT205" s="409"/>
      <c r="FU205" s="409"/>
      <c r="FV205" s="409"/>
      <c r="FW205" s="409"/>
      <c r="FX205" s="409"/>
      <c r="FY205" s="409"/>
      <c r="FZ205" s="409"/>
      <c r="GA205" s="409"/>
      <c r="GB205" s="409"/>
      <c r="GC205" s="409"/>
      <c r="GD205" s="409"/>
      <c r="GE205" s="409"/>
      <c r="GF205" s="409"/>
      <c r="GG205" s="409"/>
      <c r="GH205" s="409"/>
      <c r="GI205" s="409"/>
      <c r="GJ205" s="409"/>
      <c r="GK205" s="409"/>
      <c r="GL205" s="409"/>
      <c r="GM205" s="409"/>
      <c r="GN205" s="409"/>
      <c r="GO205" s="409"/>
      <c r="GP205" s="409"/>
      <c r="GQ205" s="409"/>
      <c r="GR205" s="409"/>
      <c r="GS205" s="409"/>
      <c r="GT205" s="409"/>
      <c r="GU205" s="409"/>
      <c r="GV205" s="409"/>
      <c r="GW205" s="409"/>
      <c r="GX205" s="409"/>
      <c r="GY205" s="409"/>
      <c r="GZ205" s="409"/>
      <c r="HA205" s="409"/>
      <c r="HB205" s="409"/>
      <c r="HC205" s="409"/>
      <c r="HD205" s="409"/>
      <c r="HE205" s="409"/>
      <c r="HF205" s="409"/>
      <c r="HG205" s="409"/>
      <c r="HH205" s="409"/>
      <c r="HI205" s="409"/>
      <c r="HJ205" s="409"/>
      <c r="HK205" s="409"/>
      <c r="HL205" s="409"/>
      <c r="HM205" s="409"/>
      <c r="HN205" s="409"/>
      <c r="HO205" s="409"/>
      <c r="HP205" s="409"/>
      <c r="HQ205" s="409"/>
      <c r="HR205" s="409"/>
      <c r="HS205" s="409"/>
      <c r="HT205" s="409"/>
      <c r="HU205" s="409"/>
      <c r="HV205" s="409"/>
      <c r="HW205" s="409"/>
      <c r="HX205" s="409"/>
      <c r="HY205" s="409"/>
      <c r="HZ205" s="409"/>
      <c r="IA205" s="409"/>
      <c r="IB205" s="409"/>
      <c r="IC205" s="409"/>
      <c r="ID205" s="409"/>
      <c r="IE205" s="409"/>
      <c r="IF205" s="409"/>
      <c r="IG205" s="409"/>
      <c r="IH205" s="409"/>
      <c r="II205" s="409"/>
      <c r="IJ205" s="409"/>
      <c r="IK205" s="409"/>
      <c r="IL205" s="409"/>
      <c r="IM205" s="409"/>
      <c r="IN205" s="409"/>
      <c r="IO205" s="409"/>
      <c r="IP205" s="409"/>
      <c r="IQ205" s="409"/>
      <c r="IR205" s="409"/>
      <c r="IS205" s="409"/>
      <c r="IT205" s="409"/>
      <c r="IU205" s="409"/>
      <c r="IV205" s="409"/>
    </row>
    <row r="206" spans="1:256" s="404" customFormat="1" ht="30">
      <c r="A206" s="67">
        <v>197</v>
      </c>
      <c r="B206" s="456" t="s">
        <v>4986</v>
      </c>
      <c r="C206" s="488" t="s">
        <v>1584</v>
      </c>
      <c r="D206" s="456" t="s">
        <v>4989</v>
      </c>
      <c r="E206" s="456" t="s">
        <v>5235</v>
      </c>
      <c r="F206" s="456" t="s">
        <v>5391</v>
      </c>
      <c r="G206" s="456" t="s">
        <v>5392</v>
      </c>
      <c r="H206" s="456" t="s">
        <v>5847</v>
      </c>
      <c r="I206" s="456" t="s">
        <v>311</v>
      </c>
      <c r="J206" s="301"/>
      <c r="K206" s="301"/>
      <c r="L206" s="338"/>
      <c r="M206" s="405"/>
      <c r="N206" s="409"/>
      <c r="O206" s="409"/>
      <c r="P206" s="409"/>
      <c r="Q206" s="409"/>
      <c r="R206" s="409"/>
      <c r="S206" s="409"/>
      <c r="T206" s="409"/>
      <c r="U206" s="409"/>
      <c r="V206" s="409"/>
      <c r="W206" s="409"/>
      <c r="X206" s="409"/>
      <c r="Y206" s="409"/>
      <c r="Z206" s="409"/>
      <c r="AA206" s="409"/>
      <c r="AB206" s="409"/>
      <c r="AC206" s="409"/>
      <c r="AD206" s="409"/>
      <c r="AE206" s="409"/>
      <c r="AF206" s="409"/>
      <c r="AG206" s="409"/>
      <c r="AH206" s="409"/>
      <c r="AI206" s="409"/>
      <c r="AJ206" s="409"/>
      <c r="AK206" s="409"/>
      <c r="AL206" s="409"/>
      <c r="AM206" s="409"/>
      <c r="AN206" s="409"/>
      <c r="AO206" s="409"/>
      <c r="AP206" s="409"/>
      <c r="AQ206" s="409"/>
      <c r="AR206" s="409"/>
      <c r="AS206" s="409"/>
      <c r="AT206" s="409"/>
      <c r="AU206" s="409"/>
      <c r="AV206" s="409"/>
      <c r="AW206" s="409"/>
      <c r="AX206" s="409"/>
      <c r="AY206" s="409"/>
      <c r="AZ206" s="409"/>
      <c r="BA206" s="409"/>
      <c r="BB206" s="409"/>
      <c r="BC206" s="409"/>
      <c r="BD206" s="409"/>
      <c r="BE206" s="409"/>
      <c r="BF206" s="409"/>
      <c r="BG206" s="409"/>
      <c r="BH206" s="409"/>
      <c r="BI206" s="409"/>
      <c r="BJ206" s="409"/>
      <c r="BK206" s="409"/>
      <c r="BL206" s="409"/>
      <c r="BM206" s="409"/>
      <c r="BN206" s="409"/>
      <c r="BO206" s="409"/>
      <c r="BP206" s="409"/>
      <c r="BQ206" s="409"/>
      <c r="BR206" s="409"/>
      <c r="BS206" s="409"/>
      <c r="BT206" s="409"/>
      <c r="BU206" s="409"/>
      <c r="BV206" s="409"/>
      <c r="BW206" s="409"/>
      <c r="BX206" s="409"/>
      <c r="BY206" s="409"/>
      <c r="BZ206" s="409"/>
      <c r="CA206" s="409"/>
      <c r="CB206" s="409"/>
      <c r="CC206" s="409"/>
      <c r="CD206" s="409"/>
      <c r="CE206" s="409"/>
      <c r="CF206" s="409"/>
      <c r="CG206" s="409"/>
      <c r="CH206" s="409"/>
      <c r="CI206" s="409"/>
      <c r="CJ206" s="409"/>
      <c r="CK206" s="409"/>
      <c r="CL206" s="409"/>
      <c r="CM206" s="409"/>
      <c r="CN206" s="409"/>
      <c r="CO206" s="409"/>
      <c r="CP206" s="409"/>
      <c r="CQ206" s="409"/>
      <c r="CR206" s="409"/>
      <c r="CS206" s="409"/>
      <c r="CT206" s="409"/>
      <c r="CU206" s="409"/>
      <c r="CV206" s="409"/>
      <c r="CW206" s="409"/>
      <c r="CX206" s="409"/>
      <c r="CY206" s="409"/>
      <c r="CZ206" s="409"/>
      <c r="DA206" s="409"/>
      <c r="DB206" s="409"/>
      <c r="DC206" s="409"/>
      <c r="DD206" s="409"/>
      <c r="DE206" s="409"/>
      <c r="DF206" s="409"/>
      <c r="DG206" s="409"/>
      <c r="DH206" s="409"/>
      <c r="DI206" s="409"/>
      <c r="DJ206" s="409"/>
      <c r="DK206" s="409"/>
      <c r="DL206" s="409"/>
      <c r="DM206" s="409"/>
      <c r="DN206" s="409"/>
      <c r="DO206" s="409"/>
      <c r="DP206" s="409"/>
      <c r="DQ206" s="409"/>
      <c r="DR206" s="409"/>
      <c r="DS206" s="409"/>
      <c r="DT206" s="409"/>
      <c r="DU206" s="409"/>
      <c r="DV206" s="409"/>
      <c r="DW206" s="409"/>
      <c r="DX206" s="409"/>
      <c r="DY206" s="409"/>
      <c r="DZ206" s="409"/>
      <c r="EA206" s="409"/>
      <c r="EB206" s="409"/>
      <c r="EC206" s="409"/>
      <c r="ED206" s="409"/>
      <c r="EE206" s="409"/>
      <c r="EF206" s="409"/>
      <c r="EG206" s="409"/>
      <c r="EH206" s="409"/>
      <c r="EI206" s="409"/>
      <c r="EJ206" s="409"/>
      <c r="EK206" s="409"/>
      <c r="EL206" s="409"/>
      <c r="EM206" s="409"/>
      <c r="EN206" s="409"/>
      <c r="EO206" s="409"/>
      <c r="EP206" s="409"/>
      <c r="EQ206" s="409"/>
      <c r="ER206" s="409"/>
      <c r="ES206" s="409"/>
      <c r="ET206" s="409"/>
      <c r="EU206" s="409"/>
      <c r="EV206" s="409"/>
      <c r="EW206" s="409"/>
      <c r="EX206" s="409"/>
      <c r="EY206" s="409"/>
      <c r="EZ206" s="409"/>
      <c r="FA206" s="409"/>
      <c r="FB206" s="409"/>
      <c r="FC206" s="409"/>
      <c r="FD206" s="409"/>
      <c r="FE206" s="409"/>
      <c r="FF206" s="409"/>
      <c r="FG206" s="409"/>
      <c r="FH206" s="409"/>
      <c r="FI206" s="409"/>
      <c r="FJ206" s="409"/>
      <c r="FK206" s="409"/>
      <c r="FL206" s="409"/>
      <c r="FM206" s="409"/>
      <c r="FN206" s="409"/>
      <c r="FO206" s="409"/>
      <c r="FP206" s="409"/>
      <c r="FQ206" s="409"/>
      <c r="FR206" s="409"/>
      <c r="FS206" s="409"/>
      <c r="FT206" s="409"/>
      <c r="FU206" s="409"/>
      <c r="FV206" s="409"/>
      <c r="FW206" s="409"/>
      <c r="FX206" s="409"/>
      <c r="FY206" s="409"/>
      <c r="FZ206" s="409"/>
      <c r="GA206" s="409"/>
      <c r="GB206" s="409"/>
      <c r="GC206" s="409"/>
      <c r="GD206" s="409"/>
      <c r="GE206" s="409"/>
      <c r="GF206" s="409"/>
      <c r="GG206" s="409"/>
      <c r="GH206" s="409"/>
      <c r="GI206" s="409"/>
      <c r="GJ206" s="409"/>
      <c r="GK206" s="409"/>
      <c r="GL206" s="409"/>
      <c r="GM206" s="409"/>
      <c r="GN206" s="409"/>
      <c r="GO206" s="409"/>
      <c r="GP206" s="409"/>
      <c r="GQ206" s="409"/>
      <c r="GR206" s="409"/>
      <c r="GS206" s="409"/>
      <c r="GT206" s="409"/>
      <c r="GU206" s="409"/>
      <c r="GV206" s="409"/>
      <c r="GW206" s="409"/>
      <c r="GX206" s="409"/>
      <c r="GY206" s="409"/>
      <c r="GZ206" s="409"/>
      <c r="HA206" s="409"/>
      <c r="HB206" s="409"/>
      <c r="HC206" s="409"/>
      <c r="HD206" s="409"/>
      <c r="HE206" s="409"/>
      <c r="HF206" s="409"/>
      <c r="HG206" s="409"/>
      <c r="HH206" s="409"/>
      <c r="HI206" s="409"/>
      <c r="HJ206" s="409"/>
      <c r="HK206" s="409"/>
      <c r="HL206" s="409"/>
      <c r="HM206" s="409"/>
      <c r="HN206" s="409"/>
      <c r="HO206" s="409"/>
      <c r="HP206" s="409"/>
      <c r="HQ206" s="409"/>
      <c r="HR206" s="409"/>
      <c r="HS206" s="409"/>
      <c r="HT206" s="409"/>
      <c r="HU206" s="409"/>
      <c r="HV206" s="409"/>
      <c r="HW206" s="409"/>
      <c r="HX206" s="409"/>
      <c r="HY206" s="409"/>
      <c r="HZ206" s="409"/>
      <c r="IA206" s="409"/>
      <c r="IB206" s="409"/>
      <c r="IC206" s="409"/>
      <c r="ID206" s="409"/>
      <c r="IE206" s="409"/>
      <c r="IF206" s="409"/>
      <c r="IG206" s="409"/>
      <c r="IH206" s="409"/>
      <c r="II206" s="409"/>
      <c r="IJ206" s="409"/>
      <c r="IK206" s="409"/>
      <c r="IL206" s="409"/>
      <c r="IM206" s="409"/>
      <c r="IN206" s="409"/>
      <c r="IO206" s="409"/>
      <c r="IP206" s="409"/>
      <c r="IQ206" s="409"/>
      <c r="IR206" s="409"/>
      <c r="IS206" s="409"/>
      <c r="IT206" s="409"/>
      <c r="IU206" s="409"/>
      <c r="IV206" s="409"/>
    </row>
    <row r="207" spans="1:256" s="404" customFormat="1" ht="30">
      <c r="A207" s="65">
        <v>198</v>
      </c>
      <c r="B207" s="456" t="s">
        <v>4986</v>
      </c>
      <c r="C207" s="488" t="s">
        <v>1584</v>
      </c>
      <c r="D207" s="456" t="s">
        <v>1586</v>
      </c>
      <c r="E207" s="456" t="s">
        <v>5393</v>
      </c>
      <c r="F207" s="456" t="s">
        <v>1711</v>
      </c>
      <c r="G207" s="456" t="s">
        <v>5394</v>
      </c>
      <c r="H207" s="456" t="s">
        <v>5848</v>
      </c>
      <c r="I207" s="456" t="s">
        <v>311</v>
      </c>
      <c r="J207" s="301"/>
      <c r="K207" s="301"/>
      <c r="L207" s="338"/>
      <c r="M207" s="405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9"/>
      <c r="AA207" s="409"/>
      <c r="AB207" s="409"/>
      <c r="AC207" s="409"/>
      <c r="AD207" s="409"/>
      <c r="AE207" s="409"/>
      <c r="AF207" s="409"/>
      <c r="AG207" s="409"/>
      <c r="AH207" s="409"/>
      <c r="AI207" s="409"/>
      <c r="AJ207" s="409"/>
      <c r="AK207" s="409"/>
      <c r="AL207" s="409"/>
      <c r="AM207" s="409"/>
      <c r="AN207" s="409"/>
      <c r="AO207" s="409"/>
      <c r="AP207" s="409"/>
      <c r="AQ207" s="409"/>
      <c r="AR207" s="409"/>
      <c r="AS207" s="409"/>
      <c r="AT207" s="409"/>
      <c r="AU207" s="409"/>
      <c r="AV207" s="409"/>
      <c r="AW207" s="409"/>
      <c r="AX207" s="409"/>
      <c r="AY207" s="409"/>
      <c r="AZ207" s="409"/>
      <c r="BA207" s="409"/>
      <c r="BB207" s="409"/>
      <c r="BC207" s="409"/>
      <c r="BD207" s="409"/>
      <c r="BE207" s="409"/>
      <c r="BF207" s="409"/>
      <c r="BG207" s="409"/>
      <c r="BH207" s="409"/>
      <c r="BI207" s="409"/>
      <c r="BJ207" s="409"/>
      <c r="BK207" s="409"/>
      <c r="BL207" s="409"/>
      <c r="BM207" s="409"/>
      <c r="BN207" s="409"/>
      <c r="BO207" s="409"/>
      <c r="BP207" s="409"/>
      <c r="BQ207" s="409"/>
      <c r="BR207" s="409"/>
      <c r="BS207" s="409"/>
      <c r="BT207" s="409"/>
      <c r="BU207" s="409"/>
      <c r="BV207" s="409"/>
      <c r="BW207" s="409"/>
      <c r="BX207" s="409"/>
      <c r="BY207" s="409"/>
      <c r="BZ207" s="409"/>
      <c r="CA207" s="409"/>
      <c r="CB207" s="409"/>
      <c r="CC207" s="409"/>
      <c r="CD207" s="409"/>
      <c r="CE207" s="409"/>
      <c r="CF207" s="409"/>
      <c r="CG207" s="409"/>
      <c r="CH207" s="409"/>
      <c r="CI207" s="409"/>
      <c r="CJ207" s="409"/>
      <c r="CK207" s="409"/>
      <c r="CL207" s="409"/>
      <c r="CM207" s="409"/>
      <c r="CN207" s="409"/>
      <c r="CO207" s="409"/>
      <c r="CP207" s="409"/>
      <c r="CQ207" s="409"/>
      <c r="CR207" s="409"/>
      <c r="CS207" s="409"/>
      <c r="CT207" s="409"/>
      <c r="CU207" s="409"/>
      <c r="CV207" s="409"/>
      <c r="CW207" s="409"/>
      <c r="CX207" s="409"/>
      <c r="CY207" s="409"/>
      <c r="CZ207" s="409"/>
      <c r="DA207" s="409"/>
      <c r="DB207" s="409"/>
      <c r="DC207" s="409"/>
      <c r="DD207" s="409"/>
      <c r="DE207" s="409"/>
      <c r="DF207" s="409"/>
      <c r="DG207" s="409"/>
      <c r="DH207" s="409"/>
      <c r="DI207" s="409"/>
      <c r="DJ207" s="409"/>
      <c r="DK207" s="409"/>
      <c r="DL207" s="409"/>
      <c r="DM207" s="409"/>
      <c r="DN207" s="409"/>
      <c r="DO207" s="409"/>
      <c r="DP207" s="409"/>
      <c r="DQ207" s="409"/>
      <c r="DR207" s="409"/>
      <c r="DS207" s="409"/>
      <c r="DT207" s="409"/>
      <c r="DU207" s="409"/>
      <c r="DV207" s="409"/>
      <c r="DW207" s="409"/>
      <c r="DX207" s="409"/>
      <c r="DY207" s="409"/>
      <c r="DZ207" s="409"/>
      <c r="EA207" s="409"/>
      <c r="EB207" s="409"/>
      <c r="EC207" s="409"/>
      <c r="ED207" s="409"/>
      <c r="EE207" s="409"/>
      <c r="EF207" s="409"/>
      <c r="EG207" s="409"/>
      <c r="EH207" s="409"/>
      <c r="EI207" s="409"/>
      <c r="EJ207" s="409"/>
      <c r="EK207" s="409"/>
      <c r="EL207" s="409"/>
      <c r="EM207" s="409"/>
      <c r="EN207" s="409"/>
      <c r="EO207" s="409"/>
      <c r="EP207" s="409"/>
      <c r="EQ207" s="409"/>
      <c r="ER207" s="409"/>
      <c r="ES207" s="409"/>
      <c r="ET207" s="409"/>
      <c r="EU207" s="409"/>
      <c r="EV207" s="409"/>
      <c r="EW207" s="409"/>
      <c r="EX207" s="409"/>
      <c r="EY207" s="409"/>
      <c r="EZ207" s="409"/>
      <c r="FA207" s="409"/>
      <c r="FB207" s="409"/>
      <c r="FC207" s="409"/>
      <c r="FD207" s="409"/>
      <c r="FE207" s="409"/>
      <c r="FF207" s="409"/>
      <c r="FG207" s="409"/>
      <c r="FH207" s="409"/>
      <c r="FI207" s="409"/>
      <c r="FJ207" s="409"/>
      <c r="FK207" s="409"/>
      <c r="FL207" s="409"/>
      <c r="FM207" s="409"/>
      <c r="FN207" s="409"/>
      <c r="FO207" s="409"/>
      <c r="FP207" s="409"/>
      <c r="FQ207" s="409"/>
      <c r="FR207" s="409"/>
      <c r="FS207" s="409"/>
      <c r="FT207" s="409"/>
      <c r="FU207" s="409"/>
      <c r="FV207" s="409"/>
      <c r="FW207" s="409"/>
      <c r="FX207" s="409"/>
      <c r="FY207" s="409"/>
      <c r="FZ207" s="409"/>
      <c r="GA207" s="409"/>
      <c r="GB207" s="409"/>
      <c r="GC207" s="409"/>
      <c r="GD207" s="409"/>
      <c r="GE207" s="409"/>
      <c r="GF207" s="409"/>
      <c r="GG207" s="409"/>
      <c r="GH207" s="409"/>
      <c r="GI207" s="409"/>
      <c r="GJ207" s="409"/>
      <c r="GK207" s="409"/>
      <c r="GL207" s="409"/>
      <c r="GM207" s="409"/>
      <c r="GN207" s="409"/>
      <c r="GO207" s="409"/>
      <c r="GP207" s="409"/>
      <c r="GQ207" s="409"/>
      <c r="GR207" s="409"/>
      <c r="GS207" s="409"/>
      <c r="GT207" s="409"/>
      <c r="GU207" s="409"/>
      <c r="GV207" s="409"/>
      <c r="GW207" s="409"/>
      <c r="GX207" s="409"/>
      <c r="GY207" s="409"/>
      <c r="GZ207" s="409"/>
      <c r="HA207" s="409"/>
      <c r="HB207" s="409"/>
      <c r="HC207" s="409"/>
      <c r="HD207" s="409"/>
      <c r="HE207" s="409"/>
      <c r="HF207" s="409"/>
      <c r="HG207" s="409"/>
      <c r="HH207" s="409"/>
      <c r="HI207" s="409"/>
      <c r="HJ207" s="409"/>
      <c r="HK207" s="409"/>
      <c r="HL207" s="409"/>
      <c r="HM207" s="409"/>
      <c r="HN207" s="409"/>
      <c r="HO207" s="409"/>
      <c r="HP207" s="409"/>
      <c r="HQ207" s="409"/>
      <c r="HR207" s="409"/>
      <c r="HS207" s="409"/>
      <c r="HT207" s="409"/>
      <c r="HU207" s="409"/>
      <c r="HV207" s="409"/>
      <c r="HW207" s="409"/>
      <c r="HX207" s="409"/>
      <c r="HY207" s="409"/>
      <c r="HZ207" s="409"/>
      <c r="IA207" s="409"/>
      <c r="IB207" s="409"/>
      <c r="IC207" s="409"/>
      <c r="ID207" s="409"/>
      <c r="IE207" s="409"/>
      <c r="IF207" s="409"/>
      <c r="IG207" s="409"/>
      <c r="IH207" s="409"/>
      <c r="II207" s="409"/>
      <c r="IJ207" s="409"/>
      <c r="IK207" s="409"/>
      <c r="IL207" s="409"/>
      <c r="IM207" s="409"/>
      <c r="IN207" s="409"/>
      <c r="IO207" s="409"/>
      <c r="IP207" s="409"/>
      <c r="IQ207" s="409"/>
      <c r="IR207" s="409"/>
      <c r="IS207" s="409"/>
      <c r="IT207" s="409"/>
      <c r="IU207" s="409"/>
      <c r="IV207" s="409"/>
    </row>
    <row r="208" spans="1:256" s="404" customFormat="1" ht="30">
      <c r="A208" s="67">
        <v>199</v>
      </c>
      <c r="B208" s="456" t="s">
        <v>4986</v>
      </c>
      <c r="C208" s="488" t="s">
        <v>1584</v>
      </c>
      <c r="D208" s="456" t="s">
        <v>4989</v>
      </c>
      <c r="E208" s="456" t="s">
        <v>5395</v>
      </c>
      <c r="F208" s="456" t="s">
        <v>5396</v>
      </c>
      <c r="G208" s="456" t="s">
        <v>5397</v>
      </c>
      <c r="H208" s="456" t="s">
        <v>5849</v>
      </c>
      <c r="I208" s="456" t="s">
        <v>311</v>
      </c>
      <c r="J208" s="301"/>
      <c r="K208" s="301"/>
      <c r="L208" s="338"/>
      <c r="M208" s="405"/>
      <c r="N208" s="409"/>
      <c r="O208" s="409"/>
      <c r="P208" s="409"/>
      <c r="Q208" s="409"/>
      <c r="R208" s="409"/>
      <c r="S208" s="409"/>
      <c r="T208" s="409"/>
      <c r="U208" s="409"/>
      <c r="V208" s="409"/>
      <c r="W208" s="409"/>
      <c r="X208" s="409"/>
      <c r="Y208" s="409"/>
      <c r="Z208" s="409"/>
      <c r="AA208" s="409"/>
      <c r="AB208" s="409"/>
      <c r="AC208" s="409"/>
      <c r="AD208" s="409"/>
      <c r="AE208" s="409"/>
      <c r="AF208" s="409"/>
      <c r="AG208" s="409"/>
      <c r="AH208" s="409"/>
      <c r="AI208" s="409"/>
      <c r="AJ208" s="409"/>
      <c r="AK208" s="409"/>
      <c r="AL208" s="409"/>
      <c r="AM208" s="409"/>
      <c r="AN208" s="409"/>
      <c r="AO208" s="409"/>
      <c r="AP208" s="409"/>
      <c r="AQ208" s="409"/>
      <c r="AR208" s="409"/>
      <c r="AS208" s="409"/>
      <c r="AT208" s="409"/>
      <c r="AU208" s="409"/>
      <c r="AV208" s="409"/>
      <c r="AW208" s="409"/>
      <c r="AX208" s="409"/>
      <c r="AY208" s="409"/>
      <c r="AZ208" s="409"/>
      <c r="BA208" s="409"/>
      <c r="BB208" s="409"/>
      <c r="BC208" s="409"/>
      <c r="BD208" s="409"/>
      <c r="BE208" s="409"/>
      <c r="BF208" s="409"/>
      <c r="BG208" s="409"/>
      <c r="BH208" s="409"/>
      <c r="BI208" s="409"/>
      <c r="BJ208" s="409"/>
      <c r="BK208" s="409"/>
      <c r="BL208" s="409"/>
      <c r="BM208" s="409"/>
      <c r="BN208" s="409"/>
      <c r="BO208" s="409"/>
      <c r="BP208" s="409"/>
      <c r="BQ208" s="409"/>
      <c r="BR208" s="409"/>
      <c r="BS208" s="409"/>
      <c r="BT208" s="409"/>
      <c r="BU208" s="409"/>
      <c r="BV208" s="409"/>
      <c r="BW208" s="409"/>
      <c r="BX208" s="409"/>
      <c r="BY208" s="409"/>
      <c r="BZ208" s="409"/>
      <c r="CA208" s="409"/>
      <c r="CB208" s="409"/>
      <c r="CC208" s="409"/>
      <c r="CD208" s="409"/>
      <c r="CE208" s="409"/>
      <c r="CF208" s="409"/>
      <c r="CG208" s="409"/>
      <c r="CH208" s="409"/>
      <c r="CI208" s="409"/>
      <c r="CJ208" s="409"/>
      <c r="CK208" s="409"/>
      <c r="CL208" s="409"/>
      <c r="CM208" s="409"/>
      <c r="CN208" s="409"/>
      <c r="CO208" s="409"/>
      <c r="CP208" s="409"/>
      <c r="CQ208" s="409"/>
      <c r="CR208" s="409"/>
      <c r="CS208" s="409"/>
      <c r="CT208" s="409"/>
      <c r="CU208" s="409"/>
      <c r="CV208" s="409"/>
      <c r="CW208" s="409"/>
      <c r="CX208" s="409"/>
      <c r="CY208" s="409"/>
      <c r="CZ208" s="409"/>
      <c r="DA208" s="409"/>
      <c r="DB208" s="409"/>
      <c r="DC208" s="409"/>
      <c r="DD208" s="409"/>
      <c r="DE208" s="409"/>
      <c r="DF208" s="409"/>
      <c r="DG208" s="409"/>
      <c r="DH208" s="409"/>
      <c r="DI208" s="409"/>
      <c r="DJ208" s="409"/>
      <c r="DK208" s="409"/>
      <c r="DL208" s="409"/>
      <c r="DM208" s="409"/>
      <c r="DN208" s="409"/>
      <c r="DO208" s="409"/>
      <c r="DP208" s="409"/>
      <c r="DQ208" s="409"/>
      <c r="DR208" s="409"/>
      <c r="DS208" s="409"/>
      <c r="DT208" s="409"/>
      <c r="DU208" s="409"/>
      <c r="DV208" s="409"/>
      <c r="DW208" s="409"/>
      <c r="DX208" s="409"/>
      <c r="DY208" s="409"/>
      <c r="DZ208" s="409"/>
      <c r="EA208" s="409"/>
      <c r="EB208" s="409"/>
      <c r="EC208" s="409"/>
      <c r="ED208" s="409"/>
      <c r="EE208" s="409"/>
      <c r="EF208" s="409"/>
      <c r="EG208" s="409"/>
      <c r="EH208" s="409"/>
      <c r="EI208" s="409"/>
      <c r="EJ208" s="409"/>
      <c r="EK208" s="409"/>
      <c r="EL208" s="409"/>
      <c r="EM208" s="409"/>
      <c r="EN208" s="409"/>
      <c r="EO208" s="409"/>
      <c r="EP208" s="409"/>
      <c r="EQ208" s="409"/>
      <c r="ER208" s="409"/>
      <c r="ES208" s="409"/>
      <c r="ET208" s="409"/>
      <c r="EU208" s="409"/>
      <c r="EV208" s="409"/>
      <c r="EW208" s="409"/>
      <c r="EX208" s="409"/>
      <c r="EY208" s="409"/>
      <c r="EZ208" s="409"/>
      <c r="FA208" s="409"/>
      <c r="FB208" s="409"/>
      <c r="FC208" s="409"/>
      <c r="FD208" s="409"/>
      <c r="FE208" s="409"/>
      <c r="FF208" s="409"/>
      <c r="FG208" s="409"/>
      <c r="FH208" s="409"/>
      <c r="FI208" s="409"/>
      <c r="FJ208" s="409"/>
      <c r="FK208" s="409"/>
      <c r="FL208" s="409"/>
      <c r="FM208" s="409"/>
      <c r="FN208" s="409"/>
      <c r="FO208" s="409"/>
      <c r="FP208" s="409"/>
      <c r="FQ208" s="409"/>
      <c r="FR208" s="409"/>
      <c r="FS208" s="409"/>
      <c r="FT208" s="409"/>
      <c r="FU208" s="409"/>
      <c r="FV208" s="409"/>
      <c r="FW208" s="409"/>
      <c r="FX208" s="409"/>
      <c r="FY208" s="409"/>
      <c r="FZ208" s="409"/>
      <c r="GA208" s="409"/>
      <c r="GB208" s="409"/>
      <c r="GC208" s="409"/>
      <c r="GD208" s="409"/>
      <c r="GE208" s="409"/>
      <c r="GF208" s="409"/>
      <c r="GG208" s="409"/>
      <c r="GH208" s="409"/>
      <c r="GI208" s="409"/>
      <c r="GJ208" s="409"/>
      <c r="GK208" s="409"/>
      <c r="GL208" s="409"/>
      <c r="GM208" s="409"/>
      <c r="GN208" s="409"/>
      <c r="GO208" s="409"/>
      <c r="GP208" s="409"/>
      <c r="GQ208" s="409"/>
      <c r="GR208" s="409"/>
      <c r="GS208" s="409"/>
      <c r="GT208" s="409"/>
      <c r="GU208" s="409"/>
      <c r="GV208" s="409"/>
      <c r="GW208" s="409"/>
      <c r="GX208" s="409"/>
      <c r="GY208" s="409"/>
      <c r="GZ208" s="409"/>
      <c r="HA208" s="409"/>
      <c r="HB208" s="409"/>
      <c r="HC208" s="409"/>
      <c r="HD208" s="409"/>
      <c r="HE208" s="409"/>
      <c r="HF208" s="409"/>
      <c r="HG208" s="409"/>
      <c r="HH208" s="409"/>
      <c r="HI208" s="409"/>
      <c r="HJ208" s="409"/>
      <c r="HK208" s="409"/>
      <c r="HL208" s="409"/>
      <c r="HM208" s="409"/>
      <c r="HN208" s="409"/>
      <c r="HO208" s="409"/>
      <c r="HP208" s="409"/>
      <c r="HQ208" s="409"/>
      <c r="HR208" s="409"/>
      <c r="HS208" s="409"/>
      <c r="HT208" s="409"/>
      <c r="HU208" s="409"/>
      <c r="HV208" s="409"/>
      <c r="HW208" s="409"/>
      <c r="HX208" s="409"/>
      <c r="HY208" s="409"/>
      <c r="HZ208" s="409"/>
      <c r="IA208" s="409"/>
      <c r="IB208" s="409"/>
      <c r="IC208" s="409"/>
      <c r="ID208" s="409"/>
      <c r="IE208" s="409"/>
      <c r="IF208" s="409"/>
      <c r="IG208" s="409"/>
      <c r="IH208" s="409"/>
      <c r="II208" s="409"/>
      <c r="IJ208" s="409"/>
      <c r="IK208" s="409"/>
      <c r="IL208" s="409"/>
      <c r="IM208" s="409"/>
      <c r="IN208" s="409"/>
      <c r="IO208" s="409"/>
      <c r="IP208" s="409"/>
      <c r="IQ208" s="409"/>
      <c r="IR208" s="409"/>
      <c r="IS208" s="409"/>
      <c r="IT208" s="409"/>
      <c r="IU208" s="409"/>
      <c r="IV208" s="409"/>
    </row>
    <row r="209" spans="1:256" s="404" customFormat="1" ht="30">
      <c r="A209" s="67">
        <v>200</v>
      </c>
      <c r="B209" s="456" t="s">
        <v>4986</v>
      </c>
      <c r="C209" s="488" t="s">
        <v>1584</v>
      </c>
      <c r="D209" s="456" t="s">
        <v>4989</v>
      </c>
      <c r="E209" s="456" t="s">
        <v>5398</v>
      </c>
      <c r="F209" s="456" t="s">
        <v>1706</v>
      </c>
      <c r="G209" s="456" t="s">
        <v>5399</v>
      </c>
      <c r="H209" s="456" t="s">
        <v>5850</v>
      </c>
      <c r="I209" s="456" t="s">
        <v>311</v>
      </c>
      <c r="J209" s="301"/>
      <c r="K209" s="301"/>
      <c r="L209" s="338"/>
      <c r="M209" s="405"/>
      <c r="N209" s="409"/>
      <c r="O209" s="409"/>
      <c r="P209" s="409"/>
      <c r="Q209" s="409"/>
      <c r="R209" s="409"/>
      <c r="S209" s="409"/>
      <c r="T209" s="409"/>
      <c r="U209" s="409"/>
      <c r="V209" s="409"/>
      <c r="W209" s="409"/>
      <c r="X209" s="409"/>
      <c r="Y209" s="409"/>
      <c r="Z209" s="409"/>
      <c r="AA209" s="409"/>
      <c r="AB209" s="409"/>
      <c r="AC209" s="409"/>
      <c r="AD209" s="409"/>
      <c r="AE209" s="409"/>
      <c r="AF209" s="409"/>
      <c r="AG209" s="409"/>
      <c r="AH209" s="409"/>
      <c r="AI209" s="409"/>
      <c r="AJ209" s="409"/>
      <c r="AK209" s="409"/>
      <c r="AL209" s="409"/>
      <c r="AM209" s="409"/>
      <c r="AN209" s="409"/>
      <c r="AO209" s="409"/>
      <c r="AP209" s="409"/>
      <c r="AQ209" s="409"/>
      <c r="AR209" s="409"/>
      <c r="AS209" s="409"/>
      <c r="AT209" s="409"/>
      <c r="AU209" s="409"/>
      <c r="AV209" s="409"/>
      <c r="AW209" s="409"/>
      <c r="AX209" s="409"/>
      <c r="AY209" s="409"/>
      <c r="AZ209" s="409"/>
      <c r="BA209" s="409"/>
      <c r="BB209" s="409"/>
      <c r="BC209" s="409"/>
      <c r="BD209" s="409"/>
      <c r="BE209" s="409"/>
      <c r="BF209" s="409"/>
      <c r="BG209" s="409"/>
      <c r="BH209" s="409"/>
      <c r="BI209" s="409"/>
      <c r="BJ209" s="409"/>
      <c r="BK209" s="409"/>
      <c r="BL209" s="409"/>
      <c r="BM209" s="409"/>
      <c r="BN209" s="409"/>
      <c r="BO209" s="409"/>
      <c r="BP209" s="409"/>
      <c r="BQ209" s="409"/>
      <c r="BR209" s="409"/>
      <c r="BS209" s="409"/>
      <c r="BT209" s="409"/>
      <c r="BU209" s="409"/>
      <c r="BV209" s="409"/>
      <c r="BW209" s="409"/>
      <c r="BX209" s="409"/>
      <c r="BY209" s="409"/>
      <c r="BZ209" s="409"/>
      <c r="CA209" s="409"/>
      <c r="CB209" s="409"/>
      <c r="CC209" s="409"/>
      <c r="CD209" s="409"/>
      <c r="CE209" s="409"/>
      <c r="CF209" s="409"/>
      <c r="CG209" s="409"/>
      <c r="CH209" s="409"/>
      <c r="CI209" s="409"/>
      <c r="CJ209" s="409"/>
      <c r="CK209" s="409"/>
      <c r="CL209" s="409"/>
      <c r="CM209" s="409"/>
      <c r="CN209" s="409"/>
      <c r="CO209" s="409"/>
      <c r="CP209" s="409"/>
      <c r="CQ209" s="409"/>
      <c r="CR209" s="409"/>
      <c r="CS209" s="409"/>
      <c r="CT209" s="409"/>
      <c r="CU209" s="409"/>
      <c r="CV209" s="409"/>
      <c r="CW209" s="409"/>
      <c r="CX209" s="409"/>
      <c r="CY209" s="409"/>
      <c r="CZ209" s="409"/>
      <c r="DA209" s="409"/>
      <c r="DB209" s="409"/>
      <c r="DC209" s="409"/>
      <c r="DD209" s="409"/>
      <c r="DE209" s="409"/>
      <c r="DF209" s="409"/>
      <c r="DG209" s="409"/>
      <c r="DH209" s="409"/>
      <c r="DI209" s="409"/>
      <c r="DJ209" s="409"/>
      <c r="DK209" s="409"/>
      <c r="DL209" s="409"/>
      <c r="DM209" s="409"/>
      <c r="DN209" s="409"/>
      <c r="DO209" s="409"/>
      <c r="DP209" s="409"/>
      <c r="DQ209" s="409"/>
      <c r="DR209" s="409"/>
      <c r="DS209" s="409"/>
      <c r="DT209" s="409"/>
      <c r="DU209" s="409"/>
      <c r="DV209" s="409"/>
      <c r="DW209" s="409"/>
      <c r="DX209" s="409"/>
      <c r="DY209" s="409"/>
      <c r="DZ209" s="409"/>
      <c r="EA209" s="409"/>
      <c r="EB209" s="409"/>
      <c r="EC209" s="409"/>
      <c r="ED209" s="409"/>
      <c r="EE209" s="409"/>
      <c r="EF209" s="409"/>
      <c r="EG209" s="409"/>
      <c r="EH209" s="409"/>
      <c r="EI209" s="409"/>
      <c r="EJ209" s="409"/>
      <c r="EK209" s="409"/>
      <c r="EL209" s="409"/>
      <c r="EM209" s="409"/>
      <c r="EN209" s="409"/>
      <c r="EO209" s="409"/>
      <c r="EP209" s="409"/>
      <c r="EQ209" s="409"/>
      <c r="ER209" s="409"/>
      <c r="ES209" s="409"/>
      <c r="ET209" s="409"/>
      <c r="EU209" s="409"/>
      <c r="EV209" s="409"/>
      <c r="EW209" s="409"/>
      <c r="EX209" s="409"/>
      <c r="EY209" s="409"/>
      <c r="EZ209" s="409"/>
      <c r="FA209" s="409"/>
      <c r="FB209" s="409"/>
      <c r="FC209" s="409"/>
      <c r="FD209" s="409"/>
      <c r="FE209" s="409"/>
      <c r="FF209" s="409"/>
      <c r="FG209" s="409"/>
      <c r="FH209" s="409"/>
      <c r="FI209" s="409"/>
      <c r="FJ209" s="409"/>
      <c r="FK209" s="409"/>
      <c r="FL209" s="409"/>
      <c r="FM209" s="409"/>
      <c r="FN209" s="409"/>
      <c r="FO209" s="409"/>
      <c r="FP209" s="409"/>
      <c r="FQ209" s="409"/>
      <c r="FR209" s="409"/>
      <c r="FS209" s="409"/>
      <c r="FT209" s="409"/>
      <c r="FU209" s="409"/>
      <c r="FV209" s="409"/>
      <c r="FW209" s="409"/>
      <c r="FX209" s="409"/>
      <c r="FY209" s="409"/>
      <c r="FZ209" s="409"/>
      <c r="GA209" s="409"/>
      <c r="GB209" s="409"/>
      <c r="GC209" s="409"/>
      <c r="GD209" s="409"/>
      <c r="GE209" s="409"/>
      <c r="GF209" s="409"/>
      <c r="GG209" s="409"/>
      <c r="GH209" s="409"/>
      <c r="GI209" s="409"/>
      <c r="GJ209" s="409"/>
      <c r="GK209" s="409"/>
      <c r="GL209" s="409"/>
      <c r="GM209" s="409"/>
      <c r="GN209" s="409"/>
      <c r="GO209" s="409"/>
      <c r="GP209" s="409"/>
      <c r="GQ209" s="409"/>
      <c r="GR209" s="409"/>
      <c r="GS209" s="409"/>
      <c r="GT209" s="409"/>
      <c r="GU209" s="409"/>
      <c r="GV209" s="409"/>
      <c r="GW209" s="409"/>
      <c r="GX209" s="409"/>
      <c r="GY209" s="409"/>
      <c r="GZ209" s="409"/>
      <c r="HA209" s="409"/>
      <c r="HB209" s="409"/>
      <c r="HC209" s="409"/>
      <c r="HD209" s="409"/>
      <c r="HE209" s="409"/>
      <c r="HF209" s="409"/>
      <c r="HG209" s="409"/>
      <c r="HH209" s="409"/>
      <c r="HI209" s="409"/>
      <c r="HJ209" s="409"/>
      <c r="HK209" s="409"/>
      <c r="HL209" s="409"/>
      <c r="HM209" s="409"/>
      <c r="HN209" s="409"/>
      <c r="HO209" s="409"/>
      <c r="HP209" s="409"/>
      <c r="HQ209" s="409"/>
      <c r="HR209" s="409"/>
      <c r="HS209" s="409"/>
      <c r="HT209" s="409"/>
      <c r="HU209" s="409"/>
      <c r="HV209" s="409"/>
      <c r="HW209" s="409"/>
      <c r="HX209" s="409"/>
      <c r="HY209" s="409"/>
      <c r="HZ209" s="409"/>
      <c r="IA209" s="409"/>
      <c r="IB209" s="409"/>
      <c r="IC209" s="409"/>
      <c r="ID209" s="409"/>
      <c r="IE209" s="409"/>
      <c r="IF209" s="409"/>
      <c r="IG209" s="409"/>
      <c r="IH209" s="409"/>
      <c r="II209" s="409"/>
      <c r="IJ209" s="409"/>
      <c r="IK209" s="409"/>
      <c r="IL209" s="409"/>
      <c r="IM209" s="409"/>
      <c r="IN209" s="409"/>
      <c r="IO209" s="409"/>
      <c r="IP209" s="409"/>
      <c r="IQ209" s="409"/>
      <c r="IR209" s="409"/>
      <c r="IS209" s="409"/>
      <c r="IT209" s="409"/>
      <c r="IU209" s="409"/>
      <c r="IV209" s="409"/>
    </row>
    <row r="210" spans="1:256" s="404" customFormat="1" ht="30">
      <c r="A210" s="65">
        <v>201</v>
      </c>
      <c r="B210" s="456" t="s">
        <v>4986</v>
      </c>
      <c r="C210" s="488" t="s">
        <v>1584</v>
      </c>
      <c r="D210" s="456" t="s">
        <v>4989</v>
      </c>
      <c r="E210" s="456" t="s">
        <v>1701</v>
      </c>
      <c r="F210" s="456" t="s">
        <v>419</v>
      </c>
      <c r="G210" s="456" t="s">
        <v>5400</v>
      </c>
      <c r="H210" s="456" t="s">
        <v>5851</v>
      </c>
      <c r="I210" s="456" t="s">
        <v>311</v>
      </c>
      <c r="J210" s="301"/>
      <c r="K210" s="301"/>
      <c r="L210" s="338"/>
      <c r="M210" s="405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  <c r="AA210" s="409"/>
      <c r="AB210" s="409"/>
      <c r="AC210" s="409"/>
      <c r="AD210" s="409"/>
      <c r="AE210" s="409"/>
      <c r="AF210" s="409"/>
      <c r="AG210" s="409"/>
      <c r="AH210" s="409"/>
      <c r="AI210" s="409"/>
      <c r="AJ210" s="409"/>
      <c r="AK210" s="409"/>
      <c r="AL210" s="409"/>
      <c r="AM210" s="409"/>
      <c r="AN210" s="409"/>
      <c r="AO210" s="409"/>
      <c r="AP210" s="409"/>
      <c r="AQ210" s="409"/>
      <c r="AR210" s="409"/>
      <c r="AS210" s="409"/>
      <c r="AT210" s="409"/>
      <c r="AU210" s="409"/>
      <c r="AV210" s="409"/>
      <c r="AW210" s="409"/>
      <c r="AX210" s="409"/>
      <c r="AY210" s="409"/>
      <c r="AZ210" s="409"/>
      <c r="BA210" s="409"/>
      <c r="BB210" s="409"/>
      <c r="BC210" s="409"/>
      <c r="BD210" s="409"/>
      <c r="BE210" s="409"/>
      <c r="BF210" s="409"/>
      <c r="BG210" s="409"/>
      <c r="BH210" s="409"/>
      <c r="BI210" s="409"/>
      <c r="BJ210" s="409"/>
      <c r="BK210" s="409"/>
      <c r="BL210" s="409"/>
      <c r="BM210" s="409"/>
      <c r="BN210" s="409"/>
      <c r="BO210" s="409"/>
      <c r="BP210" s="409"/>
      <c r="BQ210" s="409"/>
      <c r="BR210" s="409"/>
      <c r="BS210" s="409"/>
      <c r="BT210" s="409"/>
      <c r="BU210" s="409"/>
      <c r="BV210" s="409"/>
      <c r="BW210" s="409"/>
      <c r="BX210" s="409"/>
      <c r="BY210" s="409"/>
      <c r="BZ210" s="409"/>
      <c r="CA210" s="409"/>
      <c r="CB210" s="409"/>
      <c r="CC210" s="409"/>
      <c r="CD210" s="409"/>
      <c r="CE210" s="409"/>
      <c r="CF210" s="409"/>
      <c r="CG210" s="409"/>
      <c r="CH210" s="409"/>
      <c r="CI210" s="409"/>
      <c r="CJ210" s="409"/>
      <c r="CK210" s="409"/>
      <c r="CL210" s="409"/>
      <c r="CM210" s="409"/>
      <c r="CN210" s="409"/>
      <c r="CO210" s="409"/>
      <c r="CP210" s="409"/>
      <c r="CQ210" s="409"/>
      <c r="CR210" s="409"/>
      <c r="CS210" s="409"/>
      <c r="CT210" s="409"/>
      <c r="CU210" s="409"/>
      <c r="CV210" s="409"/>
      <c r="CW210" s="409"/>
      <c r="CX210" s="409"/>
      <c r="CY210" s="409"/>
      <c r="CZ210" s="409"/>
      <c r="DA210" s="409"/>
      <c r="DB210" s="409"/>
      <c r="DC210" s="409"/>
      <c r="DD210" s="409"/>
      <c r="DE210" s="409"/>
      <c r="DF210" s="409"/>
      <c r="DG210" s="409"/>
      <c r="DH210" s="409"/>
      <c r="DI210" s="409"/>
      <c r="DJ210" s="409"/>
      <c r="DK210" s="409"/>
      <c r="DL210" s="409"/>
      <c r="DM210" s="409"/>
      <c r="DN210" s="409"/>
      <c r="DO210" s="409"/>
      <c r="DP210" s="409"/>
      <c r="DQ210" s="409"/>
      <c r="DR210" s="409"/>
      <c r="DS210" s="409"/>
      <c r="DT210" s="409"/>
      <c r="DU210" s="409"/>
      <c r="DV210" s="409"/>
      <c r="DW210" s="409"/>
      <c r="DX210" s="409"/>
      <c r="DY210" s="409"/>
      <c r="DZ210" s="409"/>
      <c r="EA210" s="409"/>
      <c r="EB210" s="409"/>
      <c r="EC210" s="409"/>
      <c r="ED210" s="409"/>
      <c r="EE210" s="409"/>
      <c r="EF210" s="409"/>
      <c r="EG210" s="409"/>
      <c r="EH210" s="409"/>
      <c r="EI210" s="409"/>
      <c r="EJ210" s="409"/>
      <c r="EK210" s="409"/>
      <c r="EL210" s="409"/>
      <c r="EM210" s="409"/>
      <c r="EN210" s="409"/>
      <c r="EO210" s="409"/>
      <c r="EP210" s="409"/>
      <c r="EQ210" s="409"/>
      <c r="ER210" s="409"/>
      <c r="ES210" s="409"/>
      <c r="ET210" s="409"/>
      <c r="EU210" s="409"/>
      <c r="EV210" s="409"/>
      <c r="EW210" s="409"/>
      <c r="EX210" s="409"/>
      <c r="EY210" s="409"/>
      <c r="EZ210" s="409"/>
      <c r="FA210" s="409"/>
      <c r="FB210" s="409"/>
      <c r="FC210" s="409"/>
      <c r="FD210" s="409"/>
      <c r="FE210" s="409"/>
      <c r="FF210" s="409"/>
      <c r="FG210" s="409"/>
      <c r="FH210" s="409"/>
      <c r="FI210" s="409"/>
      <c r="FJ210" s="409"/>
      <c r="FK210" s="409"/>
      <c r="FL210" s="409"/>
      <c r="FM210" s="409"/>
      <c r="FN210" s="409"/>
      <c r="FO210" s="409"/>
      <c r="FP210" s="409"/>
      <c r="FQ210" s="409"/>
      <c r="FR210" s="409"/>
      <c r="FS210" s="409"/>
      <c r="FT210" s="409"/>
      <c r="FU210" s="409"/>
      <c r="FV210" s="409"/>
      <c r="FW210" s="409"/>
      <c r="FX210" s="409"/>
      <c r="FY210" s="409"/>
      <c r="FZ210" s="409"/>
      <c r="GA210" s="409"/>
      <c r="GB210" s="409"/>
      <c r="GC210" s="409"/>
      <c r="GD210" s="409"/>
      <c r="GE210" s="409"/>
      <c r="GF210" s="409"/>
      <c r="GG210" s="409"/>
      <c r="GH210" s="409"/>
      <c r="GI210" s="409"/>
      <c r="GJ210" s="409"/>
      <c r="GK210" s="409"/>
      <c r="GL210" s="409"/>
      <c r="GM210" s="409"/>
      <c r="GN210" s="409"/>
      <c r="GO210" s="409"/>
      <c r="GP210" s="409"/>
      <c r="GQ210" s="409"/>
      <c r="GR210" s="409"/>
      <c r="GS210" s="409"/>
      <c r="GT210" s="409"/>
      <c r="GU210" s="409"/>
      <c r="GV210" s="409"/>
      <c r="GW210" s="409"/>
      <c r="GX210" s="409"/>
      <c r="GY210" s="409"/>
      <c r="GZ210" s="409"/>
      <c r="HA210" s="409"/>
      <c r="HB210" s="409"/>
      <c r="HC210" s="409"/>
      <c r="HD210" s="409"/>
      <c r="HE210" s="409"/>
      <c r="HF210" s="409"/>
      <c r="HG210" s="409"/>
      <c r="HH210" s="409"/>
      <c r="HI210" s="409"/>
      <c r="HJ210" s="409"/>
      <c r="HK210" s="409"/>
      <c r="HL210" s="409"/>
      <c r="HM210" s="409"/>
      <c r="HN210" s="409"/>
      <c r="HO210" s="409"/>
      <c r="HP210" s="409"/>
      <c r="HQ210" s="409"/>
      <c r="HR210" s="409"/>
      <c r="HS210" s="409"/>
      <c r="HT210" s="409"/>
      <c r="HU210" s="409"/>
      <c r="HV210" s="409"/>
      <c r="HW210" s="409"/>
      <c r="HX210" s="409"/>
      <c r="HY210" s="409"/>
      <c r="HZ210" s="409"/>
      <c r="IA210" s="409"/>
      <c r="IB210" s="409"/>
      <c r="IC210" s="409"/>
      <c r="ID210" s="409"/>
      <c r="IE210" s="409"/>
      <c r="IF210" s="409"/>
      <c r="IG210" s="409"/>
      <c r="IH210" s="409"/>
      <c r="II210" s="409"/>
      <c r="IJ210" s="409"/>
      <c r="IK210" s="409"/>
      <c r="IL210" s="409"/>
      <c r="IM210" s="409"/>
      <c r="IN210" s="409"/>
      <c r="IO210" s="409"/>
      <c r="IP210" s="409"/>
      <c r="IQ210" s="409"/>
      <c r="IR210" s="409"/>
      <c r="IS210" s="409"/>
      <c r="IT210" s="409"/>
      <c r="IU210" s="409"/>
      <c r="IV210" s="409"/>
    </row>
    <row r="211" spans="1:256" s="404" customFormat="1" ht="30">
      <c r="A211" s="67">
        <v>202</v>
      </c>
      <c r="B211" s="456" t="s">
        <v>4986</v>
      </c>
      <c r="C211" s="488" t="s">
        <v>1584</v>
      </c>
      <c r="D211" s="456" t="s">
        <v>4990</v>
      </c>
      <c r="E211" s="456" t="s">
        <v>5401</v>
      </c>
      <c r="F211" s="456" t="s">
        <v>519</v>
      </c>
      <c r="G211" s="456" t="s">
        <v>5402</v>
      </c>
      <c r="H211" s="456" t="s">
        <v>5852</v>
      </c>
      <c r="I211" s="456" t="s">
        <v>311</v>
      </c>
      <c r="J211" s="338"/>
      <c r="K211" s="338"/>
      <c r="L211" s="338"/>
      <c r="M211" s="405"/>
      <c r="N211" s="409"/>
      <c r="O211" s="409"/>
      <c r="P211" s="409"/>
      <c r="Q211" s="409"/>
      <c r="R211" s="409"/>
      <c r="S211" s="409"/>
      <c r="T211" s="409"/>
      <c r="U211" s="409"/>
      <c r="V211" s="409"/>
      <c r="W211" s="409"/>
      <c r="X211" s="409"/>
      <c r="Y211" s="409"/>
      <c r="Z211" s="409"/>
      <c r="AA211" s="409"/>
      <c r="AB211" s="409"/>
      <c r="AC211" s="409"/>
      <c r="AD211" s="409"/>
      <c r="AE211" s="409"/>
      <c r="AF211" s="409"/>
      <c r="AG211" s="409"/>
      <c r="AH211" s="409"/>
      <c r="AI211" s="409"/>
      <c r="AJ211" s="409"/>
      <c r="AK211" s="409"/>
      <c r="AL211" s="409"/>
      <c r="AM211" s="409"/>
      <c r="AN211" s="409"/>
      <c r="AO211" s="409"/>
      <c r="AP211" s="409"/>
      <c r="AQ211" s="409"/>
      <c r="AR211" s="409"/>
      <c r="AS211" s="409"/>
      <c r="AT211" s="409"/>
      <c r="AU211" s="409"/>
      <c r="AV211" s="409"/>
      <c r="AW211" s="409"/>
      <c r="AX211" s="409"/>
      <c r="AY211" s="409"/>
      <c r="AZ211" s="409"/>
      <c r="BA211" s="409"/>
      <c r="BB211" s="409"/>
      <c r="BC211" s="409"/>
      <c r="BD211" s="409"/>
      <c r="BE211" s="409"/>
      <c r="BF211" s="409"/>
      <c r="BG211" s="409"/>
      <c r="BH211" s="409"/>
      <c r="BI211" s="409"/>
      <c r="BJ211" s="409"/>
      <c r="BK211" s="409"/>
      <c r="BL211" s="409"/>
      <c r="BM211" s="409"/>
      <c r="BN211" s="409"/>
      <c r="BO211" s="409"/>
      <c r="BP211" s="409"/>
      <c r="BQ211" s="409"/>
      <c r="BR211" s="409"/>
      <c r="BS211" s="409"/>
      <c r="BT211" s="409"/>
      <c r="BU211" s="409"/>
      <c r="BV211" s="409"/>
      <c r="BW211" s="409"/>
      <c r="BX211" s="409"/>
      <c r="BY211" s="409"/>
      <c r="BZ211" s="409"/>
      <c r="CA211" s="409"/>
      <c r="CB211" s="409"/>
      <c r="CC211" s="409"/>
      <c r="CD211" s="409"/>
      <c r="CE211" s="409"/>
      <c r="CF211" s="409"/>
      <c r="CG211" s="409"/>
      <c r="CH211" s="409"/>
      <c r="CI211" s="409"/>
      <c r="CJ211" s="409"/>
      <c r="CK211" s="409"/>
      <c r="CL211" s="409"/>
      <c r="CM211" s="409"/>
      <c r="CN211" s="409"/>
      <c r="CO211" s="409"/>
      <c r="CP211" s="409"/>
      <c r="CQ211" s="409"/>
      <c r="CR211" s="409"/>
      <c r="CS211" s="409"/>
      <c r="CT211" s="409"/>
      <c r="CU211" s="409"/>
      <c r="CV211" s="409"/>
      <c r="CW211" s="409"/>
      <c r="CX211" s="409"/>
      <c r="CY211" s="409"/>
      <c r="CZ211" s="409"/>
      <c r="DA211" s="409"/>
      <c r="DB211" s="409"/>
      <c r="DC211" s="409"/>
      <c r="DD211" s="409"/>
      <c r="DE211" s="409"/>
      <c r="DF211" s="409"/>
      <c r="DG211" s="409"/>
      <c r="DH211" s="409"/>
      <c r="DI211" s="409"/>
      <c r="DJ211" s="409"/>
      <c r="DK211" s="409"/>
      <c r="DL211" s="409"/>
      <c r="DM211" s="409"/>
      <c r="DN211" s="409"/>
      <c r="DO211" s="409"/>
      <c r="DP211" s="409"/>
      <c r="DQ211" s="409"/>
      <c r="DR211" s="409"/>
      <c r="DS211" s="409"/>
      <c r="DT211" s="409"/>
      <c r="DU211" s="409"/>
      <c r="DV211" s="409"/>
      <c r="DW211" s="409"/>
      <c r="DX211" s="409"/>
      <c r="DY211" s="409"/>
      <c r="DZ211" s="409"/>
      <c r="EA211" s="409"/>
      <c r="EB211" s="409"/>
      <c r="EC211" s="409"/>
      <c r="ED211" s="409"/>
      <c r="EE211" s="409"/>
      <c r="EF211" s="409"/>
      <c r="EG211" s="409"/>
      <c r="EH211" s="409"/>
      <c r="EI211" s="409"/>
      <c r="EJ211" s="409"/>
      <c r="EK211" s="409"/>
      <c r="EL211" s="409"/>
      <c r="EM211" s="409"/>
      <c r="EN211" s="409"/>
      <c r="EO211" s="409"/>
      <c r="EP211" s="409"/>
      <c r="EQ211" s="409"/>
      <c r="ER211" s="409"/>
      <c r="ES211" s="409"/>
      <c r="ET211" s="409"/>
      <c r="EU211" s="409"/>
      <c r="EV211" s="409"/>
      <c r="EW211" s="409"/>
      <c r="EX211" s="409"/>
      <c r="EY211" s="409"/>
      <c r="EZ211" s="409"/>
      <c r="FA211" s="409"/>
      <c r="FB211" s="409"/>
      <c r="FC211" s="409"/>
      <c r="FD211" s="409"/>
      <c r="FE211" s="409"/>
      <c r="FF211" s="409"/>
      <c r="FG211" s="409"/>
      <c r="FH211" s="409"/>
      <c r="FI211" s="409"/>
      <c r="FJ211" s="409"/>
      <c r="FK211" s="409"/>
      <c r="FL211" s="409"/>
      <c r="FM211" s="409"/>
      <c r="FN211" s="409"/>
      <c r="FO211" s="409"/>
      <c r="FP211" s="409"/>
      <c r="FQ211" s="409"/>
      <c r="FR211" s="409"/>
      <c r="FS211" s="409"/>
      <c r="FT211" s="409"/>
      <c r="FU211" s="409"/>
      <c r="FV211" s="409"/>
      <c r="FW211" s="409"/>
      <c r="FX211" s="409"/>
      <c r="FY211" s="409"/>
      <c r="FZ211" s="409"/>
      <c r="GA211" s="409"/>
      <c r="GB211" s="409"/>
      <c r="GC211" s="409"/>
      <c r="GD211" s="409"/>
      <c r="GE211" s="409"/>
      <c r="GF211" s="409"/>
      <c r="GG211" s="409"/>
      <c r="GH211" s="409"/>
      <c r="GI211" s="409"/>
      <c r="GJ211" s="409"/>
      <c r="GK211" s="409"/>
      <c r="GL211" s="409"/>
      <c r="GM211" s="409"/>
      <c r="GN211" s="409"/>
      <c r="GO211" s="409"/>
      <c r="GP211" s="409"/>
      <c r="GQ211" s="409"/>
      <c r="GR211" s="409"/>
      <c r="GS211" s="409"/>
      <c r="GT211" s="409"/>
      <c r="GU211" s="409"/>
      <c r="GV211" s="409"/>
      <c r="GW211" s="409"/>
      <c r="GX211" s="409"/>
      <c r="GY211" s="409"/>
      <c r="GZ211" s="409"/>
      <c r="HA211" s="409"/>
      <c r="HB211" s="409"/>
      <c r="HC211" s="409"/>
      <c r="HD211" s="409"/>
      <c r="HE211" s="409"/>
      <c r="HF211" s="409"/>
      <c r="HG211" s="409"/>
      <c r="HH211" s="409"/>
      <c r="HI211" s="409"/>
      <c r="HJ211" s="409"/>
      <c r="HK211" s="409"/>
      <c r="HL211" s="409"/>
      <c r="HM211" s="409"/>
      <c r="HN211" s="409"/>
      <c r="HO211" s="409"/>
      <c r="HP211" s="409"/>
      <c r="HQ211" s="409"/>
      <c r="HR211" s="409"/>
      <c r="HS211" s="409"/>
      <c r="HT211" s="409"/>
      <c r="HU211" s="409"/>
      <c r="HV211" s="409"/>
      <c r="HW211" s="409"/>
      <c r="HX211" s="409"/>
      <c r="HY211" s="409"/>
      <c r="HZ211" s="409"/>
      <c r="IA211" s="409"/>
      <c r="IB211" s="409"/>
      <c r="IC211" s="409"/>
      <c r="ID211" s="409"/>
      <c r="IE211" s="409"/>
      <c r="IF211" s="409"/>
      <c r="IG211" s="409"/>
      <c r="IH211" s="409"/>
      <c r="II211" s="409"/>
      <c r="IJ211" s="409"/>
      <c r="IK211" s="409"/>
      <c r="IL211" s="409"/>
      <c r="IM211" s="409"/>
      <c r="IN211" s="409"/>
      <c r="IO211" s="409"/>
      <c r="IP211" s="409"/>
      <c r="IQ211" s="409"/>
      <c r="IR211" s="409"/>
      <c r="IS211" s="409"/>
      <c r="IT211" s="409"/>
      <c r="IU211" s="409"/>
      <c r="IV211" s="409"/>
    </row>
    <row r="212" spans="1:256" s="404" customFormat="1" ht="30">
      <c r="A212" s="67">
        <v>203</v>
      </c>
      <c r="B212" s="456" t="s">
        <v>4986</v>
      </c>
      <c r="C212" s="488" t="s">
        <v>1584</v>
      </c>
      <c r="D212" s="456" t="s">
        <v>1585</v>
      </c>
      <c r="E212" s="456" t="s">
        <v>5403</v>
      </c>
      <c r="F212" s="456" t="s">
        <v>519</v>
      </c>
      <c r="G212" s="456" t="s">
        <v>2231</v>
      </c>
      <c r="H212" s="456" t="s">
        <v>5853</v>
      </c>
      <c r="I212" s="456" t="s">
        <v>1631</v>
      </c>
      <c r="J212" s="338"/>
      <c r="K212" s="338"/>
      <c r="L212" s="338"/>
      <c r="M212" s="405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  <c r="AA212" s="409"/>
      <c r="AB212" s="409"/>
      <c r="AC212" s="409"/>
      <c r="AD212" s="409"/>
      <c r="AE212" s="409"/>
      <c r="AF212" s="409"/>
      <c r="AG212" s="409"/>
      <c r="AH212" s="409"/>
      <c r="AI212" s="409"/>
      <c r="AJ212" s="409"/>
      <c r="AK212" s="409"/>
      <c r="AL212" s="409"/>
      <c r="AM212" s="409"/>
      <c r="AN212" s="409"/>
      <c r="AO212" s="409"/>
      <c r="AP212" s="409"/>
      <c r="AQ212" s="409"/>
      <c r="AR212" s="409"/>
      <c r="AS212" s="409"/>
      <c r="AT212" s="409"/>
      <c r="AU212" s="409"/>
      <c r="AV212" s="409"/>
      <c r="AW212" s="409"/>
      <c r="AX212" s="409"/>
      <c r="AY212" s="409"/>
      <c r="AZ212" s="409"/>
      <c r="BA212" s="409"/>
      <c r="BB212" s="409"/>
      <c r="BC212" s="409"/>
      <c r="BD212" s="409"/>
      <c r="BE212" s="409"/>
      <c r="BF212" s="409"/>
      <c r="BG212" s="409"/>
      <c r="BH212" s="409"/>
      <c r="BI212" s="409"/>
      <c r="BJ212" s="409"/>
      <c r="BK212" s="409"/>
      <c r="BL212" s="409"/>
      <c r="BM212" s="409"/>
      <c r="BN212" s="409"/>
      <c r="BO212" s="409"/>
      <c r="BP212" s="409"/>
      <c r="BQ212" s="409"/>
      <c r="BR212" s="409"/>
      <c r="BS212" s="409"/>
      <c r="BT212" s="409"/>
      <c r="BU212" s="409"/>
      <c r="BV212" s="409"/>
      <c r="BW212" s="409"/>
      <c r="BX212" s="409"/>
      <c r="BY212" s="409"/>
      <c r="BZ212" s="409"/>
      <c r="CA212" s="409"/>
      <c r="CB212" s="409"/>
      <c r="CC212" s="409"/>
      <c r="CD212" s="409"/>
      <c r="CE212" s="409"/>
      <c r="CF212" s="409"/>
      <c r="CG212" s="409"/>
      <c r="CH212" s="409"/>
      <c r="CI212" s="409"/>
      <c r="CJ212" s="409"/>
      <c r="CK212" s="409"/>
      <c r="CL212" s="409"/>
      <c r="CM212" s="409"/>
      <c r="CN212" s="409"/>
      <c r="CO212" s="409"/>
      <c r="CP212" s="409"/>
      <c r="CQ212" s="409"/>
      <c r="CR212" s="409"/>
      <c r="CS212" s="409"/>
      <c r="CT212" s="409"/>
      <c r="CU212" s="409"/>
      <c r="CV212" s="409"/>
      <c r="CW212" s="409"/>
      <c r="CX212" s="409"/>
      <c r="CY212" s="409"/>
      <c r="CZ212" s="409"/>
      <c r="DA212" s="409"/>
      <c r="DB212" s="409"/>
      <c r="DC212" s="409"/>
      <c r="DD212" s="409"/>
      <c r="DE212" s="409"/>
      <c r="DF212" s="409"/>
      <c r="DG212" s="409"/>
      <c r="DH212" s="409"/>
      <c r="DI212" s="409"/>
      <c r="DJ212" s="409"/>
      <c r="DK212" s="409"/>
      <c r="DL212" s="409"/>
      <c r="DM212" s="409"/>
      <c r="DN212" s="409"/>
      <c r="DO212" s="409"/>
      <c r="DP212" s="409"/>
      <c r="DQ212" s="409"/>
      <c r="DR212" s="409"/>
      <c r="DS212" s="409"/>
      <c r="DT212" s="409"/>
      <c r="DU212" s="409"/>
      <c r="DV212" s="409"/>
      <c r="DW212" s="409"/>
      <c r="DX212" s="409"/>
      <c r="DY212" s="409"/>
      <c r="DZ212" s="409"/>
      <c r="EA212" s="409"/>
      <c r="EB212" s="409"/>
      <c r="EC212" s="409"/>
      <c r="ED212" s="409"/>
      <c r="EE212" s="409"/>
      <c r="EF212" s="409"/>
      <c r="EG212" s="409"/>
      <c r="EH212" s="409"/>
      <c r="EI212" s="409"/>
      <c r="EJ212" s="409"/>
      <c r="EK212" s="409"/>
      <c r="EL212" s="409"/>
      <c r="EM212" s="409"/>
      <c r="EN212" s="409"/>
      <c r="EO212" s="409"/>
      <c r="EP212" s="409"/>
      <c r="EQ212" s="409"/>
      <c r="ER212" s="409"/>
      <c r="ES212" s="409"/>
      <c r="ET212" s="409"/>
      <c r="EU212" s="409"/>
      <c r="EV212" s="409"/>
      <c r="EW212" s="409"/>
      <c r="EX212" s="409"/>
      <c r="EY212" s="409"/>
      <c r="EZ212" s="409"/>
      <c r="FA212" s="409"/>
      <c r="FB212" s="409"/>
      <c r="FC212" s="409"/>
      <c r="FD212" s="409"/>
      <c r="FE212" s="409"/>
      <c r="FF212" s="409"/>
      <c r="FG212" s="409"/>
      <c r="FH212" s="409"/>
      <c r="FI212" s="409"/>
      <c r="FJ212" s="409"/>
      <c r="FK212" s="409"/>
      <c r="FL212" s="409"/>
      <c r="FM212" s="409"/>
      <c r="FN212" s="409"/>
      <c r="FO212" s="409"/>
      <c r="FP212" s="409"/>
      <c r="FQ212" s="409"/>
      <c r="FR212" s="409"/>
      <c r="FS212" s="409"/>
      <c r="FT212" s="409"/>
      <c r="FU212" s="409"/>
      <c r="FV212" s="409"/>
      <c r="FW212" s="409"/>
      <c r="FX212" s="409"/>
      <c r="FY212" s="409"/>
      <c r="FZ212" s="409"/>
      <c r="GA212" s="409"/>
      <c r="GB212" s="409"/>
      <c r="GC212" s="409"/>
      <c r="GD212" s="409"/>
      <c r="GE212" s="409"/>
      <c r="GF212" s="409"/>
      <c r="GG212" s="409"/>
      <c r="GH212" s="409"/>
      <c r="GI212" s="409"/>
      <c r="GJ212" s="409"/>
      <c r="GK212" s="409"/>
      <c r="GL212" s="409"/>
      <c r="GM212" s="409"/>
      <c r="GN212" s="409"/>
      <c r="GO212" s="409"/>
      <c r="GP212" s="409"/>
      <c r="GQ212" s="409"/>
      <c r="GR212" s="409"/>
      <c r="GS212" s="409"/>
      <c r="GT212" s="409"/>
      <c r="GU212" s="409"/>
      <c r="GV212" s="409"/>
      <c r="GW212" s="409"/>
      <c r="GX212" s="409"/>
      <c r="GY212" s="409"/>
      <c r="GZ212" s="409"/>
      <c r="HA212" s="409"/>
      <c r="HB212" s="409"/>
      <c r="HC212" s="409"/>
      <c r="HD212" s="409"/>
      <c r="HE212" s="409"/>
      <c r="HF212" s="409"/>
      <c r="HG212" s="409"/>
      <c r="HH212" s="409"/>
      <c r="HI212" s="409"/>
      <c r="HJ212" s="409"/>
      <c r="HK212" s="409"/>
      <c r="HL212" s="409"/>
      <c r="HM212" s="409"/>
      <c r="HN212" s="409"/>
      <c r="HO212" s="409"/>
      <c r="HP212" s="409"/>
      <c r="HQ212" s="409"/>
      <c r="HR212" s="409"/>
      <c r="HS212" s="409"/>
      <c r="HT212" s="409"/>
      <c r="HU212" s="409"/>
      <c r="HV212" s="409"/>
      <c r="HW212" s="409"/>
      <c r="HX212" s="409"/>
      <c r="HY212" s="409"/>
      <c r="HZ212" s="409"/>
      <c r="IA212" s="409"/>
      <c r="IB212" s="409"/>
      <c r="IC212" s="409"/>
      <c r="ID212" s="409"/>
      <c r="IE212" s="409"/>
      <c r="IF212" s="409"/>
      <c r="IG212" s="409"/>
      <c r="IH212" s="409"/>
      <c r="II212" s="409"/>
      <c r="IJ212" s="409"/>
      <c r="IK212" s="409"/>
      <c r="IL212" s="409"/>
      <c r="IM212" s="409"/>
      <c r="IN212" s="409"/>
      <c r="IO212" s="409"/>
      <c r="IP212" s="409"/>
      <c r="IQ212" s="409"/>
      <c r="IR212" s="409"/>
      <c r="IS212" s="409"/>
      <c r="IT212" s="409"/>
      <c r="IU212" s="409"/>
      <c r="IV212" s="409"/>
    </row>
    <row r="213" spans="1:256" s="404" customFormat="1" ht="30">
      <c r="A213" s="65">
        <v>204</v>
      </c>
      <c r="B213" s="456" t="s">
        <v>4986</v>
      </c>
      <c r="C213" s="488" t="s">
        <v>1584</v>
      </c>
      <c r="D213" s="456" t="s">
        <v>4977</v>
      </c>
      <c r="E213" s="456" t="s">
        <v>5404</v>
      </c>
      <c r="F213" s="456" t="s">
        <v>572</v>
      </c>
      <c r="G213" s="456" t="s">
        <v>5405</v>
      </c>
      <c r="H213" s="456" t="s">
        <v>5854</v>
      </c>
      <c r="I213" s="456" t="s">
        <v>311</v>
      </c>
      <c r="J213" s="338"/>
      <c r="K213" s="338"/>
      <c r="L213" s="338"/>
      <c r="M213" s="405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409"/>
      <c r="AA213" s="409"/>
      <c r="AB213" s="409"/>
      <c r="AC213" s="409"/>
      <c r="AD213" s="409"/>
      <c r="AE213" s="409"/>
      <c r="AF213" s="409"/>
      <c r="AG213" s="409"/>
      <c r="AH213" s="409"/>
      <c r="AI213" s="409"/>
      <c r="AJ213" s="409"/>
      <c r="AK213" s="409"/>
      <c r="AL213" s="409"/>
      <c r="AM213" s="409"/>
      <c r="AN213" s="409"/>
      <c r="AO213" s="409"/>
      <c r="AP213" s="409"/>
      <c r="AQ213" s="409"/>
      <c r="AR213" s="409"/>
      <c r="AS213" s="409"/>
      <c r="AT213" s="409"/>
      <c r="AU213" s="409"/>
      <c r="AV213" s="409"/>
      <c r="AW213" s="409"/>
      <c r="AX213" s="409"/>
      <c r="AY213" s="409"/>
      <c r="AZ213" s="409"/>
      <c r="BA213" s="409"/>
      <c r="BB213" s="409"/>
      <c r="BC213" s="409"/>
      <c r="BD213" s="409"/>
      <c r="BE213" s="409"/>
      <c r="BF213" s="409"/>
      <c r="BG213" s="409"/>
      <c r="BH213" s="409"/>
      <c r="BI213" s="409"/>
      <c r="BJ213" s="409"/>
      <c r="BK213" s="409"/>
      <c r="BL213" s="409"/>
      <c r="BM213" s="409"/>
      <c r="BN213" s="409"/>
      <c r="BO213" s="409"/>
      <c r="BP213" s="409"/>
      <c r="BQ213" s="409"/>
      <c r="BR213" s="409"/>
      <c r="BS213" s="409"/>
      <c r="BT213" s="409"/>
      <c r="BU213" s="409"/>
      <c r="BV213" s="409"/>
      <c r="BW213" s="409"/>
      <c r="BX213" s="409"/>
      <c r="BY213" s="409"/>
      <c r="BZ213" s="409"/>
      <c r="CA213" s="409"/>
      <c r="CB213" s="409"/>
      <c r="CC213" s="409"/>
      <c r="CD213" s="409"/>
      <c r="CE213" s="409"/>
      <c r="CF213" s="409"/>
      <c r="CG213" s="409"/>
      <c r="CH213" s="409"/>
      <c r="CI213" s="409"/>
      <c r="CJ213" s="409"/>
      <c r="CK213" s="409"/>
      <c r="CL213" s="409"/>
      <c r="CM213" s="409"/>
      <c r="CN213" s="409"/>
      <c r="CO213" s="409"/>
      <c r="CP213" s="409"/>
      <c r="CQ213" s="409"/>
      <c r="CR213" s="409"/>
      <c r="CS213" s="409"/>
      <c r="CT213" s="409"/>
      <c r="CU213" s="409"/>
      <c r="CV213" s="409"/>
      <c r="CW213" s="409"/>
      <c r="CX213" s="409"/>
      <c r="CY213" s="409"/>
      <c r="CZ213" s="409"/>
      <c r="DA213" s="409"/>
      <c r="DB213" s="409"/>
      <c r="DC213" s="409"/>
      <c r="DD213" s="409"/>
      <c r="DE213" s="409"/>
      <c r="DF213" s="409"/>
      <c r="DG213" s="409"/>
      <c r="DH213" s="409"/>
      <c r="DI213" s="409"/>
      <c r="DJ213" s="409"/>
      <c r="DK213" s="409"/>
      <c r="DL213" s="409"/>
      <c r="DM213" s="409"/>
      <c r="DN213" s="409"/>
      <c r="DO213" s="409"/>
      <c r="DP213" s="409"/>
      <c r="DQ213" s="409"/>
      <c r="DR213" s="409"/>
      <c r="DS213" s="409"/>
      <c r="DT213" s="409"/>
      <c r="DU213" s="409"/>
      <c r="DV213" s="409"/>
      <c r="DW213" s="409"/>
      <c r="DX213" s="409"/>
      <c r="DY213" s="409"/>
      <c r="DZ213" s="409"/>
      <c r="EA213" s="409"/>
      <c r="EB213" s="409"/>
      <c r="EC213" s="409"/>
      <c r="ED213" s="409"/>
      <c r="EE213" s="409"/>
      <c r="EF213" s="409"/>
      <c r="EG213" s="409"/>
      <c r="EH213" s="409"/>
      <c r="EI213" s="409"/>
      <c r="EJ213" s="409"/>
      <c r="EK213" s="409"/>
      <c r="EL213" s="409"/>
      <c r="EM213" s="409"/>
      <c r="EN213" s="409"/>
      <c r="EO213" s="409"/>
      <c r="EP213" s="409"/>
      <c r="EQ213" s="409"/>
      <c r="ER213" s="409"/>
      <c r="ES213" s="409"/>
      <c r="ET213" s="409"/>
      <c r="EU213" s="409"/>
      <c r="EV213" s="409"/>
      <c r="EW213" s="409"/>
      <c r="EX213" s="409"/>
      <c r="EY213" s="409"/>
      <c r="EZ213" s="409"/>
      <c r="FA213" s="409"/>
      <c r="FB213" s="409"/>
      <c r="FC213" s="409"/>
      <c r="FD213" s="409"/>
      <c r="FE213" s="409"/>
      <c r="FF213" s="409"/>
      <c r="FG213" s="409"/>
      <c r="FH213" s="409"/>
      <c r="FI213" s="409"/>
      <c r="FJ213" s="409"/>
      <c r="FK213" s="409"/>
      <c r="FL213" s="409"/>
      <c r="FM213" s="409"/>
      <c r="FN213" s="409"/>
      <c r="FO213" s="409"/>
      <c r="FP213" s="409"/>
      <c r="FQ213" s="409"/>
      <c r="FR213" s="409"/>
      <c r="FS213" s="409"/>
      <c r="FT213" s="409"/>
      <c r="FU213" s="409"/>
      <c r="FV213" s="409"/>
      <c r="FW213" s="409"/>
      <c r="FX213" s="409"/>
      <c r="FY213" s="409"/>
      <c r="FZ213" s="409"/>
      <c r="GA213" s="409"/>
      <c r="GB213" s="409"/>
      <c r="GC213" s="409"/>
      <c r="GD213" s="409"/>
      <c r="GE213" s="409"/>
      <c r="GF213" s="409"/>
      <c r="GG213" s="409"/>
      <c r="GH213" s="409"/>
      <c r="GI213" s="409"/>
      <c r="GJ213" s="409"/>
      <c r="GK213" s="409"/>
      <c r="GL213" s="409"/>
      <c r="GM213" s="409"/>
      <c r="GN213" s="409"/>
      <c r="GO213" s="409"/>
      <c r="GP213" s="409"/>
      <c r="GQ213" s="409"/>
      <c r="GR213" s="409"/>
      <c r="GS213" s="409"/>
      <c r="GT213" s="409"/>
      <c r="GU213" s="409"/>
      <c r="GV213" s="409"/>
      <c r="GW213" s="409"/>
      <c r="GX213" s="409"/>
      <c r="GY213" s="409"/>
      <c r="GZ213" s="409"/>
      <c r="HA213" s="409"/>
      <c r="HB213" s="409"/>
      <c r="HC213" s="409"/>
      <c r="HD213" s="409"/>
      <c r="HE213" s="409"/>
      <c r="HF213" s="409"/>
      <c r="HG213" s="409"/>
      <c r="HH213" s="409"/>
      <c r="HI213" s="409"/>
      <c r="HJ213" s="409"/>
      <c r="HK213" s="409"/>
      <c r="HL213" s="409"/>
      <c r="HM213" s="409"/>
      <c r="HN213" s="409"/>
      <c r="HO213" s="409"/>
      <c r="HP213" s="409"/>
      <c r="HQ213" s="409"/>
      <c r="HR213" s="409"/>
      <c r="HS213" s="409"/>
      <c r="HT213" s="409"/>
      <c r="HU213" s="409"/>
      <c r="HV213" s="409"/>
      <c r="HW213" s="409"/>
      <c r="HX213" s="409"/>
      <c r="HY213" s="409"/>
      <c r="HZ213" s="409"/>
      <c r="IA213" s="409"/>
      <c r="IB213" s="409"/>
      <c r="IC213" s="409"/>
      <c r="ID213" s="409"/>
      <c r="IE213" s="409"/>
      <c r="IF213" s="409"/>
      <c r="IG213" s="409"/>
      <c r="IH213" s="409"/>
      <c r="II213" s="409"/>
      <c r="IJ213" s="409"/>
      <c r="IK213" s="409"/>
      <c r="IL213" s="409"/>
      <c r="IM213" s="409"/>
      <c r="IN213" s="409"/>
      <c r="IO213" s="409"/>
      <c r="IP213" s="409"/>
      <c r="IQ213" s="409"/>
      <c r="IR213" s="409"/>
      <c r="IS213" s="409"/>
      <c r="IT213" s="409"/>
      <c r="IU213" s="409"/>
      <c r="IV213" s="409"/>
    </row>
    <row r="214" spans="1:256" s="404" customFormat="1" ht="30">
      <c r="A214" s="67">
        <v>205</v>
      </c>
      <c r="B214" s="456" t="s">
        <v>4986</v>
      </c>
      <c r="C214" s="488" t="s">
        <v>1584</v>
      </c>
      <c r="D214" s="456" t="s">
        <v>323</v>
      </c>
      <c r="E214" s="456" t="s">
        <v>530</v>
      </c>
      <c r="F214" s="456" t="s">
        <v>920</v>
      </c>
      <c r="G214" s="456" t="s">
        <v>5406</v>
      </c>
      <c r="H214" s="456" t="s">
        <v>5855</v>
      </c>
      <c r="I214" s="456" t="s">
        <v>311</v>
      </c>
      <c r="J214" s="301"/>
      <c r="K214" s="338"/>
      <c r="L214" s="338"/>
      <c r="M214" s="405"/>
      <c r="N214" s="409"/>
      <c r="O214" s="409"/>
      <c r="P214" s="409"/>
      <c r="Q214" s="409"/>
      <c r="R214" s="409"/>
      <c r="S214" s="409"/>
      <c r="T214" s="409"/>
      <c r="U214" s="409"/>
      <c r="V214" s="409"/>
      <c r="W214" s="409"/>
      <c r="X214" s="409"/>
      <c r="Y214" s="409"/>
      <c r="Z214" s="409"/>
      <c r="AA214" s="409"/>
      <c r="AB214" s="409"/>
      <c r="AC214" s="409"/>
      <c r="AD214" s="409"/>
      <c r="AE214" s="409"/>
      <c r="AF214" s="409"/>
      <c r="AG214" s="409"/>
      <c r="AH214" s="409"/>
      <c r="AI214" s="409"/>
      <c r="AJ214" s="409"/>
      <c r="AK214" s="409"/>
      <c r="AL214" s="409"/>
      <c r="AM214" s="409"/>
      <c r="AN214" s="409"/>
      <c r="AO214" s="409"/>
      <c r="AP214" s="409"/>
      <c r="AQ214" s="409"/>
      <c r="AR214" s="409"/>
      <c r="AS214" s="409"/>
      <c r="AT214" s="409"/>
      <c r="AU214" s="409"/>
      <c r="AV214" s="409"/>
      <c r="AW214" s="409"/>
      <c r="AX214" s="409"/>
      <c r="AY214" s="409"/>
      <c r="AZ214" s="409"/>
      <c r="BA214" s="409"/>
      <c r="BB214" s="409"/>
      <c r="BC214" s="409"/>
      <c r="BD214" s="409"/>
      <c r="BE214" s="409"/>
      <c r="BF214" s="409"/>
      <c r="BG214" s="409"/>
      <c r="BH214" s="409"/>
      <c r="BI214" s="409"/>
      <c r="BJ214" s="409"/>
      <c r="BK214" s="409"/>
      <c r="BL214" s="409"/>
      <c r="BM214" s="409"/>
      <c r="BN214" s="409"/>
      <c r="BO214" s="409"/>
      <c r="BP214" s="409"/>
      <c r="BQ214" s="409"/>
      <c r="BR214" s="409"/>
      <c r="BS214" s="409"/>
      <c r="BT214" s="409"/>
      <c r="BU214" s="409"/>
      <c r="BV214" s="409"/>
      <c r="BW214" s="409"/>
      <c r="BX214" s="409"/>
      <c r="BY214" s="409"/>
      <c r="BZ214" s="409"/>
      <c r="CA214" s="409"/>
      <c r="CB214" s="409"/>
      <c r="CC214" s="409"/>
      <c r="CD214" s="409"/>
      <c r="CE214" s="409"/>
      <c r="CF214" s="409"/>
      <c r="CG214" s="409"/>
      <c r="CH214" s="409"/>
      <c r="CI214" s="409"/>
      <c r="CJ214" s="409"/>
      <c r="CK214" s="409"/>
      <c r="CL214" s="409"/>
      <c r="CM214" s="409"/>
      <c r="CN214" s="409"/>
      <c r="CO214" s="409"/>
      <c r="CP214" s="409"/>
      <c r="CQ214" s="409"/>
      <c r="CR214" s="409"/>
      <c r="CS214" s="409"/>
      <c r="CT214" s="409"/>
      <c r="CU214" s="409"/>
      <c r="CV214" s="409"/>
      <c r="CW214" s="409"/>
      <c r="CX214" s="409"/>
      <c r="CY214" s="409"/>
      <c r="CZ214" s="409"/>
      <c r="DA214" s="409"/>
      <c r="DB214" s="409"/>
      <c r="DC214" s="409"/>
      <c r="DD214" s="409"/>
      <c r="DE214" s="409"/>
      <c r="DF214" s="409"/>
      <c r="DG214" s="409"/>
      <c r="DH214" s="409"/>
      <c r="DI214" s="409"/>
      <c r="DJ214" s="409"/>
      <c r="DK214" s="409"/>
      <c r="DL214" s="409"/>
      <c r="DM214" s="409"/>
      <c r="DN214" s="409"/>
      <c r="DO214" s="409"/>
      <c r="DP214" s="409"/>
      <c r="DQ214" s="409"/>
      <c r="DR214" s="409"/>
      <c r="DS214" s="409"/>
      <c r="DT214" s="409"/>
      <c r="DU214" s="409"/>
      <c r="DV214" s="409"/>
      <c r="DW214" s="409"/>
      <c r="DX214" s="409"/>
      <c r="DY214" s="409"/>
      <c r="DZ214" s="409"/>
      <c r="EA214" s="409"/>
      <c r="EB214" s="409"/>
      <c r="EC214" s="409"/>
      <c r="ED214" s="409"/>
      <c r="EE214" s="409"/>
      <c r="EF214" s="409"/>
      <c r="EG214" s="409"/>
      <c r="EH214" s="409"/>
      <c r="EI214" s="409"/>
      <c r="EJ214" s="409"/>
      <c r="EK214" s="409"/>
      <c r="EL214" s="409"/>
      <c r="EM214" s="409"/>
      <c r="EN214" s="409"/>
      <c r="EO214" s="409"/>
      <c r="EP214" s="409"/>
      <c r="EQ214" s="409"/>
      <c r="ER214" s="409"/>
      <c r="ES214" s="409"/>
      <c r="ET214" s="409"/>
      <c r="EU214" s="409"/>
      <c r="EV214" s="409"/>
      <c r="EW214" s="409"/>
      <c r="EX214" s="409"/>
      <c r="EY214" s="409"/>
      <c r="EZ214" s="409"/>
      <c r="FA214" s="409"/>
      <c r="FB214" s="409"/>
      <c r="FC214" s="409"/>
      <c r="FD214" s="409"/>
      <c r="FE214" s="409"/>
      <c r="FF214" s="409"/>
      <c r="FG214" s="409"/>
      <c r="FH214" s="409"/>
      <c r="FI214" s="409"/>
      <c r="FJ214" s="409"/>
      <c r="FK214" s="409"/>
      <c r="FL214" s="409"/>
      <c r="FM214" s="409"/>
      <c r="FN214" s="409"/>
      <c r="FO214" s="409"/>
      <c r="FP214" s="409"/>
      <c r="FQ214" s="409"/>
      <c r="FR214" s="409"/>
      <c r="FS214" s="409"/>
      <c r="FT214" s="409"/>
      <c r="FU214" s="409"/>
      <c r="FV214" s="409"/>
      <c r="FW214" s="409"/>
      <c r="FX214" s="409"/>
      <c r="FY214" s="409"/>
      <c r="FZ214" s="409"/>
      <c r="GA214" s="409"/>
      <c r="GB214" s="409"/>
      <c r="GC214" s="409"/>
      <c r="GD214" s="409"/>
      <c r="GE214" s="409"/>
      <c r="GF214" s="409"/>
      <c r="GG214" s="409"/>
      <c r="GH214" s="409"/>
      <c r="GI214" s="409"/>
      <c r="GJ214" s="409"/>
      <c r="GK214" s="409"/>
      <c r="GL214" s="409"/>
      <c r="GM214" s="409"/>
      <c r="GN214" s="409"/>
      <c r="GO214" s="409"/>
      <c r="GP214" s="409"/>
      <c r="GQ214" s="409"/>
      <c r="GR214" s="409"/>
      <c r="GS214" s="409"/>
      <c r="GT214" s="409"/>
      <c r="GU214" s="409"/>
      <c r="GV214" s="409"/>
      <c r="GW214" s="409"/>
      <c r="GX214" s="409"/>
      <c r="GY214" s="409"/>
      <c r="GZ214" s="409"/>
      <c r="HA214" s="409"/>
      <c r="HB214" s="409"/>
      <c r="HC214" s="409"/>
      <c r="HD214" s="409"/>
      <c r="HE214" s="409"/>
      <c r="HF214" s="409"/>
      <c r="HG214" s="409"/>
      <c r="HH214" s="409"/>
      <c r="HI214" s="409"/>
      <c r="HJ214" s="409"/>
      <c r="HK214" s="409"/>
      <c r="HL214" s="409"/>
      <c r="HM214" s="409"/>
      <c r="HN214" s="409"/>
      <c r="HO214" s="409"/>
      <c r="HP214" s="409"/>
      <c r="HQ214" s="409"/>
      <c r="HR214" s="409"/>
      <c r="HS214" s="409"/>
      <c r="HT214" s="409"/>
      <c r="HU214" s="409"/>
      <c r="HV214" s="409"/>
      <c r="HW214" s="409"/>
      <c r="HX214" s="409"/>
      <c r="HY214" s="409"/>
      <c r="HZ214" s="409"/>
      <c r="IA214" s="409"/>
      <c r="IB214" s="409"/>
      <c r="IC214" s="409"/>
      <c r="ID214" s="409"/>
      <c r="IE214" s="409"/>
      <c r="IF214" s="409"/>
      <c r="IG214" s="409"/>
      <c r="IH214" s="409"/>
      <c r="II214" s="409"/>
      <c r="IJ214" s="409"/>
      <c r="IK214" s="409"/>
      <c r="IL214" s="409"/>
      <c r="IM214" s="409"/>
      <c r="IN214" s="409"/>
      <c r="IO214" s="409"/>
      <c r="IP214" s="409"/>
      <c r="IQ214" s="409"/>
      <c r="IR214" s="409"/>
      <c r="IS214" s="409"/>
      <c r="IT214" s="409"/>
      <c r="IU214" s="409"/>
      <c r="IV214" s="409"/>
    </row>
    <row r="215" spans="1:256" s="404" customFormat="1" ht="30">
      <c r="A215" s="65">
        <v>206</v>
      </c>
      <c r="B215" s="456" t="s">
        <v>4986</v>
      </c>
      <c r="C215" s="488" t="s">
        <v>1584</v>
      </c>
      <c r="D215" s="456" t="s">
        <v>4972</v>
      </c>
      <c r="E215" s="456" t="s">
        <v>5407</v>
      </c>
      <c r="F215" s="456" t="s">
        <v>5408</v>
      </c>
      <c r="G215" s="456" t="s">
        <v>5409</v>
      </c>
      <c r="H215" s="456" t="s">
        <v>5856</v>
      </c>
      <c r="I215" s="456" t="s">
        <v>1689</v>
      </c>
      <c r="J215" s="301"/>
      <c r="K215" s="338"/>
      <c r="L215" s="338"/>
      <c r="M215" s="405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09"/>
      <c r="AA215" s="409"/>
      <c r="AB215" s="409"/>
      <c r="AC215" s="409"/>
      <c r="AD215" s="409"/>
      <c r="AE215" s="409"/>
      <c r="AF215" s="409"/>
      <c r="AG215" s="409"/>
      <c r="AH215" s="409"/>
      <c r="AI215" s="409"/>
      <c r="AJ215" s="409"/>
      <c r="AK215" s="409"/>
      <c r="AL215" s="409"/>
      <c r="AM215" s="409"/>
      <c r="AN215" s="409"/>
      <c r="AO215" s="409"/>
      <c r="AP215" s="409"/>
      <c r="AQ215" s="409"/>
      <c r="AR215" s="409"/>
      <c r="AS215" s="409"/>
      <c r="AT215" s="409"/>
      <c r="AU215" s="409"/>
      <c r="AV215" s="409"/>
      <c r="AW215" s="409"/>
      <c r="AX215" s="409"/>
      <c r="AY215" s="409"/>
      <c r="AZ215" s="409"/>
      <c r="BA215" s="409"/>
      <c r="BB215" s="409"/>
      <c r="BC215" s="409"/>
      <c r="BD215" s="409"/>
      <c r="BE215" s="409"/>
      <c r="BF215" s="409"/>
      <c r="BG215" s="409"/>
      <c r="BH215" s="409"/>
      <c r="BI215" s="409"/>
      <c r="BJ215" s="409"/>
      <c r="BK215" s="409"/>
      <c r="BL215" s="409"/>
      <c r="BM215" s="409"/>
      <c r="BN215" s="409"/>
      <c r="BO215" s="409"/>
      <c r="BP215" s="409"/>
      <c r="BQ215" s="409"/>
      <c r="BR215" s="409"/>
      <c r="BS215" s="409"/>
      <c r="BT215" s="409"/>
      <c r="BU215" s="409"/>
      <c r="BV215" s="409"/>
      <c r="BW215" s="409"/>
      <c r="BX215" s="409"/>
      <c r="BY215" s="409"/>
      <c r="BZ215" s="409"/>
      <c r="CA215" s="409"/>
      <c r="CB215" s="409"/>
      <c r="CC215" s="409"/>
      <c r="CD215" s="409"/>
      <c r="CE215" s="409"/>
      <c r="CF215" s="409"/>
      <c r="CG215" s="409"/>
      <c r="CH215" s="409"/>
      <c r="CI215" s="409"/>
      <c r="CJ215" s="409"/>
      <c r="CK215" s="409"/>
      <c r="CL215" s="409"/>
      <c r="CM215" s="409"/>
      <c r="CN215" s="409"/>
      <c r="CO215" s="409"/>
      <c r="CP215" s="409"/>
      <c r="CQ215" s="409"/>
      <c r="CR215" s="409"/>
      <c r="CS215" s="409"/>
      <c r="CT215" s="409"/>
      <c r="CU215" s="409"/>
      <c r="CV215" s="409"/>
      <c r="CW215" s="409"/>
      <c r="CX215" s="409"/>
      <c r="CY215" s="409"/>
      <c r="CZ215" s="409"/>
      <c r="DA215" s="409"/>
      <c r="DB215" s="409"/>
      <c r="DC215" s="409"/>
      <c r="DD215" s="409"/>
      <c r="DE215" s="409"/>
      <c r="DF215" s="409"/>
      <c r="DG215" s="409"/>
      <c r="DH215" s="409"/>
      <c r="DI215" s="409"/>
      <c r="DJ215" s="409"/>
      <c r="DK215" s="409"/>
      <c r="DL215" s="409"/>
      <c r="DM215" s="409"/>
      <c r="DN215" s="409"/>
      <c r="DO215" s="409"/>
      <c r="DP215" s="409"/>
      <c r="DQ215" s="409"/>
      <c r="DR215" s="409"/>
      <c r="DS215" s="409"/>
      <c r="DT215" s="409"/>
      <c r="DU215" s="409"/>
      <c r="DV215" s="409"/>
      <c r="DW215" s="409"/>
      <c r="DX215" s="409"/>
      <c r="DY215" s="409"/>
      <c r="DZ215" s="409"/>
      <c r="EA215" s="409"/>
      <c r="EB215" s="409"/>
      <c r="EC215" s="409"/>
      <c r="ED215" s="409"/>
      <c r="EE215" s="409"/>
      <c r="EF215" s="409"/>
      <c r="EG215" s="409"/>
      <c r="EH215" s="409"/>
      <c r="EI215" s="409"/>
      <c r="EJ215" s="409"/>
      <c r="EK215" s="409"/>
      <c r="EL215" s="409"/>
      <c r="EM215" s="409"/>
      <c r="EN215" s="409"/>
      <c r="EO215" s="409"/>
      <c r="EP215" s="409"/>
      <c r="EQ215" s="409"/>
      <c r="ER215" s="409"/>
      <c r="ES215" s="409"/>
      <c r="ET215" s="409"/>
      <c r="EU215" s="409"/>
      <c r="EV215" s="409"/>
      <c r="EW215" s="409"/>
      <c r="EX215" s="409"/>
      <c r="EY215" s="409"/>
      <c r="EZ215" s="409"/>
      <c r="FA215" s="409"/>
      <c r="FB215" s="409"/>
      <c r="FC215" s="409"/>
      <c r="FD215" s="409"/>
      <c r="FE215" s="409"/>
      <c r="FF215" s="409"/>
      <c r="FG215" s="409"/>
      <c r="FH215" s="409"/>
      <c r="FI215" s="409"/>
      <c r="FJ215" s="409"/>
      <c r="FK215" s="409"/>
      <c r="FL215" s="409"/>
      <c r="FM215" s="409"/>
      <c r="FN215" s="409"/>
      <c r="FO215" s="409"/>
      <c r="FP215" s="409"/>
      <c r="FQ215" s="409"/>
      <c r="FR215" s="409"/>
      <c r="FS215" s="409"/>
      <c r="FT215" s="409"/>
      <c r="FU215" s="409"/>
      <c r="FV215" s="409"/>
      <c r="FW215" s="409"/>
      <c r="FX215" s="409"/>
      <c r="FY215" s="409"/>
      <c r="FZ215" s="409"/>
      <c r="GA215" s="409"/>
      <c r="GB215" s="409"/>
      <c r="GC215" s="409"/>
      <c r="GD215" s="409"/>
      <c r="GE215" s="409"/>
      <c r="GF215" s="409"/>
      <c r="GG215" s="409"/>
      <c r="GH215" s="409"/>
      <c r="GI215" s="409"/>
      <c r="GJ215" s="409"/>
      <c r="GK215" s="409"/>
      <c r="GL215" s="409"/>
      <c r="GM215" s="409"/>
      <c r="GN215" s="409"/>
      <c r="GO215" s="409"/>
      <c r="GP215" s="409"/>
      <c r="GQ215" s="409"/>
      <c r="GR215" s="409"/>
      <c r="GS215" s="409"/>
      <c r="GT215" s="409"/>
      <c r="GU215" s="409"/>
      <c r="GV215" s="409"/>
      <c r="GW215" s="409"/>
      <c r="GX215" s="409"/>
      <c r="GY215" s="409"/>
      <c r="GZ215" s="409"/>
      <c r="HA215" s="409"/>
      <c r="HB215" s="409"/>
      <c r="HC215" s="409"/>
      <c r="HD215" s="409"/>
      <c r="HE215" s="409"/>
      <c r="HF215" s="409"/>
      <c r="HG215" s="409"/>
      <c r="HH215" s="409"/>
      <c r="HI215" s="409"/>
      <c r="HJ215" s="409"/>
      <c r="HK215" s="409"/>
      <c r="HL215" s="409"/>
      <c r="HM215" s="409"/>
      <c r="HN215" s="409"/>
      <c r="HO215" s="409"/>
      <c r="HP215" s="409"/>
      <c r="HQ215" s="409"/>
      <c r="HR215" s="409"/>
      <c r="HS215" s="409"/>
      <c r="HT215" s="409"/>
      <c r="HU215" s="409"/>
      <c r="HV215" s="409"/>
      <c r="HW215" s="409"/>
      <c r="HX215" s="409"/>
      <c r="HY215" s="409"/>
      <c r="HZ215" s="409"/>
      <c r="IA215" s="409"/>
      <c r="IB215" s="409"/>
      <c r="IC215" s="409"/>
      <c r="ID215" s="409"/>
      <c r="IE215" s="409"/>
      <c r="IF215" s="409"/>
      <c r="IG215" s="409"/>
      <c r="IH215" s="409"/>
      <c r="II215" s="409"/>
      <c r="IJ215" s="409"/>
      <c r="IK215" s="409"/>
      <c r="IL215" s="409"/>
      <c r="IM215" s="409"/>
      <c r="IN215" s="409"/>
      <c r="IO215" s="409"/>
      <c r="IP215" s="409"/>
      <c r="IQ215" s="409"/>
      <c r="IR215" s="409"/>
      <c r="IS215" s="409"/>
      <c r="IT215" s="409"/>
      <c r="IU215" s="409"/>
      <c r="IV215" s="409"/>
    </row>
    <row r="216" spans="1:256" s="404" customFormat="1" ht="30">
      <c r="A216" s="67">
        <v>207</v>
      </c>
      <c r="B216" s="456" t="s">
        <v>4986</v>
      </c>
      <c r="C216" s="488" t="s">
        <v>1584</v>
      </c>
      <c r="D216" s="456" t="s">
        <v>323</v>
      </c>
      <c r="E216" s="456" t="s">
        <v>5410</v>
      </c>
      <c r="F216" s="456" t="s">
        <v>5169</v>
      </c>
      <c r="G216" s="456" t="s">
        <v>5411</v>
      </c>
      <c r="H216" s="456" t="s">
        <v>5857</v>
      </c>
      <c r="I216" s="456" t="s">
        <v>311</v>
      </c>
      <c r="J216" s="301"/>
      <c r="K216" s="338"/>
      <c r="L216" s="338"/>
      <c r="M216" s="405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9"/>
      <c r="AA216" s="409"/>
      <c r="AB216" s="409"/>
      <c r="AC216" s="409"/>
      <c r="AD216" s="409"/>
      <c r="AE216" s="409"/>
      <c r="AF216" s="409"/>
      <c r="AG216" s="409"/>
      <c r="AH216" s="409"/>
      <c r="AI216" s="409"/>
      <c r="AJ216" s="409"/>
      <c r="AK216" s="409"/>
      <c r="AL216" s="409"/>
      <c r="AM216" s="409"/>
      <c r="AN216" s="409"/>
      <c r="AO216" s="409"/>
      <c r="AP216" s="409"/>
      <c r="AQ216" s="409"/>
      <c r="AR216" s="409"/>
      <c r="AS216" s="409"/>
      <c r="AT216" s="409"/>
      <c r="AU216" s="409"/>
      <c r="AV216" s="409"/>
      <c r="AW216" s="409"/>
      <c r="AX216" s="409"/>
      <c r="AY216" s="409"/>
      <c r="AZ216" s="409"/>
      <c r="BA216" s="409"/>
      <c r="BB216" s="409"/>
      <c r="BC216" s="409"/>
      <c r="BD216" s="409"/>
      <c r="BE216" s="409"/>
      <c r="BF216" s="409"/>
      <c r="BG216" s="409"/>
      <c r="BH216" s="409"/>
      <c r="BI216" s="409"/>
      <c r="BJ216" s="409"/>
      <c r="BK216" s="409"/>
      <c r="BL216" s="409"/>
      <c r="BM216" s="409"/>
      <c r="BN216" s="409"/>
      <c r="BO216" s="409"/>
      <c r="BP216" s="409"/>
      <c r="BQ216" s="409"/>
      <c r="BR216" s="409"/>
      <c r="BS216" s="409"/>
      <c r="BT216" s="409"/>
      <c r="BU216" s="409"/>
      <c r="BV216" s="409"/>
      <c r="BW216" s="409"/>
      <c r="BX216" s="409"/>
      <c r="BY216" s="409"/>
      <c r="BZ216" s="409"/>
      <c r="CA216" s="409"/>
      <c r="CB216" s="409"/>
      <c r="CC216" s="409"/>
      <c r="CD216" s="409"/>
      <c r="CE216" s="409"/>
      <c r="CF216" s="409"/>
      <c r="CG216" s="409"/>
      <c r="CH216" s="409"/>
      <c r="CI216" s="409"/>
      <c r="CJ216" s="409"/>
      <c r="CK216" s="409"/>
      <c r="CL216" s="409"/>
      <c r="CM216" s="409"/>
      <c r="CN216" s="409"/>
      <c r="CO216" s="409"/>
      <c r="CP216" s="409"/>
      <c r="CQ216" s="409"/>
      <c r="CR216" s="409"/>
      <c r="CS216" s="409"/>
      <c r="CT216" s="409"/>
      <c r="CU216" s="409"/>
      <c r="CV216" s="409"/>
      <c r="CW216" s="409"/>
      <c r="CX216" s="409"/>
      <c r="CY216" s="409"/>
      <c r="CZ216" s="409"/>
      <c r="DA216" s="409"/>
      <c r="DB216" s="409"/>
      <c r="DC216" s="409"/>
      <c r="DD216" s="409"/>
      <c r="DE216" s="409"/>
      <c r="DF216" s="409"/>
      <c r="DG216" s="409"/>
      <c r="DH216" s="409"/>
      <c r="DI216" s="409"/>
      <c r="DJ216" s="409"/>
      <c r="DK216" s="409"/>
      <c r="DL216" s="409"/>
      <c r="DM216" s="409"/>
      <c r="DN216" s="409"/>
      <c r="DO216" s="409"/>
      <c r="DP216" s="409"/>
      <c r="DQ216" s="409"/>
      <c r="DR216" s="409"/>
      <c r="DS216" s="409"/>
      <c r="DT216" s="409"/>
      <c r="DU216" s="409"/>
      <c r="DV216" s="409"/>
      <c r="DW216" s="409"/>
      <c r="DX216" s="409"/>
      <c r="DY216" s="409"/>
      <c r="DZ216" s="409"/>
      <c r="EA216" s="409"/>
      <c r="EB216" s="409"/>
      <c r="EC216" s="409"/>
      <c r="ED216" s="409"/>
      <c r="EE216" s="409"/>
      <c r="EF216" s="409"/>
      <c r="EG216" s="409"/>
      <c r="EH216" s="409"/>
      <c r="EI216" s="409"/>
      <c r="EJ216" s="409"/>
      <c r="EK216" s="409"/>
      <c r="EL216" s="409"/>
      <c r="EM216" s="409"/>
      <c r="EN216" s="409"/>
      <c r="EO216" s="409"/>
      <c r="EP216" s="409"/>
      <c r="EQ216" s="409"/>
      <c r="ER216" s="409"/>
      <c r="ES216" s="409"/>
      <c r="ET216" s="409"/>
      <c r="EU216" s="409"/>
      <c r="EV216" s="409"/>
      <c r="EW216" s="409"/>
      <c r="EX216" s="409"/>
      <c r="EY216" s="409"/>
      <c r="EZ216" s="409"/>
      <c r="FA216" s="409"/>
      <c r="FB216" s="409"/>
      <c r="FC216" s="409"/>
      <c r="FD216" s="409"/>
      <c r="FE216" s="409"/>
      <c r="FF216" s="409"/>
      <c r="FG216" s="409"/>
      <c r="FH216" s="409"/>
      <c r="FI216" s="409"/>
      <c r="FJ216" s="409"/>
      <c r="FK216" s="409"/>
      <c r="FL216" s="409"/>
      <c r="FM216" s="409"/>
      <c r="FN216" s="409"/>
      <c r="FO216" s="409"/>
      <c r="FP216" s="409"/>
      <c r="FQ216" s="409"/>
      <c r="FR216" s="409"/>
      <c r="FS216" s="409"/>
      <c r="FT216" s="409"/>
      <c r="FU216" s="409"/>
      <c r="FV216" s="409"/>
      <c r="FW216" s="409"/>
      <c r="FX216" s="409"/>
      <c r="FY216" s="409"/>
      <c r="FZ216" s="409"/>
      <c r="GA216" s="409"/>
      <c r="GB216" s="409"/>
      <c r="GC216" s="409"/>
      <c r="GD216" s="409"/>
      <c r="GE216" s="409"/>
      <c r="GF216" s="409"/>
      <c r="GG216" s="409"/>
      <c r="GH216" s="409"/>
      <c r="GI216" s="409"/>
      <c r="GJ216" s="409"/>
      <c r="GK216" s="409"/>
      <c r="GL216" s="409"/>
      <c r="GM216" s="409"/>
      <c r="GN216" s="409"/>
      <c r="GO216" s="409"/>
      <c r="GP216" s="409"/>
      <c r="GQ216" s="409"/>
      <c r="GR216" s="409"/>
      <c r="GS216" s="409"/>
      <c r="GT216" s="409"/>
      <c r="GU216" s="409"/>
      <c r="GV216" s="409"/>
      <c r="GW216" s="409"/>
      <c r="GX216" s="409"/>
      <c r="GY216" s="409"/>
      <c r="GZ216" s="409"/>
      <c r="HA216" s="409"/>
      <c r="HB216" s="409"/>
      <c r="HC216" s="409"/>
      <c r="HD216" s="409"/>
      <c r="HE216" s="409"/>
      <c r="HF216" s="409"/>
      <c r="HG216" s="409"/>
      <c r="HH216" s="409"/>
      <c r="HI216" s="409"/>
      <c r="HJ216" s="409"/>
      <c r="HK216" s="409"/>
      <c r="HL216" s="409"/>
      <c r="HM216" s="409"/>
      <c r="HN216" s="409"/>
      <c r="HO216" s="409"/>
      <c r="HP216" s="409"/>
      <c r="HQ216" s="409"/>
      <c r="HR216" s="409"/>
      <c r="HS216" s="409"/>
      <c r="HT216" s="409"/>
      <c r="HU216" s="409"/>
      <c r="HV216" s="409"/>
      <c r="HW216" s="409"/>
      <c r="HX216" s="409"/>
      <c r="HY216" s="409"/>
      <c r="HZ216" s="409"/>
      <c r="IA216" s="409"/>
      <c r="IB216" s="409"/>
      <c r="IC216" s="409"/>
      <c r="ID216" s="409"/>
      <c r="IE216" s="409"/>
      <c r="IF216" s="409"/>
      <c r="IG216" s="409"/>
      <c r="IH216" s="409"/>
      <c r="II216" s="409"/>
      <c r="IJ216" s="409"/>
      <c r="IK216" s="409"/>
      <c r="IL216" s="409"/>
      <c r="IM216" s="409"/>
      <c r="IN216" s="409"/>
      <c r="IO216" s="409"/>
      <c r="IP216" s="409"/>
      <c r="IQ216" s="409"/>
      <c r="IR216" s="409"/>
      <c r="IS216" s="409"/>
      <c r="IT216" s="409"/>
      <c r="IU216" s="409"/>
      <c r="IV216" s="409"/>
    </row>
    <row r="217" spans="1:256" s="404" customFormat="1" ht="30">
      <c r="A217" s="67">
        <v>208</v>
      </c>
      <c r="B217" s="456" t="s">
        <v>4986</v>
      </c>
      <c r="C217" s="488" t="s">
        <v>1584</v>
      </c>
      <c r="D217" s="456" t="s">
        <v>4991</v>
      </c>
      <c r="E217" s="456" t="s">
        <v>5287</v>
      </c>
      <c r="F217" s="456" t="s">
        <v>441</v>
      </c>
      <c r="G217" s="456" t="s">
        <v>5412</v>
      </c>
      <c r="H217" s="456" t="s">
        <v>5858</v>
      </c>
      <c r="I217" s="456" t="s">
        <v>311</v>
      </c>
      <c r="J217" s="301"/>
      <c r="K217" s="338"/>
      <c r="L217" s="338"/>
      <c r="M217" s="405"/>
      <c r="N217" s="409"/>
      <c r="O217" s="409"/>
      <c r="P217" s="409"/>
      <c r="Q217" s="409"/>
      <c r="R217" s="409"/>
      <c r="S217" s="409"/>
      <c r="T217" s="409"/>
      <c r="U217" s="409"/>
      <c r="V217" s="409"/>
      <c r="W217" s="409"/>
      <c r="X217" s="409"/>
      <c r="Y217" s="409"/>
      <c r="Z217" s="409"/>
      <c r="AA217" s="409"/>
      <c r="AB217" s="409"/>
      <c r="AC217" s="409"/>
      <c r="AD217" s="409"/>
      <c r="AE217" s="409"/>
      <c r="AF217" s="409"/>
      <c r="AG217" s="409"/>
      <c r="AH217" s="409"/>
      <c r="AI217" s="409"/>
      <c r="AJ217" s="409"/>
      <c r="AK217" s="409"/>
      <c r="AL217" s="409"/>
      <c r="AM217" s="409"/>
      <c r="AN217" s="409"/>
      <c r="AO217" s="409"/>
      <c r="AP217" s="409"/>
      <c r="AQ217" s="409"/>
      <c r="AR217" s="409"/>
      <c r="AS217" s="409"/>
      <c r="AT217" s="409"/>
      <c r="AU217" s="409"/>
      <c r="AV217" s="409"/>
      <c r="AW217" s="409"/>
      <c r="AX217" s="409"/>
      <c r="AY217" s="409"/>
      <c r="AZ217" s="409"/>
      <c r="BA217" s="409"/>
      <c r="BB217" s="409"/>
      <c r="BC217" s="409"/>
      <c r="BD217" s="409"/>
      <c r="BE217" s="409"/>
      <c r="BF217" s="409"/>
      <c r="BG217" s="409"/>
      <c r="BH217" s="409"/>
      <c r="BI217" s="409"/>
      <c r="BJ217" s="409"/>
      <c r="BK217" s="409"/>
      <c r="BL217" s="409"/>
      <c r="BM217" s="409"/>
      <c r="BN217" s="409"/>
      <c r="BO217" s="409"/>
      <c r="BP217" s="409"/>
      <c r="BQ217" s="409"/>
      <c r="BR217" s="409"/>
      <c r="BS217" s="409"/>
      <c r="BT217" s="409"/>
      <c r="BU217" s="409"/>
      <c r="BV217" s="409"/>
      <c r="BW217" s="409"/>
      <c r="BX217" s="409"/>
      <c r="BY217" s="409"/>
      <c r="BZ217" s="409"/>
      <c r="CA217" s="409"/>
      <c r="CB217" s="409"/>
      <c r="CC217" s="409"/>
      <c r="CD217" s="409"/>
      <c r="CE217" s="409"/>
      <c r="CF217" s="409"/>
      <c r="CG217" s="409"/>
      <c r="CH217" s="409"/>
      <c r="CI217" s="409"/>
      <c r="CJ217" s="409"/>
      <c r="CK217" s="409"/>
      <c r="CL217" s="409"/>
      <c r="CM217" s="409"/>
      <c r="CN217" s="409"/>
      <c r="CO217" s="409"/>
      <c r="CP217" s="409"/>
      <c r="CQ217" s="409"/>
      <c r="CR217" s="409"/>
      <c r="CS217" s="409"/>
      <c r="CT217" s="409"/>
      <c r="CU217" s="409"/>
      <c r="CV217" s="409"/>
      <c r="CW217" s="409"/>
      <c r="CX217" s="409"/>
      <c r="CY217" s="409"/>
      <c r="CZ217" s="409"/>
      <c r="DA217" s="409"/>
      <c r="DB217" s="409"/>
      <c r="DC217" s="409"/>
      <c r="DD217" s="409"/>
      <c r="DE217" s="409"/>
      <c r="DF217" s="409"/>
      <c r="DG217" s="409"/>
      <c r="DH217" s="409"/>
      <c r="DI217" s="409"/>
      <c r="DJ217" s="409"/>
      <c r="DK217" s="409"/>
      <c r="DL217" s="409"/>
      <c r="DM217" s="409"/>
      <c r="DN217" s="409"/>
      <c r="DO217" s="409"/>
      <c r="DP217" s="409"/>
      <c r="DQ217" s="409"/>
      <c r="DR217" s="409"/>
      <c r="DS217" s="409"/>
      <c r="DT217" s="409"/>
      <c r="DU217" s="409"/>
      <c r="DV217" s="409"/>
      <c r="DW217" s="409"/>
      <c r="DX217" s="409"/>
      <c r="DY217" s="409"/>
      <c r="DZ217" s="409"/>
      <c r="EA217" s="409"/>
      <c r="EB217" s="409"/>
      <c r="EC217" s="409"/>
      <c r="ED217" s="409"/>
      <c r="EE217" s="409"/>
      <c r="EF217" s="409"/>
      <c r="EG217" s="409"/>
      <c r="EH217" s="409"/>
      <c r="EI217" s="409"/>
      <c r="EJ217" s="409"/>
      <c r="EK217" s="409"/>
      <c r="EL217" s="409"/>
      <c r="EM217" s="409"/>
      <c r="EN217" s="409"/>
      <c r="EO217" s="409"/>
      <c r="EP217" s="409"/>
      <c r="EQ217" s="409"/>
      <c r="ER217" s="409"/>
      <c r="ES217" s="409"/>
      <c r="ET217" s="409"/>
      <c r="EU217" s="409"/>
      <c r="EV217" s="409"/>
      <c r="EW217" s="409"/>
      <c r="EX217" s="409"/>
      <c r="EY217" s="409"/>
      <c r="EZ217" s="409"/>
      <c r="FA217" s="409"/>
      <c r="FB217" s="409"/>
      <c r="FC217" s="409"/>
      <c r="FD217" s="409"/>
      <c r="FE217" s="409"/>
      <c r="FF217" s="409"/>
      <c r="FG217" s="409"/>
      <c r="FH217" s="409"/>
      <c r="FI217" s="409"/>
      <c r="FJ217" s="409"/>
      <c r="FK217" s="409"/>
      <c r="FL217" s="409"/>
      <c r="FM217" s="409"/>
      <c r="FN217" s="409"/>
      <c r="FO217" s="409"/>
      <c r="FP217" s="409"/>
      <c r="FQ217" s="409"/>
      <c r="FR217" s="409"/>
      <c r="FS217" s="409"/>
      <c r="FT217" s="409"/>
      <c r="FU217" s="409"/>
      <c r="FV217" s="409"/>
      <c r="FW217" s="409"/>
      <c r="FX217" s="409"/>
      <c r="FY217" s="409"/>
      <c r="FZ217" s="409"/>
      <c r="GA217" s="409"/>
      <c r="GB217" s="409"/>
      <c r="GC217" s="409"/>
      <c r="GD217" s="409"/>
      <c r="GE217" s="409"/>
      <c r="GF217" s="409"/>
      <c r="GG217" s="409"/>
      <c r="GH217" s="409"/>
      <c r="GI217" s="409"/>
      <c r="GJ217" s="409"/>
      <c r="GK217" s="409"/>
      <c r="GL217" s="409"/>
      <c r="GM217" s="409"/>
      <c r="GN217" s="409"/>
      <c r="GO217" s="409"/>
      <c r="GP217" s="409"/>
      <c r="GQ217" s="409"/>
      <c r="GR217" s="409"/>
      <c r="GS217" s="409"/>
      <c r="GT217" s="409"/>
      <c r="GU217" s="409"/>
      <c r="GV217" s="409"/>
      <c r="GW217" s="409"/>
      <c r="GX217" s="409"/>
      <c r="GY217" s="409"/>
      <c r="GZ217" s="409"/>
      <c r="HA217" s="409"/>
      <c r="HB217" s="409"/>
      <c r="HC217" s="409"/>
      <c r="HD217" s="409"/>
      <c r="HE217" s="409"/>
      <c r="HF217" s="409"/>
      <c r="HG217" s="409"/>
      <c r="HH217" s="409"/>
      <c r="HI217" s="409"/>
      <c r="HJ217" s="409"/>
      <c r="HK217" s="409"/>
      <c r="HL217" s="409"/>
      <c r="HM217" s="409"/>
      <c r="HN217" s="409"/>
      <c r="HO217" s="409"/>
      <c r="HP217" s="409"/>
      <c r="HQ217" s="409"/>
      <c r="HR217" s="409"/>
      <c r="HS217" s="409"/>
      <c r="HT217" s="409"/>
      <c r="HU217" s="409"/>
      <c r="HV217" s="409"/>
      <c r="HW217" s="409"/>
      <c r="HX217" s="409"/>
      <c r="HY217" s="409"/>
      <c r="HZ217" s="409"/>
      <c r="IA217" s="409"/>
      <c r="IB217" s="409"/>
      <c r="IC217" s="409"/>
      <c r="ID217" s="409"/>
      <c r="IE217" s="409"/>
      <c r="IF217" s="409"/>
      <c r="IG217" s="409"/>
      <c r="IH217" s="409"/>
      <c r="II217" s="409"/>
      <c r="IJ217" s="409"/>
      <c r="IK217" s="409"/>
      <c r="IL217" s="409"/>
      <c r="IM217" s="409"/>
      <c r="IN217" s="409"/>
      <c r="IO217" s="409"/>
      <c r="IP217" s="409"/>
      <c r="IQ217" s="409"/>
      <c r="IR217" s="409"/>
      <c r="IS217" s="409"/>
      <c r="IT217" s="409"/>
      <c r="IU217" s="409"/>
      <c r="IV217" s="409"/>
    </row>
    <row r="218" spans="1:256" s="404" customFormat="1" ht="30">
      <c r="A218" s="65">
        <v>209</v>
      </c>
      <c r="B218" s="456" t="s">
        <v>4986</v>
      </c>
      <c r="C218" s="488" t="s">
        <v>1584</v>
      </c>
      <c r="D218" s="456" t="s">
        <v>1586</v>
      </c>
      <c r="E218" s="456" t="s">
        <v>5413</v>
      </c>
      <c r="F218" s="456" t="s">
        <v>1676</v>
      </c>
      <c r="G218" s="456" t="s">
        <v>5414</v>
      </c>
      <c r="H218" s="456" t="s">
        <v>5859</v>
      </c>
      <c r="I218" s="456" t="s">
        <v>311</v>
      </c>
      <c r="J218" s="338"/>
      <c r="K218" s="301"/>
      <c r="L218" s="338"/>
      <c r="M218" s="405"/>
      <c r="N218" s="409"/>
      <c r="O218" s="409"/>
      <c r="P218" s="409"/>
      <c r="Q218" s="409"/>
      <c r="R218" s="409"/>
      <c r="S218" s="409"/>
      <c r="T218" s="409"/>
      <c r="U218" s="409"/>
      <c r="V218" s="409"/>
      <c r="W218" s="409"/>
      <c r="X218" s="409"/>
      <c r="Y218" s="409"/>
      <c r="Z218" s="409"/>
      <c r="AA218" s="409"/>
      <c r="AB218" s="409"/>
      <c r="AC218" s="409"/>
      <c r="AD218" s="409"/>
      <c r="AE218" s="409"/>
      <c r="AF218" s="409"/>
      <c r="AG218" s="409"/>
      <c r="AH218" s="409"/>
      <c r="AI218" s="409"/>
      <c r="AJ218" s="409"/>
      <c r="AK218" s="409"/>
      <c r="AL218" s="409"/>
      <c r="AM218" s="409"/>
      <c r="AN218" s="409"/>
      <c r="AO218" s="409"/>
      <c r="AP218" s="409"/>
      <c r="AQ218" s="409"/>
      <c r="AR218" s="409"/>
      <c r="AS218" s="409"/>
      <c r="AT218" s="409"/>
      <c r="AU218" s="409"/>
      <c r="AV218" s="409"/>
      <c r="AW218" s="409"/>
      <c r="AX218" s="409"/>
      <c r="AY218" s="409"/>
      <c r="AZ218" s="409"/>
      <c r="BA218" s="409"/>
      <c r="BB218" s="409"/>
      <c r="BC218" s="409"/>
      <c r="BD218" s="409"/>
      <c r="BE218" s="409"/>
      <c r="BF218" s="409"/>
      <c r="BG218" s="409"/>
      <c r="BH218" s="409"/>
      <c r="BI218" s="409"/>
      <c r="BJ218" s="409"/>
      <c r="BK218" s="409"/>
      <c r="BL218" s="409"/>
      <c r="BM218" s="409"/>
      <c r="BN218" s="409"/>
      <c r="BO218" s="409"/>
      <c r="BP218" s="409"/>
      <c r="BQ218" s="409"/>
      <c r="BR218" s="409"/>
      <c r="BS218" s="409"/>
      <c r="BT218" s="409"/>
      <c r="BU218" s="409"/>
      <c r="BV218" s="409"/>
      <c r="BW218" s="409"/>
      <c r="BX218" s="409"/>
      <c r="BY218" s="409"/>
      <c r="BZ218" s="409"/>
      <c r="CA218" s="409"/>
      <c r="CB218" s="409"/>
      <c r="CC218" s="409"/>
      <c r="CD218" s="409"/>
      <c r="CE218" s="409"/>
      <c r="CF218" s="409"/>
      <c r="CG218" s="409"/>
      <c r="CH218" s="409"/>
      <c r="CI218" s="409"/>
      <c r="CJ218" s="409"/>
      <c r="CK218" s="409"/>
      <c r="CL218" s="409"/>
      <c r="CM218" s="409"/>
      <c r="CN218" s="409"/>
      <c r="CO218" s="409"/>
      <c r="CP218" s="409"/>
      <c r="CQ218" s="409"/>
      <c r="CR218" s="409"/>
      <c r="CS218" s="409"/>
      <c r="CT218" s="409"/>
      <c r="CU218" s="409"/>
      <c r="CV218" s="409"/>
      <c r="CW218" s="409"/>
      <c r="CX218" s="409"/>
      <c r="CY218" s="409"/>
      <c r="CZ218" s="409"/>
      <c r="DA218" s="409"/>
      <c r="DB218" s="409"/>
      <c r="DC218" s="409"/>
      <c r="DD218" s="409"/>
      <c r="DE218" s="409"/>
      <c r="DF218" s="409"/>
      <c r="DG218" s="409"/>
      <c r="DH218" s="409"/>
      <c r="DI218" s="409"/>
      <c r="DJ218" s="409"/>
      <c r="DK218" s="409"/>
      <c r="DL218" s="409"/>
      <c r="DM218" s="409"/>
      <c r="DN218" s="409"/>
      <c r="DO218" s="409"/>
      <c r="DP218" s="409"/>
      <c r="DQ218" s="409"/>
      <c r="DR218" s="409"/>
      <c r="DS218" s="409"/>
      <c r="DT218" s="409"/>
      <c r="DU218" s="409"/>
      <c r="DV218" s="409"/>
      <c r="DW218" s="409"/>
      <c r="DX218" s="409"/>
      <c r="DY218" s="409"/>
      <c r="DZ218" s="409"/>
      <c r="EA218" s="409"/>
      <c r="EB218" s="409"/>
      <c r="EC218" s="409"/>
      <c r="ED218" s="409"/>
      <c r="EE218" s="409"/>
      <c r="EF218" s="409"/>
      <c r="EG218" s="409"/>
      <c r="EH218" s="409"/>
      <c r="EI218" s="409"/>
      <c r="EJ218" s="409"/>
      <c r="EK218" s="409"/>
      <c r="EL218" s="409"/>
      <c r="EM218" s="409"/>
      <c r="EN218" s="409"/>
      <c r="EO218" s="409"/>
      <c r="EP218" s="409"/>
      <c r="EQ218" s="409"/>
      <c r="ER218" s="409"/>
      <c r="ES218" s="409"/>
      <c r="ET218" s="409"/>
      <c r="EU218" s="409"/>
      <c r="EV218" s="409"/>
      <c r="EW218" s="409"/>
      <c r="EX218" s="409"/>
      <c r="EY218" s="409"/>
      <c r="EZ218" s="409"/>
      <c r="FA218" s="409"/>
      <c r="FB218" s="409"/>
      <c r="FC218" s="409"/>
      <c r="FD218" s="409"/>
      <c r="FE218" s="409"/>
      <c r="FF218" s="409"/>
      <c r="FG218" s="409"/>
      <c r="FH218" s="409"/>
      <c r="FI218" s="409"/>
      <c r="FJ218" s="409"/>
      <c r="FK218" s="409"/>
      <c r="FL218" s="409"/>
      <c r="FM218" s="409"/>
      <c r="FN218" s="409"/>
      <c r="FO218" s="409"/>
      <c r="FP218" s="409"/>
      <c r="FQ218" s="409"/>
      <c r="FR218" s="409"/>
      <c r="FS218" s="409"/>
      <c r="FT218" s="409"/>
      <c r="FU218" s="409"/>
      <c r="FV218" s="409"/>
      <c r="FW218" s="409"/>
      <c r="FX218" s="409"/>
      <c r="FY218" s="409"/>
      <c r="FZ218" s="409"/>
      <c r="GA218" s="409"/>
      <c r="GB218" s="409"/>
      <c r="GC218" s="409"/>
      <c r="GD218" s="409"/>
      <c r="GE218" s="409"/>
      <c r="GF218" s="409"/>
      <c r="GG218" s="409"/>
      <c r="GH218" s="409"/>
      <c r="GI218" s="409"/>
      <c r="GJ218" s="409"/>
      <c r="GK218" s="409"/>
      <c r="GL218" s="409"/>
      <c r="GM218" s="409"/>
      <c r="GN218" s="409"/>
      <c r="GO218" s="409"/>
      <c r="GP218" s="409"/>
      <c r="GQ218" s="409"/>
      <c r="GR218" s="409"/>
      <c r="GS218" s="409"/>
      <c r="GT218" s="409"/>
      <c r="GU218" s="409"/>
      <c r="GV218" s="409"/>
      <c r="GW218" s="409"/>
      <c r="GX218" s="409"/>
      <c r="GY218" s="409"/>
      <c r="GZ218" s="409"/>
      <c r="HA218" s="409"/>
      <c r="HB218" s="409"/>
      <c r="HC218" s="409"/>
      <c r="HD218" s="409"/>
      <c r="HE218" s="409"/>
      <c r="HF218" s="409"/>
      <c r="HG218" s="409"/>
      <c r="HH218" s="409"/>
      <c r="HI218" s="409"/>
      <c r="HJ218" s="409"/>
      <c r="HK218" s="409"/>
      <c r="HL218" s="409"/>
      <c r="HM218" s="409"/>
      <c r="HN218" s="409"/>
      <c r="HO218" s="409"/>
      <c r="HP218" s="409"/>
      <c r="HQ218" s="409"/>
      <c r="HR218" s="409"/>
      <c r="HS218" s="409"/>
      <c r="HT218" s="409"/>
      <c r="HU218" s="409"/>
      <c r="HV218" s="409"/>
      <c r="HW218" s="409"/>
      <c r="HX218" s="409"/>
      <c r="HY218" s="409"/>
      <c r="HZ218" s="409"/>
      <c r="IA218" s="409"/>
      <c r="IB218" s="409"/>
      <c r="IC218" s="409"/>
      <c r="ID218" s="409"/>
      <c r="IE218" s="409"/>
      <c r="IF218" s="409"/>
      <c r="IG218" s="409"/>
      <c r="IH218" s="409"/>
      <c r="II218" s="409"/>
      <c r="IJ218" s="409"/>
      <c r="IK218" s="409"/>
      <c r="IL218" s="409"/>
      <c r="IM218" s="409"/>
      <c r="IN218" s="409"/>
      <c r="IO218" s="409"/>
      <c r="IP218" s="409"/>
      <c r="IQ218" s="409"/>
      <c r="IR218" s="409"/>
      <c r="IS218" s="409"/>
      <c r="IT218" s="409"/>
      <c r="IU218" s="409"/>
      <c r="IV218" s="409"/>
    </row>
    <row r="219" spans="1:256" s="404" customFormat="1" ht="30">
      <c r="A219" s="67">
        <v>210</v>
      </c>
      <c r="B219" s="456" t="s">
        <v>4992</v>
      </c>
      <c r="C219" s="488" t="s">
        <v>1584</v>
      </c>
      <c r="D219" s="456" t="s">
        <v>1586</v>
      </c>
      <c r="E219" s="456" t="s">
        <v>526</v>
      </c>
      <c r="F219" s="456" t="s">
        <v>1695</v>
      </c>
      <c r="G219" s="456" t="s">
        <v>5415</v>
      </c>
      <c r="H219" s="456" t="s">
        <v>5860</v>
      </c>
      <c r="I219" s="456" t="s">
        <v>311</v>
      </c>
      <c r="J219" s="301"/>
      <c r="K219" s="338"/>
      <c r="L219" s="338"/>
      <c r="M219" s="405"/>
      <c r="N219" s="409"/>
      <c r="O219" s="409"/>
      <c r="P219" s="409"/>
      <c r="Q219" s="409"/>
      <c r="R219" s="409"/>
      <c r="S219" s="409"/>
      <c r="T219" s="409"/>
      <c r="U219" s="409"/>
      <c r="V219" s="409"/>
      <c r="W219" s="409"/>
      <c r="X219" s="409"/>
      <c r="Y219" s="409"/>
      <c r="Z219" s="409"/>
      <c r="AA219" s="409"/>
      <c r="AB219" s="409"/>
      <c r="AC219" s="409"/>
      <c r="AD219" s="409"/>
      <c r="AE219" s="409"/>
      <c r="AF219" s="409"/>
      <c r="AG219" s="409"/>
      <c r="AH219" s="409"/>
      <c r="AI219" s="409"/>
      <c r="AJ219" s="409"/>
      <c r="AK219" s="409"/>
      <c r="AL219" s="409"/>
      <c r="AM219" s="409"/>
      <c r="AN219" s="409"/>
      <c r="AO219" s="409"/>
      <c r="AP219" s="409"/>
      <c r="AQ219" s="409"/>
      <c r="AR219" s="409"/>
      <c r="AS219" s="409"/>
      <c r="AT219" s="409"/>
      <c r="AU219" s="409"/>
      <c r="AV219" s="409"/>
      <c r="AW219" s="409"/>
      <c r="AX219" s="409"/>
      <c r="AY219" s="409"/>
      <c r="AZ219" s="409"/>
      <c r="BA219" s="409"/>
      <c r="BB219" s="409"/>
      <c r="BC219" s="409"/>
      <c r="BD219" s="409"/>
      <c r="BE219" s="409"/>
      <c r="BF219" s="409"/>
      <c r="BG219" s="409"/>
      <c r="BH219" s="409"/>
      <c r="BI219" s="409"/>
      <c r="BJ219" s="409"/>
      <c r="BK219" s="409"/>
      <c r="BL219" s="409"/>
      <c r="BM219" s="409"/>
      <c r="BN219" s="409"/>
      <c r="BO219" s="409"/>
      <c r="BP219" s="409"/>
      <c r="BQ219" s="409"/>
      <c r="BR219" s="409"/>
      <c r="BS219" s="409"/>
      <c r="BT219" s="409"/>
      <c r="BU219" s="409"/>
      <c r="BV219" s="409"/>
      <c r="BW219" s="409"/>
      <c r="BX219" s="409"/>
      <c r="BY219" s="409"/>
      <c r="BZ219" s="409"/>
      <c r="CA219" s="409"/>
      <c r="CB219" s="409"/>
      <c r="CC219" s="409"/>
      <c r="CD219" s="409"/>
      <c r="CE219" s="409"/>
      <c r="CF219" s="409"/>
      <c r="CG219" s="409"/>
      <c r="CH219" s="409"/>
      <c r="CI219" s="409"/>
      <c r="CJ219" s="409"/>
      <c r="CK219" s="409"/>
      <c r="CL219" s="409"/>
      <c r="CM219" s="409"/>
      <c r="CN219" s="409"/>
      <c r="CO219" s="409"/>
      <c r="CP219" s="409"/>
      <c r="CQ219" s="409"/>
      <c r="CR219" s="409"/>
      <c r="CS219" s="409"/>
      <c r="CT219" s="409"/>
      <c r="CU219" s="409"/>
      <c r="CV219" s="409"/>
      <c r="CW219" s="409"/>
      <c r="CX219" s="409"/>
      <c r="CY219" s="409"/>
      <c r="CZ219" s="409"/>
      <c r="DA219" s="409"/>
      <c r="DB219" s="409"/>
      <c r="DC219" s="409"/>
      <c r="DD219" s="409"/>
      <c r="DE219" s="409"/>
      <c r="DF219" s="409"/>
      <c r="DG219" s="409"/>
      <c r="DH219" s="409"/>
      <c r="DI219" s="409"/>
      <c r="DJ219" s="409"/>
      <c r="DK219" s="409"/>
      <c r="DL219" s="409"/>
      <c r="DM219" s="409"/>
      <c r="DN219" s="409"/>
      <c r="DO219" s="409"/>
      <c r="DP219" s="409"/>
      <c r="DQ219" s="409"/>
      <c r="DR219" s="409"/>
      <c r="DS219" s="409"/>
      <c r="DT219" s="409"/>
      <c r="DU219" s="409"/>
      <c r="DV219" s="409"/>
      <c r="DW219" s="409"/>
      <c r="DX219" s="409"/>
      <c r="DY219" s="409"/>
      <c r="DZ219" s="409"/>
      <c r="EA219" s="409"/>
      <c r="EB219" s="409"/>
      <c r="EC219" s="409"/>
      <c r="ED219" s="409"/>
      <c r="EE219" s="409"/>
      <c r="EF219" s="409"/>
      <c r="EG219" s="409"/>
      <c r="EH219" s="409"/>
      <c r="EI219" s="409"/>
      <c r="EJ219" s="409"/>
      <c r="EK219" s="409"/>
      <c r="EL219" s="409"/>
      <c r="EM219" s="409"/>
      <c r="EN219" s="409"/>
      <c r="EO219" s="409"/>
      <c r="EP219" s="409"/>
      <c r="EQ219" s="409"/>
      <c r="ER219" s="409"/>
      <c r="ES219" s="409"/>
      <c r="ET219" s="409"/>
      <c r="EU219" s="409"/>
      <c r="EV219" s="409"/>
      <c r="EW219" s="409"/>
      <c r="EX219" s="409"/>
      <c r="EY219" s="409"/>
      <c r="EZ219" s="409"/>
      <c r="FA219" s="409"/>
      <c r="FB219" s="409"/>
      <c r="FC219" s="409"/>
      <c r="FD219" s="409"/>
      <c r="FE219" s="409"/>
      <c r="FF219" s="409"/>
      <c r="FG219" s="409"/>
      <c r="FH219" s="409"/>
      <c r="FI219" s="409"/>
      <c r="FJ219" s="409"/>
      <c r="FK219" s="409"/>
      <c r="FL219" s="409"/>
      <c r="FM219" s="409"/>
      <c r="FN219" s="409"/>
      <c r="FO219" s="409"/>
      <c r="FP219" s="409"/>
      <c r="FQ219" s="409"/>
      <c r="FR219" s="409"/>
      <c r="FS219" s="409"/>
      <c r="FT219" s="409"/>
      <c r="FU219" s="409"/>
      <c r="FV219" s="409"/>
      <c r="FW219" s="409"/>
      <c r="FX219" s="409"/>
      <c r="FY219" s="409"/>
      <c r="FZ219" s="409"/>
      <c r="GA219" s="409"/>
      <c r="GB219" s="409"/>
      <c r="GC219" s="409"/>
      <c r="GD219" s="409"/>
      <c r="GE219" s="409"/>
      <c r="GF219" s="409"/>
      <c r="GG219" s="409"/>
      <c r="GH219" s="409"/>
      <c r="GI219" s="409"/>
      <c r="GJ219" s="409"/>
      <c r="GK219" s="409"/>
      <c r="GL219" s="409"/>
      <c r="GM219" s="409"/>
      <c r="GN219" s="409"/>
      <c r="GO219" s="409"/>
      <c r="GP219" s="409"/>
      <c r="GQ219" s="409"/>
      <c r="GR219" s="409"/>
      <c r="GS219" s="409"/>
      <c r="GT219" s="409"/>
      <c r="GU219" s="409"/>
      <c r="GV219" s="409"/>
      <c r="GW219" s="409"/>
      <c r="GX219" s="409"/>
      <c r="GY219" s="409"/>
      <c r="GZ219" s="409"/>
      <c r="HA219" s="409"/>
      <c r="HB219" s="409"/>
      <c r="HC219" s="409"/>
      <c r="HD219" s="409"/>
      <c r="HE219" s="409"/>
      <c r="HF219" s="409"/>
      <c r="HG219" s="409"/>
      <c r="HH219" s="409"/>
      <c r="HI219" s="409"/>
      <c r="HJ219" s="409"/>
      <c r="HK219" s="409"/>
      <c r="HL219" s="409"/>
      <c r="HM219" s="409"/>
      <c r="HN219" s="409"/>
      <c r="HO219" s="409"/>
      <c r="HP219" s="409"/>
      <c r="HQ219" s="409"/>
      <c r="HR219" s="409"/>
      <c r="HS219" s="409"/>
      <c r="HT219" s="409"/>
      <c r="HU219" s="409"/>
      <c r="HV219" s="409"/>
      <c r="HW219" s="409"/>
      <c r="HX219" s="409"/>
      <c r="HY219" s="409"/>
      <c r="HZ219" s="409"/>
      <c r="IA219" s="409"/>
      <c r="IB219" s="409"/>
      <c r="IC219" s="409"/>
      <c r="ID219" s="409"/>
      <c r="IE219" s="409"/>
      <c r="IF219" s="409"/>
      <c r="IG219" s="409"/>
      <c r="IH219" s="409"/>
      <c r="II219" s="409"/>
      <c r="IJ219" s="409"/>
      <c r="IK219" s="409"/>
      <c r="IL219" s="409"/>
      <c r="IM219" s="409"/>
      <c r="IN219" s="409"/>
      <c r="IO219" s="409"/>
      <c r="IP219" s="409"/>
      <c r="IQ219" s="409"/>
      <c r="IR219" s="409"/>
      <c r="IS219" s="409"/>
      <c r="IT219" s="409"/>
      <c r="IU219" s="409"/>
      <c r="IV219" s="409"/>
    </row>
    <row r="220" spans="1:256" s="404" customFormat="1" ht="30">
      <c r="A220" s="67">
        <v>211</v>
      </c>
      <c r="B220" s="456" t="s">
        <v>4992</v>
      </c>
      <c r="C220" s="488" t="s">
        <v>1584</v>
      </c>
      <c r="D220" s="456" t="s">
        <v>1622</v>
      </c>
      <c r="E220" s="456" t="s">
        <v>5416</v>
      </c>
      <c r="F220" s="456" t="s">
        <v>351</v>
      </c>
      <c r="G220" s="456" t="s">
        <v>5417</v>
      </c>
      <c r="H220" s="456" t="s">
        <v>5861</v>
      </c>
      <c r="I220" s="456" t="s">
        <v>311</v>
      </c>
      <c r="J220" s="338"/>
      <c r="K220" s="338"/>
      <c r="L220" s="338"/>
      <c r="M220" s="405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  <c r="AA220" s="409"/>
      <c r="AB220" s="409"/>
      <c r="AC220" s="409"/>
      <c r="AD220" s="409"/>
      <c r="AE220" s="409"/>
      <c r="AF220" s="409"/>
      <c r="AG220" s="409"/>
      <c r="AH220" s="409"/>
      <c r="AI220" s="409"/>
      <c r="AJ220" s="409"/>
      <c r="AK220" s="409"/>
      <c r="AL220" s="409"/>
      <c r="AM220" s="409"/>
      <c r="AN220" s="409"/>
      <c r="AO220" s="409"/>
      <c r="AP220" s="409"/>
      <c r="AQ220" s="409"/>
      <c r="AR220" s="409"/>
      <c r="AS220" s="409"/>
      <c r="AT220" s="409"/>
      <c r="AU220" s="409"/>
      <c r="AV220" s="409"/>
      <c r="AW220" s="409"/>
      <c r="AX220" s="409"/>
      <c r="AY220" s="409"/>
      <c r="AZ220" s="409"/>
      <c r="BA220" s="409"/>
      <c r="BB220" s="409"/>
      <c r="BC220" s="409"/>
      <c r="BD220" s="409"/>
      <c r="BE220" s="409"/>
      <c r="BF220" s="409"/>
      <c r="BG220" s="409"/>
      <c r="BH220" s="409"/>
      <c r="BI220" s="409"/>
      <c r="BJ220" s="409"/>
      <c r="BK220" s="409"/>
      <c r="BL220" s="409"/>
      <c r="BM220" s="409"/>
      <c r="BN220" s="409"/>
      <c r="BO220" s="409"/>
      <c r="BP220" s="409"/>
      <c r="BQ220" s="409"/>
      <c r="BR220" s="409"/>
      <c r="BS220" s="409"/>
      <c r="BT220" s="409"/>
      <c r="BU220" s="409"/>
      <c r="BV220" s="409"/>
      <c r="BW220" s="409"/>
      <c r="BX220" s="409"/>
      <c r="BY220" s="409"/>
      <c r="BZ220" s="409"/>
      <c r="CA220" s="409"/>
      <c r="CB220" s="409"/>
      <c r="CC220" s="409"/>
      <c r="CD220" s="409"/>
      <c r="CE220" s="409"/>
      <c r="CF220" s="409"/>
      <c r="CG220" s="409"/>
      <c r="CH220" s="409"/>
      <c r="CI220" s="409"/>
      <c r="CJ220" s="409"/>
      <c r="CK220" s="409"/>
      <c r="CL220" s="409"/>
      <c r="CM220" s="409"/>
      <c r="CN220" s="409"/>
      <c r="CO220" s="409"/>
      <c r="CP220" s="409"/>
      <c r="CQ220" s="409"/>
      <c r="CR220" s="409"/>
      <c r="CS220" s="409"/>
      <c r="CT220" s="409"/>
      <c r="CU220" s="409"/>
      <c r="CV220" s="409"/>
      <c r="CW220" s="409"/>
      <c r="CX220" s="409"/>
      <c r="CY220" s="409"/>
      <c r="CZ220" s="409"/>
      <c r="DA220" s="409"/>
      <c r="DB220" s="409"/>
      <c r="DC220" s="409"/>
      <c r="DD220" s="409"/>
      <c r="DE220" s="409"/>
      <c r="DF220" s="409"/>
      <c r="DG220" s="409"/>
      <c r="DH220" s="409"/>
      <c r="DI220" s="409"/>
      <c r="DJ220" s="409"/>
      <c r="DK220" s="409"/>
      <c r="DL220" s="409"/>
      <c r="DM220" s="409"/>
      <c r="DN220" s="409"/>
      <c r="DO220" s="409"/>
      <c r="DP220" s="409"/>
      <c r="DQ220" s="409"/>
      <c r="DR220" s="409"/>
      <c r="DS220" s="409"/>
      <c r="DT220" s="409"/>
      <c r="DU220" s="409"/>
      <c r="DV220" s="409"/>
      <c r="DW220" s="409"/>
      <c r="DX220" s="409"/>
      <c r="DY220" s="409"/>
      <c r="DZ220" s="409"/>
      <c r="EA220" s="409"/>
      <c r="EB220" s="409"/>
      <c r="EC220" s="409"/>
      <c r="ED220" s="409"/>
      <c r="EE220" s="409"/>
      <c r="EF220" s="409"/>
      <c r="EG220" s="409"/>
      <c r="EH220" s="409"/>
      <c r="EI220" s="409"/>
      <c r="EJ220" s="409"/>
      <c r="EK220" s="409"/>
      <c r="EL220" s="409"/>
      <c r="EM220" s="409"/>
      <c r="EN220" s="409"/>
      <c r="EO220" s="409"/>
      <c r="EP220" s="409"/>
      <c r="EQ220" s="409"/>
      <c r="ER220" s="409"/>
      <c r="ES220" s="409"/>
      <c r="ET220" s="409"/>
      <c r="EU220" s="409"/>
      <c r="EV220" s="409"/>
      <c r="EW220" s="409"/>
      <c r="EX220" s="409"/>
      <c r="EY220" s="409"/>
      <c r="EZ220" s="409"/>
      <c r="FA220" s="409"/>
      <c r="FB220" s="409"/>
      <c r="FC220" s="409"/>
      <c r="FD220" s="409"/>
      <c r="FE220" s="409"/>
      <c r="FF220" s="409"/>
      <c r="FG220" s="409"/>
      <c r="FH220" s="409"/>
      <c r="FI220" s="409"/>
      <c r="FJ220" s="409"/>
      <c r="FK220" s="409"/>
      <c r="FL220" s="409"/>
      <c r="FM220" s="409"/>
      <c r="FN220" s="409"/>
      <c r="FO220" s="409"/>
      <c r="FP220" s="409"/>
      <c r="FQ220" s="409"/>
      <c r="FR220" s="409"/>
      <c r="FS220" s="409"/>
      <c r="FT220" s="409"/>
      <c r="FU220" s="409"/>
      <c r="FV220" s="409"/>
      <c r="FW220" s="409"/>
      <c r="FX220" s="409"/>
      <c r="FY220" s="409"/>
      <c r="FZ220" s="409"/>
      <c r="GA220" s="409"/>
      <c r="GB220" s="409"/>
      <c r="GC220" s="409"/>
      <c r="GD220" s="409"/>
      <c r="GE220" s="409"/>
      <c r="GF220" s="409"/>
      <c r="GG220" s="409"/>
      <c r="GH220" s="409"/>
      <c r="GI220" s="409"/>
      <c r="GJ220" s="409"/>
      <c r="GK220" s="409"/>
      <c r="GL220" s="409"/>
      <c r="GM220" s="409"/>
      <c r="GN220" s="409"/>
      <c r="GO220" s="409"/>
      <c r="GP220" s="409"/>
      <c r="GQ220" s="409"/>
      <c r="GR220" s="409"/>
      <c r="GS220" s="409"/>
      <c r="GT220" s="409"/>
      <c r="GU220" s="409"/>
      <c r="GV220" s="409"/>
      <c r="GW220" s="409"/>
      <c r="GX220" s="409"/>
      <c r="GY220" s="409"/>
      <c r="GZ220" s="409"/>
      <c r="HA220" s="409"/>
      <c r="HB220" s="409"/>
      <c r="HC220" s="409"/>
      <c r="HD220" s="409"/>
      <c r="HE220" s="409"/>
      <c r="HF220" s="409"/>
      <c r="HG220" s="409"/>
      <c r="HH220" s="409"/>
      <c r="HI220" s="409"/>
      <c r="HJ220" s="409"/>
      <c r="HK220" s="409"/>
      <c r="HL220" s="409"/>
      <c r="HM220" s="409"/>
      <c r="HN220" s="409"/>
      <c r="HO220" s="409"/>
      <c r="HP220" s="409"/>
      <c r="HQ220" s="409"/>
      <c r="HR220" s="409"/>
      <c r="HS220" s="409"/>
      <c r="HT220" s="409"/>
      <c r="HU220" s="409"/>
      <c r="HV220" s="409"/>
      <c r="HW220" s="409"/>
      <c r="HX220" s="409"/>
      <c r="HY220" s="409"/>
      <c r="HZ220" s="409"/>
      <c r="IA220" s="409"/>
      <c r="IB220" s="409"/>
      <c r="IC220" s="409"/>
      <c r="ID220" s="409"/>
      <c r="IE220" s="409"/>
      <c r="IF220" s="409"/>
      <c r="IG220" s="409"/>
      <c r="IH220" s="409"/>
      <c r="II220" s="409"/>
      <c r="IJ220" s="409"/>
      <c r="IK220" s="409"/>
      <c r="IL220" s="409"/>
      <c r="IM220" s="409"/>
      <c r="IN220" s="409"/>
      <c r="IO220" s="409"/>
      <c r="IP220" s="409"/>
      <c r="IQ220" s="409"/>
      <c r="IR220" s="409"/>
      <c r="IS220" s="409"/>
      <c r="IT220" s="409"/>
      <c r="IU220" s="409"/>
      <c r="IV220" s="409"/>
    </row>
    <row r="221" spans="1:256" s="404" customFormat="1" ht="30">
      <c r="A221" s="65">
        <v>212</v>
      </c>
      <c r="B221" s="456" t="s">
        <v>4992</v>
      </c>
      <c r="C221" s="488" t="s">
        <v>1584</v>
      </c>
      <c r="D221" s="456" t="s">
        <v>1586</v>
      </c>
      <c r="E221" s="456" t="s">
        <v>1636</v>
      </c>
      <c r="F221" s="456" t="s">
        <v>912</v>
      </c>
      <c r="G221" s="456" t="s">
        <v>5418</v>
      </c>
      <c r="H221" s="456" t="s">
        <v>5862</v>
      </c>
      <c r="I221" s="456" t="s">
        <v>311</v>
      </c>
      <c r="J221" s="338"/>
      <c r="K221" s="338"/>
      <c r="L221" s="338"/>
      <c r="M221" s="405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  <c r="AA221" s="409"/>
      <c r="AB221" s="409"/>
      <c r="AC221" s="409"/>
      <c r="AD221" s="409"/>
      <c r="AE221" s="409"/>
      <c r="AF221" s="409"/>
      <c r="AG221" s="409"/>
      <c r="AH221" s="409"/>
      <c r="AI221" s="409"/>
      <c r="AJ221" s="409"/>
      <c r="AK221" s="409"/>
      <c r="AL221" s="409"/>
      <c r="AM221" s="409"/>
      <c r="AN221" s="409"/>
      <c r="AO221" s="409"/>
      <c r="AP221" s="409"/>
      <c r="AQ221" s="409"/>
      <c r="AR221" s="409"/>
      <c r="AS221" s="409"/>
      <c r="AT221" s="409"/>
      <c r="AU221" s="409"/>
      <c r="AV221" s="409"/>
      <c r="AW221" s="409"/>
      <c r="AX221" s="409"/>
      <c r="AY221" s="409"/>
      <c r="AZ221" s="409"/>
      <c r="BA221" s="409"/>
      <c r="BB221" s="409"/>
      <c r="BC221" s="409"/>
      <c r="BD221" s="409"/>
      <c r="BE221" s="409"/>
      <c r="BF221" s="409"/>
      <c r="BG221" s="409"/>
      <c r="BH221" s="409"/>
      <c r="BI221" s="409"/>
      <c r="BJ221" s="409"/>
      <c r="BK221" s="409"/>
      <c r="BL221" s="409"/>
      <c r="BM221" s="409"/>
      <c r="BN221" s="409"/>
      <c r="BO221" s="409"/>
      <c r="BP221" s="409"/>
      <c r="BQ221" s="409"/>
      <c r="BR221" s="409"/>
      <c r="BS221" s="409"/>
      <c r="BT221" s="409"/>
      <c r="BU221" s="409"/>
      <c r="BV221" s="409"/>
      <c r="BW221" s="409"/>
      <c r="BX221" s="409"/>
      <c r="BY221" s="409"/>
      <c r="BZ221" s="409"/>
      <c r="CA221" s="409"/>
      <c r="CB221" s="409"/>
      <c r="CC221" s="409"/>
      <c r="CD221" s="409"/>
      <c r="CE221" s="409"/>
      <c r="CF221" s="409"/>
      <c r="CG221" s="409"/>
      <c r="CH221" s="409"/>
      <c r="CI221" s="409"/>
      <c r="CJ221" s="409"/>
      <c r="CK221" s="409"/>
      <c r="CL221" s="409"/>
      <c r="CM221" s="409"/>
      <c r="CN221" s="409"/>
      <c r="CO221" s="409"/>
      <c r="CP221" s="409"/>
      <c r="CQ221" s="409"/>
      <c r="CR221" s="409"/>
      <c r="CS221" s="409"/>
      <c r="CT221" s="409"/>
      <c r="CU221" s="409"/>
      <c r="CV221" s="409"/>
      <c r="CW221" s="409"/>
      <c r="CX221" s="409"/>
      <c r="CY221" s="409"/>
      <c r="CZ221" s="409"/>
      <c r="DA221" s="409"/>
      <c r="DB221" s="409"/>
      <c r="DC221" s="409"/>
      <c r="DD221" s="409"/>
      <c r="DE221" s="409"/>
      <c r="DF221" s="409"/>
      <c r="DG221" s="409"/>
      <c r="DH221" s="409"/>
      <c r="DI221" s="409"/>
      <c r="DJ221" s="409"/>
      <c r="DK221" s="409"/>
      <c r="DL221" s="409"/>
      <c r="DM221" s="409"/>
      <c r="DN221" s="409"/>
      <c r="DO221" s="409"/>
      <c r="DP221" s="409"/>
      <c r="DQ221" s="409"/>
      <c r="DR221" s="409"/>
      <c r="DS221" s="409"/>
      <c r="DT221" s="409"/>
      <c r="DU221" s="409"/>
      <c r="DV221" s="409"/>
      <c r="DW221" s="409"/>
      <c r="DX221" s="409"/>
      <c r="DY221" s="409"/>
      <c r="DZ221" s="409"/>
      <c r="EA221" s="409"/>
      <c r="EB221" s="409"/>
      <c r="EC221" s="409"/>
      <c r="ED221" s="409"/>
      <c r="EE221" s="409"/>
      <c r="EF221" s="409"/>
      <c r="EG221" s="409"/>
      <c r="EH221" s="409"/>
      <c r="EI221" s="409"/>
      <c r="EJ221" s="409"/>
      <c r="EK221" s="409"/>
      <c r="EL221" s="409"/>
      <c r="EM221" s="409"/>
      <c r="EN221" s="409"/>
      <c r="EO221" s="409"/>
      <c r="EP221" s="409"/>
      <c r="EQ221" s="409"/>
      <c r="ER221" s="409"/>
      <c r="ES221" s="409"/>
      <c r="ET221" s="409"/>
      <c r="EU221" s="409"/>
      <c r="EV221" s="409"/>
      <c r="EW221" s="409"/>
      <c r="EX221" s="409"/>
      <c r="EY221" s="409"/>
      <c r="EZ221" s="409"/>
      <c r="FA221" s="409"/>
      <c r="FB221" s="409"/>
      <c r="FC221" s="409"/>
      <c r="FD221" s="409"/>
      <c r="FE221" s="409"/>
      <c r="FF221" s="409"/>
      <c r="FG221" s="409"/>
      <c r="FH221" s="409"/>
      <c r="FI221" s="409"/>
      <c r="FJ221" s="409"/>
      <c r="FK221" s="409"/>
      <c r="FL221" s="409"/>
      <c r="FM221" s="409"/>
      <c r="FN221" s="409"/>
      <c r="FO221" s="409"/>
      <c r="FP221" s="409"/>
      <c r="FQ221" s="409"/>
      <c r="FR221" s="409"/>
      <c r="FS221" s="409"/>
      <c r="FT221" s="409"/>
      <c r="FU221" s="409"/>
      <c r="FV221" s="409"/>
      <c r="FW221" s="409"/>
      <c r="FX221" s="409"/>
      <c r="FY221" s="409"/>
      <c r="FZ221" s="409"/>
      <c r="GA221" s="409"/>
      <c r="GB221" s="409"/>
      <c r="GC221" s="409"/>
      <c r="GD221" s="409"/>
      <c r="GE221" s="409"/>
      <c r="GF221" s="409"/>
      <c r="GG221" s="409"/>
      <c r="GH221" s="409"/>
      <c r="GI221" s="409"/>
      <c r="GJ221" s="409"/>
      <c r="GK221" s="409"/>
      <c r="GL221" s="409"/>
      <c r="GM221" s="409"/>
      <c r="GN221" s="409"/>
      <c r="GO221" s="409"/>
      <c r="GP221" s="409"/>
      <c r="GQ221" s="409"/>
      <c r="GR221" s="409"/>
      <c r="GS221" s="409"/>
      <c r="GT221" s="409"/>
      <c r="GU221" s="409"/>
      <c r="GV221" s="409"/>
      <c r="GW221" s="409"/>
      <c r="GX221" s="409"/>
      <c r="GY221" s="409"/>
      <c r="GZ221" s="409"/>
      <c r="HA221" s="409"/>
      <c r="HB221" s="409"/>
      <c r="HC221" s="409"/>
      <c r="HD221" s="409"/>
      <c r="HE221" s="409"/>
      <c r="HF221" s="409"/>
      <c r="HG221" s="409"/>
      <c r="HH221" s="409"/>
      <c r="HI221" s="409"/>
      <c r="HJ221" s="409"/>
      <c r="HK221" s="409"/>
      <c r="HL221" s="409"/>
      <c r="HM221" s="409"/>
      <c r="HN221" s="409"/>
      <c r="HO221" s="409"/>
      <c r="HP221" s="409"/>
      <c r="HQ221" s="409"/>
      <c r="HR221" s="409"/>
      <c r="HS221" s="409"/>
      <c r="HT221" s="409"/>
      <c r="HU221" s="409"/>
      <c r="HV221" s="409"/>
      <c r="HW221" s="409"/>
      <c r="HX221" s="409"/>
      <c r="HY221" s="409"/>
      <c r="HZ221" s="409"/>
      <c r="IA221" s="409"/>
      <c r="IB221" s="409"/>
      <c r="IC221" s="409"/>
      <c r="ID221" s="409"/>
      <c r="IE221" s="409"/>
      <c r="IF221" s="409"/>
      <c r="IG221" s="409"/>
      <c r="IH221" s="409"/>
      <c r="II221" s="409"/>
      <c r="IJ221" s="409"/>
      <c r="IK221" s="409"/>
      <c r="IL221" s="409"/>
      <c r="IM221" s="409"/>
      <c r="IN221" s="409"/>
      <c r="IO221" s="409"/>
      <c r="IP221" s="409"/>
      <c r="IQ221" s="409"/>
      <c r="IR221" s="409"/>
      <c r="IS221" s="409"/>
      <c r="IT221" s="409"/>
      <c r="IU221" s="409"/>
      <c r="IV221" s="409"/>
    </row>
    <row r="222" spans="1:256" s="404" customFormat="1" ht="30">
      <c r="A222" s="67">
        <v>213</v>
      </c>
      <c r="B222" s="456" t="s">
        <v>4992</v>
      </c>
      <c r="C222" s="488" t="s">
        <v>1584</v>
      </c>
      <c r="D222" s="456" t="s">
        <v>323</v>
      </c>
      <c r="E222" s="456" t="s">
        <v>1658</v>
      </c>
      <c r="F222" s="456" t="s">
        <v>1582</v>
      </c>
      <c r="G222" s="456" t="s">
        <v>1659</v>
      </c>
      <c r="H222" s="456" t="s">
        <v>1660</v>
      </c>
      <c r="I222" s="456" t="s">
        <v>311</v>
      </c>
      <c r="J222" s="338"/>
      <c r="K222" s="338"/>
      <c r="L222" s="338"/>
      <c r="M222" s="405"/>
      <c r="N222" s="409"/>
      <c r="O222" s="409"/>
      <c r="P222" s="409"/>
      <c r="Q222" s="409"/>
      <c r="R222" s="409"/>
      <c r="S222" s="409"/>
      <c r="T222" s="409"/>
      <c r="U222" s="409"/>
      <c r="V222" s="409"/>
      <c r="W222" s="409"/>
      <c r="X222" s="409"/>
      <c r="Y222" s="409"/>
      <c r="Z222" s="409"/>
      <c r="AA222" s="409"/>
      <c r="AB222" s="409"/>
      <c r="AC222" s="409"/>
      <c r="AD222" s="409"/>
      <c r="AE222" s="409"/>
      <c r="AF222" s="409"/>
      <c r="AG222" s="409"/>
      <c r="AH222" s="409"/>
      <c r="AI222" s="409"/>
      <c r="AJ222" s="409"/>
      <c r="AK222" s="409"/>
      <c r="AL222" s="409"/>
      <c r="AM222" s="409"/>
      <c r="AN222" s="409"/>
      <c r="AO222" s="409"/>
      <c r="AP222" s="409"/>
      <c r="AQ222" s="409"/>
      <c r="AR222" s="409"/>
      <c r="AS222" s="409"/>
      <c r="AT222" s="409"/>
      <c r="AU222" s="409"/>
      <c r="AV222" s="409"/>
      <c r="AW222" s="409"/>
      <c r="AX222" s="409"/>
      <c r="AY222" s="409"/>
      <c r="AZ222" s="409"/>
      <c r="BA222" s="409"/>
      <c r="BB222" s="409"/>
      <c r="BC222" s="409"/>
      <c r="BD222" s="409"/>
      <c r="BE222" s="409"/>
      <c r="BF222" s="409"/>
      <c r="BG222" s="409"/>
      <c r="BH222" s="409"/>
      <c r="BI222" s="409"/>
      <c r="BJ222" s="409"/>
      <c r="BK222" s="409"/>
      <c r="BL222" s="409"/>
      <c r="BM222" s="409"/>
      <c r="BN222" s="409"/>
      <c r="BO222" s="409"/>
      <c r="BP222" s="409"/>
      <c r="BQ222" s="409"/>
      <c r="BR222" s="409"/>
      <c r="BS222" s="409"/>
      <c r="BT222" s="409"/>
      <c r="BU222" s="409"/>
      <c r="BV222" s="409"/>
      <c r="BW222" s="409"/>
      <c r="BX222" s="409"/>
      <c r="BY222" s="409"/>
      <c r="BZ222" s="409"/>
      <c r="CA222" s="409"/>
      <c r="CB222" s="409"/>
      <c r="CC222" s="409"/>
      <c r="CD222" s="409"/>
      <c r="CE222" s="409"/>
      <c r="CF222" s="409"/>
      <c r="CG222" s="409"/>
      <c r="CH222" s="409"/>
      <c r="CI222" s="409"/>
      <c r="CJ222" s="409"/>
      <c r="CK222" s="409"/>
      <c r="CL222" s="409"/>
      <c r="CM222" s="409"/>
      <c r="CN222" s="409"/>
      <c r="CO222" s="409"/>
      <c r="CP222" s="409"/>
      <c r="CQ222" s="409"/>
      <c r="CR222" s="409"/>
      <c r="CS222" s="409"/>
      <c r="CT222" s="409"/>
      <c r="CU222" s="409"/>
      <c r="CV222" s="409"/>
      <c r="CW222" s="409"/>
      <c r="CX222" s="409"/>
      <c r="CY222" s="409"/>
      <c r="CZ222" s="409"/>
      <c r="DA222" s="409"/>
      <c r="DB222" s="409"/>
      <c r="DC222" s="409"/>
      <c r="DD222" s="409"/>
      <c r="DE222" s="409"/>
      <c r="DF222" s="409"/>
      <c r="DG222" s="409"/>
      <c r="DH222" s="409"/>
      <c r="DI222" s="409"/>
      <c r="DJ222" s="409"/>
      <c r="DK222" s="409"/>
      <c r="DL222" s="409"/>
      <c r="DM222" s="409"/>
      <c r="DN222" s="409"/>
      <c r="DO222" s="409"/>
      <c r="DP222" s="409"/>
      <c r="DQ222" s="409"/>
      <c r="DR222" s="409"/>
      <c r="DS222" s="409"/>
      <c r="DT222" s="409"/>
      <c r="DU222" s="409"/>
      <c r="DV222" s="409"/>
      <c r="DW222" s="409"/>
      <c r="DX222" s="409"/>
      <c r="DY222" s="409"/>
      <c r="DZ222" s="409"/>
      <c r="EA222" s="409"/>
      <c r="EB222" s="409"/>
      <c r="EC222" s="409"/>
      <c r="ED222" s="409"/>
      <c r="EE222" s="409"/>
      <c r="EF222" s="409"/>
      <c r="EG222" s="409"/>
      <c r="EH222" s="409"/>
      <c r="EI222" s="409"/>
      <c r="EJ222" s="409"/>
      <c r="EK222" s="409"/>
      <c r="EL222" s="409"/>
      <c r="EM222" s="409"/>
      <c r="EN222" s="409"/>
      <c r="EO222" s="409"/>
      <c r="EP222" s="409"/>
      <c r="EQ222" s="409"/>
      <c r="ER222" s="409"/>
      <c r="ES222" s="409"/>
      <c r="ET222" s="409"/>
      <c r="EU222" s="409"/>
      <c r="EV222" s="409"/>
      <c r="EW222" s="409"/>
      <c r="EX222" s="409"/>
      <c r="EY222" s="409"/>
      <c r="EZ222" s="409"/>
      <c r="FA222" s="409"/>
      <c r="FB222" s="409"/>
      <c r="FC222" s="409"/>
      <c r="FD222" s="409"/>
      <c r="FE222" s="409"/>
      <c r="FF222" s="409"/>
      <c r="FG222" s="409"/>
      <c r="FH222" s="409"/>
      <c r="FI222" s="409"/>
      <c r="FJ222" s="409"/>
      <c r="FK222" s="409"/>
      <c r="FL222" s="409"/>
      <c r="FM222" s="409"/>
      <c r="FN222" s="409"/>
      <c r="FO222" s="409"/>
      <c r="FP222" s="409"/>
      <c r="FQ222" s="409"/>
      <c r="FR222" s="409"/>
      <c r="FS222" s="409"/>
      <c r="FT222" s="409"/>
      <c r="FU222" s="409"/>
      <c r="FV222" s="409"/>
      <c r="FW222" s="409"/>
      <c r="FX222" s="409"/>
      <c r="FY222" s="409"/>
      <c r="FZ222" s="409"/>
      <c r="GA222" s="409"/>
      <c r="GB222" s="409"/>
      <c r="GC222" s="409"/>
      <c r="GD222" s="409"/>
      <c r="GE222" s="409"/>
      <c r="GF222" s="409"/>
      <c r="GG222" s="409"/>
      <c r="GH222" s="409"/>
      <c r="GI222" s="409"/>
      <c r="GJ222" s="409"/>
      <c r="GK222" s="409"/>
      <c r="GL222" s="409"/>
      <c r="GM222" s="409"/>
      <c r="GN222" s="409"/>
      <c r="GO222" s="409"/>
      <c r="GP222" s="409"/>
      <c r="GQ222" s="409"/>
      <c r="GR222" s="409"/>
      <c r="GS222" s="409"/>
      <c r="GT222" s="409"/>
      <c r="GU222" s="409"/>
      <c r="GV222" s="409"/>
      <c r="GW222" s="409"/>
      <c r="GX222" s="409"/>
      <c r="GY222" s="409"/>
      <c r="GZ222" s="409"/>
      <c r="HA222" s="409"/>
      <c r="HB222" s="409"/>
      <c r="HC222" s="409"/>
      <c r="HD222" s="409"/>
      <c r="HE222" s="409"/>
      <c r="HF222" s="409"/>
      <c r="HG222" s="409"/>
      <c r="HH222" s="409"/>
      <c r="HI222" s="409"/>
      <c r="HJ222" s="409"/>
      <c r="HK222" s="409"/>
      <c r="HL222" s="409"/>
      <c r="HM222" s="409"/>
      <c r="HN222" s="409"/>
      <c r="HO222" s="409"/>
      <c r="HP222" s="409"/>
      <c r="HQ222" s="409"/>
      <c r="HR222" s="409"/>
      <c r="HS222" s="409"/>
      <c r="HT222" s="409"/>
      <c r="HU222" s="409"/>
      <c r="HV222" s="409"/>
      <c r="HW222" s="409"/>
      <c r="HX222" s="409"/>
      <c r="HY222" s="409"/>
      <c r="HZ222" s="409"/>
      <c r="IA222" s="409"/>
      <c r="IB222" s="409"/>
      <c r="IC222" s="409"/>
      <c r="ID222" s="409"/>
      <c r="IE222" s="409"/>
      <c r="IF222" s="409"/>
      <c r="IG222" s="409"/>
      <c r="IH222" s="409"/>
      <c r="II222" s="409"/>
      <c r="IJ222" s="409"/>
      <c r="IK222" s="409"/>
      <c r="IL222" s="409"/>
      <c r="IM222" s="409"/>
      <c r="IN222" s="409"/>
      <c r="IO222" s="409"/>
      <c r="IP222" s="409"/>
      <c r="IQ222" s="409"/>
      <c r="IR222" s="409"/>
      <c r="IS222" s="409"/>
      <c r="IT222" s="409"/>
      <c r="IU222" s="409"/>
      <c r="IV222" s="409"/>
    </row>
    <row r="223" spans="1:256" s="404" customFormat="1" ht="30">
      <c r="A223" s="65">
        <v>214</v>
      </c>
      <c r="B223" s="456" t="s">
        <v>4992</v>
      </c>
      <c r="C223" s="488" t="s">
        <v>1584</v>
      </c>
      <c r="D223" s="456" t="s">
        <v>1585</v>
      </c>
      <c r="E223" s="456" t="s">
        <v>5294</v>
      </c>
      <c r="F223" s="456" t="s">
        <v>5419</v>
      </c>
      <c r="G223" s="456" t="s">
        <v>5420</v>
      </c>
      <c r="H223" s="456" t="s">
        <v>5863</v>
      </c>
      <c r="I223" s="456" t="s">
        <v>311</v>
      </c>
      <c r="J223" s="338"/>
      <c r="K223" s="338"/>
      <c r="L223" s="338"/>
      <c r="M223" s="405"/>
      <c r="N223" s="409"/>
      <c r="O223" s="409"/>
      <c r="P223" s="409"/>
      <c r="Q223" s="409"/>
      <c r="R223" s="409"/>
      <c r="S223" s="409"/>
      <c r="T223" s="409"/>
      <c r="U223" s="409"/>
      <c r="V223" s="409"/>
      <c r="W223" s="409"/>
      <c r="X223" s="409"/>
      <c r="Y223" s="409"/>
      <c r="Z223" s="409"/>
      <c r="AA223" s="409"/>
      <c r="AB223" s="409"/>
      <c r="AC223" s="409"/>
      <c r="AD223" s="409"/>
      <c r="AE223" s="409"/>
      <c r="AF223" s="409"/>
      <c r="AG223" s="409"/>
      <c r="AH223" s="409"/>
      <c r="AI223" s="409"/>
      <c r="AJ223" s="409"/>
      <c r="AK223" s="409"/>
      <c r="AL223" s="409"/>
      <c r="AM223" s="409"/>
      <c r="AN223" s="409"/>
      <c r="AO223" s="409"/>
      <c r="AP223" s="409"/>
      <c r="AQ223" s="409"/>
      <c r="AR223" s="409"/>
      <c r="AS223" s="409"/>
      <c r="AT223" s="409"/>
      <c r="AU223" s="409"/>
      <c r="AV223" s="409"/>
      <c r="AW223" s="409"/>
      <c r="AX223" s="409"/>
      <c r="AY223" s="409"/>
      <c r="AZ223" s="409"/>
      <c r="BA223" s="409"/>
      <c r="BB223" s="409"/>
      <c r="BC223" s="409"/>
      <c r="BD223" s="409"/>
      <c r="BE223" s="409"/>
      <c r="BF223" s="409"/>
      <c r="BG223" s="409"/>
      <c r="BH223" s="409"/>
      <c r="BI223" s="409"/>
      <c r="BJ223" s="409"/>
      <c r="BK223" s="409"/>
      <c r="BL223" s="409"/>
      <c r="BM223" s="409"/>
      <c r="BN223" s="409"/>
      <c r="BO223" s="409"/>
      <c r="BP223" s="409"/>
      <c r="BQ223" s="409"/>
      <c r="BR223" s="409"/>
      <c r="BS223" s="409"/>
      <c r="BT223" s="409"/>
      <c r="BU223" s="409"/>
      <c r="BV223" s="409"/>
      <c r="BW223" s="409"/>
      <c r="BX223" s="409"/>
      <c r="BY223" s="409"/>
      <c r="BZ223" s="409"/>
      <c r="CA223" s="409"/>
      <c r="CB223" s="409"/>
      <c r="CC223" s="409"/>
      <c r="CD223" s="409"/>
      <c r="CE223" s="409"/>
      <c r="CF223" s="409"/>
      <c r="CG223" s="409"/>
      <c r="CH223" s="409"/>
      <c r="CI223" s="409"/>
      <c r="CJ223" s="409"/>
      <c r="CK223" s="409"/>
      <c r="CL223" s="409"/>
      <c r="CM223" s="409"/>
      <c r="CN223" s="409"/>
      <c r="CO223" s="409"/>
      <c r="CP223" s="409"/>
      <c r="CQ223" s="409"/>
      <c r="CR223" s="409"/>
      <c r="CS223" s="409"/>
      <c r="CT223" s="409"/>
      <c r="CU223" s="409"/>
      <c r="CV223" s="409"/>
      <c r="CW223" s="409"/>
      <c r="CX223" s="409"/>
      <c r="CY223" s="409"/>
      <c r="CZ223" s="409"/>
      <c r="DA223" s="409"/>
      <c r="DB223" s="409"/>
      <c r="DC223" s="409"/>
      <c r="DD223" s="409"/>
      <c r="DE223" s="409"/>
      <c r="DF223" s="409"/>
      <c r="DG223" s="409"/>
      <c r="DH223" s="409"/>
      <c r="DI223" s="409"/>
      <c r="DJ223" s="409"/>
      <c r="DK223" s="409"/>
      <c r="DL223" s="409"/>
      <c r="DM223" s="409"/>
      <c r="DN223" s="409"/>
      <c r="DO223" s="409"/>
      <c r="DP223" s="409"/>
      <c r="DQ223" s="409"/>
      <c r="DR223" s="409"/>
      <c r="DS223" s="409"/>
      <c r="DT223" s="409"/>
      <c r="DU223" s="409"/>
      <c r="DV223" s="409"/>
      <c r="DW223" s="409"/>
      <c r="DX223" s="409"/>
      <c r="DY223" s="409"/>
      <c r="DZ223" s="409"/>
      <c r="EA223" s="409"/>
      <c r="EB223" s="409"/>
      <c r="EC223" s="409"/>
      <c r="ED223" s="409"/>
      <c r="EE223" s="409"/>
      <c r="EF223" s="409"/>
      <c r="EG223" s="409"/>
      <c r="EH223" s="409"/>
      <c r="EI223" s="409"/>
      <c r="EJ223" s="409"/>
      <c r="EK223" s="409"/>
      <c r="EL223" s="409"/>
      <c r="EM223" s="409"/>
      <c r="EN223" s="409"/>
      <c r="EO223" s="409"/>
      <c r="EP223" s="409"/>
      <c r="EQ223" s="409"/>
      <c r="ER223" s="409"/>
      <c r="ES223" s="409"/>
      <c r="ET223" s="409"/>
      <c r="EU223" s="409"/>
      <c r="EV223" s="409"/>
      <c r="EW223" s="409"/>
      <c r="EX223" s="409"/>
      <c r="EY223" s="409"/>
      <c r="EZ223" s="409"/>
      <c r="FA223" s="409"/>
      <c r="FB223" s="409"/>
      <c r="FC223" s="409"/>
      <c r="FD223" s="409"/>
      <c r="FE223" s="409"/>
      <c r="FF223" s="409"/>
      <c r="FG223" s="409"/>
      <c r="FH223" s="409"/>
      <c r="FI223" s="409"/>
      <c r="FJ223" s="409"/>
      <c r="FK223" s="409"/>
      <c r="FL223" s="409"/>
      <c r="FM223" s="409"/>
      <c r="FN223" s="409"/>
      <c r="FO223" s="409"/>
      <c r="FP223" s="409"/>
      <c r="FQ223" s="409"/>
      <c r="FR223" s="409"/>
      <c r="FS223" s="409"/>
      <c r="FT223" s="409"/>
      <c r="FU223" s="409"/>
      <c r="FV223" s="409"/>
      <c r="FW223" s="409"/>
      <c r="FX223" s="409"/>
      <c r="FY223" s="409"/>
      <c r="FZ223" s="409"/>
      <c r="GA223" s="409"/>
      <c r="GB223" s="409"/>
      <c r="GC223" s="409"/>
      <c r="GD223" s="409"/>
      <c r="GE223" s="409"/>
      <c r="GF223" s="409"/>
      <c r="GG223" s="409"/>
      <c r="GH223" s="409"/>
      <c r="GI223" s="409"/>
      <c r="GJ223" s="409"/>
      <c r="GK223" s="409"/>
      <c r="GL223" s="409"/>
      <c r="GM223" s="409"/>
      <c r="GN223" s="409"/>
      <c r="GO223" s="409"/>
      <c r="GP223" s="409"/>
      <c r="GQ223" s="409"/>
      <c r="GR223" s="409"/>
      <c r="GS223" s="409"/>
      <c r="GT223" s="409"/>
      <c r="GU223" s="409"/>
      <c r="GV223" s="409"/>
      <c r="GW223" s="409"/>
      <c r="GX223" s="409"/>
      <c r="GY223" s="409"/>
      <c r="GZ223" s="409"/>
      <c r="HA223" s="409"/>
      <c r="HB223" s="409"/>
      <c r="HC223" s="409"/>
      <c r="HD223" s="409"/>
      <c r="HE223" s="409"/>
      <c r="HF223" s="409"/>
      <c r="HG223" s="409"/>
      <c r="HH223" s="409"/>
      <c r="HI223" s="409"/>
      <c r="HJ223" s="409"/>
      <c r="HK223" s="409"/>
      <c r="HL223" s="409"/>
      <c r="HM223" s="409"/>
      <c r="HN223" s="409"/>
      <c r="HO223" s="409"/>
      <c r="HP223" s="409"/>
      <c r="HQ223" s="409"/>
      <c r="HR223" s="409"/>
      <c r="HS223" s="409"/>
      <c r="HT223" s="409"/>
      <c r="HU223" s="409"/>
      <c r="HV223" s="409"/>
      <c r="HW223" s="409"/>
      <c r="HX223" s="409"/>
      <c r="HY223" s="409"/>
      <c r="HZ223" s="409"/>
      <c r="IA223" s="409"/>
      <c r="IB223" s="409"/>
      <c r="IC223" s="409"/>
      <c r="ID223" s="409"/>
      <c r="IE223" s="409"/>
      <c r="IF223" s="409"/>
      <c r="IG223" s="409"/>
      <c r="IH223" s="409"/>
      <c r="II223" s="409"/>
      <c r="IJ223" s="409"/>
      <c r="IK223" s="409"/>
      <c r="IL223" s="409"/>
      <c r="IM223" s="409"/>
      <c r="IN223" s="409"/>
      <c r="IO223" s="409"/>
      <c r="IP223" s="409"/>
      <c r="IQ223" s="409"/>
      <c r="IR223" s="409"/>
      <c r="IS223" s="409"/>
      <c r="IT223" s="409"/>
      <c r="IU223" s="409"/>
      <c r="IV223" s="409"/>
    </row>
    <row r="224" spans="1:256" s="404" customFormat="1" ht="30">
      <c r="A224" s="67">
        <v>215</v>
      </c>
      <c r="B224" s="456" t="s">
        <v>4992</v>
      </c>
      <c r="C224" s="488" t="s">
        <v>1584</v>
      </c>
      <c r="D224" s="456" t="s">
        <v>1622</v>
      </c>
      <c r="E224" s="456" t="s">
        <v>5421</v>
      </c>
      <c r="F224" s="456" t="s">
        <v>996</v>
      </c>
      <c r="G224" s="456" t="s">
        <v>5422</v>
      </c>
      <c r="H224" s="456" t="s">
        <v>5864</v>
      </c>
      <c r="I224" s="456" t="s">
        <v>311</v>
      </c>
      <c r="J224" s="338"/>
      <c r="K224" s="338"/>
      <c r="L224" s="338"/>
      <c r="M224" s="405"/>
      <c r="N224" s="409"/>
      <c r="O224" s="409"/>
      <c r="P224" s="409"/>
      <c r="Q224" s="409"/>
      <c r="R224" s="409"/>
      <c r="S224" s="409"/>
      <c r="T224" s="409"/>
      <c r="U224" s="409"/>
      <c r="V224" s="409"/>
      <c r="W224" s="409"/>
      <c r="X224" s="409"/>
      <c r="Y224" s="409"/>
      <c r="Z224" s="409"/>
      <c r="AA224" s="409"/>
      <c r="AB224" s="409"/>
      <c r="AC224" s="409"/>
      <c r="AD224" s="409"/>
      <c r="AE224" s="409"/>
      <c r="AF224" s="409"/>
      <c r="AG224" s="409"/>
      <c r="AH224" s="409"/>
      <c r="AI224" s="409"/>
      <c r="AJ224" s="409"/>
      <c r="AK224" s="409"/>
      <c r="AL224" s="409"/>
      <c r="AM224" s="409"/>
      <c r="AN224" s="409"/>
      <c r="AO224" s="409"/>
      <c r="AP224" s="409"/>
      <c r="AQ224" s="409"/>
      <c r="AR224" s="409"/>
      <c r="AS224" s="409"/>
      <c r="AT224" s="409"/>
      <c r="AU224" s="409"/>
      <c r="AV224" s="409"/>
      <c r="AW224" s="409"/>
      <c r="AX224" s="409"/>
      <c r="AY224" s="409"/>
      <c r="AZ224" s="409"/>
      <c r="BA224" s="409"/>
      <c r="BB224" s="409"/>
      <c r="BC224" s="409"/>
      <c r="BD224" s="409"/>
      <c r="BE224" s="409"/>
      <c r="BF224" s="409"/>
      <c r="BG224" s="409"/>
      <c r="BH224" s="409"/>
      <c r="BI224" s="409"/>
      <c r="BJ224" s="409"/>
      <c r="BK224" s="409"/>
      <c r="BL224" s="409"/>
      <c r="BM224" s="409"/>
      <c r="BN224" s="409"/>
      <c r="BO224" s="409"/>
      <c r="BP224" s="409"/>
      <c r="BQ224" s="409"/>
      <c r="BR224" s="409"/>
      <c r="BS224" s="409"/>
      <c r="BT224" s="409"/>
      <c r="BU224" s="409"/>
      <c r="BV224" s="409"/>
      <c r="BW224" s="409"/>
      <c r="BX224" s="409"/>
      <c r="BY224" s="409"/>
      <c r="BZ224" s="409"/>
      <c r="CA224" s="409"/>
      <c r="CB224" s="409"/>
      <c r="CC224" s="409"/>
      <c r="CD224" s="409"/>
      <c r="CE224" s="409"/>
      <c r="CF224" s="409"/>
      <c r="CG224" s="409"/>
      <c r="CH224" s="409"/>
      <c r="CI224" s="409"/>
      <c r="CJ224" s="409"/>
      <c r="CK224" s="409"/>
      <c r="CL224" s="409"/>
      <c r="CM224" s="409"/>
      <c r="CN224" s="409"/>
      <c r="CO224" s="409"/>
      <c r="CP224" s="409"/>
      <c r="CQ224" s="409"/>
      <c r="CR224" s="409"/>
      <c r="CS224" s="409"/>
      <c r="CT224" s="409"/>
      <c r="CU224" s="409"/>
      <c r="CV224" s="409"/>
      <c r="CW224" s="409"/>
      <c r="CX224" s="409"/>
      <c r="CY224" s="409"/>
      <c r="CZ224" s="409"/>
      <c r="DA224" s="409"/>
      <c r="DB224" s="409"/>
      <c r="DC224" s="409"/>
      <c r="DD224" s="409"/>
      <c r="DE224" s="409"/>
      <c r="DF224" s="409"/>
      <c r="DG224" s="409"/>
      <c r="DH224" s="409"/>
      <c r="DI224" s="409"/>
      <c r="DJ224" s="409"/>
      <c r="DK224" s="409"/>
      <c r="DL224" s="409"/>
      <c r="DM224" s="409"/>
      <c r="DN224" s="409"/>
      <c r="DO224" s="409"/>
      <c r="DP224" s="409"/>
      <c r="DQ224" s="409"/>
      <c r="DR224" s="409"/>
      <c r="DS224" s="409"/>
      <c r="DT224" s="409"/>
      <c r="DU224" s="409"/>
      <c r="DV224" s="409"/>
      <c r="DW224" s="409"/>
      <c r="DX224" s="409"/>
      <c r="DY224" s="409"/>
      <c r="DZ224" s="409"/>
      <c r="EA224" s="409"/>
      <c r="EB224" s="409"/>
      <c r="EC224" s="409"/>
      <c r="ED224" s="409"/>
      <c r="EE224" s="409"/>
      <c r="EF224" s="409"/>
      <c r="EG224" s="409"/>
      <c r="EH224" s="409"/>
      <c r="EI224" s="409"/>
      <c r="EJ224" s="409"/>
      <c r="EK224" s="409"/>
      <c r="EL224" s="409"/>
      <c r="EM224" s="409"/>
      <c r="EN224" s="409"/>
      <c r="EO224" s="409"/>
      <c r="EP224" s="409"/>
      <c r="EQ224" s="409"/>
      <c r="ER224" s="409"/>
      <c r="ES224" s="409"/>
      <c r="ET224" s="409"/>
      <c r="EU224" s="409"/>
      <c r="EV224" s="409"/>
      <c r="EW224" s="409"/>
      <c r="EX224" s="409"/>
      <c r="EY224" s="409"/>
      <c r="EZ224" s="409"/>
      <c r="FA224" s="409"/>
      <c r="FB224" s="409"/>
      <c r="FC224" s="409"/>
      <c r="FD224" s="409"/>
      <c r="FE224" s="409"/>
      <c r="FF224" s="409"/>
      <c r="FG224" s="409"/>
      <c r="FH224" s="409"/>
      <c r="FI224" s="409"/>
      <c r="FJ224" s="409"/>
      <c r="FK224" s="409"/>
      <c r="FL224" s="409"/>
      <c r="FM224" s="409"/>
      <c r="FN224" s="409"/>
      <c r="FO224" s="409"/>
      <c r="FP224" s="409"/>
      <c r="FQ224" s="409"/>
      <c r="FR224" s="409"/>
      <c r="FS224" s="409"/>
      <c r="FT224" s="409"/>
      <c r="FU224" s="409"/>
      <c r="FV224" s="409"/>
      <c r="FW224" s="409"/>
      <c r="FX224" s="409"/>
      <c r="FY224" s="409"/>
      <c r="FZ224" s="409"/>
      <c r="GA224" s="409"/>
      <c r="GB224" s="409"/>
      <c r="GC224" s="409"/>
      <c r="GD224" s="409"/>
      <c r="GE224" s="409"/>
      <c r="GF224" s="409"/>
      <c r="GG224" s="409"/>
      <c r="GH224" s="409"/>
      <c r="GI224" s="409"/>
      <c r="GJ224" s="409"/>
      <c r="GK224" s="409"/>
      <c r="GL224" s="409"/>
      <c r="GM224" s="409"/>
      <c r="GN224" s="409"/>
      <c r="GO224" s="409"/>
      <c r="GP224" s="409"/>
      <c r="GQ224" s="409"/>
      <c r="GR224" s="409"/>
      <c r="GS224" s="409"/>
      <c r="GT224" s="409"/>
      <c r="GU224" s="409"/>
      <c r="GV224" s="409"/>
      <c r="GW224" s="409"/>
      <c r="GX224" s="409"/>
      <c r="GY224" s="409"/>
      <c r="GZ224" s="409"/>
      <c r="HA224" s="409"/>
      <c r="HB224" s="409"/>
      <c r="HC224" s="409"/>
      <c r="HD224" s="409"/>
      <c r="HE224" s="409"/>
      <c r="HF224" s="409"/>
      <c r="HG224" s="409"/>
      <c r="HH224" s="409"/>
      <c r="HI224" s="409"/>
      <c r="HJ224" s="409"/>
      <c r="HK224" s="409"/>
      <c r="HL224" s="409"/>
      <c r="HM224" s="409"/>
      <c r="HN224" s="409"/>
      <c r="HO224" s="409"/>
      <c r="HP224" s="409"/>
      <c r="HQ224" s="409"/>
      <c r="HR224" s="409"/>
      <c r="HS224" s="409"/>
      <c r="HT224" s="409"/>
      <c r="HU224" s="409"/>
      <c r="HV224" s="409"/>
      <c r="HW224" s="409"/>
      <c r="HX224" s="409"/>
      <c r="HY224" s="409"/>
      <c r="HZ224" s="409"/>
      <c r="IA224" s="409"/>
      <c r="IB224" s="409"/>
      <c r="IC224" s="409"/>
      <c r="ID224" s="409"/>
      <c r="IE224" s="409"/>
      <c r="IF224" s="409"/>
      <c r="IG224" s="409"/>
      <c r="IH224" s="409"/>
      <c r="II224" s="409"/>
      <c r="IJ224" s="409"/>
      <c r="IK224" s="409"/>
      <c r="IL224" s="409"/>
      <c r="IM224" s="409"/>
      <c r="IN224" s="409"/>
      <c r="IO224" s="409"/>
      <c r="IP224" s="409"/>
      <c r="IQ224" s="409"/>
      <c r="IR224" s="409"/>
      <c r="IS224" s="409"/>
      <c r="IT224" s="409"/>
      <c r="IU224" s="409"/>
      <c r="IV224" s="409"/>
    </row>
    <row r="225" spans="1:256" s="404" customFormat="1" ht="30">
      <c r="A225" s="67">
        <v>216</v>
      </c>
      <c r="B225" s="456" t="s">
        <v>4992</v>
      </c>
      <c r="C225" s="488" t="s">
        <v>1584</v>
      </c>
      <c r="D225" s="456" t="s">
        <v>1585</v>
      </c>
      <c r="E225" s="456" t="s">
        <v>953</v>
      </c>
      <c r="F225" s="456" t="s">
        <v>1713</v>
      </c>
      <c r="G225" s="456" t="s">
        <v>5423</v>
      </c>
      <c r="H225" s="456" t="s">
        <v>5865</v>
      </c>
      <c r="I225" s="456" t="s">
        <v>1631</v>
      </c>
      <c r="J225" s="301"/>
      <c r="K225" s="338"/>
      <c r="L225" s="338"/>
      <c r="M225" s="405"/>
      <c r="N225" s="409"/>
      <c r="O225" s="409"/>
      <c r="P225" s="409"/>
      <c r="Q225" s="409"/>
      <c r="R225" s="409"/>
      <c r="S225" s="409"/>
      <c r="T225" s="409"/>
      <c r="U225" s="409"/>
      <c r="V225" s="409"/>
      <c r="W225" s="409"/>
      <c r="X225" s="409"/>
      <c r="Y225" s="409"/>
      <c r="Z225" s="409"/>
      <c r="AA225" s="409"/>
      <c r="AB225" s="409"/>
      <c r="AC225" s="409"/>
      <c r="AD225" s="409"/>
      <c r="AE225" s="409"/>
      <c r="AF225" s="409"/>
      <c r="AG225" s="409"/>
      <c r="AH225" s="409"/>
      <c r="AI225" s="409"/>
      <c r="AJ225" s="409"/>
      <c r="AK225" s="409"/>
      <c r="AL225" s="409"/>
      <c r="AM225" s="409"/>
      <c r="AN225" s="409"/>
      <c r="AO225" s="409"/>
      <c r="AP225" s="409"/>
      <c r="AQ225" s="409"/>
      <c r="AR225" s="409"/>
      <c r="AS225" s="409"/>
      <c r="AT225" s="409"/>
      <c r="AU225" s="409"/>
      <c r="AV225" s="409"/>
      <c r="AW225" s="409"/>
      <c r="AX225" s="409"/>
      <c r="AY225" s="409"/>
      <c r="AZ225" s="409"/>
      <c r="BA225" s="409"/>
      <c r="BB225" s="409"/>
      <c r="BC225" s="409"/>
      <c r="BD225" s="409"/>
      <c r="BE225" s="409"/>
      <c r="BF225" s="409"/>
      <c r="BG225" s="409"/>
      <c r="BH225" s="409"/>
      <c r="BI225" s="409"/>
      <c r="BJ225" s="409"/>
      <c r="BK225" s="409"/>
      <c r="BL225" s="409"/>
      <c r="BM225" s="409"/>
      <c r="BN225" s="409"/>
      <c r="BO225" s="409"/>
      <c r="BP225" s="409"/>
      <c r="BQ225" s="409"/>
      <c r="BR225" s="409"/>
      <c r="BS225" s="409"/>
      <c r="BT225" s="409"/>
      <c r="BU225" s="409"/>
      <c r="BV225" s="409"/>
      <c r="BW225" s="409"/>
      <c r="BX225" s="409"/>
      <c r="BY225" s="409"/>
      <c r="BZ225" s="409"/>
      <c r="CA225" s="409"/>
      <c r="CB225" s="409"/>
      <c r="CC225" s="409"/>
      <c r="CD225" s="409"/>
      <c r="CE225" s="409"/>
      <c r="CF225" s="409"/>
      <c r="CG225" s="409"/>
      <c r="CH225" s="409"/>
      <c r="CI225" s="409"/>
      <c r="CJ225" s="409"/>
      <c r="CK225" s="409"/>
      <c r="CL225" s="409"/>
      <c r="CM225" s="409"/>
      <c r="CN225" s="409"/>
      <c r="CO225" s="409"/>
      <c r="CP225" s="409"/>
      <c r="CQ225" s="409"/>
      <c r="CR225" s="409"/>
      <c r="CS225" s="409"/>
      <c r="CT225" s="409"/>
      <c r="CU225" s="409"/>
      <c r="CV225" s="409"/>
      <c r="CW225" s="409"/>
      <c r="CX225" s="409"/>
      <c r="CY225" s="409"/>
      <c r="CZ225" s="409"/>
      <c r="DA225" s="409"/>
      <c r="DB225" s="409"/>
      <c r="DC225" s="409"/>
      <c r="DD225" s="409"/>
      <c r="DE225" s="409"/>
      <c r="DF225" s="409"/>
      <c r="DG225" s="409"/>
      <c r="DH225" s="409"/>
      <c r="DI225" s="409"/>
      <c r="DJ225" s="409"/>
      <c r="DK225" s="409"/>
      <c r="DL225" s="409"/>
      <c r="DM225" s="409"/>
      <c r="DN225" s="409"/>
      <c r="DO225" s="409"/>
      <c r="DP225" s="409"/>
      <c r="DQ225" s="409"/>
      <c r="DR225" s="409"/>
      <c r="DS225" s="409"/>
      <c r="DT225" s="409"/>
      <c r="DU225" s="409"/>
      <c r="DV225" s="409"/>
      <c r="DW225" s="409"/>
      <c r="DX225" s="409"/>
      <c r="DY225" s="409"/>
      <c r="DZ225" s="409"/>
      <c r="EA225" s="409"/>
      <c r="EB225" s="409"/>
      <c r="EC225" s="409"/>
      <c r="ED225" s="409"/>
      <c r="EE225" s="409"/>
      <c r="EF225" s="409"/>
      <c r="EG225" s="409"/>
      <c r="EH225" s="409"/>
      <c r="EI225" s="409"/>
      <c r="EJ225" s="409"/>
      <c r="EK225" s="409"/>
      <c r="EL225" s="409"/>
      <c r="EM225" s="409"/>
      <c r="EN225" s="409"/>
      <c r="EO225" s="409"/>
      <c r="EP225" s="409"/>
      <c r="EQ225" s="409"/>
      <c r="ER225" s="409"/>
      <c r="ES225" s="409"/>
      <c r="ET225" s="409"/>
      <c r="EU225" s="409"/>
      <c r="EV225" s="409"/>
      <c r="EW225" s="409"/>
      <c r="EX225" s="409"/>
      <c r="EY225" s="409"/>
      <c r="EZ225" s="409"/>
      <c r="FA225" s="409"/>
      <c r="FB225" s="409"/>
      <c r="FC225" s="409"/>
      <c r="FD225" s="409"/>
      <c r="FE225" s="409"/>
      <c r="FF225" s="409"/>
      <c r="FG225" s="409"/>
      <c r="FH225" s="409"/>
      <c r="FI225" s="409"/>
      <c r="FJ225" s="409"/>
      <c r="FK225" s="409"/>
      <c r="FL225" s="409"/>
      <c r="FM225" s="409"/>
      <c r="FN225" s="409"/>
      <c r="FO225" s="409"/>
      <c r="FP225" s="409"/>
      <c r="FQ225" s="409"/>
      <c r="FR225" s="409"/>
      <c r="FS225" s="409"/>
      <c r="FT225" s="409"/>
      <c r="FU225" s="409"/>
      <c r="FV225" s="409"/>
      <c r="FW225" s="409"/>
      <c r="FX225" s="409"/>
      <c r="FY225" s="409"/>
      <c r="FZ225" s="409"/>
      <c r="GA225" s="409"/>
      <c r="GB225" s="409"/>
      <c r="GC225" s="409"/>
      <c r="GD225" s="409"/>
      <c r="GE225" s="409"/>
      <c r="GF225" s="409"/>
      <c r="GG225" s="409"/>
      <c r="GH225" s="409"/>
      <c r="GI225" s="409"/>
      <c r="GJ225" s="409"/>
      <c r="GK225" s="409"/>
      <c r="GL225" s="409"/>
      <c r="GM225" s="409"/>
      <c r="GN225" s="409"/>
      <c r="GO225" s="409"/>
      <c r="GP225" s="409"/>
      <c r="GQ225" s="409"/>
      <c r="GR225" s="409"/>
      <c r="GS225" s="409"/>
      <c r="GT225" s="409"/>
      <c r="GU225" s="409"/>
      <c r="GV225" s="409"/>
      <c r="GW225" s="409"/>
      <c r="GX225" s="409"/>
      <c r="GY225" s="409"/>
      <c r="GZ225" s="409"/>
      <c r="HA225" s="409"/>
      <c r="HB225" s="409"/>
      <c r="HC225" s="409"/>
      <c r="HD225" s="409"/>
      <c r="HE225" s="409"/>
      <c r="HF225" s="409"/>
      <c r="HG225" s="409"/>
      <c r="HH225" s="409"/>
      <c r="HI225" s="409"/>
      <c r="HJ225" s="409"/>
      <c r="HK225" s="409"/>
      <c r="HL225" s="409"/>
      <c r="HM225" s="409"/>
      <c r="HN225" s="409"/>
      <c r="HO225" s="409"/>
      <c r="HP225" s="409"/>
      <c r="HQ225" s="409"/>
      <c r="HR225" s="409"/>
      <c r="HS225" s="409"/>
      <c r="HT225" s="409"/>
      <c r="HU225" s="409"/>
      <c r="HV225" s="409"/>
      <c r="HW225" s="409"/>
      <c r="HX225" s="409"/>
      <c r="HY225" s="409"/>
      <c r="HZ225" s="409"/>
      <c r="IA225" s="409"/>
      <c r="IB225" s="409"/>
      <c r="IC225" s="409"/>
      <c r="ID225" s="409"/>
      <c r="IE225" s="409"/>
      <c r="IF225" s="409"/>
      <c r="IG225" s="409"/>
      <c r="IH225" s="409"/>
      <c r="II225" s="409"/>
      <c r="IJ225" s="409"/>
      <c r="IK225" s="409"/>
      <c r="IL225" s="409"/>
      <c r="IM225" s="409"/>
      <c r="IN225" s="409"/>
      <c r="IO225" s="409"/>
      <c r="IP225" s="409"/>
      <c r="IQ225" s="409"/>
      <c r="IR225" s="409"/>
      <c r="IS225" s="409"/>
      <c r="IT225" s="409"/>
      <c r="IU225" s="409"/>
      <c r="IV225" s="409"/>
    </row>
    <row r="226" spans="1:256" s="404" customFormat="1" ht="30">
      <c r="A226" s="65">
        <v>217</v>
      </c>
      <c r="B226" s="456" t="s">
        <v>4992</v>
      </c>
      <c r="C226" s="488" t="s">
        <v>1584</v>
      </c>
      <c r="D226" s="456" t="s">
        <v>1586</v>
      </c>
      <c r="E226" s="456" t="s">
        <v>1616</v>
      </c>
      <c r="F226" s="456" t="s">
        <v>433</v>
      </c>
      <c r="G226" s="456" t="s">
        <v>1617</v>
      </c>
      <c r="H226" s="456" t="s">
        <v>5866</v>
      </c>
      <c r="I226" s="456" t="s">
        <v>311</v>
      </c>
      <c r="J226" s="338"/>
      <c r="K226" s="338"/>
      <c r="L226" s="338"/>
      <c r="M226" s="405"/>
      <c r="N226" s="409"/>
      <c r="O226" s="409"/>
      <c r="P226" s="409"/>
      <c r="Q226" s="409"/>
      <c r="R226" s="409"/>
      <c r="S226" s="409"/>
      <c r="T226" s="409"/>
      <c r="U226" s="409"/>
      <c r="V226" s="409"/>
      <c r="W226" s="409"/>
      <c r="X226" s="409"/>
      <c r="Y226" s="409"/>
      <c r="Z226" s="409"/>
      <c r="AA226" s="409"/>
      <c r="AB226" s="409"/>
      <c r="AC226" s="409"/>
      <c r="AD226" s="409"/>
      <c r="AE226" s="409"/>
      <c r="AF226" s="409"/>
      <c r="AG226" s="409"/>
      <c r="AH226" s="409"/>
      <c r="AI226" s="409"/>
      <c r="AJ226" s="409"/>
      <c r="AK226" s="409"/>
      <c r="AL226" s="409"/>
      <c r="AM226" s="409"/>
      <c r="AN226" s="409"/>
      <c r="AO226" s="409"/>
      <c r="AP226" s="409"/>
      <c r="AQ226" s="409"/>
      <c r="AR226" s="409"/>
      <c r="AS226" s="409"/>
      <c r="AT226" s="409"/>
      <c r="AU226" s="409"/>
      <c r="AV226" s="409"/>
      <c r="AW226" s="409"/>
      <c r="AX226" s="409"/>
      <c r="AY226" s="409"/>
      <c r="AZ226" s="409"/>
      <c r="BA226" s="409"/>
      <c r="BB226" s="409"/>
      <c r="BC226" s="409"/>
      <c r="BD226" s="409"/>
      <c r="BE226" s="409"/>
      <c r="BF226" s="409"/>
      <c r="BG226" s="409"/>
      <c r="BH226" s="409"/>
      <c r="BI226" s="409"/>
      <c r="BJ226" s="409"/>
      <c r="BK226" s="409"/>
      <c r="BL226" s="409"/>
      <c r="BM226" s="409"/>
      <c r="BN226" s="409"/>
      <c r="BO226" s="409"/>
      <c r="BP226" s="409"/>
      <c r="BQ226" s="409"/>
      <c r="BR226" s="409"/>
      <c r="BS226" s="409"/>
      <c r="BT226" s="409"/>
      <c r="BU226" s="409"/>
      <c r="BV226" s="409"/>
      <c r="BW226" s="409"/>
      <c r="BX226" s="409"/>
      <c r="BY226" s="409"/>
      <c r="BZ226" s="409"/>
      <c r="CA226" s="409"/>
      <c r="CB226" s="409"/>
      <c r="CC226" s="409"/>
      <c r="CD226" s="409"/>
      <c r="CE226" s="409"/>
      <c r="CF226" s="409"/>
      <c r="CG226" s="409"/>
      <c r="CH226" s="409"/>
      <c r="CI226" s="409"/>
      <c r="CJ226" s="409"/>
      <c r="CK226" s="409"/>
      <c r="CL226" s="409"/>
      <c r="CM226" s="409"/>
      <c r="CN226" s="409"/>
      <c r="CO226" s="409"/>
      <c r="CP226" s="409"/>
      <c r="CQ226" s="409"/>
      <c r="CR226" s="409"/>
      <c r="CS226" s="409"/>
      <c r="CT226" s="409"/>
      <c r="CU226" s="409"/>
      <c r="CV226" s="409"/>
      <c r="CW226" s="409"/>
      <c r="CX226" s="409"/>
      <c r="CY226" s="409"/>
      <c r="CZ226" s="409"/>
      <c r="DA226" s="409"/>
      <c r="DB226" s="409"/>
      <c r="DC226" s="409"/>
      <c r="DD226" s="409"/>
      <c r="DE226" s="409"/>
      <c r="DF226" s="409"/>
      <c r="DG226" s="409"/>
      <c r="DH226" s="409"/>
      <c r="DI226" s="409"/>
      <c r="DJ226" s="409"/>
      <c r="DK226" s="409"/>
      <c r="DL226" s="409"/>
      <c r="DM226" s="409"/>
      <c r="DN226" s="409"/>
      <c r="DO226" s="409"/>
      <c r="DP226" s="409"/>
      <c r="DQ226" s="409"/>
      <c r="DR226" s="409"/>
      <c r="DS226" s="409"/>
      <c r="DT226" s="409"/>
      <c r="DU226" s="409"/>
      <c r="DV226" s="409"/>
      <c r="DW226" s="409"/>
      <c r="DX226" s="409"/>
      <c r="DY226" s="409"/>
      <c r="DZ226" s="409"/>
      <c r="EA226" s="409"/>
      <c r="EB226" s="409"/>
      <c r="EC226" s="409"/>
      <c r="ED226" s="409"/>
      <c r="EE226" s="409"/>
      <c r="EF226" s="409"/>
      <c r="EG226" s="409"/>
      <c r="EH226" s="409"/>
      <c r="EI226" s="409"/>
      <c r="EJ226" s="409"/>
      <c r="EK226" s="409"/>
      <c r="EL226" s="409"/>
      <c r="EM226" s="409"/>
      <c r="EN226" s="409"/>
      <c r="EO226" s="409"/>
      <c r="EP226" s="409"/>
      <c r="EQ226" s="409"/>
      <c r="ER226" s="409"/>
      <c r="ES226" s="409"/>
      <c r="ET226" s="409"/>
      <c r="EU226" s="409"/>
      <c r="EV226" s="409"/>
      <c r="EW226" s="409"/>
      <c r="EX226" s="409"/>
      <c r="EY226" s="409"/>
      <c r="EZ226" s="409"/>
      <c r="FA226" s="409"/>
      <c r="FB226" s="409"/>
      <c r="FC226" s="409"/>
      <c r="FD226" s="409"/>
      <c r="FE226" s="409"/>
      <c r="FF226" s="409"/>
      <c r="FG226" s="409"/>
      <c r="FH226" s="409"/>
      <c r="FI226" s="409"/>
      <c r="FJ226" s="409"/>
      <c r="FK226" s="409"/>
      <c r="FL226" s="409"/>
      <c r="FM226" s="409"/>
      <c r="FN226" s="409"/>
      <c r="FO226" s="409"/>
      <c r="FP226" s="409"/>
      <c r="FQ226" s="409"/>
      <c r="FR226" s="409"/>
      <c r="FS226" s="409"/>
      <c r="FT226" s="409"/>
      <c r="FU226" s="409"/>
      <c r="FV226" s="409"/>
      <c r="FW226" s="409"/>
      <c r="FX226" s="409"/>
      <c r="FY226" s="409"/>
      <c r="FZ226" s="409"/>
      <c r="GA226" s="409"/>
      <c r="GB226" s="409"/>
      <c r="GC226" s="409"/>
      <c r="GD226" s="409"/>
      <c r="GE226" s="409"/>
      <c r="GF226" s="409"/>
      <c r="GG226" s="409"/>
      <c r="GH226" s="409"/>
      <c r="GI226" s="409"/>
      <c r="GJ226" s="409"/>
      <c r="GK226" s="409"/>
      <c r="GL226" s="409"/>
      <c r="GM226" s="409"/>
      <c r="GN226" s="409"/>
      <c r="GO226" s="409"/>
      <c r="GP226" s="409"/>
      <c r="GQ226" s="409"/>
      <c r="GR226" s="409"/>
      <c r="GS226" s="409"/>
      <c r="GT226" s="409"/>
      <c r="GU226" s="409"/>
      <c r="GV226" s="409"/>
      <c r="GW226" s="409"/>
      <c r="GX226" s="409"/>
      <c r="GY226" s="409"/>
      <c r="GZ226" s="409"/>
      <c r="HA226" s="409"/>
      <c r="HB226" s="409"/>
      <c r="HC226" s="409"/>
      <c r="HD226" s="409"/>
      <c r="HE226" s="409"/>
      <c r="HF226" s="409"/>
      <c r="HG226" s="409"/>
      <c r="HH226" s="409"/>
      <c r="HI226" s="409"/>
      <c r="HJ226" s="409"/>
      <c r="HK226" s="409"/>
      <c r="HL226" s="409"/>
      <c r="HM226" s="409"/>
      <c r="HN226" s="409"/>
      <c r="HO226" s="409"/>
      <c r="HP226" s="409"/>
      <c r="HQ226" s="409"/>
      <c r="HR226" s="409"/>
      <c r="HS226" s="409"/>
      <c r="HT226" s="409"/>
      <c r="HU226" s="409"/>
      <c r="HV226" s="409"/>
      <c r="HW226" s="409"/>
      <c r="HX226" s="409"/>
      <c r="HY226" s="409"/>
      <c r="HZ226" s="409"/>
      <c r="IA226" s="409"/>
      <c r="IB226" s="409"/>
      <c r="IC226" s="409"/>
      <c r="ID226" s="409"/>
      <c r="IE226" s="409"/>
      <c r="IF226" s="409"/>
      <c r="IG226" s="409"/>
      <c r="IH226" s="409"/>
      <c r="II226" s="409"/>
      <c r="IJ226" s="409"/>
      <c r="IK226" s="409"/>
      <c r="IL226" s="409"/>
      <c r="IM226" s="409"/>
      <c r="IN226" s="409"/>
      <c r="IO226" s="409"/>
      <c r="IP226" s="409"/>
      <c r="IQ226" s="409"/>
      <c r="IR226" s="409"/>
      <c r="IS226" s="409"/>
      <c r="IT226" s="409"/>
      <c r="IU226" s="409"/>
      <c r="IV226" s="409"/>
    </row>
    <row r="227" spans="1:256" s="404" customFormat="1" ht="30">
      <c r="A227" s="67">
        <v>218</v>
      </c>
      <c r="B227" s="456" t="s">
        <v>4992</v>
      </c>
      <c r="C227" s="488" t="s">
        <v>1584</v>
      </c>
      <c r="D227" s="456" t="s">
        <v>4965</v>
      </c>
      <c r="E227" s="456" t="s">
        <v>904</v>
      </c>
      <c r="F227" s="456" t="s">
        <v>5424</v>
      </c>
      <c r="G227" s="456" t="s">
        <v>5425</v>
      </c>
      <c r="H227" s="456" t="s">
        <v>5867</v>
      </c>
      <c r="I227" s="456" t="s">
        <v>311</v>
      </c>
      <c r="J227" s="301"/>
      <c r="K227" s="301"/>
      <c r="L227" s="338"/>
      <c r="M227" s="405"/>
      <c r="N227" s="409"/>
      <c r="O227" s="409"/>
      <c r="P227" s="409"/>
      <c r="Q227" s="409"/>
      <c r="R227" s="409"/>
      <c r="S227" s="409"/>
      <c r="T227" s="409"/>
      <c r="U227" s="409"/>
      <c r="V227" s="409"/>
      <c r="W227" s="409"/>
      <c r="X227" s="409"/>
      <c r="Y227" s="409"/>
      <c r="Z227" s="409"/>
      <c r="AA227" s="409"/>
      <c r="AB227" s="409"/>
      <c r="AC227" s="409"/>
      <c r="AD227" s="409"/>
      <c r="AE227" s="409"/>
      <c r="AF227" s="409"/>
      <c r="AG227" s="409"/>
      <c r="AH227" s="409"/>
      <c r="AI227" s="409"/>
      <c r="AJ227" s="409"/>
      <c r="AK227" s="409"/>
      <c r="AL227" s="409"/>
      <c r="AM227" s="409"/>
      <c r="AN227" s="409"/>
      <c r="AO227" s="409"/>
      <c r="AP227" s="409"/>
      <c r="AQ227" s="409"/>
      <c r="AR227" s="409"/>
      <c r="AS227" s="409"/>
      <c r="AT227" s="409"/>
      <c r="AU227" s="409"/>
      <c r="AV227" s="409"/>
      <c r="AW227" s="409"/>
      <c r="AX227" s="409"/>
      <c r="AY227" s="409"/>
      <c r="AZ227" s="409"/>
      <c r="BA227" s="409"/>
      <c r="BB227" s="409"/>
      <c r="BC227" s="409"/>
      <c r="BD227" s="409"/>
      <c r="BE227" s="409"/>
      <c r="BF227" s="409"/>
      <c r="BG227" s="409"/>
      <c r="BH227" s="409"/>
      <c r="BI227" s="409"/>
      <c r="BJ227" s="409"/>
      <c r="BK227" s="409"/>
      <c r="BL227" s="409"/>
      <c r="BM227" s="409"/>
      <c r="BN227" s="409"/>
      <c r="BO227" s="409"/>
      <c r="BP227" s="409"/>
      <c r="BQ227" s="409"/>
      <c r="BR227" s="409"/>
      <c r="BS227" s="409"/>
      <c r="BT227" s="409"/>
      <c r="BU227" s="409"/>
      <c r="BV227" s="409"/>
      <c r="BW227" s="409"/>
      <c r="BX227" s="409"/>
      <c r="BY227" s="409"/>
      <c r="BZ227" s="409"/>
      <c r="CA227" s="409"/>
      <c r="CB227" s="409"/>
      <c r="CC227" s="409"/>
      <c r="CD227" s="409"/>
      <c r="CE227" s="409"/>
      <c r="CF227" s="409"/>
      <c r="CG227" s="409"/>
      <c r="CH227" s="409"/>
      <c r="CI227" s="409"/>
      <c r="CJ227" s="409"/>
      <c r="CK227" s="409"/>
      <c r="CL227" s="409"/>
      <c r="CM227" s="409"/>
      <c r="CN227" s="409"/>
      <c r="CO227" s="409"/>
      <c r="CP227" s="409"/>
      <c r="CQ227" s="409"/>
      <c r="CR227" s="409"/>
      <c r="CS227" s="409"/>
      <c r="CT227" s="409"/>
      <c r="CU227" s="409"/>
      <c r="CV227" s="409"/>
      <c r="CW227" s="409"/>
      <c r="CX227" s="409"/>
      <c r="CY227" s="409"/>
      <c r="CZ227" s="409"/>
      <c r="DA227" s="409"/>
      <c r="DB227" s="409"/>
      <c r="DC227" s="409"/>
      <c r="DD227" s="409"/>
      <c r="DE227" s="409"/>
      <c r="DF227" s="409"/>
      <c r="DG227" s="409"/>
      <c r="DH227" s="409"/>
      <c r="DI227" s="409"/>
      <c r="DJ227" s="409"/>
      <c r="DK227" s="409"/>
      <c r="DL227" s="409"/>
      <c r="DM227" s="409"/>
      <c r="DN227" s="409"/>
      <c r="DO227" s="409"/>
      <c r="DP227" s="409"/>
      <c r="DQ227" s="409"/>
      <c r="DR227" s="409"/>
      <c r="DS227" s="409"/>
      <c r="DT227" s="409"/>
      <c r="DU227" s="409"/>
      <c r="DV227" s="409"/>
      <c r="DW227" s="409"/>
      <c r="DX227" s="409"/>
      <c r="DY227" s="409"/>
      <c r="DZ227" s="409"/>
      <c r="EA227" s="409"/>
      <c r="EB227" s="409"/>
      <c r="EC227" s="409"/>
      <c r="ED227" s="409"/>
      <c r="EE227" s="409"/>
      <c r="EF227" s="409"/>
      <c r="EG227" s="409"/>
      <c r="EH227" s="409"/>
      <c r="EI227" s="409"/>
      <c r="EJ227" s="409"/>
      <c r="EK227" s="409"/>
      <c r="EL227" s="409"/>
      <c r="EM227" s="409"/>
      <c r="EN227" s="409"/>
      <c r="EO227" s="409"/>
      <c r="EP227" s="409"/>
      <c r="EQ227" s="409"/>
      <c r="ER227" s="409"/>
      <c r="ES227" s="409"/>
      <c r="ET227" s="409"/>
      <c r="EU227" s="409"/>
      <c r="EV227" s="409"/>
      <c r="EW227" s="409"/>
      <c r="EX227" s="409"/>
      <c r="EY227" s="409"/>
      <c r="EZ227" s="409"/>
      <c r="FA227" s="409"/>
      <c r="FB227" s="409"/>
      <c r="FC227" s="409"/>
      <c r="FD227" s="409"/>
      <c r="FE227" s="409"/>
      <c r="FF227" s="409"/>
      <c r="FG227" s="409"/>
      <c r="FH227" s="409"/>
      <c r="FI227" s="409"/>
      <c r="FJ227" s="409"/>
      <c r="FK227" s="409"/>
      <c r="FL227" s="409"/>
      <c r="FM227" s="409"/>
      <c r="FN227" s="409"/>
      <c r="FO227" s="409"/>
      <c r="FP227" s="409"/>
      <c r="FQ227" s="409"/>
      <c r="FR227" s="409"/>
      <c r="FS227" s="409"/>
      <c r="FT227" s="409"/>
      <c r="FU227" s="409"/>
      <c r="FV227" s="409"/>
      <c r="FW227" s="409"/>
      <c r="FX227" s="409"/>
      <c r="FY227" s="409"/>
      <c r="FZ227" s="409"/>
      <c r="GA227" s="409"/>
      <c r="GB227" s="409"/>
      <c r="GC227" s="409"/>
      <c r="GD227" s="409"/>
      <c r="GE227" s="409"/>
      <c r="GF227" s="409"/>
      <c r="GG227" s="409"/>
      <c r="GH227" s="409"/>
      <c r="GI227" s="409"/>
      <c r="GJ227" s="409"/>
      <c r="GK227" s="409"/>
      <c r="GL227" s="409"/>
      <c r="GM227" s="409"/>
      <c r="GN227" s="409"/>
      <c r="GO227" s="409"/>
      <c r="GP227" s="409"/>
      <c r="GQ227" s="409"/>
      <c r="GR227" s="409"/>
      <c r="GS227" s="409"/>
      <c r="GT227" s="409"/>
      <c r="GU227" s="409"/>
      <c r="GV227" s="409"/>
      <c r="GW227" s="409"/>
      <c r="GX227" s="409"/>
      <c r="GY227" s="409"/>
      <c r="GZ227" s="409"/>
      <c r="HA227" s="409"/>
      <c r="HB227" s="409"/>
      <c r="HC227" s="409"/>
      <c r="HD227" s="409"/>
      <c r="HE227" s="409"/>
      <c r="HF227" s="409"/>
      <c r="HG227" s="409"/>
      <c r="HH227" s="409"/>
      <c r="HI227" s="409"/>
      <c r="HJ227" s="409"/>
      <c r="HK227" s="409"/>
      <c r="HL227" s="409"/>
      <c r="HM227" s="409"/>
      <c r="HN227" s="409"/>
      <c r="HO227" s="409"/>
      <c r="HP227" s="409"/>
      <c r="HQ227" s="409"/>
      <c r="HR227" s="409"/>
      <c r="HS227" s="409"/>
      <c r="HT227" s="409"/>
      <c r="HU227" s="409"/>
      <c r="HV227" s="409"/>
      <c r="HW227" s="409"/>
      <c r="HX227" s="409"/>
      <c r="HY227" s="409"/>
      <c r="HZ227" s="409"/>
      <c r="IA227" s="409"/>
      <c r="IB227" s="409"/>
      <c r="IC227" s="409"/>
      <c r="ID227" s="409"/>
      <c r="IE227" s="409"/>
      <c r="IF227" s="409"/>
      <c r="IG227" s="409"/>
      <c r="IH227" s="409"/>
      <c r="II227" s="409"/>
      <c r="IJ227" s="409"/>
      <c r="IK227" s="409"/>
      <c r="IL227" s="409"/>
      <c r="IM227" s="409"/>
      <c r="IN227" s="409"/>
      <c r="IO227" s="409"/>
      <c r="IP227" s="409"/>
      <c r="IQ227" s="409"/>
      <c r="IR227" s="409"/>
      <c r="IS227" s="409"/>
      <c r="IT227" s="409"/>
      <c r="IU227" s="409"/>
      <c r="IV227" s="409"/>
    </row>
    <row r="228" spans="1:256" s="404" customFormat="1" ht="30">
      <c r="A228" s="67">
        <v>219</v>
      </c>
      <c r="B228" s="456" t="s">
        <v>4986</v>
      </c>
      <c r="C228" s="488" t="s">
        <v>1584</v>
      </c>
      <c r="D228" s="456" t="s">
        <v>1586</v>
      </c>
      <c r="E228" s="456" t="s">
        <v>5426</v>
      </c>
      <c r="F228" s="456" t="s">
        <v>5030</v>
      </c>
      <c r="G228" s="456" t="s">
        <v>5427</v>
      </c>
      <c r="H228" s="456" t="s">
        <v>5868</v>
      </c>
      <c r="I228" s="456" t="s">
        <v>311</v>
      </c>
      <c r="J228" s="301"/>
      <c r="K228" s="301"/>
      <c r="L228" s="338"/>
      <c r="M228" s="405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  <c r="AA228" s="409"/>
      <c r="AB228" s="409"/>
      <c r="AC228" s="409"/>
      <c r="AD228" s="409"/>
      <c r="AE228" s="409"/>
      <c r="AF228" s="409"/>
      <c r="AG228" s="409"/>
      <c r="AH228" s="409"/>
      <c r="AI228" s="409"/>
      <c r="AJ228" s="409"/>
      <c r="AK228" s="409"/>
      <c r="AL228" s="409"/>
      <c r="AM228" s="409"/>
      <c r="AN228" s="409"/>
      <c r="AO228" s="409"/>
      <c r="AP228" s="409"/>
      <c r="AQ228" s="409"/>
      <c r="AR228" s="409"/>
      <c r="AS228" s="409"/>
      <c r="AT228" s="409"/>
      <c r="AU228" s="409"/>
      <c r="AV228" s="409"/>
      <c r="AW228" s="409"/>
      <c r="AX228" s="409"/>
      <c r="AY228" s="409"/>
      <c r="AZ228" s="409"/>
      <c r="BA228" s="409"/>
      <c r="BB228" s="409"/>
      <c r="BC228" s="409"/>
      <c r="BD228" s="409"/>
      <c r="BE228" s="409"/>
      <c r="BF228" s="409"/>
      <c r="BG228" s="409"/>
      <c r="BH228" s="409"/>
      <c r="BI228" s="409"/>
      <c r="BJ228" s="409"/>
      <c r="BK228" s="409"/>
      <c r="BL228" s="409"/>
      <c r="BM228" s="409"/>
      <c r="BN228" s="409"/>
      <c r="BO228" s="409"/>
      <c r="BP228" s="409"/>
      <c r="BQ228" s="409"/>
      <c r="BR228" s="409"/>
      <c r="BS228" s="409"/>
      <c r="BT228" s="409"/>
      <c r="BU228" s="409"/>
      <c r="BV228" s="409"/>
      <c r="BW228" s="409"/>
      <c r="BX228" s="409"/>
      <c r="BY228" s="409"/>
      <c r="BZ228" s="409"/>
      <c r="CA228" s="409"/>
      <c r="CB228" s="409"/>
      <c r="CC228" s="409"/>
      <c r="CD228" s="409"/>
      <c r="CE228" s="409"/>
      <c r="CF228" s="409"/>
      <c r="CG228" s="409"/>
      <c r="CH228" s="409"/>
      <c r="CI228" s="409"/>
      <c r="CJ228" s="409"/>
      <c r="CK228" s="409"/>
      <c r="CL228" s="409"/>
      <c r="CM228" s="409"/>
      <c r="CN228" s="409"/>
      <c r="CO228" s="409"/>
      <c r="CP228" s="409"/>
      <c r="CQ228" s="409"/>
      <c r="CR228" s="409"/>
      <c r="CS228" s="409"/>
      <c r="CT228" s="409"/>
      <c r="CU228" s="409"/>
      <c r="CV228" s="409"/>
      <c r="CW228" s="409"/>
      <c r="CX228" s="409"/>
      <c r="CY228" s="409"/>
      <c r="CZ228" s="409"/>
      <c r="DA228" s="409"/>
      <c r="DB228" s="409"/>
      <c r="DC228" s="409"/>
      <c r="DD228" s="409"/>
      <c r="DE228" s="409"/>
      <c r="DF228" s="409"/>
      <c r="DG228" s="409"/>
      <c r="DH228" s="409"/>
      <c r="DI228" s="409"/>
      <c r="DJ228" s="409"/>
      <c r="DK228" s="409"/>
      <c r="DL228" s="409"/>
      <c r="DM228" s="409"/>
      <c r="DN228" s="409"/>
      <c r="DO228" s="409"/>
      <c r="DP228" s="409"/>
      <c r="DQ228" s="409"/>
      <c r="DR228" s="409"/>
      <c r="DS228" s="409"/>
      <c r="DT228" s="409"/>
      <c r="DU228" s="409"/>
      <c r="DV228" s="409"/>
      <c r="DW228" s="409"/>
      <c r="DX228" s="409"/>
      <c r="DY228" s="409"/>
      <c r="DZ228" s="409"/>
      <c r="EA228" s="409"/>
      <c r="EB228" s="409"/>
      <c r="EC228" s="409"/>
      <c r="ED228" s="409"/>
      <c r="EE228" s="409"/>
      <c r="EF228" s="409"/>
      <c r="EG228" s="409"/>
      <c r="EH228" s="409"/>
      <c r="EI228" s="409"/>
      <c r="EJ228" s="409"/>
      <c r="EK228" s="409"/>
      <c r="EL228" s="409"/>
      <c r="EM228" s="409"/>
      <c r="EN228" s="409"/>
      <c r="EO228" s="409"/>
      <c r="EP228" s="409"/>
      <c r="EQ228" s="409"/>
      <c r="ER228" s="409"/>
      <c r="ES228" s="409"/>
      <c r="ET228" s="409"/>
      <c r="EU228" s="409"/>
      <c r="EV228" s="409"/>
      <c r="EW228" s="409"/>
      <c r="EX228" s="409"/>
      <c r="EY228" s="409"/>
      <c r="EZ228" s="409"/>
      <c r="FA228" s="409"/>
      <c r="FB228" s="409"/>
      <c r="FC228" s="409"/>
      <c r="FD228" s="409"/>
      <c r="FE228" s="409"/>
      <c r="FF228" s="409"/>
      <c r="FG228" s="409"/>
      <c r="FH228" s="409"/>
      <c r="FI228" s="409"/>
      <c r="FJ228" s="409"/>
      <c r="FK228" s="409"/>
      <c r="FL228" s="409"/>
      <c r="FM228" s="409"/>
      <c r="FN228" s="409"/>
      <c r="FO228" s="409"/>
      <c r="FP228" s="409"/>
      <c r="FQ228" s="409"/>
      <c r="FR228" s="409"/>
      <c r="FS228" s="409"/>
      <c r="FT228" s="409"/>
      <c r="FU228" s="409"/>
      <c r="FV228" s="409"/>
      <c r="FW228" s="409"/>
      <c r="FX228" s="409"/>
      <c r="FY228" s="409"/>
      <c r="FZ228" s="409"/>
      <c r="GA228" s="409"/>
      <c r="GB228" s="409"/>
      <c r="GC228" s="409"/>
      <c r="GD228" s="409"/>
      <c r="GE228" s="409"/>
      <c r="GF228" s="409"/>
      <c r="GG228" s="409"/>
      <c r="GH228" s="409"/>
      <c r="GI228" s="409"/>
      <c r="GJ228" s="409"/>
      <c r="GK228" s="409"/>
      <c r="GL228" s="409"/>
      <c r="GM228" s="409"/>
      <c r="GN228" s="409"/>
      <c r="GO228" s="409"/>
      <c r="GP228" s="409"/>
      <c r="GQ228" s="409"/>
      <c r="GR228" s="409"/>
      <c r="GS228" s="409"/>
      <c r="GT228" s="409"/>
      <c r="GU228" s="409"/>
      <c r="GV228" s="409"/>
      <c r="GW228" s="409"/>
      <c r="GX228" s="409"/>
      <c r="GY228" s="409"/>
      <c r="GZ228" s="409"/>
      <c r="HA228" s="409"/>
      <c r="HB228" s="409"/>
      <c r="HC228" s="409"/>
      <c r="HD228" s="409"/>
      <c r="HE228" s="409"/>
      <c r="HF228" s="409"/>
      <c r="HG228" s="409"/>
      <c r="HH228" s="409"/>
      <c r="HI228" s="409"/>
      <c r="HJ228" s="409"/>
      <c r="HK228" s="409"/>
      <c r="HL228" s="409"/>
      <c r="HM228" s="409"/>
      <c r="HN228" s="409"/>
      <c r="HO228" s="409"/>
      <c r="HP228" s="409"/>
      <c r="HQ228" s="409"/>
      <c r="HR228" s="409"/>
      <c r="HS228" s="409"/>
      <c r="HT228" s="409"/>
      <c r="HU228" s="409"/>
      <c r="HV228" s="409"/>
      <c r="HW228" s="409"/>
      <c r="HX228" s="409"/>
      <c r="HY228" s="409"/>
      <c r="HZ228" s="409"/>
      <c r="IA228" s="409"/>
      <c r="IB228" s="409"/>
      <c r="IC228" s="409"/>
      <c r="ID228" s="409"/>
      <c r="IE228" s="409"/>
      <c r="IF228" s="409"/>
      <c r="IG228" s="409"/>
      <c r="IH228" s="409"/>
      <c r="II228" s="409"/>
      <c r="IJ228" s="409"/>
      <c r="IK228" s="409"/>
      <c r="IL228" s="409"/>
      <c r="IM228" s="409"/>
      <c r="IN228" s="409"/>
      <c r="IO228" s="409"/>
      <c r="IP228" s="409"/>
      <c r="IQ228" s="409"/>
      <c r="IR228" s="409"/>
      <c r="IS228" s="409"/>
      <c r="IT228" s="409"/>
      <c r="IU228" s="409"/>
      <c r="IV228" s="409"/>
    </row>
    <row r="229" spans="1:256" s="404" customFormat="1" ht="30">
      <c r="A229" s="65">
        <v>220</v>
      </c>
      <c r="B229" s="456" t="s">
        <v>4993</v>
      </c>
      <c r="C229" s="488" t="s">
        <v>1584</v>
      </c>
      <c r="D229" s="456" t="s">
        <v>4985</v>
      </c>
      <c r="E229" s="456" t="s">
        <v>1629</v>
      </c>
      <c r="F229" s="456" t="s">
        <v>5428</v>
      </c>
      <c r="G229" s="456" t="s">
        <v>5429</v>
      </c>
      <c r="H229" s="456" t="s">
        <v>5869</v>
      </c>
      <c r="I229" s="456" t="s">
        <v>1664</v>
      </c>
      <c r="J229" s="301"/>
      <c r="K229" s="301"/>
      <c r="L229" s="338"/>
      <c r="M229" s="405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409"/>
      <c r="AA229" s="409"/>
      <c r="AB229" s="409"/>
      <c r="AC229" s="409"/>
      <c r="AD229" s="409"/>
      <c r="AE229" s="409"/>
      <c r="AF229" s="409"/>
      <c r="AG229" s="409"/>
      <c r="AH229" s="409"/>
      <c r="AI229" s="409"/>
      <c r="AJ229" s="409"/>
      <c r="AK229" s="409"/>
      <c r="AL229" s="409"/>
      <c r="AM229" s="409"/>
      <c r="AN229" s="409"/>
      <c r="AO229" s="409"/>
      <c r="AP229" s="409"/>
      <c r="AQ229" s="409"/>
      <c r="AR229" s="409"/>
      <c r="AS229" s="409"/>
      <c r="AT229" s="409"/>
      <c r="AU229" s="409"/>
      <c r="AV229" s="409"/>
      <c r="AW229" s="409"/>
      <c r="AX229" s="409"/>
      <c r="AY229" s="409"/>
      <c r="AZ229" s="409"/>
      <c r="BA229" s="409"/>
      <c r="BB229" s="409"/>
      <c r="BC229" s="409"/>
      <c r="BD229" s="409"/>
      <c r="BE229" s="409"/>
      <c r="BF229" s="409"/>
      <c r="BG229" s="409"/>
      <c r="BH229" s="409"/>
      <c r="BI229" s="409"/>
      <c r="BJ229" s="409"/>
      <c r="BK229" s="409"/>
      <c r="BL229" s="409"/>
      <c r="BM229" s="409"/>
      <c r="BN229" s="409"/>
      <c r="BO229" s="409"/>
      <c r="BP229" s="409"/>
      <c r="BQ229" s="409"/>
      <c r="BR229" s="409"/>
      <c r="BS229" s="409"/>
      <c r="BT229" s="409"/>
      <c r="BU229" s="409"/>
      <c r="BV229" s="409"/>
      <c r="BW229" s="409"/>
      <c r="BX229" s="409"/>
      <c r="BY229" s="409"/>
      <c r="BZ229" s="409"/>
      <c r="CA229" s="409"/>
      <c r="CB229" s="409"/>
      <c r="CC229" s="409"/>
      <c r="CD229" s="409"/>
      <c r="CE229" s="409"/>
      <c r="CF229" s="409"/>
      <c r="CG229" s="409"/>
      <c r="CH229" s="409"/>
      <c r="CI229" s="409"/>
      <c r="CJ229" s="409"/>
      <c r="CK229" s="409"/>
      <c r="CL229" s="409"/>
      <c r="CM229" s="409"/>
      <c r="CN229" s="409"/>
      <c r="CO229" s="409"/>
      <c r="CP229" s="409"/>
      <c r="CQ229" s="409"/>
      <c r="CR229" s="409"/>
      <c r="CS229" s="409"/>
      <c r="CT229" s="409"/>
      <c r="CU229" s="409"/>
      <c r="CV229" s="409"/>
      <c r="CW229" s="409"/>
      <c r="CX229" s="409"/>
      <c r="CY229" s="409"/>
      <c r="CZ229" s="409"/>
      <c r="DA229" s="409"/>
      <c r="DB229" s="409"/>
      <c r="DC229" s="409"/>
      <c r="DD229" s="409"/>
      <c r="DE229" s="409"/>
      <c r="DF229" s="409"/>
      <c r="DG229" s="409"/>
      <c r="DH229" s="409"/>
      <c r="DI229" s="409"/>
      <c r="DJ229" s="409"/>
      <c r="DK229" s="409"/>
      <c r="DL229" s="409"/>
      <c r="DM229" s="409"/>
      <c r="DN229" s="409"/>
      <c r="DO229" s="409"/>
      <c r="DP229" s="409"/>
      <c r="DQ229" s="409"/>
      <c r="DR229" s="409"/>
      <c r="DS229" s="409"/>
      <c r="DT229" s="409"/>
      <c r="DU229" s="409"/>
      <c r="DV229" s="409"/>
      <c r="DW229" s="409"/>
      <c r="DX229" s="409"/>
      <c r="DY229" s="409"/>
      <c r="DZ229" s="409"/>
      <c r="EA229" s="409"/>
      <c r="EB229" s="409"/>
      <c r="EC229" s="409"/>
      <c r="ED229" s="409"/>
      <c r="EE229" s="409"/>
      <c r="EF229" s="409"/>
      <c r="EG229" s="409"/>
      <c r="EH229" s="409"/>
      <c r="EI229" s="409"/>
      <c r="EJ229" s="409"/>
      <c r="EK229" s="409"/>
      <c r="EL229" s="409"/>
      <c r="EM229" s="409"/>
      <c r="EN229" s="409"/>
      <c r="EO229" s="409"/>
      <c r="EP229" s="409"/>
      <c r="EQ229" s="409"/>
      <c r="ER229" s="409"/>
      <c r="ES229" s="409"/>
      <c r="ET229" s="409"/>
      <c r="EU229" s="409"/>
      <c r="EV229" s="409"/>
      <c r="EW229" s="409"/>
      <c r="EX229" s="409"/>
      <c r="EY229" s="409"/>
      <c r="EZ229" s="409"/>
      <c r="FA229" s="409"/>
      <c r="FB229" s="409"/>
      <c r="FC229" s="409"/>
      <c r="FD229" s="409"/>
      <c r="FE229" s="409"/>
      <c r="FF229" s="409"/>
      <c r="FG229" s="409"/>
      <c r="FH229" s="409"/>
      <c r="FI229" s="409"/>
      <c r="FJ229" s="409"/>
      <c r="FK229" s="409"/>
      <c r="FL229" s="409"/>
      <c r="FM229" s="409"/>
      <c r="FN229" s="409"/>
      <c r="FO229" s="409"/>
      <c r="FP229" s="409"/>
      <c r="FQ229" s="409"/>
      <c r="FR229" s="409"/>
      <c r="FS229" s="409"/>
      <c r="FT229" s="409"/>
      <c r="FU229" s="409"/>
      <c r="FV229" s="409"/>
      <c r="FW229" s="409"/>
      <c r="FX229" s="409"/>
      <c r="FY229" s="409"/>
      <c r="FZ229" s="409"/>
      <c r="GA229" s="409"/>
      <c r="GB229" s="409"/>
      <c r="GC229" s="409"/>
      <c r="GD229" s="409"/>
      <c r="GE229" s="409"/>
      <c r="GF229" s="409"/>
      <c r="GG229" s="409"/>
      <c r="GH229" s="409"/>
      <c r="GI229" s="409"/>
      <c r="GJ229" s="409"/>
      <c r="GK229" s="409"/>
      <c r="GL229" s="409"/>
      <c r="GM229" s="409"/>
      <c r="GN229" s="409"/>
      <c r="GO229" s="409"/>
      <c r="GP229" s="409"/>
      <c r="GQ229" s="409"/>
      <c r="GR229" s="409"/>
      <c r="GS229" s="409"/>
      <c r="GT229" s="409"/>
      <c r="GU229" s="409"/>
      <c r="GV229" s="409"/>
      <c r="GW229" s="409"/>
      <c r="GX229" s="409"/>
      <c r="GY229" s="409"/>
      <c r="GZ229" s="409"/>
      <c r="HA229" s="409"/>
      <c r="HB229" s="409"/>
      <c r="HC229" s="409"/>
      <c r="HD229" s="409"/>
      <c r="HE229" s="409"/>
      <c r="HF229" s="409"/>
      <c r="HG229" s="409"/>
      <c r="HH229" s="409"/>
      <c r="HI229" s="409"/>
      <c r="HJ229" s="409"/>
      <c r="HK229" s="409"/>
      <c r="HL229" s="409"/>
      <c r="HM229" s="409"/>
      <c r="HN229" s="409"/>
      <c r="HO229" s="409"/>
      <c r="HP229" s="409"/>
      <c r="HQ229" s="409"/>
      <c r="HR229" s="409"/>
      <c r="HS229" s="409"/>
      <c r="HT229" s="409"/>
      <c r="HU229" s="409"/>
      <c r="HV229" s="409"/>
      <c r="HW229" s="409"/>
      <c r="HX229" s="409"/>
      <c r="HY229" s="409"/>
      <c r="HZ229" s="409"/>
      <c r="IA229" s="409"/>
      <c r="IB229" s="409"/>
      <c r="IC229" s="409"/>
      <c r="ID229" s="409"/>
      <c r="IE229" s="409"/>
      <c r="IF229" s="409"/>
      <c r="IG229" s="409"/>
      <c r="IH229" s="409"/>
      <c r="II229" s="409"/>
      <c r="IJ229" s="409"/>
      <c r="IK229" s="409"/>
      <c r="IL229" s="409"/>
      <c r="IM229" s="409"/>
      <c r="IN229" s="409"/>
      <c r="IO229" s="409"/>
      <c r="IP229" s="409"/>
      <c r="IQ229" s="409"/>
      <c r="IR229" s="409"/>
      <c r="IS229" s="409"/>
      <c r="IT229" s="409"/>
      <c r="IU229" s="409"/>
      <c r="IV229" s="409"/>
    </row>
    <row r="230" spans="1:256" s="404" customFormat="1" ht="30">
      <c r="A230" s="67">
        <v>221</v>
      </c>
      <c r="B230" s="456" t="s">
        <v>4993</v>
      </c>
      <c r="C230" s="488" t="s">
        <v>1584</v>
      </c>
      <c r="D230" s="456" t="s">
        <v>4985</v>
      </c>
      <c r="E230" s="456" t="s">
        <v>5430</v>
      </c>
      <c r="F230" s="456" t="s">
        <v>391</v>
      </c>
      <c r="G230" s="456" t="s">
        <v>5431</v>
      </c>
      <c r="H230" s="456" t="s">
        <v>5870</v>
      </c>
      <c r="I230" s="456" t="s">
        <v>1664</v>
      </c>
      <c r="J230" s="301"/>
      <c r="K230" s="301"/>
      <c r="L230" s="338"/>
      <c r="M230" s="405"/>
      <c r="N230" s="409"/>
      <c r="O230" s="409"/>
      <c r="P230" s="409"/>
      <c r="Q230" s="409"/>
      <c r="R230" s="409"/>
      <c r="S230" s="409"/>
      <c r="T230" s="409"/>
      <c r="U230" s="409"/>
      <c r="V230" s="409"/>
      <c r="W230" s="409"/>
      <c r="X230" s="409"/>
      <c r="Y230" s="409"/>
      <c r="Z230" s="409"/>
      <c r="AA230" s="409"/>
      <c r="AB230" s="409"/>
      <c r="AC230" s="409"/>
      <c r="AD230" s="409"/>
      <c r="AE230" s="409"/>
      <c r="AF230" s="409"/>
      <c r="AG230" s="409"/>
      <c r="AH230" s="409"/>
      <c r="AI230" s="409"/>
      <c r="AJ230" s="409"/>
      <c r="AK230" s="409"/>
      <c r="AL230" s="409"/>
      <c r="AM230" s="409"/>
      <c r="AN230" s="409"/>
      <c r="AO230" s="409"/>
      <c r="AP230" s="409"/>
      <c r="AQ230" s="409"/>
      <c r="AR230" s="409"/>
      <c r="AS230" s="409"/>
      <c r="AT230" s="409"/>
      <c r="AU230" s="409"/>
      <c r="AV230" s="409"/>
      <c r="AW230" s="409"/>
      <c r="AX230" s="409"/>
      <c r="AY230" s="409"/>
      <c r="AZ230" s="409"/>
      <c r="BA230" s="409"/>
      <c r="BB230" s="409"/>
      <c r="BC230" s="409"/>
      <c r="BD230" s="409"/>
      <c r="BE230" s="409"/>
      <c r="BF230" s="409"/>
      <c r="BG230" s="409"/>
      <c r="BH230" s="409"/>
      <c r="BI230" s="409"/>
      <c r="BJ230" s="409"/>
      <c r="BK230" s="409"/>
      <c r="BL230" s="409"/>
      <c r="BM230" s="409"/>
      <c r="BN230" s="409"/>
      <c r="BO230" s="409"/>
      <c r="BP230" s="409"/>
      <c r="BQ230" s="409"/>
      <c r="BR230" s="409"/>
      <c r="BS230" s="409"/>
      <c r="BT230" s="409"/>
      <c r="BU230" s="409"/>
      <c r="BV230" s="409"/>
      <c r="BW230" s="409"/>
      <c r="BX230" s="409"/>
      <c r="BY230" s="409"/>
      <c r="BZ230" s="409"/>
      <c r="CA230" s="409"/>
      <c r="CB230" s="409"/>
      <c r="CC230" s="409"/>
      <c r="CD230" s="409"/>
      <c r="CE230" s="409"/>
      <c r="CF230" s="409"/>
      <c r="CG230" s="409"/>
      <c r="CH230" s="409"/>
      <c r="CI230" s="409"/>
      <c r="CJ230" s="409"/>
      <c r="CK230" s="409"/>
      <c r="CL230" s="409"/>
      <c r="CM230" s="409"/>
      <c r="CN230" s="409"/>
      <c r="CO230" s="409"/>
      <c r="CP230" s="409"/>
      <c r="CQ230" s="409"/>
      <c r="CR230" s="409"/>
      <c r="CS230" s="409"/>
      <c r="CT230" s="409"/>
      <c r="CU230" s="409"/>
      <c r="CV230" s="409"/>
      <c r="CW230" s="409"/>
      <c r="CX230" s="409"/>
      <c r="CY230" s="409"/>
      <c r="CZ230" s="409"/>
      <c r="DA230" s="409"/>
      <c r="DB230" s="409"/>
      <c r="DC230" s="409"/>
      <c r="DD230" s="409"/>
      <c r="DE230" s="409"/>
      <c r="DF230" s="409"/>
      <c r="DG230" s="409"/>
      <c r="DH230" s="409"/>
      <c r="DI230" s="409"/>
      <c r="DJ230" s="409"/>
      <c r="DK230" s="409"/>
      <c r="DL230" s="409"/>
      <c r="DM230" s="409"/>
      <c r="DN230" s="409"/>
      <c r="DO230" s="409"/>
      <c r="DP230" s="409"/>
      <c r="DQ230" s="409"/>
      <c r="DR230" s="409"/>
      <c r="DS230" s="409"/>
      <c r="DT230" s="409"/>
      <c r="DU230" s="409"/>
      <c r="DV230" s="409"/>
      <c r="DW230" s="409"/>
      <c r="DX230" s="409"/>
      <c r="DY230" s="409"/>
      <c r="DZ230" s="409"/>
      <c r="EA230" s="409"/>
      <c r="EB230" s="409"/>
      <c r="EC230" s="409"/>
      <c r="ED230" s="409"/>
      <c r="EE230" s="409"/>
      <c r="EF230" s="409"/>
      <c r="EG230" s="409"/>
      <c r="EH230" s="409"/>
      <c r="EI230" s="409"/>
      <c r="EJ230" s="409"/>
      <c r="EK230" s="409"/>
      <c r="EL230" s="409"/>
      <c r="EM230" s="409"/>
      <c r="EN230" s="409"/>
      <c r="EO230" s="409"/>
      <c r="EP230" s="409"/>
      <c r="EQ230" s="409"/>
      <c r="ER230" s="409"/>
      <c r="ES230" s="409"/>
      <c r="ET230" s="409"/>
      <c r="EU230" s="409"/>
      <c r="EV230" s="409"/>
      <c r="EW230" s="409"/>
      <c r="EX230" s="409"/>
      <c r="EY230" s="409"/>
      <c r="EZ230" s="409"/>
      <c r="FA230" s="409"/>
      <c r="FB230" s="409"/>
      <c r="FC230" s="409"/>
      <c r="FD230" s="409"/>
      <c r="FE230" s="409"/>
      <c r="FF230" s="409"/>
      <c r="FG230" s="409"/>
      <c r="FH230" s="409"/>
      <c r="FI230" s="409"/>
      <c r="FJ230" s="409"/>
      <c r="FK230" s="409"/>
      <c r="FL230" s="409"/>
      <c r="FM230" s="409"/>
      <c r="FN230" s="409"/>
      <c r="FO230" s="409"/>
      <c r="FP230" s="409"/>
      <c r="FQ230" s="409"/>
      <c r="FR230" s="409"/>
      <c r="FS230" s="409"/>
      <c r="FT230" s="409"/>
      <c r="FU230" s="409"/>
      <c r="FV230" s="409"/>
      <c r="FW230" s="409"/>
      <c r="FX230" s="409"/>
      <c r="FY230" s="409"/>
      <c r="FZ230" s="409"/>
      <c r="GA230" s="409"/>
      <c r="GB230" s="409"/>
      <c r="GC230" s="409"/>
      <c r="GD230" s="409"/>
      <c r="GE230" s="409"/>
      <c r="GF230" s="409"/>
      <c r="GG230" s="409"/>
      <c r="GH230" s="409"/>
      <c r="GI230" s="409"/>
      <c r="GJ230" s="409"/>
      <c r="GK230" s="409"/>
      <c r="GL230" s="409"/>
      <c r="GM230" s="409"/>
      <c r="GN230" s="409"/>
      <c r="GO230" s="409"/>
      <c r="GP230" s="409"/>
      <c r="GQ230" s="409"/>
      <c r="GR230" s="409"/>
      <c r="GS230" s="409"/>
      <c r="GT230" s="409"/>
      <c r="GU230" s="409"/>
      <c r="GV230" s="409"/>
      <c r="GW230" s="409"/>
      <c r="GX230" s="409"/>
      <c r="GY230" s="409"/>
      <c r="GZ230" s="409"/>
      <c r="HA230" s="409"/>
      <c r="HB230" s="409"/>
      <c r="HC230" s="409"/>
      <c r="HD230" s="409"/>
      <c r="HE230" s="409"/>
      <c r="HF230" s="409"/>
      <c r="HG230" s="409"/>
      <c r="HH230" s="409"/>
      <c r="HI230" s="409"/>
      <c r="HJ230" s="409"/>
      <c r="HK230" s="409"/>
      <c r="HL230" s="409"/>
      <c r="HM230" s="409"/>
      <c r="HN230" s="409"/>
      <c r="HO230" s="409"/>
      <c r="HP230" s="409"/>
      <c r="HQ230" s="409"/>
      <c r="HR230" s="409"/>
      <c r="HS230" s="409"/>
      <c r="HT230" s="409"/>
      <c r="HU230" s="409"/>
      <c r="HV230" s="409"/>
      <c r="HW230" s="409"/>
      <c r="HX230" s="409"/>
      <c r="HY230" s="409"/>
      <c r="HZ230" s="409"/>
      <c r="IA230" s="409"/>
      <c r="IB230" s="409"/>
      <c r="IC230" s="409"/>
      <c r="ID230" s="409"/>
      <c r="IE230" s="409"/>
      <c r="IF230" s="409"/>
      <c r="IG230" s="409"/>
      <c r="IH230" s="409"/>
      <c r="II230" s="409"/>
      <c r="IJ230" s="409"/>
      <c r="IK230" s="409"/>
      <c r="IL230" s="409"/>
      <c r="IM230" s="409"/>
      <c r="IN230" s="409"/>
      <c r="IO230" s="409"/>
      <c r="IP230" s="409"/>
      <c r="IQ230" s="409"/>
      <c r="IR230" s="409"/>
      <c r="IS230" s="409"/>
      <c r="IT230" s="409"/>
      <c r="IU230" s="409"/>
      <c r="IV230" s="409"/>
    </row>
    <row r="231" spans="1:256" s="404" customFormat="1" ht="30">
      <c r="A231" s="65">
        <v>222</v>
      </c>
      <c r="B231" s="456" t="s">
        <v>4993</v>
      </c>
      <c r="C231" s="488" t="s">
        <v>1584</v>
      </c>
      <c r="D231" s="456" t="s">
        <v>4985</v>
      </c>
      <c r="E231" s="456" t="s">
        <v>1629</v>
      </c>
      <c r="F231" s="456" t="s">
        <v>441</v>
      </c>
      <c r="G231" s="456" t="s">
        <v>5432</v>
      </c>
      <c r="H231" s="456" t="s">
        <v>5871</v>
      </c>
      <c r="I231" s="456" t="s">
        <v>1664</v>
      </c>
      <c r="J231" s="338"/>
      <c r="K231" s="301"/>
      <c r="L231" s="338"/>
      <c r="M231" s="405"/>
      <c r="N231" s="409"/>
      <c r="O231" s="409"/>
      <c r="P231" s="409"/>
      <c r="Q231" s="409"/>
      <c r="R231" s="409"/>
      <c r="S231" s="409"/>
      <c r="T231" s="409"/>
      <c r="U231" s="409"/>
      <c r="V231" s="409"/>
      <c r="W231" s="409"/>
      <c r="X231" s="409"/>
      <c r="Y231" s="409"/>
      <c r="Z231" s="409"/>
      <c r="AA231" s="409"/>
      <c r="AB231" s="409"/>
      <c r="AC231" s="409"/>
      <c r="AD231" s="409"/>
      <c r="AE231" s="409"/>
      <c r="AF231" s="409"/>
      <c r="AG231" s="409"/>
      <c r="AH231" s="409"/>
      <c r="AI231" s="409"/>
      <c r="AJ231" s="409"/>
      <c r="AK231" s="409"/>
      <c r="AL231" s="409"/>
      <c r="AM231" s="409"/>
      <c r="AN231" s="409"/>
      <c r="AO231" s="409"/>
      <c r="AP231" s="409"/>
      <c r="AQ231" s="409"/>
      <c r="AR231" s="409"/>
      <c r="AS231" s="409"/>
      <c r="AT231" s="409"/>
      <c r="AU231" s="409"/>
      <c r="AV231" s="409"/>
      <c r="AW231" s="409"/>
      <c r="AX231" s="409"/>
      <c r="AY231" s="409"/>
      <c r="AZ231" s="409"/>
      <c r="BA231" s="409"/>
      <c r="BB231" s="409"/>
      <c r="BC231" s="409"/>
      <c r="BD231" s="409"/>
      <c r="BE231" s="409"/>
      <c r="BF231" s="409"/>
      <c r="BG231" s="409"/>
      <c r="BH231" s="409"/>
      <c r="BI231" s="409"/>
      <c r="BJ231" s="409"/>
      <c r="BK231" s="409"/>
      <c r="BL231" s="409"/>
      <c r="BM231" s="409"/>
      <c r="BN231" s="409"/>
      <c r="BO231" s="409"/>
      <c r="BP231" s="409"/>
      <c r="BQ231" s="409"/>
      <c r="BR231" s="409"/>
      <c r="BS231" s="409"/>
      <c r="BT231" s="409"/>
      <c r="BU231" s="409"/>
      <c r="BV231" s="409"/>
      <c r="BW231" s="409"/>
      <c r="BX231" s="409"/>
      <c r="BY231" s="409"/>
      <c r="BZ231" s="409"/>
      <c r="CA231" s="409"/>
      <c r="CB231" s="409"/>
      <c r="CC231" s="409"/>
      <c r="CD231" s="409"/>
      <c r="CE231" s="409"/>
      <c r="CF231" s="409"/>
      <c r="CG231" s="409"/>
      <c r="CH231" s="409"/>
      <c r="CI231" s="409"/>
      <c r="CJ231" s="409"/>
      <c r="CK231" s="409"/>
      <c r="CL231" s="409"/>
      <c r="CM231" s="409"/>
      <c r="CN231" s="409"/>
      <c r="CO231" s="409"/>
      <c r="CP231" s="409"/>
      <c r="CQ231" s="409"/>
      <c r="CR231" s="409"/>
      <c r="CS231" s="409"/>
      <c r="CT231" s="409"/>
      <c r="CU231" s="409"/>
      <c r="CV231" s="409"/>
      <c r="CW231" s="409"/>
      <c r="CX231" s="409"/>
      <c r="CY231" s="409"/>
      <c r="CZ231" s="409"/>
      <c r="DA231" s="409"/>
      <c r="DB231" s="409"/>
      <c r="DC231" s="409"/>
      <c r="DD231" s="409"/>
      <c r="DE231" s="409"/>
      <c r="DF231" s="409"/>
      <c r="DG231" s="409"/>
      <c r="DH231" s="409"/>
      <c r="DI231" s="409"/>
      <c r="DJ231" s="409"/>
      <c r="DK231" s="409"/>
      <c r="DL231" s="409"/>
      <c r="DM231" s="409"/>
      <c r="DN231" s="409"/>
      <c r="DO231" s="409"/>
      <c r="DP231" s="409"/>
      <c r="DQ231" s="409"/>
      <c r="DR231" s="409"/>
      <c r="DS231" s="409"/>
      <c r="DT231" s="409"/>
      <c r="DU231" s="409"/>
      <c r="DV231" s="409"/>
      <c r="DW231" s="409"/>
      <c r="DX231" s="409"/>
      <c r="DY231" s="409"/>
      <c r="DZ231" s="409"/>
      <c r="EA231" s="409"/>
      <c r="EB231" s="409"/>
      <c r="EC231" s="409"/>
      <c r="ED231" s="409"/>
      <c r="EE231" s="409"/>
      <c r="EF231" s="409"/>
      <c r="EG231" s="409"/>
      <c r="EH231" s="409"/>
      <c r="EI231" s="409"/>
      <c r="EJ231" s="409"/>
      <c r="EK231" s="409"/>
      <c r="EL231" s="409"/>
      <c r="EM231" s="409"/>
      <c r="EN231" s="409"/>
      <c r="EO231" s="409"/>
      <c r="EP231" s="409"/>
      <c r="EQ231" s="409"/>
      <c r="ER231" s="409"/>
      <c r="ES231" s="409"/>
      <c r="ET231" s="409"/>
      <c r="EU231" s="409"/>
      <c r="EV231" s="409"/>
      <c r="EW231" s="409"/>
      <c r="EX231" s="409"/>
      <c r="EY231" s="409"/>
      <c r="EZ231" s="409"/>
      <c r="FA231" s="409"/>
      <c r="FB231" s="409"/>
      <c r="FC231" s="409"/>
      <c r="FD231" s="409"/>
      <c r="FE231" s="409"/>
      <c r="FF231" s="409"/>
      <c r="FG231" s="409"/>
      <c r="FH231" s="409"/>
      <c r="FI231" s="409"/>
      <c r="FJ231" s="409"/>
      <c r="FK231" s="409"/>
      <c r="FL231" s="409"/>
      <c r="FM231" s="409"/>
      <c r="FN231" s="409"/>
      <c r="FO231" s="409"/>
      <c r="FP231" s="409"/>
      <c r="FQ231" s="409"/>
      <c r="FR231" s="409"/>
      <c r="FS231" s="409"/>
      <c r="FT231" s="409"/>
      <c r="FU231" s="409"/>
      <c r="FV231" s="409"/>
      <c r="FW231" s="409"/>
      <c r="FX231" s="409"/>
      <c r="FY231" s="409"/>
      <c r="FZ231" s="409"/>
      <c r="GA231" s="409"/>
      <c r="GB231" s="409"/>
      <c r="GC231" s="409"/>
      <c r="GD231" s="409"/>
      <c r="GE231" s="409"/>
      <c r="GF231" s="409"/>
      <c r="GG231" s="409"/>
      <c r="GH231" s="409"/>
      <c r="GI231" s="409"/>
      <c r="GJ231" s="409"/>
      <c r="GK231" s="409"/>
      <c r="GL231" s="409"/>
      <c r="GM231" s="409"/>
      <c r="GN231" s="409"/>
      <c r="GO231" s="409"/>
      <c r="GP231" s="409"/>
      <c r="GQ231" s="409"/>
      <c r="GR231" s="409"/>
      <c r="GS231" s="409"/>
      <c r="GT231" s="409"/>
      <c r="GU231" s="409"/>
      <c r="GV231" s="409"/>
      <c r="GW231" s="409"/>
      <c r="GX231" s="409"/>
      <c r="GY231" s="409"/>
      <c r="GZ231" s="409"/>
      <c r="HA231" s="409"/>
      <c r="HB231" s="409"/>
      <c r="HC231" s="409"/>
      <c r="HD231" s="409"/>
      <c r="HE231" s="409"/>
      <c r="HF231" s="409"/>
      <c r="HG231" s="409"/>
      <c r="HH231" s="409"/>
      <c r="HI231" s="409"/>
      <c r="HJ231" s="409"/>
      <c r="HK231" s="409"/>
      <c r="HL231" s="409"/>
      <c r="HM231" s="409"/>
      <c r="HN231" s="409"/>
      <c r="HO231" s="409"/>
      <c r="HP231" s="409"/>
      <c r="HQ231" s="409"/>
      <c r="HR231" s="409"/>
      <c r="HS231" s="409"/>
      <c r="HT231" s="409"/>
      <c r="HU231" s="409"/>
      <c r="HV231" s="409"/>
      <c r="HW231" s="409"/>
      <c r="HX231" s="409"/>
      <c r="HY231" s="409"/>
      <c r="HZ231" s="409"/>
      <c r="IA231" s="409"/>
      <c r="IB231" s="409"/>
      <c r="IC231" s="409"/>
      <c r="ID231" s="409"/>
      <c r="IE231" s="409"/>
      <c r="IF231" s="409"/>
      <c r="IG231" s="409"/>
      <c r="IH231" s="409"/>
      <c r="II231" s="409"/>
      <c r="IJ231" s="409"/>
      <c r="IK231" s="409"/>
      <c r="IL231" s="409"/>
      <c r="IM231" s="409"/>
      <c r="IN231" s="409"/>
      <c r="IO231" s="409"/>
      <c r="IP231" s="409"/>
      <c r="IQ231" s="409"/>
      <c r="IR231" s="409"/>
      <c r="IS231" s="409"/>
      <c r="IT231" s="409"/>
      <c r="IU231" s="409"/>
      <c r="IV231" s="409"/>
    </row>
    <row r="232" spans="1:256" s="404" customFormat="1" ht="30">
      <c r="A232" s="67">
        <v>223</v>
      </c>
      <c r="B232" s="456" t="s">
        <v>4993</v>
      </c>
      <c r="C232" s="488" t="s">
        <v>1584</v>
      </c>
      <c r="D232" s="456" t="s">
        <v>4985</v>
      </c>
      <c r="E232" s="456" t="s">
        <v>953</v>
      </c>
      <c r="F232" s="456" t="s">
        <v>398</v>
      </c>
      <c r="G232" s="456" t="s">
        <v>5433</v>
      </c>
      <c r="H232" s="456" t="s">
        <v>5872</v>
      </c>
      <c r="I232" s="456" t="s">
        <v>1664</v>
      </c>
      <c r="J232" s="339"/>
      <c r="K232" s="403"/>
      <c r="L232" s="338"/>
      <c r="M232" s="405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9"/>
      <c r="AA232" s="409"/>
      <c r="AB232" s="409"/>
      <c r="AC232" s="409"/>
      <c r="AD232" s="409"/>
      <c r="AE232" s="409"/>
      <c r="AF232" s="409"/>
      <c r="AG232" s="409"/>
      <c r="AH232" s="409"/>
      <c r="AI232" s="409"/>
      <c r="AJ232" s="409"/>
      <c r="AK232" s="409"/>
      <c r="AL232" s="409"/>
      <c r="AM232" s="409"/>
      <c r="AN232" s="409"/>
      <c r="AO232" s="409"/>
      <c r="AP232" s="409"/>
      <c r="AQ232" s="409"/>
      <c r="AR232" s="409"/>
      <c r="AS232" s="409"/>
      <c r="AT232" s="409"/>
      <c r="AU232" s="409"/>
      <c r="AV232" s="409"/>
      <c r="AW232" s="409"/>
      <c r="AX232" s="409"/>
      <c r="AY232" s="409"/>
      <c r="AZ232" s="409"/>
      <c r="BA232" s="409"/>
      <c r="BB232" s="409"/>
      <c r="BC232" s="409"/>
      <c r="BD232" s="409"/>
      <c r="BE232" s="409"/>
      <c r="BF232" s="409"/>
      <c r="BG232" s="409"/>
      <c r="BH232" s="409"/>
      <c r="BI232" s="409"/>
      <c r="BJ232" s="409"/>
      <c r="BK232" s="409"/>
      <c r="BL232" s="409"/>
      <c r="BM232" s="409"/>
      <c r="BN232" s="409"/>
      <c r="BO232" s="409"/>
      <c r="BP232" s="409"/>
      <c r="BQ232" s="409"/>
      <c r="BR232" s="409"/>
      <c r="BS232" s="409"/>
      <c r="BT232" s="409"/>
      <c r="BU232" s="409"/>
      <c r="BV232" s="409"/>
      <c r="BW232" s="409"/>
      <c r="BX232" s="409"/>
      <c r="BY232" s="409"/>
      <c r="BZ232" s="409"/>
      <c r="CA232" s="409"/>
      <c r="CB232" s="409"/>
      <c r="CC232" s="409"/>
      <c r="CD232" s="409"/>
      <c r="CE232" s="409"/>
      <c r="CF232" s="409"/>
      <c r="CG232" s="409"/>
      <c r="CH232" s="409"/>
      <c r="CI232" s="409"/>
      <c r="CJ232" s="409"/>
      <c r="CK232" s="409"/>
      <c r="CL232" s="409"/>
      <c r="CM232" s="409"/>
      <c r="CN232" s="409"/>
      <c r="CO232" s="409"/>
      <c r="CP232" s="409"/>
      <c r="CQ232" s="409"/>
      <c r="CR232" s="409"/>
      <c r="CS232" s="409"/>
      <c r="CT232" s="409"/>
      <c r="CU232" s="409"/>
      <c r="CV232" s="409"/>
      <c r="CW232" s="409"/>
      <c r="CX232" s="409"/>
      <c r="CY232" s="409"/>
      <c r="CZ232" s="409"/>
      <c r="DA232" s="409"/>
      <c r="DB232" s="409"/>
      <c r="DC232" s="409"/>
      <c r="DD232" s="409"/>
      <c r="DE232" s="409"/>
      <c r="DF232" s="409"/>
      <c r="DG232" s="409"/>
      <c r="DH232" s="409"/>
      <c r="DI232" s="409"/>
      <c r="DJ232" s="409"/>
      <c r="DK232" s="409"/>
      <c r="DL232" s="409"/>
      <c r="DM232" s="409"/>
      <c r="DN232" s="409"/>
      <c r="DO232" s="409"/>
      <c r="DP232" s="409"/>
      <c r="DQ232" s="409"/>
      <c r="DR232" s="409"/>
      <c r="DS232" s="409"/>
      <c r="DT232" s="409"/>
      <c r="DU232" s="409"/>
      <c r="DV232" s="409"/>
      <c r="DW232" s="409"/>
      <c r="DX232" s="409"/>
      <c r="DY232" s="409"/>
      <c r="DZ232" s="409"/>
      <c r="EA232" s="409"/>
      <c r="EB232" s="409"/>
      <c r="EC232" s="409"/>
      <c r="ED232" s="409"/>
      <c r="EE232" s="409"/>
      <c r="EF232" s="409"/>
      <c r="EG232" s="409"/>
      <c r="EH232" s="409"/>
      <c r="EI232" s="409"/>
      <c r="EJ232" s="409"/>
      <c r="EK232" s="409"/>
      <c r="EL232" s="409"/>
      <c r="EM232" s="409"/>
      <c r="EN232" s="409"/>
      <c r="EO232" s="409"/>
      <c r="EP232" s="409"/>
      <c r="EQ232" s="409"/>
      <c r="ER232" s="409"/>
      <c r="ES232" s="409"/>
      <c r="ET232" s="409"/>
      <c r="EU232" s="409"/>
      <c r="EV232" s="409"/>
      <c r="EW232" s="409"/>
      <c r="EX232" s="409"/>
      <c r="EY232" s="409"/>
      <c r="EZ232" s="409"/>
      <c r="FA232" s="409"/>
      <c r="FB232" s="409"/>
      <c r="FC232" s="409"/>
      <c r="FD232" s="409"/>
      <c r="FE232" s="409"/>
      <c r="FF232" s="409"/>
      <c r="FG232" s="409"/>
      <c r="FH232" s="409"/>
      <c r="FI232" s="409"/>
      <c r="FJ232" s="409"/>
      <c r="FK232" s="409"/>
      <c r="FL232" s="409"/>
      <c r="FM232" s="409"/>
      <c r="FN232" s="409"/>
      <c r="FO232" s="409"/>
      <c r="FP232" s="409"/>
      <c r="FQ232" s="409"/>
      <c r="FR232" s="409"/>
      <c r="FS232" s="409"/>
      <c r="FT232" s="409"/>
      <c r="FU232" s="409"/>
      <c r="FV232" s="409"/>
      <c r="FW232" s="409"/>
      <c r="FX232" s="409"/>
      <c r="FY232" s="409"/>
      <c r="FZ232" s="409"/>
      <c r="GA232" s="409"/>
      <c r="GB232" s="409"/>
      <c r="GC232" s="409"/>
      <c r="GD232" s="409"/>
      <c r="GE232" s="409"/>
      <c r="GF232" s="409"/>
      <c r="GG232" s="409"/>
      <c r="GH232" s="409"/>
      <c r="GI232" s="409"/>
      <c r="GJ232" s="409"/>
      <c r="GK232" s="409"/>
      <c r="GL232" s="409"/>
      <c r="GM232" s="409"/>
      <c r="GN232" s="409"/>
      <c r="GO232" s="409"/>
      <c r="GP232" s="409"/>
      <c r="GQ232" s="409"/>
      <c r="GR232" s="409"/>
      <c r="GS232" s="409"/>
      <c r="GT232" s="409"/>
      <c r="GU232" s="409"/>
      <c r="GV232" s="409"/>
      <c r="GW232" s="409"/>
      <c r="GX232" s="409"/>
      <c r="GY232" s="409"/>
      <c r="GZ232" s="409"/>
      <c r="HA232" s="409"/>
      <c r="HB232" s="409"/>
      <c r="HC232" s="409"/>
      <c r="HD232" s="409"/>
      <c r="HE232" s="409"/>
      <c r="HF232" s="409"/>
      <c r="HG232" s="409"/>
      <c r="HH232" s="409"/>
      <c r="HI232" s="409"/>
      <c r="HJ232" s="409"/>
      <c r="HK232" s="409"/>
      <c r="HL232" s="409"/>
      <c r="HM232" s="409"/>
      <c r="HN232" s="409"/>
      <c r="HO232" s="409"/>
      <c r="HP232" s="409"/>
      <c r="HQ232" s="409"/>
      <c r="HR232" s="409"/>
      <c r="HS232" s="409"/>
      <c r="HT232" s="409"/>
      <c r="HU232" s="409"/>
      <c r="HV232" s="409"/>
      <c r="HW232" s="409"/>
      <c r="HX232" s="409"/>
      <c r="HY232" s="409"/>
      <c r="HZ232" s="409"/>
      <c r="IA232" s="409"/>
      <c r="IB232" s="409"/>
      <c r="IC232" s="409"/>
      <c r="ID232" s="409"/>
      <c r="IE232" s="409"/>
      <c r="IF232" s="409"/>
      <c r="IG232" s="409"/>
      <c r="IH232" s="409"/>
      <c r="II232" s="409"/>
      <c r="IJ232" s="409"/>
      <c r="IK232" s="409"/>
      <c r="IL232" s="409"/>
      <c r="IM232" s="409"/>
      <c r="IN232" s="409"/>
      <c r="IO232" s="409"/>
      <c r="IP232" s="409"/>
      <c r="IQ232" s="409"/>
      <c r="IR232" s="409"/>
      <c r="IS232" s="409"/>
      <c r="IT232" s="409"/>
      <c r="IU232" s="409"/>
      <c r="IV232" s="409"/>
    </row>
    <row r="233" spans="1:256" s="404" customFormat="1" ht="30">
      <c r="A233" s="67">
        <v>224</v>
      </c>
      <c r="B233" s="456" t="s">
        <v>4993</v>
      </c>
      <c r="C233" s="488" t="s">
        <v>1584</v>
      </c>
      <c r="D233" s="456" t="s">
        <v>4977</v>
      </c>
      <c r="E233" s="456" t="s">
        <v>1600</v>
      </c>
      <c r="F233" s="456" t="s">
        <v>485</v>
      </c>
      <c r="G233" s="456" t="s">
        <v>5434</v>
      </c>
      <c r="H233" s="456" t="s">
        <v>5873</v>
      </c>
      <c r="I233" s="456" t="s">
        <v>1664</v>
      </c>
      <c r="J233" s="338"/>
      <c r="K233" s="338"/>
      <c r="L233" s="338"/>
      <c r="M233" s="405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  <c r="AA233" s="409"/>
      <c r="AB233" s="409"/>
      <c r="AC233" s="409"/>
      <c r="AD233" s="409"/>
      <c r="AE233" s="409"/>
      <c r="AF233" s="409"/>
      <c r="AG233" s="409"/>
      <c r="AH233" s="409"/>
      <c r="AI233" s="409"/>
      <c r="AJ233" s="409"/>
      <c r="AK233" s="409"/>
      <c r="AL233" s="409"/>
      <c r="AM233" s="409"/>
      <c r="AN233" s="409"/>
      <c r="AO233" s="409"/>
      <c r="AP233" s="409"/>
      <c r="AQ233" s="409"/>
      <c r="AR233" s="409"/>
      <c r="AS233" s="409"/>
      <c r="AT233" s="409"/>
      <c r="AU233" s="409"/>
      <c r="AV233" s="409"/>
      <c r="AW233" s="409"/>
      <c r="AX233" s="409"/>
      <c r="AY233" s="409"/>
      <c r="AZ233" s="409"/>
      <c r="BA233" s="409"/>
      <c r="BB233" s="409"/>
      <c r="BC233" s="409"/>
      <c r="BD233" s="409"/>
      <c r="BE233" s="409"/>
      <c r="BF233" s="409"/>
      <c r="BG233" s="409"/>
      <c r="BH233" s="409"/>
      <c r="BI233" s="409"/>
      <c r="BJ233" s="409"/>
      <c r="BK233" s="409"/>
      <c r="BL233" s="409"/>
      <c r="BM233" s="409"/>
      <c r="BN233" s="409"/>
      <c r="BO233" s="409"/>
      <c r="BP233" s="409"/>
      <c r="BQ233" s="409"/>
      <c r="BR233" s="409"/>
      <c r="BS233" s="409"/>
      <c r="BT233" s="409"/>
      <c r="BU233" s="409"/>
      <c r="BV233" s="409"/>
      <c r="BW233" s="409"/>
      <c r="BX233" s="409"/>
      <c r="BY233" s="409"/>
      <c r="BZ233" s="409"/>
      <c r="CA233" s="409"/>
      <c r="CB233" s="409"/>
      <c r="CC233" s="409"/>
      <c r="CD233" s="409"/>
      <c r="CE233" s="409"/>
      <c r="CF233" s="409"/>
      <c r="CG233" s="409"/>
      <c r="CH233" s="409"/>
      <c r="CI233" s="409"/>
      <c r="CJ233" s="409"/>
      <c r="CK233" s="409"/>
      <c r="CL233" s="409"/>
      <c r="CM233" s="409"/>
      <c r="CN233" s="409"/>
      <c r="CO233" s="409"/>
      <c r="CP233" s="409"/>
      <c r="CQ233" s="409"/>
      <c r="CR233" s="409"/>
      <c r="CS233" s="409"/>
      <c r="CT233" s="409"/>
      <c r="CU233" s="409"/>
      <c r="CV233" s="409"/>
      <c r="CW233" s="409"/>
      <c r="CX233" s="409"/>
      <c r="CY233" s="409"/>
      <c r="CZ233" s="409"/>
      <c r="DA233" s="409"/>
      <c r="DB233" s="409"/>
      <c r="DC233" s="409"/>
      <c r="DD233" s="409"/>
      <c r="DE233" s="409"/>
      <c r="DF233" s="409"/>
      <c r="DG233" s="409"/>
      <c r="DH233" s="409"/>
      <c r="DI233" s="409"/>
      <c r="DJ233" s="409"/>
      <c r="DK233" s="409"/>
      <c r="DL233" s="409"/>
      <c r="DM233" s="409"/>
      <c r="DN233" s="409"/>
      <c r="DO233" s="409"/>
      <c r="DP233" s="409"/>
      <c r="DQ233" s="409"/>
      <c r="DR233" s="409"/>
      <c r="DS233" s="409"/>
      <c r="DT233" s="409"/>
      <c r="DU233" s="409"/>
      <c r="DV233" s="409"/>
      <c r="DW233" s="409"/>
      <c r="DX233" s="409"/>
      <c r="DY233" s="409"/>
      <c r="DZ233" s="409"/>
      <c r="EA233" s="409"/>
      <c r="EB233" s="409"/>
      <c r="EC233" s="409"/>
      <c r="ED233" s="409"/>
      <c r="EE233" s="409"/>
      <c r="EF233" s="409"/>
      <c r="EG233" s="409"/>
      <c r="EH233" s="409"/>
      <c r="EI233" s="409"/>
      <c r="EJ233" s="409"/>
      <c r="EK233" s="409"/>
      <c r="EL233" s="409"/>
      <c r="EM233" s="409"/>
      <c r="EN233" s="409"/>
      <c r="EO233" s="409"/>
      <c r="EP233" s="409"/>
      <c r="EQ233" s="409"/>
      <c r="ER233" s="409"/>
      <c r="ES233" s="409"/>
      <c r="ET233" s="409"/>
      <c r="EU233" s="409"/>
      <c r="EV233" s="409"/>
      <c r="EW233" s="409"/>
      <c r="EX233" s="409"/>
      <c r="EY233" s="409"/>
      <c r="EZ233" s="409"/>
      <c r="FA233" s="409"/>
      <c r="FB233" s="409"/>
      <c r="FC233" s="409"/>
      <c r="FD233" s="409"/>
      <c r="FE233" s="409"/>
      <c r="FF233" s="409"/>
      <c r="FG233" s="409"/>
      <c r="FH233" s="409"/>
      <c r="FI233" s="409"/>
      <c r="FJ233" s="409"/>
      <c r="FK233" s="409"/>
      <c r="FL233" s="409"/>
      <c r="FM233" s="409"/>
      <c r="FN233" s="409"/>
      <c r="FO233" s="409"/>
      <c r="FP233" s="409"/>
      <c r="FQ233" s="409"/>
      <c r="FR233" s="409"/>
      <c r="FS233" s="409"/>
      <c r="FT233" s="409"/>
      <c r="FU233" s="409"/>
      <c r="FV233" s="409"/>
      <c r="FW233" s="409"/>
      <c r="FX233" s="409"/>
      <c r="FY233" s="409"/>
      <c r="FZ233" s="409"/>
      <c r="GA233" s="409"/>
      <c r="GB233" s="409"/>
      <c r="GC233" s="409"/>
      <c r="GD233" s="409"/>
      <c r="GE233" s="409"/>
      <c r="GF233" s="409"/>
      <c r="GG233" s="409"/>
      <c r="GH233" s="409"/>
      <c r="GI233" s="409"/>
      <c r="GJ233" s="409"/>
      <c r="GK233" s="409"/>
      <c r="GL233" s="409"/>
      <c r="GM233" s="409"/>
      <c r="GN233" s="409"/>
      <c r="GO233" s="409"/>
      <c r="GP233" s="409"/>
      <c r="GQ233" s="409"/>
      <c r="GR233" s="409"/>
      <c r="GS233" s="409"/>
      <c r="GT233" s="409"/>
      <c r="GU233" s="409"/>
      <c r="GV233" s="409"/>
      <c r="GW233" s="409"/>
      <c r="GX233" s="409"/>
      <c r="GY233" s="409"/>
      <c r="GZ233" s="409"/>
      <c r="HA233" s="409"/>
      <c r="HB233" s="409"/>
      <c r="HC233" s="409"/>
      <c r="HD233" s="409"/>
      <c r="HE233" s="409"/>
      <c r="HF233" s="409"/>
      <c r="HG233" s="409"/>
      <c r="HH233" s="409"/>
      <c r="HI233" s="409"/>
      <c r="HJ233" s="409"/>
      <c r="HK233" s="409"/>
      <c r="HL233" s="409"/>
      <c r="HM233" s="409"/>
      <c r="HN233" s="409"/>
      <c r="HO233" s="409"/>
      <c r="HP233" s="409"/>
      <c r="HQ233" s="409"/>
      <c r="HR233" s="409"/>
      <c r="HS233" s="409"/>
      <c r="HT233" s="409"/>
      <c r="HU233" s="409"/>
      <c r="HV233" s="409"/>
      <c r="HW233" s="409"/>
      <c r="HX233" s="409"/>
      <c r="HY233" s="409"/>
      <c r="HZ233" s="409"/>
      <c r="IA233" s="409"/>
      <c r="IB233" s="409"/>
      <c r="IC233" s="409"/>
      <c r="ID233" s="409"/>
      <c r="IE233" s="409"/>
      <c r="IF233" s="409"/>
      <c r="IG233" s="409"/>
      <c r="IH233" s="409"/>
      <c r="II233" s="409"/>
      <c r="IJ233" s="409"/>
      <c r="IK233" s="409"/>
      <c r="IL233" s="409"/>
      <c r="IM233" s="409"/>
      <c r="IN233" s="409"/>
      <c r="IO233" s="409"/>
      <c r="IP233" s="409"/>
      <c r="IQ233" s="409"/>
      <c r="IR233" s="409"/>
      <c r="IS233" s="409"/>
      <c r="IT233" s="409"/>
      <c r="IU233" s="409"/>
      <c r="IV233" s="409"/>
    </row>
    <row r="234" spans="1:256" s="404" customFormat="1" ht="30">
      <c r="A234" s="65">
        <v>225</v>
      </c>
      <c r="B234" s="456" t="s">
        <v>4993</v>
      </c>
      <c r="C234" s="488" t="s">
        <v>1584</v>
      </c>
      <c r="D234" s="456" t="s">
        <v>4975</v>
      </c>
      <c r="E234" s="456" t="s">
        <v>953</v>
      </c>
      <c r="F234" s="456" t="s">
        <v>1718</v>
      </c>
      <c r="G234" s="456" t="s">
        <v>5435</v>
      </c>
      <c r="H234" s="456" t="s">
        <v>5874</v>
      </c>
      <c r="I234" s="456" t="s">
        <v>1664</v>
      </c>
      <c r="J234" s="338"/>
      <c r="K234" s="338"/>
      <c r="L234" s="338"/>
      <c r="M234" s="405"/>
      <c r="N234" s="409"/>
      <c r="O234" s="409"/>
      <c r="P234" s="409"/>
      <c r="Q234" s="409"/>
      <c r="R234" s="409"/>
      <c r="S234" s="409"/>
      <c r="T234" s="409"/>
      <c r="U234" s="409"/>
      <c r="V234" s="409"/>
      <c r="W234" s="409"/>
      <c r="X234" s="409"/>
      <c r="Y234" s="409"/>
      <c r="Z234" s="409"/>
      <c r="AA234" s="409"/>
      <c r="AB234" s="409"/>
      <c r="AC234" s="409"/>
      <c r="AD234" s="409"/>
      <c r="AE234" s="409"/>
      <c r="AF234" s="409"/>
      <c r="AG234" s="409"/>
      <c r="AH234" s="409"/>
      <c r="AI234" s="409"/>
      <c r="AJ234" s="409"/>
      <c r="AK234" s="409"/>
      <c r="AL234" s="409"/>
      <c r="AM234" s="409"/>
      <c r="AN234" s="409"/>
      <c r="AO234" s="409"/>
      <c r="AP234" s="409"/>
      <c r="AQ234" s="409"/>
      <c r="AR234" s="409"/>
      <c r="AS234" s="409"/>
      <c r="AT234" s="409"/>
      <c r="AU234" s="409"/>
      <c r="AV234" s="409"/>
      <c r="AW234" s="409"/>
      <c r="AX234" s="409"/>
      <c r="AY234" s="409"/>
      <c r="AZ234" s="409"/>
      <c r="BA234" s="409"/>
      <c r="BB234" s="409"/>
      <c r="BC234" s="409"/>
      <c r="BD234" s="409"/>
      <c r="BE234" s="409"/>
      <c r="BF234" s="409"/>
      <c r="BG234" s="409"/>
      <c r="BH234" s="409"/>
      <c r="BI234" s="409"/>
      <c r="BJ234" s="409"/>
      <c r="BK234" s="409"/>
      <c r="BL234" s="409"/>
      <c r="BM234" s="409"/>
      <c r="BN234" s="409"/>
      <c r="BO234" s="409"/>
      <c r="BP234" s="409"/>
      <c r="BQ234" s="409"/>
      <c r="BR234" s="409"/>
      <c r="BS234" s="409"/>
      <c r="BT234" s="409"/>
      <c r="BU234" s="409"/>
      <c r="BV234" s="409"/>
      <c r="BW234" s="409"/>
      <c r="BX234" s="409"/>
      <c r="BY234" s="409"/>
      <c r="BZ234" s="409"/>
      <c r="CA234" s="409"/>
      <c r="CB234" s="409"/>
      <c r="CC234" s="409"/>
      <c r="CD234" s="409"/>
      <c r="CE234" s="409"/>
      <c r="CF234" s="409"/>
      <c r="CG234" s="409"/>
      <c r="CH234" s="409"/>
      <c r="CI234" s="409"/>
      <c r="CJ234" s="409"/>
      <c r="CK234" s="409"/>
      <c r="CL234" s="409"/>
      <c r="CM234" s="409"/>
      <c r="CN234" s="409"/>
      <c r="CO234" s="409"/>
      <c r="CP234" s="409"/>
      <c r="CQ234" s="409"/>
      <c r="CR234" s="409"/>
      <c r="CS234" s="409"/>
      <c r="CT234" s="409"/>
      <c r="CU234" s="409"/>
      <c r="CV234" s="409"/>
      <c r="CW234" s="409"/>
      <c r="CX234" s="409"/>
      <c r="CY234" s="409"/>
      <c r="CZ234" s="409"/>
      <c r="DA234" s="409"/>
      <c r="DB234" s="409"/>
      <c r="DC234" s="409"/>
      <c r="DD234" s="409"/>
      <c r="DE234" s="409"/>
      <c r="DF234" s="409"/>
      <c r="DG234" s="409"/>
      <c r="DH234" s="409"/>
      <c r="DI234" s="409"/>
      <c r="DJ234" s="409"/>
      <c r="DK234" s="409"/>
      <c r="DL234" s="409"/>
      <c r="DM234" s="409"/>
      <c r="DN234" s="409"/>
      <c r="DO234" s="409"/>
      <c r="DP234" s="409"/>
      <c r="DQ234" s="409"/>
      <c r="DR234" s="409"/>
      <c r="DS234" s="409"/>
      <c r="DT234" s="409"/>
      <c r="DU234" s="409"/>
      <c r="DV234" s="409"/>
      <c r="DW234" s="409"/>
      <c r="DX234" s="409"/>
      <c r="DY234" s="409"/>
      <c r="DZ234" s="409"/>
      <c r="EA234" s="409"/>
      <c r="EB234" s="409"/>
      <c r="EC234" s="409"/>
      <c r="ED234" s="409"/>
      <c r="EE234" s="409"/>
      <c r="EF234" s="409"/>
      <c r="EG234" s="409"/>
      <c r="EH234" s="409"/>
      <c r="EI234" s="409"/>
      <c r="EJ234" s="409"/>
      <c r="EK234" s="409"/>
      <c r="EL234" s="409"/>
      <c r="EM234" s="409"/>
      <c r="EN234" s="409"/>
      <c r="EO234" s="409"/>
      <c r="EP234" s="409"/>
      <c r="EQ234" s="409"/>
      <c r="ER234" s="409"/>
      <c r="ES234" s="409"/>
      <c r="ET234" s="409"/>
      <c r="EU234" s="409"/>
      <c r="EV234" s="409"/>
      <c r="EW234" s="409"/>
      <c r="EX234" s="409"/>
      <c r="EY234" s="409"/>
      <c r="EZ234" s="409"/>
      <c r="FA234" s="409"/>
      <c r="FB234" s="409"/>
      <c r="FC234" s="409"/>
      <c r="FD234" s="409"/>
      <c r="FE234" s="409"/>
      <c r="FF234" s="409"/>
      <c r="FG234" s="409"/>
      <c r="FH234" s="409"/>
      <c r="FI234" s="409"/>
      <c r="FJ234" s="409"/>
      <c r="FK234" s="409"/>
      <c r="FL234" s="409"/>
      <c r="FM234" s="409"/>
      <c r="FN234" s="409"/>
      <c r="FO234" s="409"/>
      <c r="FP234" s="409"/>
      <c r="FQ234" s="409"/>
      <c r="FR234" s="409"/>
      <c r="FS234" s="409"/>
      <c r="FT234" s="409"/>
      <c r="FU234" s="409"/>
      <c r="FV234" s="409"/>
      <c r="FW234" s="409"/>
      <c r="FX234" s="409"/>
      <c r="FY234" s="409"/>
      <c r="FZ234" s="409"/>
      <c r="GA234" s="409"/>
      <c r="GB234" s="409"/>
      <c r="GC234" s="409"/>
      <c r="GD234" s="409"/>
      <c r="GE234" s="409"/>
      <c r="GF234" s="409"/>
      <c r="GG234" s="409"/>
      <c r="GH234" s="409"/>
      <c r="GI234" s="409"/>
      <c r="GJ234" s="409"/>
      <c r="GK234" s="409"/>
      <c r="GL234" s="409"/>
      <c r="GM234" s="409"/>
      <c r="GN234" s="409"/>
      <c r="GO234" s="409"/>
      <c r="GP234" s="409"/>
      <c r="GQ234" s="409"/>
      <c r="GR234" s="409"/>
      <c r="GS234" s="409"/>
      <c r="GT234" s="409"/>
      <c r="GU234" s="409"/>
      <c r="GV234" s="409"/>
      <c r="GW234" s="409"/>
      <c r="GX234" s="409"/>
      <c r="GY234" s="409"/>
      <c r="GZ234" s="409"/>
      <c r="HA234" s="409"/>
      <c r="HB234" s="409"/>
      <c r="HC234" s="409"/>
      <c r="HD234" s="409"/>
      <c r="HE234" s="409"/>
      <c r="HF234" s="409"/>
      <c r="HG234" s="409"/>
      <c r="HH234" s="409"/>
      <c r="HI234" s="409"/>
      <c r="HJ234" s="409"/>
      <c r="HK234" s="409"/>
      <c r="HL234" s="409"/>
      <c r="HM234" s="409"/>
      <c r="HN234" s="409"/>
      <c r="HO234" s="409"/>
      <c r="HP234" s="409"/>
      <c r="HQ234" s="409"/>
      <c r="HR234" s="409"/>
      <c r="HS234" s="409"/>
      <c r="HT234" s="409"/>
      <c r="HU234" s="409"/>
      <c r="HV234" s="409"/>
      <c r="HW234" s="409"/>
      <c r="HX234" s="409"/>
      <c r="HY234" s="409"/>
      <c r="HZ234" s="409"/>
      <c r="IA234" s="409"/>
      <c r="IB234" s="409"/>
      <c r="IC234" s="409"/>
      <c r="ID234" s="409"/>
      <c r="IE234" s="409"/>
      <c r="IF234" s="409"/>
      <c r="IG234" s="409"/>
      <c r="IH234" s="409"/>
      <c r="II234" s="409"/>
      <c r="IJ234" s="409"/>
      <c r="IK234" s="409"/>
      <c r="IL234" s="409"/>
      <c r="IM234" s="409"/>
      <c r="IN234" s="409"/>
      <c r="IO234" s="409"/>
      <c r="IP234" s="409"/>
      <c r="IQ234" s="409"/>
      <c r="IR234" s="409"/>
      <c r="IS234" s="409"/>
      <c r="IT234" s="409"/>
      <c r="IU234" s="409"/>
      <c r="IV234" s="409"/>
    </row>
    <row r="235" spans="1:256" s="404" customFormat="1" ht="30">
      <c r="A235" s="67">
        <v>226</v>
      </c>
      <c r="B235" s="456" t="s">
        <v>4993</v>
      </c>
      <c r="C235" s="488" t="s">
        <v>1584</v>
      </c>
      <c r="D235" s="456" t="s">
        <v>4978</v>
      </c>
      <c r="E235" s="456" t="s">
        <v>5436</v>
      </c>
      <c r="F235" s="456" t="s">
        <v>1615</v>
      </c>
      <c r="G235" s="456" t="s">
        <v>5437</v>
      </c>
      <c r="H235" s="456" t="s">
        <v>5875</v>
      </c>
      <c r="I235" s="456" t="s">
        <v>1664</v>
      </c>
      <c r="J235" s="338"/>
      <c r="K235" s="338"/>
      <c r="L235" s="338"/>
      <c r="M235" s="405"/>
      <c r="N235" s="409"/>
      <c r="O235" s="409"/>
      <c r="P235" s="409"/>
      <c r="Q235" s="409"/>
      <c r="R235" s="409"/>
      <c r="S235" s="409"/>
      <c r="T235" s="409"/>
      <c r="U235" s="409"/>
      <c r="V235" s="409"/>
      <c r="W235" s="409"/>
      <c r="X235" s="409"/>
      <c r="Y235" s="409"/>
      <c r="Z235" s="409"/>
      <c r="AA235" s="409"/>
      <c r="AB235" s="409"/>
      <c r="AC235" s="409"/>
      <c r="AD235" s="409"/>
      <c r="AE235" s="409"/>
      <c r="AF235" s="409"/>
      <c r="AG235" s="409"/>
      <c r="AH235" s="409"/>
      <c r="AI235" s="409"/>
      <c r="AJ235" s="409"/>
      <c r="AK235" s="409"/>
      <c r="AL235" s="409"/>
      <c r="AM235" s="409"/>
      <c r="AN235" s="409"/>
      <c r="AO235" s="409"/>
      <c r="AP235" s="409"/>
      <c r="AQ235" s="409"/>
      <c r="AR235" s="409"/>
      <c r="AS235" s="409"/>
      <c r="AT235" s="409"/>
      <c r="AU235" s="409"/>
      <c r="AV235" s="409"/>
      <c r="AW235" s="409"/>
      <c r="AX235" s="409"/>
      <c r="AY235" s="409"/>
      <c r="AZ235" s="409"/>
      <c r="BA235" s="409"/>
      <c r="BB235" s="409"/>
      <c r="BC235" s="409"/>
      <c r="BD235" s="409"/>
      <c r="BE235" s="409"/>
      <c r="BF235" s="409"/>
      <c r="BG235" s="409"/>
      <c r="BH235" s="409"/>
      <c r="BI235" s="409"/>
      <c r="BJ235" s="409"/>
      <c r="BK235" s="409"/>
      <c r="BL235" s="409"/>
      <c r="BM235" s="409"/>
      <c r="BN235" s="409"/>
      <c r="BO235" s="409"/>
      <c r="BP235" s="409"/>
      <c r="BQ235" s="409"/>
      <c r="BR235" s="409"/>
      <c r="BS235" s="409"/>
      <c r="BT235" s="409"/>
      <c r="BU235" s="409"/>
      <c r="BV235" s="409"/>
      <c r="BW235" s="409"/>
      <c r="BX235" s="409"/>
      <c r="BY235" s="409"/>
      <c r="BZ235" s="409"/>
      <c r="CA235" s="409"/>
      <c r="CB235" s="409"/>
      <c r="CC235" s="409"/>
      <c r="CD235" s="409"/>
      <c r="CE235" s="409"/>
      <c r="CF235" s="409"/>
      <c r="CG235" s="409"/>
      <c r="CH235" s="409"/>
      <c r="CI235" s="409"/>
      <c r="CJ235" s="409"/>
      <c r="CK235" s="409"/>
      <c r="CL235" s="409"/>
      <c r="CM235" s="409"/>
      <c r="CN235" s="409"/>
      <c r="CO235" s="409"/>
      <c r="CP235" s="409"/>
      <c r="CQ235" s="409"/>
      <c r="CR235" s="409"/>
      <c r="CS235" s="409"/>
      <c r="CT235" s="409"/>
      <c r="CU235" s="409"/>
      <c r="CV235" s="409"/>
      <c r="CW235" s="409"/>
      <c r="CX235" s="409"/>
      <c r="CY235" s="409"/>
      <c r="CZ235" s="409"/>
      <c r="DA235" s="409"/>
      <c r="DB235" s="409"/>
      <c r="DC235" s="409"/>
      <c r="DD235" s="409"/>
      <c r="DE235" s="409"/>
      <c r="DF235" s="409"/>
      <c r="DG235" s="409"/>
      <c r="DH235" s="409"/>
      <c r="DI235" s="409"/>
      <c r="DJ235" s="409"/>
      <c r="DK235" s="409"/>
      <c r="DL235" s="409"/>
      <c r="DM235" s="409"/>
      <c r="DN235" s="409"/>
      <c r="DO235" s="409"/>
      <c r="DP235" s="409"/>
      <c r="DQ235" s="409"/>
      <c r="DR235" s="409"/>
      <c r="DS235" s="409"/>
      <c r="DT235" s="409"/>
      <c r="DU235" s="409"/>
      <c r="DV235" s="409"/>
      <c r="DW235" s="409"/>
      <c r="DX235" s="409"/>
      <c r="DY235" s="409"/>
      <c r="DZ235" s="409"/>
      <c r="EA235" s="409"/>
      <c r="EB235" s="409"/>
      <c r="EC235" s="409"/>
      <c r="ED235" s="409"/>
      <c r="EE235" s="409"/>
      <c r="EF235" s="409"/>
      <c r="EG235" s="409"/>
      <c r="EH235" s="409"/>
      <c r="EI235" s="409"/>
      <c r="EJ235" s="409"/>
      <c r="EK235" s="409"/>
      <c r="EL235" s="409"/>
      <c r="EM235" s="409"/>
      <c r="EN235" s="409"/>
      <c r="EO235" s="409"/>
      <c r="EP235" s="409"/>
      <c r="EQ235" s="409"/>
      <c r="ER235" s="409"/>
      <c r="ES235" s="409"/>
      <c r="ET235" s="409"/>
      <c r="EU235" s="409"/>
      <c r="EV235" s="409"/>
      <c r="EW235" s="409"/>
      <c r="EX235" s="409"/>
      <c r="EY235" s="409"/>
      <c r="EZ235" s="409"/>
      <c r="FA235" s="409"/>
      <c r="FB235" s="409"/>
      <c r="FC235" s="409"/>
      <c r="FD235" s="409"/>
      <c r="FE235" s="409"/>
      <c r="FF235" s="409"/>
      <c r="FG235" s="409"/>
      <c r="FH235" s="409"/>
      <c r="FI235" s="409"/>
      <c r="FJ235" s="409"/>
      <c r="FK235" s="409"/>
      <c r="FL235" s="409"/>
      <c r="FM235" s="409"/>
      <c r="FN235" s="409"/>
      <c r="FO235" s="409"/>
      <c r="FP235" s="409"/>
      <c r="FQ235" s="409"/>
      <c r="FR235" s="409"/>
      <c r="FS235" s="409"/>
      <c r="FT235" s="409"/>
      <c r="FU235" s="409"/>
      <c r="FV235" s="409"/>
      <c r="FW235" s="409"/>
      <c r="FX235" s="409"/>
      <c r="FY235" s="409"/>
      <c r="FZ235" s="409"/>
      <c r="GA235" s="409"/>
      <c r="GB235" s="409"/>
      <c r="GC235" s="409"/>
      <c r="GD235" s="409"/>
      <c r="GE235" s="409"/>
      <c r="GF235" s="409"/>
      <c r="GG235" s="409"/>
      <c r="GH235" s="409"/>
      <c r="GI235" s="409"/>
      <c r="GJ235" s="409"/>
      <c r="GK235" s="409"/>
      <c r="GL235" s="409"/>
      <c r="GM235" s="409"/>
      <c r="GN235" s="409"/>
      <c r="GO235" s="409"/>
      <c r="GP235" s="409"/>
      <c r="GQ235" s="409"/>
      <c r="GR235" s="409"/>
      <c r="GS235" s="409"/>
      <c r="GT235" s="409"/>
      <c r="GU235" s="409"/>
      <c r="GV235" s="409"/>
      <c r="GW235" s="409"/>
      <c r="GX235" s="409"/>
      <c r="GY235" s="409"/>
      <c r="GZ235" s="409"/>
      <c r="HA235" s="409"/>
      <c r="HB235" s="409"/>
      <c r="HC235" s="409"/>
      <c r="HD235" s="409"/>
      <c r="HE235" s="409"/>
      <c r="HF235" s="409"/>
      <c r="HG235" s="409"/>
      <c r="HH235" s="409"/>
      <c r="HI235" s="409"/>
      <c r="HJ235" s="409"/>
      <c r="HK235" s="409"/>
      <c r="HL235" s="409"/>
      <c r="HM235" s="409"/>
      <c r="HN235" s="409"/>
      <c r="HO235" s="409"/>
      <c r="HP235" s="409"/>
      <c r="HQ235" s="409"/>
      <c r="HR235" s="409"/>
      <c r="HS235" s="409"/>
      <c r="HT235" s="409"/>
      <c r="HU235" s="409"/>
      <c r="HV235" s="409"/>
      <c r="HW235" s="409"/>
      <c r="HX235" s="409"/>
      <c r="HY235" s="409"/>
      <c r="HZ235" s="409"/>
      <c r="IA235" s="409"/>
      <c r="IB235" s="409"/>
      <c r="IC235" s="409"/>
      <c r="ID235" s="409"/>
      <c r="IE235" s="409"/>
      <c r="IF235" s="409"/>
      <c r="IG235" s="409"/>
      <c r="IH235" s="409"/>
      <c r="II235" s="409"/>
      <c r="IJ235" s="409"/>
      <c r="IK235" s="409"/>
      <c r="IL235" s="409"/>
      <c r="IM235" s="409"/>
      <c r="IN235" s="409"/>
      <c r="IO235" s="409"/>
      <c r="IP235" s="409"/>
      <c r="IQ235" s="409"/>
      <c r="IR235" s="409"/>
      <c r="IS235" s="409"/>
      <c r="IT235" s="409"/>
      <c r="IU235" s="409"/>
      <c r="IV235" s="409"/>
    </row>
    <row r="236" spans="1:256" s="404" customFormat="1" ht="30">
      <c r="A236" s="67">
        <v>227</v>
      </c>
      <c r="B236" s="456" t="s">
        <v>4993</v>
      </c>
      <c r="C236" s="488" t="s">
        <v>1584</v>
      </c>
      <c r="D236" s="456" t="s">
        <v>4978</v>
      </c>
      <c r="E236" s="456" t="s">
        <v>953</v>
      </c>
      <c r="F236" s="456" t="s">
        <v>920</v>
      </c>
      <c r="G236" s="456" t="s">
        <v>5438</v>
      </c>
      <c r="H236" s="456" t="s">
        <v>5876</v>
      </c>
      <c r="I236" s="456" t="s">
        <v>1664</v>
      </c>
      <c r="J236" s="435"/>
      <c r="K236" s="435"/>
      <c r="L236" s="338"/>
      <c r="M236" s="405"/>
      <c r="N236" s="409"/>
      <c r="O236" s="409"/>
      <c r="P236" s="409"/>
      <c r="Q236" s="409"/>
      <c r="R236" s="409"/>
      <c r="S236" s="409"/>
      <c r="T236" s="409"/>
      <c r="U236" s="409"/>
      <c r="V236" s="409"/>
      <c r="W236" s="409"/>
      <c r="X236" s="409"/>
      <c r="Y236" s="409"/>
      <c r="Z236" s="409"/>
      <c r="AA236" s="409"/>
      <c r="AB236" s="409"/>
      <c r="AC236" s="409"/>
      <c r="AD236" s="409"/>
      <c r="AE236" s="409"/>
      <c r="AF236" s="409"/>
      <c r="AG236" s="409"/>
      <c r="AH236" s="409"/>
      <c r="AI236" s="409"/>
      <c r="AJ236" s="409"/>
      <c r="AK236" s="409"/>
      <c r="AL236" s="409"/>
      <c r="AM236" s="409"/>
      <c r="AN236" s="409"/>
      <c r="AO236" s="409"/>
      <c r="AP236" s="409"/>
      <c r="AQ236" s="409"/>
      <c r="AR236" s="409"/>
      <c r="AS236" s="409"/>
      <c r="AT236" s="409"/>
      <c r="AU236" s="409"/>
      <c r="AV236" s="409"/>
      <c r="AW236" s="409"/>
      <c r="AX236" s="409"/>
      <c r="AY236" s="409"/>
      <c r="AZ236" s="409"/>
      <c r="BA236" s="409"/>
      <c r="BB236" s="409"/>
      <c r="BC236" s="409"/>
      <c r="BD236" s="409"/>
      <c r="BE236" s="409"/>
      <c r="BF236" s="409"/>
      <c r="BG236" s="409"/>
      <c r="BH236" s="409"/>
      <c r="BI236" s="409"/>
      <c r="BJ236" s="409"/>
      <c r="BK236" s="409"/>
      <c r="BL236" s="409"/>
      <c r="BM236" s="409"/>
      <c r="BN236" s="409"/>
      <c r="BO236" s="409"/>
      <c r="BP236" s="409"/>
      <c r="BQ236" s="409"/>
      <c r="BR236" s="409"/>
      <c r="BS236" s="409"/>
      <c r="BT236" s="409"/>
      <c r="BU236" s="409"/>
      <c r="BV236" s="409"/>
      <c r="BW236" s="409"/>
      <c r="BX236" s="409"/>
      <c r="BY236" s="409"/>
      <c r="BZ236" s="409"/>
      <c r="CA236" s="409"/>
      <c r="CB236" s="409"/>
      <c r="CC236" s="409"/>
      <c r="CD236" s="409"/>
      <c r="CE236" s="409"/>
      <c r="CF236" s="409"/>
      <c r="CG236" s="409"/>
      <c r="CH236" s="409"/>
      <c r="CI236" s="409"/>
      <c r="CJ236" s="409"/>
      <c r="CK236" s="409"/>
      <c r="CL236" s="409"/>
      <c r="CM236" s="409"/>
      <c r="CN236" s="409"/>
      <c r="CO236" s="409"/>
      <c r="CP236" s="409"/>
      <c r="CQ236" s="409"/>
      <c r="CR236" s="409"/>
      <c r="CS236" s="409"/>
      <c r="CT236" s="409"/>
      <c r="CU236" s="409"/>
      <c r="CV236" s="409"/>
      <c r="CW236" s="409"/>
      <c r="CX236" s="409"/>
      <c r="CY236" s="409"/>
      <c r="CZ236" s="409"/>
      <c r="DA236" s="409"/>
      <c r="DB236" s="409"/>
      <c r="DC236" s="409"/>
      <c r="DD236" s="409"/>
      <c r="DE236" s="409"/>
      <c r="DF236" s="409"/>
      <c r="DG236" s="409"/>
      <c r="DH236" s="409"/>
      <c r="DI236" s="409"/>
      <c r="DJ236" s="409"/>
      <c r="DK236" s="409"/>
      <c r="DL236" s="409"/>
      <c r="DM236" s="409"/>
      <c r="DN236" s="409"/>
      <c r="DO236" s="409"/>
      <c r="DP236" s="409"/>
      <c r="DQ236" s="409"/>
      <c r="DR236" s="409"/>
      <c r="DS236" s="409"/>
      <c r="DT236" s="409"/>
      <c r="DU236" s="409"/>
      <c r="DV236" s="409"/>
      <c r="DW236" s="409"/>
      <c r="DX236" s="409"/>
      <c r="DY236" s="409"/>
      <c r="DZ236" s="409"/>
      <c r="EA236" s="409"/>
      <c r="EB236" s="409"/>
      <c r="EC236" s="409"/>
      <c r="ED236" s="409"/>
      <c r="EE236" s="409"/>
      <c r="EF236" s="409"/>
      <c r="EG236" s="409"/>
      <c r="EH236" s="409"/>
      <c r="EI236" s="409"/>
      <c r="EJ236" s="409"/>
      <c r="EK236" s="409"/>
      <c r="EL236" s="409"/>
      <c r="EM236" s="409"/>
      <c r="EN236" s="409"/>
      <c r="EO236" s="409"/>
      <c r="EP236" s="409"/>
      <c r="EQ236" s="409"/>
      <c r="ER236" s="409"/>
      <c r="ES236" s="409"/>
      <c r="ET236" s="409"/>
      <c r="EU236" s="409"/>
      <c r="EV236" s="409"/>
      <c r="EW236" s="409"/>
      <c r="EX236" s="409"/>
      <c r="EY236" s="409"/>
      <c r="EZ236" s="409"/>
      <c r="FA236" s="409"/>
      <c r="FB236" s="409"/>
      <c r="FC236" s="409"/>
      <c r="FD236" s="409"/>
      <c r="FE236" s="409"/>
      <c r="FF236" s="409"/>
      <c r="FG236" s="409"/>
      <c r="FH236" s="409"/>
      <c r="FI236" s="409"/>
      <c r="FJ236" s="409"/>
      <c r="FK236" s="409"/>
      <c r="FL236" s="409"/>
      <c r="FM236" s="409"/>
      <c r="FN236" s="409"/>
      <c r="FO236" s="409"/>
      <c r="FP236" s="409"/>
      <c r="FQ236" s="409"/>
      <c r="FR236" s="409"/>
      <c r="FS236" s="409"/>
      <c r="FT236" s="409"/>
      <c r="FU236" s="409"/>
      <c r="FV236" s="409"/>
      <c r="FW236" s="409"/>
      <c r="FX236" s="409"/>
      <c r="FY236" s="409"/>
      <c r="FZ236" s="409"/>
      <c r="GA236" s="409"/>
      <c r="GB236" s="409"/>
      <c r="GC236" s="409"/>
      <c r="GD236" s="409"/>
      <c r="GE236" s="409"/>
      <c r="GF236" s="409"/>
      <c r="GG236" s="409"/>
      <c r="GH236" s="409"/>
      <c r="GI236" s="409"/>
      <c r="GJ236" s="409"/>
      <c r="GK236" s="409"/>
      <c r="GL236" s="409"/>
      <c r="GM236" s="409"/>
      <c r="GN236" s="409"/>
      <c r="GO236" s="409"/>
      <c r="GP236" s="409"/>
      <c r="GQ236" s="409"/>
      <c r="GR236" s="409"/>
      <c r="GS236" s="409"/>
      <c r="GT236" s="409"/>
      <c r="GU236" s="409"/>
      <c r="GV236" s="409"/>
      <c r="GW236" s="409"/>
      <c r="GX236" s="409"/>
      <c r="GY236" s="409"/>
      <c r="GZ236" s="409"/>
      <c r="HA236" s="409"/>
      <c r="HB236" s="409"/>
      <c r="HC236" s="409"/>
      <c r="HD236" s="409"/>
      <c r="HE236" s="409"/>
      <c r="HF236" s="409"/>
      <c r="HG236" s="409"/>
      <c r="HH236" s="409"/>
      <c r="HI236" s="409"/>
      <c r="HJ236" s="409"/>
      <c r="HK236" s="409"/>
      <c r="HL236" s="409"/>
      <c r="HM236" s="409"/>
      <c r="HN236" s="409"/>
      <c r="HO236" s="409"/>
      <c r="HP236" s="409"/>
      <c r="HQ236" s="409"/>
      <c r="HR236" s="409"/>
      <c r="HS236" s="409"/>
      <c r="HT236" s="409"/>
      <c r="HU236" s="409"/>
      <c r="HV236" s="409"/>
      <c r="HW236" s="409"/>
      <c r="HX236" s="409"/>
      <c r="HY236" s="409"/>
      <c r="HZ236" s="409"/>
      <c r="IA236" s="409"/>
      <c r="IB236" s="409"/>
      <c r="IC236" s="409"/>
      <c r="ID236" s="409"/>
      <c r="IE236" s="409"/>
      <c r="IF236" s="409"/>
      <c r="IG236" s="409"/>
      <c r="IH236" s="409"/>
      <c r="II236" s="409"/>
      <c r="IJ236" s="409"/>
      <c r="IK236" s="409"/>
      <c r="IL236" s="409"/>
      <c r="IM236" s="409"/>
      <c r="IN236" s="409"/>
      <c r="IO236" s="409"/>
      <c r="IP236" s="409"/>
      <c r="IQ236" s="409"/>
      <c r="IR236" s="409"/>
      <c r="IS236" s="409"/>
      <c r="IT236" s="409"/>
      <c r="IU236" s="409"/>
      <c r="IV236" s="409"/>
    </row>
    <row r="237" spans="1:256" s="404" customFormat="1" ht="30">
      <c r="A237" s="65">
        <v>228</v>
      </c>
      <c r="B237" s="456" t="s">
        <v>4993</v>
      </c>
      <c r="C237" s="488" t="s">
        <v>1584</v>
      </c>
      <c r="D237" s="456" t="s">
        <v>1586</v>
      </c>
      <c r="E237" s="456" t="s">
        <v>5430</v>
      </c>
      <c r="F237" s="456" t="s">
        <v>1710</v>
      </c>
      <c r="G237" s="456" t="s">
        <v>5439</v>
      </c>
      <c r="H237" s="456" t="s">
        <v>5877</v>
      </c>
      <c r="I237" s="456" t="s">
        <v>1664</v>
      </c>
      <c r="J237" s="435"/>
      <c r="K237" s="456"/>
      <c r="L237" s="338"/>
      <c r="M237" s="405"/>
      <c r="N237" s="409"/>
      <c r="O237" s="409"/>
      <c r="P237" s="409"/>
      <c r="Q237" s="409"/>
      <c r="R237" s="409"/>
      <c r="S237" s="409"/>
      <c r="T237" s="409"/>
      <c r="U237" s="409"/>
      <c r="V237" s="409"/>
      <c r="W237" s="409"/>
      <c r="X237" s="409"/>
      <c r="Y237" s="409"/>
      <c r="Z237" s="409"/>
      <c r="AA237" s="409"/>
      <c r="AB237" s="409"/>
      <c r="AC237" s="409"/>
      <c r="AD237" s="409"/>
      <c r="AE237" s="409"/>
      <c r="AF237" s="409"/>
      <c r="AG237" s="409"/>
      <c r="AH237" s="409"/>
      <c r="AI237" s="409"/>
      <c r="AJ237" s="409"/>
      <c r="AK237" s="409"/>
      <c r="AL237" s="409"/>
      <c r="AM237" s="409"/>
      <c r="AN237" s="409"/>
      <c r="AO237" s="409"/>
      <c r="AP237" s="409"/>
      <c r="AQ237" s="409"/>
      <c r="AR237" s="409"/>
      <c r="AS237" s="409"/>
      <c r="AT237" s="409"/>
      <c r="AU237" s="409"/>
      <c r="AV237" s="409"/>
      <c r="AW237" s="409"/>
      <c r="AX237" s="409"/>
      <c r="AY237" s="409"/>
      <c r="AZ237" s="409"/>
      <c r="BA237" s="409"/>
      <c r="BB237" s="409"/>
      <c r="BC237" s="409"/>
      <c r="BD237" s="409"/>
      <c r="BE237" s="409"/>
      <c r="BF237" s="409"/>
      <c r="BG237" s="409"/>
      <c r="BH237" s="409"/>
      <c r="BI237" s="409"/>
      <c r="BJ237" s="409"/>
      <c r="BK237" s="409"/>
      <c r="BL237" s="409"/>
      <c r="BM237" s="409"/>
      <c r="BN237" s="409"/>
      <c r="BO237" s="409"/>
      <c r="BP237" s="409"/>
      <c r="BQ237" s="409"/>
      <c r="BR237" s="409"/>
      <c r="BS237" s="409"/>
      <c r="BT237" s="409"/>
      <c r="BU237" s="409"/>
      <c r="BV237" s="409"/>
      <c r="BW237" s="409"/>
      <c r="BX237" s="409"/>
      <c r="BY237" s="409"/>
      <c r="BZ237" s="409"/>
      <c r="CA237" s="409"/>
      <c r="CB237" s="409"/>
      <c r="CC237" s="409"/>
      <c r="CD237" s="409"/>
      <c r="CE237" s="409"/>
      <c r="CF237" s="409"/>
      <c r="CG237" s="409"/>
      <c r="CH237" s="409"/>
      <c r="CI237" s="409"/>
      <c r="CJ237" s="409"/>
      <c r="CK237" s="409"/>
      <c r="CL237" s="409"/>
      <c r="CM237" s="409"/>
      <c r="CN237" s="409"/>
      <c r="CO237" s="409"/>
      <c r="CP237" s="409"/>
      <c r="CQ237" s="409"/>
      <c r="CR237" s="409"/>
      <c r="CS237" s="409"/>
      <c r="CT237" s="409"/>
      <c r="CU237" s="409"/>
      <c r="CV237" s="409"/>
      <c r="CW237" s="409"/>
      <c r="CX237" s="409"/>
      <c r="CY237" s="409"/>
      <c r="CZ237" s="409"/>
      <c r="DA237" s="409"/>
      <c r="DB237" s="409"/>
      <c r="DC237" s="409"/>
      <c r="DD237" s="409"/>
      <c r="DE237" s="409"/>
      <c r="DF237" s="409"/>
      <c r="DG237" s="409"/>
      <c r="DH237" s="409"/>
      <c r="DI237" s="409"/>
      <c r="DJ237" s="409"/>
      <c r="DK237" s="409"/>
      <c r="DL237" s="409"/>
      <c r="DM237" s="409"/>
      <c r="DN237" s="409"/>
      <c r="DO237" s="409"/>
      <c r="DP237" s="409"/>
      <c r="DQ237" s="409"/>
      <c r="DR237" s="409"/>
      <c r="DS237" s="409"/>
      <c r="DT237" s="409"/>
      <c r="DU237" s="409"/>
      <c r="DV237" s="409"/>
      <c r="DW237" s="409"/>
      <c r="DX237" s="409"/>
      <c r="DY237" s="409"/>
      <c r="DZ237" s="409"/>
      <c r="EA237" s="409"/>
      <c r="EB237" s="409"/>
      <c r="EC237" s="409"/>
      <c r="ED237" s="409"/>
      <c r="EE237" s="409"/>
      <c r="EF237" s="409"/>
      <c r="EG237" s="409"/>
      <c r="EH237" s="409"/>
      <c r="EI237" s="409"/>
      <c r="EJ237" s="409"/>
      <c r="EK237" s="409"/>
      <c r="EL237" s="409"/>
      <c r="EM237" s="409"/>
      <c r="EN237" s="409"/>
      <c r="EO237" s="409"/>
      <c r="EP237" s="409"/>
      <c r="EQ237" s="409"/>
      <c r="ER237" s="409"/>
      <c r="ES237" s="409"/>
      <c r="ET237" s="409"/>
      <c r="EU237" s="409"/>
      <c r="EV237" s="409"/>
      <c r="EW237" s="409"/>
      <c r="EX237" s="409"/>
      <c r="EY237" s="409"/>
      <c r="EZ237" s="409"/>
      <c r="FA237" s="409"/>
      <c r="FB237" s="409"/>
      <c r="FC237" s="409"/>
      <c r="FD237" s="409"/>
      <c r="FE237" s="409"/>
      <c r="FF237" s="409"/>
      <c r="FG237" s="409"/>
      <c r="FH237" s="409"/>
      <c r="FI237" s="409"/>
      <c r="FJ237" s="409"/>
      <c r="FK237" s="409"/>
      <c r="FL237" s="409"/>
      <c r="FM237" s="409"/>
      <c r="FN237" s="409"/>
      <c r="FO237" s="409"/>
      <c r="FP237" s="409"/>
      <c r="FQ237" s="409"/>
      <c r="FR237" s="409"/>
      <c r="FS237" s="409"/>
      <c r="FT237" s="409"/>
      <c r="FU237" s="409"/>
      <c r="FV237" s="409"/>
      <c r="FW237" s="409"/>
      <c r="FX237" s="409"/>
      <c r="FY237" s="409"/>
      <c r="FZ237" s="409"/>
      <c r="GA237" s="409"/>
      <c r="GB237" s="409"/>
      <c r="GC237" s="409"/>
      <c r="GD237" s="409"/>
      <c r="GE237" s="409"/>
      <c r="GF237" s="409"/>
      <c r="GG237" s="409"/>
      <c r="GH237" s="409"/>
      <c r="GI237" s="409"/>
      <c r="GJ237" s="409"/>
      <c r="GK237" s="409"/>
      <c r="GL237" s="409"/>
      <c r="GM237" s="409"/>
      <c r="GN237" s="409"/>
      <c r="GO237" s="409"/>
      <c r="GP237" s="409"/>
      <c r="GQ237" s="409"/>
      <c r="GR237" s="409"/>
      <c r="GS237" s="409"/>
      <c r="GT237" s="409"/>
      <c r="GU237" s="409"/>
      <c r="GV237" s="409"/>
      <c r="GW237" s="409"/>
      <c r="GX237" s="409"/>
      <c r="GY237" s="409"/>
      <c r="GZ237" s="409"/>
      <c r="HA237" s="409"/>
      <c r="HB237" s="409"/>
      <c r="HC237" s="409"/>
      <c r="HD237" s="409"/>
      <c r="HE237" s="409"/>
      <c r="HF237" s="409"/>
      <c r="HG237" s="409"/>
      <c r="HH237" s="409"/>
      <c r="HI237" s="409"/>
      <c r="HJ237" s="409"/>
      <c r="HK237" s="409"/>
      <c r="HL237" s="409"/>
      <c r="HM237" s="409"/>
      <c r="HN237" s="409"/>
      <c r="HO237" s="409"/>
      <c r="HP237" s="409"/>
      <c r="HQ237" s="409"/>
      <c r="HR237" s="409"/>
      <c r="HS237" s="409"/>
      <c r="HT237" s="409"/>
      <c r="HU237" s="409"/>
      <c r="HV237" s="409"/>
      <c r="HW237" s="409"/>
      <c r="HX237" s="409"/>
      <c r="HY237" s="409"/>
      <c r="HZ237" s="409"/>
      <c r="IA237" s="409"/>
      <c r="IB237" s="409"/>
      <c r="IC237" s="409"/>
      <c r="ID237" s="409"/>
      <c r="IE237" s="409"/>
      <c r="IF237" s="409"/>
      <c r="IG237" s="409"/>
      <c r="IH237" s="409"/>
      <c r="II237" s="409"/>
      <c r="IJ237" s="409"/>
      <c r="IK237" s="409"/>
      <c r="IL237" s="409"/>
      <c r="IM237" s="409"/>
      <c r="IN237" s="409"/>
      <c r="IO237" s="409"/>
      <c r="IP237" s="409"/>
      <c r="IQ237" s="409"/>
      <c r="IR237" s="409"/>
      <c r="IS237" s="409"/>
      <c r="IT237" s="409"/>
      <c r="IU237" s="409"/>
      <c r="IV237" s="409"/>
    </row>
    <row r="238" spans="1:256" s="404" customFormat="1" ht="30">
      <c r="A238" s="67">
        <v>229</v>
      </c>
      <c r="B238" s="456" t="s">
        <v>4993</v>
      </c>
      <c r="C238" s="488" t="s">
        <v>1584</v>
      </c>
      <c r="D238" s="456" t="s">
        <v>323</v>
      </c>
      <c r="E238" s="456" t="s">
        <v>1638</v>
      </c>
      <c r="F238" s="456" t="s">
        <v>5440</v>
      </c>
      <c r="G238" s="456" t="s">
        <v>5441</v>
      </c>
      <c r="H238" s="456" t="s">
        <v>5878</v>
      </c>
      <c r="I238" s="456" t="s">
        <v>311</v>
      </c>
      <c r="J238" s="435"/>
      <c r="K238" s="456"/>
      <c r="L238" s="338"/>
      <c r="M238" s="405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  <c r="AA238" s="409"/>
      <c r="AB238" s="409"/>
      <c r="AC238" s="409"/>
      <c r="AD238" s="409"/>
      <c r="AE238" s="409"/>
      <c r="AF238" s="409"/>
      <c r="AG238" s="409"/>
      <c r="AH238" s="409"/>
      <c r="AI238" s="409"/>
      <c r="AJ238" s="409"/>
      <c r="AK238" s="409"/>
      <c r="AL238" s="409"/>
      <c r="AM238" s="409"/>
      <c r="AN238" s="409"/>
      <c r="AO238" s="409"/>
      <c r="AP238" s="409"/>
      <c r="AQ238" s="409"/>
      <c r="AR238" s="409"/>
      <c r="AS238" s="409"/>
      <c r="AT238" s="409"/>
      <c r="AU238" s="409"/>
      <c r="AV238" s="409"/>
      <c r="AW238" s="409"/>
      <c r="AX238" s="409"/>
      <c r="AY238" s="409"/>
      <c r="AZ238" s="409"/>
      <c r="BA238" s="409"/>
      <c r="BB238" s="409"/>
      <c r="BC238" s="409"/>
      <c r="BD238" s="409"/>
      <c r="BE238" s="409"/>
      <c r="BF238" s="409"/>
      <c r="BG238" s="409"/>
      <c r="BH238" s="409"/>
      <c r="BI238" s="409"/>
      <c r="BJ238" s="409"/>
      <c r="BK238" s="409"/>
      <c r="BL238" s="409"/>
      <c r="BM238" s="409"/>
      <c r="BN238" s="409"/>
      <c r="BO238" s="409"/>
      <c r="BP238" s="409"/>
      <c r="BQ238" s="409"/>
      <c r="BR238" s="409"/>
      <c r="BS238" s="409"/>
      <c r="BT238" s="409"/>
      <c r="BU238" s="409"/>
      <c r="BV238" s="409"/>
      <c r="BW238" s="409"/>
      <c r="BX238" s="409"/>
      <c r="BY238" s="409"/>
      <c r="BZ238" s="409"/>
      <c r="CA238" s="409"/>
      <c r="CB238" s="409"/>
      <c r="CC238" s="409"/>
      <c r="CD238" s="409"/>
      <c r="CE238" s="409"/>
      <c r="CF238" s="409"/>
      <c r="CG238" s="409"/>
      <c r="CH238" s="409"/>
      <c r="CI238" s="409"/>
      <c r="CJ238" s="409"/>
      <c r="CK238" s="409"/>
      <c r="CL238" s="409"/>
      <c r="CM238" s="409"/>
      <c r="CN238" s="409"/>
      <c r="CO238" s="409"/>
      <c r="CP238" s="409"/>
      <c r="CQ238" s="409"/>
      <c r="CR238" s="409"/>
      <c r="CS238" s="409"/>
      <c r="CT238" s="409"/>
      <c r="CU238" s="409"/>
      <c r="CV238" s="409"/>
      <c r="CW238" s="409"/>
      <c r="CX238" s="409"/>
      <c r="CY238" s="409"/>
      <c r="CZ238" s="409"/>
      <c r="DA238" s="409"/>
      <c r="DB238" s="409"/>
      <c r="DC238" s="409"/>
      <c r="DD238" s="409"/>
      <c r="DE238" s="409"/>
      <c r="DF238" s="409"/>
      <c r="DG238" s="409"/>
      <c r="DH238" s="409"/>
      <c r="DI238" s="409"/>
      <c r="DJ238" s="409"/>
      <c r="DK238" s="409"/>
      <c r="DL238" s="409"/>
      <c r="DM238" s="409"/>
      <c r="DN238" s="409"/>
      <c r="DO238" s="409"/>
      <c r="DP238" s="409"/>
      <c r="DQ238" s="409"/>
      <c r="DR238" s="409"/>
      <c r="DS238" s="409"/>
      <c r="DT238" s="409"/>
      <c r="DU238" s="409"/>
      <c r="DV238" s="409"/>
      <c r="DW238" s="409"/>
      <c r="DX238" s="409"/>
      <c r="DY238" s="409"/>
      <c r="DZ238" s="409"/>
      <c r="EA238" s="409"/>
      <c r="EB238" s="409"/>
      <c r="EC238" s="409"/>
      <c r="ED238" s="409"/>
      <c r="EE238" s="409"/>
      <c r="EF238" s="409"/>
      <c r="EG238" s="409"/>
      <c r="EH238" s="409"/>
      <c r="EI238" s="409"/>
      <c r="EJ238" s="409"/>
      <c r="EK238" s="409"/>
      <c r="EL238" s="409"/>
      <c r="EM238" s="409"/>
      <c r="EN238" s="409"/>
      <c r="EO238" s="409"/>
      <c r="EP238" s="409"/>
      <c r="EQ238" s="409"/>
      <c r="ER238" s="409"/>
      <c r="ES238" s="409"/>
      <c r="ET238" s="409"/>
      <c r="EU238" s="409"/>
      <c r="EV238" s="409"/>
      <c r="EW238" s="409"/>
      <c r="EX238" s="409"/>
      <c r="EY238" s="409"/>
      <c r="EZ238" s="409"/>
      <c r="FA238" s="409"/>
      <c r="FB238" s="409"/>
      <c r="FC238" s="409"/>
      <c r="FD238" s="409"/>
      <c r="FE238" s="409"/>
      <c r="FF238" s="409"/>
      <c r="FG238" s="409"/>
      <c r="FH238" s="409"/>
      <c r="FI238" s="409"/>
      <c r="FJ238" s="409"/>
      <c r="FK238" s="409"/>
      <c r="FL238" s="409"/>
      <c r="FM238" s="409"/>
      <c r="FN238" s="409"/>
      <c r="FO238" s="409"/>
      <c r="FP238" s="409"/>
      <c r="FQ238" s="409"/>
      <c r="FR238" s="409"/>
      <c r="FS238" s="409"/>
      <c r="FT238" s="409"/>
      <c r="FU238" s="409"/>
      <c r="FV238" s="409"/>
      <c r="FW238" s="409"/>
      <c r="FX238" s="409"/>
      <c r="FY238" s="409"/>
      <c r="FZ238" s="409"/>
      <c r="GA238" s="409"/>
      <c r="GB238" s="409"/>
      <c r="GC238" s="409"/>
      <c r="GD238" s="409"/>
      <c r="GE238" s="409"/>
      <c r="GF238" s="409"/>
      <c r="GG238" s="409"/>
      <c r="GH238" s="409"/>
      <c r="GI238" s="409"/>
      <c r="GJ238" s="409"/>
      <c r="GK238" s="409"/>
      <c r="GL238" s="409"/>
      <c r="GM238" s="409"/>
      <c r="GN238" s="409"/>
      <c r="GO238" s="409"/>
      <c r="GP238" s="409"/>
      <c r="GQ238" s="409"/>
      <c r="GR238" s="409"/>
      <c r="GS238" s="409"/>
      <c r="GT238" s="409"/>
      <c r="GU238" s="409"/>
      <c r="GV238" s="409"/>
      <c r="GW238" s="409"/>
      <c r="GX238" s="409"/>
      <c r="GY238" s="409"/>
      <c r="GZ238" s="409"/>
      <c r="HA238" s="409"/>
      <c r="HB238" s="409"/>
      <c r="HC238" s="409"/>
      <c r="HD238" s="409"/>
      <c r="HE238" s="409"/>
      <c r="HF238" s="409"/>
      <c r="HG238" s="409"/>
      <c r="HH238" s="409"/>
      <c r="HI238" s="409"/>
      <c r="HJ238" s="409"/>
      <c r="HK238" s="409"/>
      <c r="HL238" s="409"/>
      <c r="HM238" s="409"/>
      <c r="HN238" s="409"/>
      <c r="HO238" s="409"/>
      <c r="HP238" s="409"/>
      <c r="HQ238" s="409"/>
      <c r="HR238" s="409"/>
      <c r="HS238" s="409"/>
      <c r="HT238" s="409"/>
      <c r="HU238" s="409"/>
      <c r="HV238" s="409"/>
      <c r="HW238" s="409"/>
      <c r="HX238" s="409"/>
      <c r="HY238" s="409"/>
      <c r="HZ238" s="409"/>
      <c r="IA238" s="409"/>
      <c r="IB238" s="409"/>
      <c r="IC238" s="409"/>
      <c r="ID238" s="409"/>
      <c r="IE238" s="409"/>
      <c r="IF238" s="409"/>
      <c r="IG238" s="409"/>
      <c r="IH238" s="409"/>
      <c r="II238" s="409"/>
      <c r="IJ238" s="409"/>
      <c r="IK238" s="409"/>
      <c r="IL238" s="409"/>
      <c r="IM238" s="409"/>
      <c r="IN238" s="409"/>
      <c r="IO238" s="409"/>
      <c r="IP238" s="409"/>
      <c r="IQ238" s="409"/>
      <c r="IR238" s="409"/>
      <c r="IS238" s="409"/>
      <c r="IT238" s="409"/>
      <c r="IU238" s="409"/>
      <c r="IV238" s="409"/>
    </row>
    <row r="239" spans="1:256" s="404" customFormat="1" ht="30">
      <c r="A239" s="65">
        <v>230</v>
      </c>
      <c r="B239" s="456" t="s">
        <v>4993</v>
      </c>
      <c r="C239" s="488" t="s">
        <v>1584</v>
      </c>
      <c r="D239" s="456" t="s">
        <v>1622</v>
      </c>
      <c r="E239" s="456" t="s">
        <v>5442</v>
      </c>
      <c r="F239" s="456" t="s">
        <v>895</v>
      </c>
      <c r="G239" s="456" t="s">
        <v>5443</v>
      </c>
      <c r="H239" s="456" t="s">
        <v>5879</v>
      </c>
      <c r="I239" s="456" t="s">
        <v>311</v>
      </c>
      <c r="J239" s="435"/>
      <c r="K239" s="436"/>
      <c r="L239" s="338"/>
      <c r="M239" s="405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  <c r="AA239" s="409"/>
      <c r="AB239" s="409"/>
      <c r="AC239" s="409"/>
      <c r="AD239" s="409"/>
      <c r="AE239" s="409"/>
      <c r="AF239" s="409"/>
      <c r="AG239" s="409"/>
      <c r="AH239" s="409"/>
      <c r="AI239" s="409"/>
      <c r="AJ239" s="409"/>
      <c r="AK239" s="409"/>
      <c r="AL239" s="409"/>
      <c r="AM239" s="409"/>
      <c r="AN239" s="409"/>
      <c r="AO239" s="409"/>
      <c r="AP239" s="409"/>
      <c r="AQ239" s="409"/>
      <c r="AR239" s="409"/>
      <c r="AS239" s="409"/>
      <c r="AT239" s="409"/>
      <c r="AU239" s="409"/>
      <c r="AV239" s="409"/>
      <c r="AW239" s="409"/>
      <c r="AX239" s="409"/>
      <c r="AY239" s="409"/>
      <c r="AZ239" s="409"/>
      <c r="BA239" s="409"/>
      <c r="BB239" s="409"/>
      <c r="BC239" s="409"/>
      <c r="BD239" s="409"/>
      <c r="BE239" s="409"/>
      <c r="BF239" s="409"/>
      <c r="BG239" s="409"/>
      <c r="BH239" s="409"/>
      <c r="BI239" s="409"/>
      <c r="BJ239" s="409"/>
      <c r="BK239" s="409"/>
      <c r="BL239" s="409"/>
      <c r="BM239" s="409"/>
      <c r="BN239" s="409"/>
      <c r="BO239" s="409"/>
      <c r="BP239" s="409"/>
      <c r="BQ239" s="409"/>
      <c r="BR239" s="409"/>
      <c r="BS239" s="409"/>
      <c r="BT239" s="409"/>
      <c r="BU239" s="409"/>
      <c r="BV239" s="409"/>
      <c r="BW239" s="409"/>
      <c r="BX239" s="409"/>
      <c r="BY239" s="409"/>
      <c r="BZ239" s="409"/>
      <c r="CA239" s="409"/>
      <c r="CB239" s="409"/>
      <c r="CC239" s="409"/>
      <c r="CD239" s="409"/>
      <c r="CE239" s="409"/>
      <c r="CF239" s="409"/>
      <c r="CG239" s="409"/>
      <c r="CH239" s="409"/>
      <c r="CI239" s="409"/>
      <c r="CJ239" s="409"/>
      <c r="CK239" s="409"/>
      <c r="CL239" s="409"/>
      <c r="CM239" s="409"/>
      <c r="CN239" s="409"/>
      <c r="CO239" s="409"/>
      <c r="CP239" s="409"/>
      <c r="CQ239" s="409"/>
      <c r="CR239" s="409"/>
      <c r="CS239" s="409"/>
      <c r="CT239" s="409"/>
      <c r="CU239" s="409"/>
      <c r="CV239" s="409"/>
      <c r="CW239" s="409"/>
      <c r="CX239" s="409"/>
      <c r="CY239" s="409"/>
      <c r="CZ239" s="409"/>
      <c r="DA239" s="409"/>
      <c r="DB239" s="409"/>
      <c r="DC239" s="409"/>
      <c r="DD239" s="409"/>
      <c r="DE239" s="409"/>
      <c r="DF239" s="409"/>
      <c r="DG239" s="409"/>
      <c r="DH239" s="409"/>
      <c r="DI239" s="409"/>
      <c r="DJ239" s="409"/>
      <c r="DK239" s="409"/>
      <c r="DL239" s="409"/>
      <c r="DM239" s="409"/>
      <c r="DN239" s="409"/>
      <c r="DO239" s="409"/>
      <c r="DP239" s="409"/>
      <c r="DQ239" s="409"/>
      <c r="DR239" s="409"/>
      <c r="DS239" s="409"/>
      <c r="DT239" s="409"/>
      <c r="DU239" s="409"/>
      <c r="DV239" s="409"/>
      <c r="DW239" s="409"/>
      <c r="DX239" s="409"/>
      <c r="DY239" s="409"/>
      <c r="DZ239" s="409"/>
      <c r="EA239" s="409"/>
      <c r="EB239" s="409"/>
      <c r="EC239" s="409"/>
      <c r="ED239" s="409"/>
      <c r="EE239" s="409"/>
      <c r="EF239" s="409"/>
      <c r="EG239" s="409"/>
      <c r="EH239" s="409"/>
      <c r="EI239" s="409"/>
      <c r="EJ239" s="409"/>
      <c r="EK239" s="409"/>
      <c r="EL239" s="409"/>
      <c r="EM239" s="409"/>
      <c r="EN239" s="409"/>
      <c r="EO239" s="409"/>
      <c r="EP239" s="409"/>
      <c r="EQ239" s="409"/>
      <c r="ER239" s="409"/>
      <c r="ES239" s="409"/>
      <c r="ET239" s="409"/>
      <c r="EU239" s="409"/>
      <c r="EV239" s="409"/>
      <c r="EW239" s="409"/>
      <c r="EX239" s="409"/>
      <c r="EY239" s="409"/>
      <c r="EZ239" s="409"/>
      <c r="FA239" s="409"/>
      <c r="FB239" s="409"/>
      <c r="FC239" s="409"/>
      <c r="FD239" s="409"/>
      <c r="FE239" s="409"/>
      <c r="FF239" s="409"/>
      <c r="FG239" s="409"/>
      <c r="FH239" s="409"/>
      <c r="FI239" s="409"/>
      <c r="FJ239" s="409"/>
      <c r="FK239" s="409"/>
      <c r="FL239" s="409"/>
      <c r="FM239" s="409"/>
      <c r="FN239" s="409"/>
      <c r="FO239" s="409"/>
      <c r="FP239" s="409"/>
      <c r="FQ239" s="409"/>
      <c r="FR239" s="409"/>
      <c r="FS239" s="409"/>
      <c r="FT239" s="409"/>
      <c r="FU239" s="409"/>
      <c r="FV239" s="409"/>
      <c r="FW239" s="409"/>
      <c r="FX239" s="409"/>
      <c r="FY239" s="409"/>
      <c r="FZ239" s="409"/>
      <c r="GA239" s="409"/>
      <c r="GB239" s="409"/>
      <c r="GC239" s="409"/>
      <c r="GD239" s="409"/>
      <c r="GE239" s="409"/>
      <c r="GF239" s="409"/>
      <c r="GG239" s="409"/>
      <c r="GH239" s="409"/>
      <c r="GI239" s="409"/>
      <c r="GJ239" s="409"/>
      <c r="GK239" s="409"/>
      <c r="GL239" s="409"/>
      <c r="GM239" s="409"/>
      <c r="GN239" s="409"/>
      <c r="GO239" s="409"/>
      <c r="GP239" s="409"/>
      <c r="GQ239" s="409"/>
      <c r="GR239" s="409"/>
      <c r="GS239" s="409"/>
      <c r="GT239" s="409"/>
      <c r="GU239" s="409"/>
      <c r="GV239" s="409"/>
      <c r="GW239" s="409"/>
      <c r="GX239" s="409"/>
      <c r="GY239" s="409"/>
      <c r="GZ239" s="409"/>
      <c r="HA239" s="409"/>
      <c r="HB239" s="409"/>
      <c r="HC239" s="409"/>
      <c r="HD239" s="409"/>
      <c r="HE239" s="409"/>
      <c r="HF239" s="409"/>
      <c r="HG239" s="409"/>
      <c r="HH239" s="409"/>
      <c r="HI239" s="409"/>
      <c r="HJ239" s="409"/>
      <c r="HK239" s="409"/>
      <c r="HL239" s="409"/>
      <c r="HM239" s="409"/>
      <c r="HN239" s="409"/>
      <c r="HO239" s="409"/>
      <c r="HP239" s="409"/>
      <c r="HQ239" s="409"/>
      <c r="HR239" s="409"/>
      <c r="HS239" s="409"/>
      <c r="HT239" s="409"/>
      <c r="HU239" s="409"/>
      <c r="HV239" s="409"/>
      <c r="HW239" s="409"/>
      <c r="HX239" s="409"/>
      <c r="HY239" s="409"/>
      <c r="HZ239" s="409"/>
      <c r="IA239" s="409"/>
      <c r="IB239" s="409"/>
      <c r="IC239" s="409"/>
      <c r="ID239" s="409"/>
      <c r="IE239" s="409"/>
      <c r="IF239" s="409"/>
      <c r="IG239" s="409"/>
      <c r="IH239" s="409"/>
      <c r="II239" s="409"/>
      <c r="IJ239" s="409"/>
      <c r="IK239" s="409"/>
      <c r="IL239" s="409"/>
      <c r="IM239" s="409"/>
      <c r="IN239" s="409"/>
      <c r="IO239" s="409"/>
      <c r="IP239" s="409"/>
      <c r="IQ239" s="409"/>
      <c r="IR239" s="409"/>
      <c r="IS239" s="409"/>
      <c r="IT239" s="409"/>
      <c r="IU239" s="409"/>
      <c r="IV239" s="409"/>
    </row>
    <row r="240" spans="1:256" s="404" customFormat="1" ht="30">
      <c r="A240" s="67">
        <v>231</v>
      </c>
      <c r="B240" s="456" t="s">
        <v>4993</v>
      </c>
      <c r="C240" s="488" t="s">
        <v>1584</v>
      </c>
      <c r="D240" s="456" t="s">
        <v>4968</v>
      </c>
      <c r="E240" s="456" t="s">
        <v>5444</v>
      </c>
      <c r="F240" s="456" t="s">
        <v>5276</v>
      </c>
      <c r="G240" s="456" t="s">
        <v>5445</v>
      </c>
      <c r="H240" s="456" t="s">
        <v>5880</v>
      </c>
      <c r="I240" s="456" t="s">
        <v>311</v>
      </c>
      <c r="J240" s="435"/>
      <c r="K240" s="435"/>
      <c r="L240" s="338"/>
      <c r="M240" s="405"/>
      <c r="N240" s="409"/>
      <c r="O240" s="409"/>
      <c r="P240" s="409"/>
      <c r="Q240" s="409"/>
      <c r="R240" s="409"/>
      <c r="S240" s="409"/>
      <c r="T240" s="409"/>
      <c r="U240" s="409"/>
      <c r="V240" s="409"/>
      <c r="W240" s="409"/>
      <c r="X240" s="409"/>
      <c r="Y240" s="409"/>
      <c r="Z240" s="409"/>
      <c r="AA240" s="409"/>
      <c r="AB240" s="409"/>
      <c r="AC240" s="409"/>
      <c r="AD240" s="409"/>
      <c r="AE240" s="409"/>
      <c r="AF240" s="409"/>
      <c r="AG240" s="409"/>
      <c r="AH240" s="409"/>
      <c r="AI240" s="409"/>
      <c r="AJ240" s="409"/>
      <c r="AK240" s="409"/>
      <c r="AL240" s="409"/>
      <c r="AM240" s="409"/>
      <c r="AN240" s="409"/>
      <c r="AO240" s="409"/>
      <c r="AP240" s="409"/>
      <c r="AQ240" s="409"/>
      <c r="AR240" s="409"/>
      <c r="AS240" s="409"/>
      <c r="AT240" s="409"/>
      <c r="AU240" s="409"/>
      <c r="AV240" s="409"/>
      <c r="AW240" s="409"/>
      <c r="AX240" s="409"/>
      <c r="AY240" s="409"/>
      <c r="AZ240" s="409"/>
      <c r="BA240" s="409"/>
      <c r="BB240" s="409"/>
      <c r="BC240" s="409"/>
      <c r="BD240" s="409"/>
      <c r="BE240" s="409"/>
      <c r="BF240" s="409"/>
      <c r="BG240" s="409"/>
      <c r="BH240" s="409"/>
      <c r="BI240" s="409"/>
      <c r="BJ240" s="409"/>
      <c r="BK240" s="409"/>
      <c r="BL240" s="409"/>
      <c r="BM240" s="409"/>
      <c r="BN240" s="409"/>
      <c r="BO240" s="409"/>
      <c r="BP240" s="409"/>
      <c r="BQ240" s="409"/>
      <c r="BR240" s="409"/>
      <c r="BS240" s="409"/>
      <c r="BT240" s="409"/>
      <c r="BU240" s="409"/>
      <c r="BV240" s="409"/>
      <c r="BW240" s="409"/>
      <c r="BX240" s="409"/>
      <c r="BY240" s="409"/>
      <c r="BZ240" s="409"/>
      <c r="CA240" s="409"/>
      <c r="CB240" s="409"/>
      <c r="CC240" s="409"/>
      <c r="CD240" s="409"/>
      <c r="CE240" s="409"/>
      <c r="CF240" s="409"/>
      <c r="CG240" s="409"/>
      <c r="CH240" s="409"/>
      <c r="CI240" s="409"/>
      <c r="CJ240" s="409"/>
      <c r="CK240" s="409"/>
      <c r="CL240" s="409"/>
      <c r="CM240" s="409"/>
      <c r="CN240" s="409"/>
      <c r="CO240" s="409"/>
      <c r="CP240" s="409"/>
      <c r="CQ240" s="409"/>
      <c r="CR240" s="409"/>
      <c r="CS240" s="409"/>
      <c r="CT240" s="409"/>
      <c r="CU240" s="409"/>
      <c r="CV240" s="409"/>
      <c r="CW240" s="409"/>
      <c r="CX240" s="409"/>
      <c r="CY240" s="409"/>
      <c r="CZ240" s="409"/>
      <c r="DA240" s="409"/>
      <c r="DB240" s="409"/>
      <c r="DC240" s="409"/>
      <c r="DD240" s="409"/>
      <c r="DE240" s="409"/>
      <c r="DF240" s="409"/>
      <c r="DG240" s="409"/>
      <c r="DH240" s="409"/>
      <c r="DI240" s="409"/>
      <c r="DJ240" s="409"/>
      <c r="DK240" s="409"/>
      <c r="DL240" s="409"/>
      <c r="DM240" s="409"/>
      <c r="DN240" s="409"/>
      <c r="DO240" s="409"/>
      <c r="DP240" s="409"/>
      <c r="DQ240" s="409"/>
      <c r="DR240" s="409"/>
      <c r="DS240" s="409"/>
      <c r="DT240" s="409"/>
      <c r="DU240" s="409"/>
      <c r="DV240" s="409"/>
      <c r="DW240" s="409"/>
      <c r="DX240" s="409"/>
      <c r="DY240" s="409"/>
      <c r="DZ240" s="409"/>
      <c r="EA240" s="409"/>
      <c r="EB240" s="409"/>
      <c r="EC240" s="409"/>
      <c r="ED240" s="409"/>
      <c r="EE240" s="409"/>
      <c r="EF240" s="409"/>
      <c r="EG240" s="409"/>
      <c r="EH240" s="409"/>
      <c r="EI240" s="409"/>
      <c r="EJ240" s="409"/>
      <c r="EK240" s="409"/>
      <c r="EL240" s="409"/>
      <c r="EM240" s="409"/>
      <c r="EN240" s="409"/>
      <c r="EO240" s="409"/>
      <c r="EP240" s="409"/>
      <c r="EQ240" s="409"/>
      <c r="ER240" s="409"/>
      <c r="ES240" s="409"/>
      <c r="ET240" s="409"/>
      <c r="EU240" s="409"/>
      <c r="EV240" s="409"/>
      <c r="EW240" s="409"/>
      <c r="EX240" s="409"/>
      <c r="EY240" s="409"/>
      <c r="EZ240" s="409"/>
      <c r="FA240" s="409"/>
      <c r="FB240" s="409"/>
      <c r="FC240" s="409"/>
      <c r="FD240" s="409"/>
      <c r="FE240" s="409"/>
      <c r="FF240" s="409"/>
      <c r="FG240" s="409"/>
      <c r="FH240" s="409"/>
      <c r="FI240" s="409"/>
      <c r="FJ240" s="409"/>
      <c r="FK240" s="409"/>
      <c r="FL240" s="409"/>
      <c r="FM240" s="409"/>
      <c r="FN240" s="409"/>
      <c r="FO240" s="409"/>
      <c r="FP240" s="409"/>
      <c r="FQ240" s="409"/>
      <c r="FR240" s="409"/>
      <c r="FS240" s="409"/>
      <c r="FT240" s="409"/>
      <c r="FU240" s="409"/>
      <c r="FV240" s="409"/>
      <c r="FW240" s="409"/>
      <c r="FX240" s="409"/>
      <c r="FY240" s="409"/>
      <c r="FZ240" s="409"/>
      <c r="GA240" s="409"/>
      <c r="GB240" s="409"/>
      <c r="GC240" s="409"/>
      <c r="GD240" s="409"/>
      <c r="GE240" s="409"/>
      <c r="GF240" s="409"/>
      <c r="GG240" s="409"/>
      <c r="GH240" s="409"/>
      <c r="GI240" s="409"/>
      <c r="GJ240" s="409"/>
      <c r="GK240" s="409"/>
      <c r="GL240" s="409"/>
      <c r="GM240" s="409"/>
      <c r="GN240" s="409"/>
      <c r="GO240" s="409"/>
      <c r="GP240" s="409"/>
      <c r="GQ240" s="409"/>
      <c r="GR240" s="409"/>
      <c r="GS240" s="409"/>
      <c r="GT240" s="409"/>
      <c r="GU240" s="409"/>
      <c r="GV240" s="409"/>
      <c r="GW240" s="409"/>
      <c r="GX240" s="409"/>
      <c r="GY240" s="409"/>
      <c r="GZ240" s="409"/>
      <c r="HA240" s="409"/>
      <c r="HB240" s="409"/>
      <c r="HC240" s="409"/>
      <c r="HD240" s="409"/>
      <c r="HE240" s="409"/>
      <c r="HF240" s="409"/>
      <c r="HG240" s="409"/>
      <c r="HH240" s="409"/>
      <c r="HI240" s="409"/>
      <c r="HJ240" s="409"/>
      <c r="HK240" s="409"/>
      <c r="HL240" s="409"/>
      <c r="HM240" s="409"/>
      <c r="HN240" s="409"/>
      <c r="HO240" s="409"/>
      <c r="HP240" s="409"/>
      <c r="HQ240" s="409"/>
      <c r="HR240" s="409"/>
      <c r="HS240" s="409"/>
      <c r="HT240" s="409"/>
      <c r="HU240" s="409"/>
      <c r="HV240" s="409"/>
      <c r="HW240" s="409"/>
      <c r="HX240" s="409"/>
      <c r="HY240" s="409"/>
      <c r="HZ240" s="409"/>
      <c r="IA240" s="409"/>
      <c r="IB240" s="409"/>
      <c r="IC240" s="409"/>
      <c r="ID240" s="409"/>
      <c r="IE240" s="409"/>
      <c r="IF240" s="409"/>
      <c r="IG240" s="409"/>
      <c r="IH240" s="409"/>
      <c r="II240" s="409"/>
      <c r="IJ240" s="409"/>
      <c r="IK240" s="409"/>
      <c r="IL240" s="409"/>
      <c r="IM240" s="409"/>
      <c r="IN240" s="409"/>
      <c r="IO240" s="409"/>
      <c r="IP240" s="409"/>
      <c r="IQ240" s="409"/>
      <c r="IR240" s="409"/>
      <c r="IS240" s="409"/>
      <c r="IT240" s="409"/>
      <c r="IU240" s="409"/>
      <c r="IV240" s="409"/>
    </row>
    <row r="241" spans="1:256" s="404" customFormat="1" ht="30">
      <c r="A241" s="67">
        <v>232</v>
      </c>
      <c r="B241" s="456" t="s">
        <v>4993</v>
      </c>
      <c r="C241" s="488" t="s">
        <v>1584</v>
      </c>
      <c r="D241" s="456" t="s">
        <v>1622</v>
      </c>
      <c r="E241" s="456" t="s">
        <v>5446</v>
      </c>
      <c r="F241" s="456" t="s">
        <v>1643</v>
      </c>
      <c r="G241" s="456" t="s">
        <v>5447</v>
      </c>
      <c r="H241" s="456" t="s">
        <v>5881</v>
      </c>
      <c r="I241" s="456" t="s">
        <v>311</v>
      </c>
      <c r="J241" s="435"/>
      <c r="K241" s="435"/>
      <c r="L241" s="338"/>
      <c r="M241" s="405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409"/>
      <c r="AA241" s="409"/>
      <c r="AB241" s="409"/>
      <c r="AC241" s="409"/>
      <c r="AD241" s="409"/>
      <c r="AE241" s="409"/>
      <c r="AF241" s="409"/>
      <c r="AG241" s="409"/>
      <c r="AH241" s="409"/>
      <c r="AI241" s="409"/>
      <c r="AJ241" s="409"/>
      <c r="AK241" s="409"/>
      <c r="AL241" s="409"/>
      <c r="AM241" s="409"/>
      <c r="AN241" s="409"/>
      <c r="AO241" s="409"/>
      <c r="AP241" s="409"/>
      <c r="AQ241" s="409"/>
      <c r="AR241" s="409"/>
      <c r="AS241" s="409"/>
      <c r="AT241" s="409"/>
      <c r="AU241" s="409"/>
      <c r="AV241" s="409"/>
      <c r="AW241" s="409"/>
      <c r="AX241" s="409"/>
      <c r="AY241" s="409"/>
      <c r="AZ241" s="409"/>
      <c r="BA241" s="409"/>
      <c r="BB241" s="409"/>
      <c r="BC241" s="409"/>
      <c r="BD241" s="409"/>
      <c r="BE241" s="409"/>
      <c r="BF241" s="409"/>
      <c r="BG241" s="409"/>
      <c r="BH241" s="409"/>
      <c r="BI241" s="409"/>
      <c r="BJ241" s="409"/>
      <c r="BK241" s="409"/>
      <c r="BL241" s="409"/>
      <c r="BM241" s="409"/>
      <c r="BN241" s="409"/>
      <c r="BO241" s="409"/>
      <c r="BP241" s="409"/>
      <c r="BQ241" s="409"/>
      <c r="BR241" s="409"/>
      <c r="BS241" s="409"/>
      <c r="BT241" s="409"/>
      <c r="BU241" s="409"/>
      <c r="BV241" s="409"/>
      <c r="BW241" s="409"/>
      <c r="BX241" s="409"/>
      <c r="BY241" s="409"/>
      <c r="BZ241" s="409"/>
      <c r="CA241" s="409"/>
      <c r="CB241" s="409"/>
      <c r="CC241" s="409"/>
      <c r="CD241" s="409"/>
      <c r="CE241" s="409"/>
      <c r="CF241" s="409"/>
      <c r="CG241" s="409"/>
      <c r="CH241" s="409"/>
      <c r="CI241" s="409"/>
      <c r="CJ241" s="409"/>
      <c r="CK241" s="409"/>
      <c r="CL241" s="409"/>
      <c r="CM241" s="409"/>
      <c r="CN241" s="409"/>
      <c r="CO241" s="409"/>
      <c r="CP241" s="409"/>
      <c r="CQ241" s="409"/>
      <c r="CR241" s="409"/>
      <c r="CS241" s="409"/>
      <c r="CT241" s="409"/>
      <c r="CU241" s="409"/>
      <c r="CV241" s="409"/>
      <c r="CW241" s="409"/>
      <c r="CX241" s="409"/>
      <c r="CY241" s="409"/>
      <c r="CZ241" s="409"/>
      <c r="DA241" s="409"/>
      <c r="DB241" s="409"/>
      <c r="DC241" s="409"/>
      <c r="DD241" s="409"/>
      <c r="DE241" s="409"/>
      <c r="DF241" s="409"/>
      <c r="DG241" s="409"/>
      <c r="DH241" s="409"/>
      <c r="DI241" s="409"/>
      <c r="DJ241" s="409"/>
      <c r="DK241" s="409"/>
      <c r="DL241" s="409"/>
      <c r="DM241" s="409"/>
      <c r="DN241" s="409"/>
      <c r="DO241" s="409"/>
      <c r="DP241" s="409"/>
      <c r="DQ241" s="409"/>
      <c r="DR241" s="409"/>
      <c r="DS241" s="409"/>
      <c r="DT241" s="409"/>
      <c r="DU241" s="409"/>
      <c r="DV241" s="409"/>
      <c r="DW241" s="409"/>
      <c r="DX241" s="409"/>
      <c r="DY241" s="409"/>
      <c r="DZ241" s="409"/>
      <c r="EA241" s="409"/>
      <c r="EB241" s="409"/>
      <c r="EC241" s="409"/>
      <c r="ED241" s="409"/>
      <c r="EE241" s="409"/>
      <c r="EF241" s="409"/>
      <c r="EG241" s="409"/>
      <c r="EH241" s="409"/>
      <c r="EI241" s="409"/>
      <c r="EJ241" s="409"/>
      <c r="EK241" s="409"/>
      <c r="EL241" s="409"/>
      <c r="EM241" s="409"/>
      <c r="EN241" s="409"/>
      <c r="EO241" s="409"/>
      <c r="EP241" s="409"/>
      <c r="EQ241" s="409"/>
      <c r="ER241" s="409"/>
      <c r="ES241" s="409"/>
      <c r="ET241" s="409"/>
      <c r="EU241" s="409"/>
      <c r="EV241" s="409"/>
      <c r="EW241" s="409"/>
      <c r="EX241" s="409"/>
      <c r="EY241" s="409"/>
      <c r="EZ241" s="409"/>
      <c r="FA241" s="409"/>
      <c r="FB241" s="409"/>
      <c r="FC241" s="409"/>
      <c r="FD241" s="409"/>
      <c r="FE241" s="409"/>
      <c r="FF241" s="409"/>
      <c r="FG241" s="409"/>
      <c r="FH241" s="409"/>
      <c r="FI241" s="409"/>
      <c r="FJ241" s="409"/>
      <c r="FK241" s="409"/>
      <c r="FL241" s="409"/>
      <c r="FM241" s="409"/>
      <c r="FN241" s="409"/>
      <c r="FO241" s="409"/>
      <c r="FP241" s="409"/>
      <c r="FQ241" s="409"/>
      <c r="FR241" s="409"/>
      <c r="FS241" s="409"/>
      <c r="FT241" s="409"/>
      <c r="FU241" s="409"/>
      <c r="FV241" s="409"/>
      <c r="FW241" s="409"/>
      <c r="FX241" s="409"/>
      <c r="FY241" s="409"/>
      <c r="FZ241" s="409"/>
      <c r="GA241" s="409"/>
      <c r="GB241" s="409"/>
      <c r="GC241" s="409"/>
      <c r="GD241" s="409"/>
      <c r="GE241" s="409"/>
      <c r="GF241" s="409"/>
      <c r="GG241" s="409"/>
      <c r="GH241" s="409"/>
      <c r="GI241" s="409"/>
      <c r="GJ241" s="409"/>
      <c r="GK241" s="409"/>
      <c r="GL241" s="409"/>
      <c r="GM241" s="409"/>
      <c r="GN241" s="409"/>
      <c r="GO241" s="409"/>
      <c r="GP241" s="409"/>
      <c r="GQ241" s="409"/>
      <c r="GR241" s="409"/>
      <c r="GS241" s="409"/>
      <c r="GT241" s="409"/>
      <c r="GU241" s="409"/>
      <c r="GV241" s="409"/>
      <c r="GW241" s="409"/>
      <c r="GX241" s="409"/>
      <c r="GY241" s="409"/>
      <c r="GZ241" s="409"/>
      <c r="HA241" s="409"/>
      <c r="HB241" s="409"/>
      <c r="HC241" s="409"/>
      <c r="HD241" s="409"/>
      <c r="HE241" s="409"/>
      <c r="HF241" s="409"/>
      <c r="HG241" s="409"/>
      <c r="HH241" s="409"/>
      <c r="HI241" s="409"/>
      <c r="HJ241" s="409"/>
      <c r="HK241" s="409"/>
      <c r="HL241" s="409"/>
      <c r="HM241" s="409"/>
      <c r="HN241" s="409"/>
      <c r="HO241" s="409"/>
      <c r="HP241" s="409"/>
      <c r="HQ241" s="409"/>
      <c r="HR241" s="409"/>
      <c r="HS241" s="409"/>
      <c r="HT241" s="409"/>
      <c r="HU241" s="409"/>
      <c r="HV241" s="409"/>
      <c r="HW241" s="409"/>
      <c r="HX241" s="409"/>
      <c r="HY241" s="409"/>
      <c r="HZ241" s="409"/>
      <c r="IA241" s="409"/>
      <c r="IB241" s="409"/>
      <c r="IC241" s="409"/>
      <c r="ID241" s="409"/>
      <c r="IE241" s="409"/>
      <c r="IF241" s="409"/>
      <c r="IG241" s="409"/>
      <c r="IH241" s="409"/>
      <c r="II241" s="409"/>
      <c r="IJ241" s="409"/>
      <c r="IK241" s="409"/>
      <c r="IL241" s="409"/>
      <c r="IM241" s="409"/>
      <c r="IN241" s="409"/>
      <c r="IO241" s="409"/>
      <c r="IP241" s="409"/>
      <c r="IQ241" s="409"/>
      <c r="IR241" s="409"/>
      <c r="IS241" s="409"/>
      <c r="IT241" s="409"/>
      <c r="IU241" s="409"/>
      <c r="IV241" s="409"/>
    </row>
    <row r="242" spans="1:256" s="404" customFormat="1" ht="30">
      <c r="A242" s="65">
        <v>233</v>
      </c>
      <c r="B242" s="456" t="s">
        <v>4993</v>
      </c>
      <c r="C242" s="488" t="s">
        <v>1584</v>
      </c>
      <c r="D242" s="456" t="s">
        <v>4991</v>
      </c>
      <c r="E242" s="456" t="s">
        <v>1630</v>
      </c>
      <c r="F242" s="456" t="s">
        <v>5448</v>
      </c>
      <c r="G242" s="456" t="s">
        <v>5449</v>
      </c>
      <c r="H242" s="456" t="s">
        <v>5882</v>
      </c>
      <c r="I242" s="456" t="s">
        <v>311</v>
      </c>
      <c r="J242" s="435"/>
      <c r="K242" s="435"/>
      <c r="L242" s="338"/>
      <c r="M242" s="405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  <c r="AA242" s="409"/>
      <c r="AB242" s="409"/>
      <c r="AC242" s="409"/>
      <c r="AD242" s="409"/>
      <c r="AE242" s="409"/>
      <c r="AF242" s="409"/>
      <c r="AG242" s="409"/>
      <c r="AH242" s="409"/>
      <c r="AI242" s="409"/>
      <c r="AJ242" s="409"/>
      <c r="AK242" s="409"/>
      <c r="AL242" s="409"/>
      <c r="AM242" s="409"/>
      <c r="AN242" s="409"/>
      <c r="AO242" s="409"/>
      <c r="AP242" s="409"/>
      <c r="AQ242" s="409"/>
      <c r="AR242" s="409"/>
      <c r="AS242" s="409"/>
      <c r="AT242" s="409"/>
      <c r="AU242" s="409"/>
      <c r="AV242" s="409"/>
      <c r="AW242" s="409"/>
      <c r="AX242" s="409"/>
      <c r="AY242" s="409"/>
      <c r="AZ242" s="409"/>
      <c r="BA242" s="409"/>
      <c r="BB242" s="409"/>
      <c r="BC242" s="409"/>
      <c r="BD242" s="409"/>
      <c r="BE242" s="409"/>
      <c r="BF242" s="409"/>
      <c r="BG242" s="409"/>
      <c r="BH242" s="409"/>
      <c r="BI242" s="409"/>
      <c r="BJ242" s="409"/>
      <c r="BK242" s="409"/>
      <c r="BL242" s="409"/>
      <c r="BM242" s="409"/>
      <c r="BN242" s="409"/>
      <c r="BO242" s="409"/>
      <c r="BP242" s="409"/>
      <c r="BQ242" s="409"/>
      <c r="BR242" s="409"/>
      <c r="BS242" s="409"/>
      <c r="BT242" s="409"/>
      <c r="BU242" s="409"/>
      <c r="BV242" s="409"/>
      <c r="BW242" s="409"/>
      <c r="BX242" s="409"/>
      <c r="BY242" s="409"/>
      <c r="BZ242" s="409"/>
      <c r="CA242" s="409"/>
      <c r="CB242" s="409"/>
      <c r="CC242" s="409"/>
      <c r="CD242" s="409"/>
      <c r="CE242" s="409"/>
      <c r="CF242" s="409"/>
      <c r="CG242" s="409"/>
      <c r="CH242" s="409"/>
      <c r="CI242" s="409"/>
      <c r="CJ242" s="409"/>
      <c r="CK242" s="409"/>
      <c r="CL242" s="409"/>
      <c r="CM242" s="409"/>
      <c r="CN242" s="409"/>
      <c r="CO242" s="409"/>
      <c r="CP242" s="409"/>
      <c r="CQ242" s="409"/>
      <c r="CR242" s="409"/>
      <c r="CS242" s="409"/>
      <c r="CT242" s="409"/>
      <c r="CU242" s="409"/>
      <c r="CV242" s="409"/>
      <c r="CW242" s="409"/>
      <c r="CX242" s="409"/>
      <c r="CY242" s="409"/>
      <c r="CZ242" s="409"/>
      <c r="DA242" s="409"/>
      <c r="DB242" s="409"/>
      <c r="DC242" s="409"/>
      <c r="DD242" s="409"/>
      <c r="DE242" s="409"/>
      <c r="DF242" s="409"/>
      <c r="DG242" s="409"/>
      <c r="DH242" s="409"/>
      <c r="DI242" s="409"/>
      <c r="DJ242" s="409"/>
      <c r="DK242" s="409"/>
      <c r="DL242" s="409"/>
      <c r="DM242" s="409"/>
      <c r="DN242" s="409"/>
      <c r="DO242" s="409"/>
      <c r="DP242" s="409"/>
      <c r="DQ242" s="409"/>
      <c r="DR242" s="409"/>
      <c r="DS242" s="409"/>
      <c r="DT242" s="409"/>
      <c r="DU242" s="409"/>
      <c r="DV242" s="409"/>
      <c r="DW242" s="409"/>
      <c r="DX242" s="409"/>
      <c r="DY242" s="409"/>
      <c r="DZ242" s="409"/>
      <c r="EA242" s="409"/>
      <c r="EB242" s="409"/>
      <c r="EC242" s="409"/>
      <c r="ED242" s="409"/>
      <c r="EE242" s="409"/>
      <c r="EF242" s="409"/>
      <c r="EG242" s="409"/>
      <c r="EH242" s="409"/>
      <c r="EI242" s="409"/>
      <c r="EJ242" s="409"/>
      <c r="EK242" s="409"/>
      <c r="EL242" s="409"/>
      <c r="EM242" s="409"/>
      <c r="EN242" s="409"/>
      <c r="EO242" s="409"/>
      <c r="EP242" s="409"/>
      <c r="EQ242" s="409"/>
      <c r="ER242" s="409"/>
      <c r="ES242" s="409"/>
      <c r="ET242" s="409"/>
      <c r="EU242" s="409"/>
      <c r="EV242" s="409"/>
      <c r="EW242" s="409"/>
      <c r="EX242" s="409"/>
      <c r="EY242" s="409"/>
      <c r="EZ242" s="409"/>
      <c r="FA242" s="409"/>
      <c r="FB242" s="409"/>
      <c r="FC242" s="409"/>
      <c r="FD242" s="409"/>
      <c r="FE242" s="409"/>
      <c r="FF242" s="409"/>
      <c r="FG242" s="409"/>
      <c r="FH242" s="409"/>
      <c r="FI242" s="409"/>
      <c r="FJ242" s="409"/>
      <c r="FK242" s="409"/>
      <c r="FL242" s="409"/>
      <c r="FM242" s="409"/>
      <c r="FN242" s="409"/>
      <c r="FO242" s="409"/>
      <c r="FP242" s="409"/>
      <c r="FQ242" s="409"/>
      <c r="FR242" s="409"/>
      <c r="FS242" s="409"/>
      <c r="FT242" s="409"/>
      <c r="FU242" s="409"/>
      <c r="FV242" s="409"/>
      <c r="FW242" s="409"/>
      <c r="FX242" s="409"/>
      <c r="FY242" s="409"/>
      <c r="FZ242" s="409"/>
      <c r="GA242" s="409"/>
      <c r="GB242" s="409"/>
      <c r="GC242" s="409"/>
      <c r="GD242" s="409"/>
      <c r="GE242" s="409"/>
      <c r="GF242" s="409"/>
      <c r="GG242" s="409"/>
      <c r="GH242" s="409"/>
      <c r="GI242" s="409"/>
      <c r="GJ242" s="409"/>
      <c r="GK242" s="409"/>
      <c r="GL242" s="409"/>
      <c r="GM242" s="409"/>
      <c r="GN242" s="409"/>
      <c r="GO242" s="409"/>
      <c r="GP242" s="409"/>
      <c r="GQ242" s="409"/>
      <c r="GR242" s="409"/>
      <c r="GS242" s="409"/>
      <c r="GT242" s="409"/>
      <c r="GU242" s="409"/>
      <c r="GV242" s="409"/>
      <c r="GW242" s="409"/>
      <c r="GX242" s="409"/>
      <c r="GY242" s="409"/>
      <c r="GZ242" s="409"/>
      <c r="HA242" s="409"/>
      <c r="HB242" s="409"/>
      <c r="HC242" s="409"/>
      <c r="HD242" s="409"/>
      <c r="HE242" s="409"/>
      <c r="HF242" s="409"/>
      <c r="HG242" s="409"/>
      <c r="HH242" s="409"/>
      <c r="HI242" s="409"/>
      <c r="HJ242" s="409"/>
      <c r="HK242" s="409"/>
      <c r="HL242" s="409"/>
      <c r="HM242" s="409"/>
      <c r="HN242" s="409"/>
      <c r="HO242" s="409"/>
      <c r="HP242" s="409"/>
      <c r="HQ242" s="409"/>
      <c r="HR242" s="409"/>
      <c r="HS242" s="409"/>
      <c r="HT242" s="409"/>
      <c r="HU242" s="409"/>
      <c r="HV242" s="409"/>
      <c r="HW242" s="409"/>
      <c r="HX242" s="409"/>
      <c r="HY242" s="409"/>
      <c r="HZ242" s="409"/>
      <c r="IA242" s="409"/>
      <c r="IB242" s="409"/>
      <c r="IC242" s="409"/>
      <c r="ID242" s="409"/>
      <c r="IE242" s="409"/>
      <c r="IF242" s="409"/>
      <c r="IG242" s="409"/>
      <c r="IH242" s="409"/>
      <c r="II242" s="409"/>
      <c r="IJ242" s="409"/>
      <c r="IK242" s="409"/>
      <c r="IL242" s="409"/>
      <c r="IM242" s="409"/>
      <c r="IN242" s="409"/>
      <c r="IO242" s="409"/>
      <c r="IP242" s="409"/>
      <c r="IQ242" s="409"/>
      <c r="IR242" s="409"/>
      <c r="IS242" s="409"/>
      <c r="IT242" s="409"/>
      <c r="IU242" s="409"/>
      <c r="IV242" s="409"/>
    </row>
    <row r="243" spans="1:256" s="404" customFormat="1" ht="30">
      <c r="A243" s="67">
        <v>234</v>
      </c>
      <c r="B243" s="456" t="s">
        <v>4993</v>
      </c>
      <c r="C243" s="488" t="s">
        <v>1584</v>
      </c>
      <c r="D243" s="456" t="s">
        <v>1585</v>
      </c>
      <c r="E243" s="456" t="s">
        <v>5450</v>
      </c>
      <c r="F243" s="456" t="s">
        <v>5451</v>
      </c>
      <c r="G243" s="456" t="s">
        <v>5452</v>
      </c>
      <c r="H243" s="456" t="s">
        <v>5883</v>
      </c>
      <c r="I243" s="456" t="s">
        <v>311</v>
      </c>
      <c r="J243" s="435"/>
      <c r="K243" s="435"/>
      <c r="L243" s="338"/>
      <c r="M243" s="405"/>
      <c r="N243" s="409"/>
      <c r="O243" s="409"/>
      <c r="P243" s="409"/>
      <c r="Q243" s="409"/>
      <c r="R243" s="409"/>
      <c r="S243" s="409"/>
      <c r="T243" s="409"/>
      <c r="U243" s="409"/>
      <c r="V243" s="409"/>
      <c r="W243" s="409"/>
      <c r="X243" s="409"/>
      <c r="Y243" s="409"/>
      <c r="Z243" s="409"/>
      <c r="AA243" s="409"/>
      <c r="AB243" s="409"/>
      <c r="AC243" s="409"/>
      <c r="AD243" s="409"/>
      <c r="AE243" s="409"/>
      <c r="AF243" s="409"/>
      <c r="AG243" s="409"/>
      <c r="AH243" s="409"/>
      <c r="AI243" s="409"/>
      <c r="AJ243" s="409"/>
      <c r="AK243" s="409"/>
      <c r="AL243" s="409"/>
      <c r="AM243" s="409"/>
      <c r="AN243" s="409"/>
      <c r="AO243" s="409"/>
      <c r="AP243" s="409"/>
      <c r="AQ243" s="409"/>
      <c r="AR243" s="409"/>
      <c r="AS243" s="409"/>
      <c r="AT243" s="409"/>
      <c r="AU243" s="409"/>
      <c r="AV243" s="409"/>
      <c r="AW243" s="409"/>
      <c r="AX243" s="409"/>
      <c r="AY243" s="409"/>
      <c r="AZ243" s="409"/>
      <c r="BA243" s="409"/>
      <c r="BB243" s="409"/>
      <c r="BC243" s="409"/>
      <c r="BD243" s="409"/>
      <c r="BE243" s="409"/>
      <c r="BF243" s="409"/>
      <c r="BG243" s="409"/>
      <c r="BH243" s="409"/>
      <c r="BI243" s="409"/>
      <c r="BJ243" s="409"/>
      <c r="BK243" s="409"/>
      <c r="BL243" s="409"/>
      <c r="BM243" s="409"/>
      <c r="BN243" s="409"/>
      <c r="BO243" s="409"/>
      <c r="BP243" s="409"/>
      <c r="BQ243" s="409"/>
      <c r="BR243" s="409"/>
      <c r="BS243" s="409"/>
      <c r="BT243" s="409"/>
      <c r="BU243" s="409"/>
      <c r="BV243" s="409"/>
      <c r="BW243" s="409"/>
      <c r="BX243" s="409"/>
      <c r="BY243" s="409"/>
      <c r="BZ243" s="409"/>
      <c r="CA243" s="409"/>
      <c r="CB243" s="409"/>
      <c r="CC243" s="409"/>
      <c r="CD243" s="409"/>
      <c r="CE243" s="409"/>
      <c r="CF243" s="409"/>
      <c r="CG243" s="409"/>
      <c r="CH243" s="409"/>
      <c r="CI243" s="409"/>
      <c r="CJ243" s="409"/>
      <c r="CK243" s="409"/>
      <c r="CL243" s="409"/>
      <c r="CM243" s="409"/>
      <c r="CN243" s="409"/>
      <c r="CO243" s="409"/>
      <c r="CP243" s="409"/>
      <c r="CQ243" s="409"/>
      <c r="CR243" s="409"/>
      <c r="CS243" s="409"/>
      <c r="CT243" s="409"/>
      <c r="CU243" s="409"/>
      <c r="CV243" s="409"/>
      <c r="CW243" s="409"/>
      <c r="CX243" s="409"/>
      <c r="CY243" s="409"/>
      <c r="CZ243" s="409"/>
      <c r="DA243" s="409"/>
      <c r="DB243" s="409"/>
      <c r="DC243" s="409"/>
      <c r="DD243" s="409"/>
      <c r="DE243" s="409"/>
      <c r="DF243" s="409"/>
      <c r="DG243" s="409"/>
      <c r="DH243" s="409"/>
      <c r="DI243" s="409"/>
      <c r="DJ243" s="409"/>
      <c r="DK243" s="409"/>
      <c r="DL243" s="409"/>
      <c r="DM243" s="409"/>
      <c r="DN243" s="409"/>
      <c r="DO243" s="409"/>
      <c r="DP243" s="409"/>
      <c r="DQ243" s="409"/>
      <c r="DR243" s="409"/>
      <c r="DS243" s="409"/>
      <c r="DT243" s="409"/>
      <c r="DU243" s="409"/>
      <c r="DV243" s="409"/>
      <c r="DW243" s="409"/>
      <c r="DX243" s="409"/>
      <c r="DY243" s="409"/>
      <c r="DZ243" s="409"/>
      <c r="EA243" s="409"/>
      <c r="EB243" s="409"/>
      <c r="EC243" s="409"/>
      <c r="ED243" s="409"/>
      <c r="EE243" s="409"/>
      <c r="EF243" s="409"/>
      <c r="EG243" s="409"/>
      <c r="EH243" s="409"/>
      <c r="EI243" s="409"/>
      <c r="EJ243" s="409"/>
      <c r="EK243" s="409"/>
      <c r="EL243" s="409"/>
      <c r="EM243" s="409"/>
      <c r="EN243" s="409"/>
      <c r="EO243" s="409"/>
      <c r="EP243" s="409"/>
      <c r="EQ243" s="409"/>
      <c r="ER243" s="409"/>
      <c r="ES243" s="409"/>
      <c r="ET243" s="409"/>
      <c r="EU243" s="409"/>
      <c r="EV243" s="409"/>
      <c r="EW243" s="409"/>
      <c r="EX243" s="409"/>
      <c r="EY243" s="409"/>
      <c r="EZ243" s="409"/>
      <c r="FA243" s="409"/>
      <c r="FB243" s="409"/>
      <c r="FC243" s="409"/>
      <c r="FD243" s="409"/>
      <c r="FE243" s="409"/>
      <c r="FF243" s="409"/>
      <c r="FG243" s="409"/>
      <c r="FH243" s="409"/>
      <c r="FI243" s="409"/>
      <c r="FJ243" s="409"/>
      <c r="FK243" s="409"/>
      <c r="FL243" s="409"/>
      <c r="FM243" s="409"/>
      <c r="FN243" s="409"/>
      <c r="FO243" s="409"/>
      <c r="FP243" s="409"/>
      <c r="FQ243" s="409"/>
      <c r="FR243" s="409"/>
      <c r="FS243" s="409"/>
      <c r="FT243" s="409"/>
      <c r="FU243" s="409"/>
      <c r="FV243" s="409"/>
      <c r="FW243" s="409"/>
      <c r="FX243" s="409"/>
      <c r="FY243" s="409"/>
      <c r="FZ243" s="409"/>
      <c r="GA243" s="409"/>
      <c r="GB243" s="409"/>
      <c r="GC243" s="409"/>
      <c r="GD243" s="409"/>
      <c r="GE243" s="409"/>
      <c r="GF243" s="409"/>
      <c r="GG243" s="409"/>
      <c r="GH243" s="409"/>
      <c r="GI243" s="409"/>
      <c r="GJ243" s="409"/>
      <c r="GK243" s="409"/>
      <c r="GL243" s="409"/>
      <c r="GM243" s="409"/>
      <c r="GN243" s="409"/>
      <c r="GO243" s="409"/>
      <c r="GP243" s="409"/>
      <c r="GQ243" s="409"/>
      <c r="GR243" s="409"/>
      <c r="GS243" s="409"/>
      <c r="GT243" s="409"/>
      <c r="GU243" s="409"/>
      <c r="GV243" s="409"/>
      <c r="GW243" s="409"/>
      <c r="GX243" s="409"/>
      <c r="GY243" s="409"/>
      <c r="GZ243" s="409"/>
      <c r="HA243" s="409"/>
      <c r="HB243" s="409"/>
      <c r="HC243" s="409"/>
      <c r="HD243" s="409"/>
      <c r="HE243" s="409"/>
      <c r="HF243" s="409"/>
      <c r="HG243" s="409"/>
      <c r="HH243" s="409"/>
      <c r="HI243" s="409"/>
      <c r="HJ243" s="409"/>
      <c r="HK243" s="409"/>
      <c r="HL243" s="409"/>
      <c r="HM243" s="409"/>
      <c r="HN243" s="409"/>
      <c r="HO243" s="409"/>
      <c r="HP243" s="409"/>
      <c r="HQ243" s="409"/>
      <c r="HR243" s="409"/>
      <c r="HS243" s="409"/>
      <c r="HT243" s="409"/>
      <c r="HU243" s="409"/>
      <c r="HV243" s="409"/>
      <c r="HW243" s="409"/>
      <c r="HX243" s="409"/>
      <c r="HY243" s="409"/>
      <c r="HZ243" s="409"/>
      <c r="IA243" s="409"/>
      <c r="IB243" s="409"/>
      <c r="IC243" s="409"/>
      <c r="ID243" s="409"/>
      <c r="IE243" s="409"/>
      <c r="IF243" s="409"/>
      <c r="IG243" s="409"/>
      <c r="IH243" s="409"/>
      <c r="II243" s="409"/>
      <c r="IJ243" s="409"/>
      <c r="IK243" s="409"/>
      <c r="IL243" s="409"/>
      <c r="IM243" s="409"/>
      <c r="IN243" s="409"/>
      <c r="IO243" s="409"/>
      <c r="IP243" s="409"/>
      <c r="IQ243" s="409"/>
      <c r="IR243" s="409"/>
      <c r="IS243" s="409"/>
      <c r="IT243" s="409"/>
      <c r="IU243" s="409"/>
      <c r="IV243" s="409"/>
    </row>
    <row r="244" spans="1:256" s="404" customFormat="1" ht="30">
      <c r="A244" s="67">
        <v>235</v>
      </c>
      <c r="B244" s="456" t="s">
        <v>4993</v>
      </c>
      <c r="C244" s="488" t="s">
        <v>1584</v>
      </c>
      <c r="D244" s="456" t="s">
        <v>4977</v>
      </c>
      <c r="E244" s="456" t="s">
        <v>5453</v>
      </c>
      <c r="F244" s="456" t="s">
        <v>5175</v>
      </c>
      <c r="G244" s="456" t="s">
        <v>5454</v>
      </c>
      <c r="H244" s="456" t="s">
        <v>5884</v>
      </c>
      <c r="I244" s="456" t="s">
        <v>311</v>
      </c>
      <c r="J244" s="435"/>
      <c r="K244" s="435"/>
      <c r="L244" s="338"/>
      <c r="M244" s="405"/>
      <c r="N244" s="409"/>
      <c r="O244" s="409"/>
      <c r="P244" s="409"/>
      <c r="Q244" s="409"/>
      <c r="R244" s="409"/>
      <c r="S244" s="409"/>
      <c r="T244" s="409"/>
      <c r="U244" s="409"/>
      <c r="V244" s="409"/>
      <c r="W244" s="409"/>
      <c r="X244" s="409"/>
      <c r="Y244" s="409"/>
      <c r="Z244" s="409"/>
      <c r="AA244" s="409"/>
      <c r="AB244" s="409"/>
      <c r="AC244" s="409"/>
      <c r="AD244" s="409"/>
      <c r="AE244" s="409"/>
      <c r="AF244" s="409"/>
      <c r="AG244" s="409"/>
      <c r="AH244" s="409"/>
      <c r="AI244" s="409"/>
      <c r="AJ244" s="409"/>
      <c r="AK244" s="409"/>
      <c r="AL244" s="409"/>
      <c r="AM244" s="409"/>
      <c r="AN244" s="409"/>
      <c r="AO244" s="409"/>
      <c r="AP244" s="409"/>
      <c r="AQ244" s="409"/>
      <c r="AR244" s="409"/>
      <c r="AS244" s="409"/>
      <c r="AT244" s="409"/>
      <c r="AU244" s="409"/>
      <c r="AV244" s="409"/>
      <c r="AW244" s="409"/>
      <c r="AX244" s="409"/>
      <c r="AY244" s="409"/>
      <c r="AZ244" s="409"/>
      <c r="BA244" s="409"/>
      <c r="BB244" s="409"/>
      <c r="BC244" s="409"/>
      <c r="BD244" s="409"/>
      <c r="BE244" s="409"/>
      <c r="BF244" s="409"/>
      <c r="BG244" s="409"/>
      <c r="BH244" s="409"/>
      <c r="BI244" s="409"/>
      <c r="BJ244" s="409"/>
      <c r="BK244" s="409"/>
      <c r="BL244" s="409"/>
      <c r="BM244" s="409"/>
      <c r="BN244" s="409"/>
      <c r="BO244" s="409"/>
      <c r="BP244" s="409"/>
      <c r="BQ244" s="409"/>
      <c r="BR244" s="409"/>
      <c r="BS244" s="409"/>
      <c r="BT244" s="409"/>
      <c r="BU244" s="409"/>
      <c r="BV244" s="409"/>
      <c r="BW244" s="409"/>
      <c r="BX244" s="409"/>
      <c r="BY244" s="409"/>
      <c r="BZ244" s="409"/>
      <c r="CA244" s="409"/>
      <c r="CB244" s="409"/>
      <c r="CC244" s="409"/>
      <c r="CD244" s="409"/>
      <c r="CE244" s="409"/>
      <c r="CF244" s="409"/>
      <c r="CG244" s="409"/>
      <c r="CH244" s="409"/>
      <c r="CI244" s="409"/>
      <c r="CJ244" s="409"/>
      <c r="CK244" s="409"/>
      <c r="CL244" s="409"/>
      <c r="CM244" s="409"/>
      <c r="CN244" s="409"/>
      <c r="CO244" s="409"/>
      <c r="CP244" s="409"/>
      <c r="CQ244" s="409"/>
      <c r="CR244" s="409"/>
      <c r="CS244" s="409"/>
      <c r="CT244" s="409"/>
      <c r="CU244" s="409"/>
      <c r="CV244" s="409"/>
      <c r="CW244" s="409"/>
      <c r="CX244" s="409"/>
      <c r="CY244" s="409"/>
      <c r="CZ244" s="409"/>
      <c r="DA244" s="409"/>
      <c r="DB244" s="409"/>
      <c r="DC244" s="409"/>
      <c r="DD244" s="409"/>
      <c r="DE244" s="409"/>
      <c r="DF244" s="409"/>
      <c r="DG244" s="409"/>
      <c r="DH244" s="409"/>
      <c r="DI244" s="409"/>
      <c r="DJ244" s="409"/>
      <c r="DK244" s="409"/>
      <c r="DL244" s="409"/>
      <c r="DM244" s="409"/>
      <c r="DN244" s="409"/>
      <c r="DO244" s="409"/>
      <c r="DP244" s="409"/>
      <c r="DQ244" s="409"/>
      <c r="DR244" s="409"/>
      <c r="DS244" s="409"/>
      <c r="DT244" s="409"/>
      <c r="DU244" s="409"/>
      <c r="DV244" s="409"/>
      <c r="DW244" s="409"/>
      <c r="DX244" s="409"/>
      <c r="DY244" s="409"/>
      <c r="DZ244" s="409"/>
      <c r="EA244" s="409"/>
      <c r="EB244" s="409"/>
      <c r="EC244" s="409"/>
      <c r="ED244" s="409"/>
      <c r="EE244" s="409"/>
      <c r="EF244" s="409"/>
      <c r="EG244" s="409"/>
      <c r="EH244" s="409"/>
      <c r="EI244" s="409"/>
      <c r="EJ244" s="409"/>
      <c r="EK244" s="409"/>
      <c r="EL244" s="409"/>
      <c r="EM244" s="409"/>
      <c r="EN244" s="409"/>
      <c r="EO244" s="409"/>
      <c r="EP244" s="409"/>
      <c r="EQ244" s="409"/>
      <c r="ER244" s="409"/>
      <c r="ES244" s="409"/>
      <c r="ET244" s="409"/>
      <c r="EU244" s="409"/>
      <c r="EV244" s="409"/>
      <c r="EW244" s="409"/>
      <c r="EX244" s="409"/>
      <c r="EY244" s="409"/>
      <c r="EZ244" s="409"/>
      <c r="FA244" s="409"/>
      <c r="FB244" s="409"/>
      <c r="FC244" s="409"/>
      <c r="FD244" s="409"/>
      <c r="FE244" s="409"/>
      <c r="FF244" s="409"/>
      <c r="FG244" s="409"/>
      <c r="FH244" s="409"/>
      <c r="FI244" s="409"/>
      <c r="FJ244" s="409"/>
      <c r="FK244" s="409"/>
      <c r="FL244" s="409"/>
      <c r="FM244" s="409"/>
      <c r="FN244" s="409"/>
      <c r="FO244" s="409"/>
      <c r="FP244" s="409"/>
      <c r="FQ244" s="409"/>
      <c r="FR244" s="409"/>
      <c r="FS244" s="409"/>
      <c r="FT244" s="409"/>
      <c r="FU244" s="409"/>
      <c r="FV244" s="409"/>
      <c r="FW244" s="409"/>
      <c r="FX244" s="409"/>
      <c r="FY244" s="409"/>
      <c r="FZ244" s="409"/>
      <c r="GA244" s="409"/>
      <c r="GB244" s="409"/>
      <c r="GC244" s="409"/>
      <c r="GD244" s="409"/>
      <c r="GE244" s="409"/>
      <c r="GF244" s="409"/>
      <c r="GG244" s="409"/>
      <c r="GH244" s="409"/>
      <c r="GI244" s="409"/>
      <c r="GJ244" s="409"/>
      <c r="GK244" s="409"/>
      <c r="GL244" s="409"/>
      <c r="GM244" s="409"/>
      <c r="GN244" s="409"/>
      <c r="GO244" s="409"/>
      <c r="GP244" s="409"/>
      <c r="GQ244" s="409"/>
      <c r="GR244" s="409"/>
      <c r="GS244" s="409"/>
      <c r="GT244" s="409"/>
      <c r="GU244" s="409"/>
      <c r="GV244" s="409"/>
      <c r="GW244" s="409"/>
      <c r="GX244" s="409"/>
      <c r="GY244" s="409"/>
      <c r="GZ244" s="409"/>
      <c r="HA244" s="409"/>
      <c r="HB244" s="409"/>
      <c r="HC244" s="409"/>
      <c r="HD244" s="409"/>
      <c r="HE244" s="409"/>
      <c r="HF244" s="409"/>
      <c r="HG244" s="409"/>
      <c r="HH244" s="409"/>
      <c r="HI244" s="409"/>
      <c r="HJ244" s="409"/>
      <c r="HK244" s="409"/>
      <c r="HL244" s="409"/>
      <c r="HM244" s="409"/>
      <c r="HN244" s="409"/>
      <c r="HO244" s="409"/>
      <c r="HP244" s="409"/>
      <c r="HQ244" s="409"/>
      <c r="HR244" s="409"/>
      <c r="HS244" s="409"/>
      <c r="HT244" s="409"/>
      <c r="HU244" s="409"/>
      <c r="HV244" s="409"/>
      <c r="HW244" s="409"/>
      <c r="HX244" s="409"/>
      <c r="HY244" s="409"/>
      <c r="HZ244" s="409"/>
      <c r="IA244" s="409"/>
      <c r="IB244" s="409"/>
      <c r="IC244" s="409"/>
      <c r="ID244" s="409"/>
      <c r="IE244" s="409"/>
      <c r="IF244" s="409"/>
      <c r="IG244" s="409"/>
      <c r="IH244" s="409"/>
      <c r="II244" s="409"/>
      <c r="IJ244" s="409"/>
      <c r="IK244" s="409"/>
      <c r="IL244" s="409"/>
      <c r="IM244" s="409"/>
      <c r="IN244" s="409"/>
      <c r="IO244" s="409"/>
      <c r="IP244" s="409"/>
      <c r="IQ244" s="409"/>
      <c r="IR244" s="409"/>
      <c r="IS244" s="409"/>
      <c r="IT244" s="409"/>
      <c r="IU244" s="409"/>
      <c r="IV244" s="409"/>
    </row>
    <row r="245" spans="1:256" s="404" customFormat="1" ht="30">
      <c r="A245" s="65">
        <v>236</v>
      </c>
      <c r="B245" s="456" t="s">
        <v>4993</v>
      </c>
      <c r="C245" s="488" t="s">
        <v>1584</v>
      </c>
      <c r="D245" s="456" t="s">
        <v>4977</v>
      </c>
      <c r="E245" s="456" t="s">
        <v>5455</v>
      </c>
      <c r="F245" s="456" t="s">
        <v>5276</v>
      </c>
      <c r="G245" s="456" t="s">
        <v>5456</v>
      </c>
      <c r="H245" s="456" t="s">
        <v>5885</v>
      </c>
      <c r="I245" s="456" t="s">
        <v>311</v>
      </c>
      <c r="J245" s="435"/>
      <c r="K245" s="435"/>
      <c r="L245" s="338"/>
      <c r="M245" s="405"/>
      <c r="N245" s="409"/>
      <c r="O245" s="409"/>
      <c r="P245" s="409"/>
      <c r="Q245" s="409"/>
      <c r="R245" s="409"/>
      <c r="S245" s="409"/>
      <c r="T245" s="409"/>
      <c r="U245" s="409"/>
      <c r="V245" s="409"/>
      <c r="W245" s="409"/>
      <c r="X245" s="409"/>
      <c r="Y245" s="409"/>
      <c r="Z245" s="409"/>
      <c r="AA245" s="409"/>
      <c r="AB245" s="409"/>
      <c r="AC245" s="409"/>
      <c r="AD245" s="409"/>
      <c r="AE245" s="409"/>
      <c r="AF245" s="409"/>
      <c r="AG245" s="409"/>
      <c r="AH245" s="409"/>
      <c r="AI245" s="409"/>
      <c r="AJ245" s="409"/>
      <c r="AK245" s="409"/>
      <c r="AL245" s="409"/>
      <c r="AM245" s="409"/>
      <c r="AN245" s="409"/>
      <c r="AO245" s="409"/>
      <c r="AP245" s="409"/>
      <c r="AQ245" s="409"/>
      <c r="AR245" s="409"/>
      <c r="AS245" s="409"/>
      <c r="AT245" s="409"/>
      <c r="AU245" s="409"/>
      <c r="AV245" s="409"/>
      <c r="AW245" s="409"/>
      <c r="AX245" s="409"/>
      <c r="AY245" s="409"/>
      <c r="AZ245" s="409"/>
      <c r="BA245" s="409"/>
      <c r="BB245" s="409"/>
      <c r="BC245" s="409"/>
      <c r="BD245" s="409"/>
      <c r="BE245" s="409"/>
      <c r="BF245" s="409"/>
      <c r="BG245" s="409"/>
      <c r="BH245" s="409"/>
      <c r="BI245" s="409"/>
      <c r="BJ245" s="409"/>
      <c r="BK245" s="409"/>
      <c r="BL245" s="409"/>
      <c r="BM245" s="409"/>
      <c r="BN245" s="409"/>
      <c r="BO245" s="409"/>
      <c r="BP245" s="409"/>
      <c r="BQ245" s="409"/>
      <c r="BR245" s="409"/>
      <c r="BS245" s="409"/>
      <c r="BT245" s="409"/>
      <c r="BU245" s="409"/>
      <c r="BV245" s="409"/>
      <c r="BW245" s="409"/>
      <c r="BX245" s="409"/>
      <c r="BY245" s="409"/>
      <c r="BZ245" s="409"/>
      <c r="CA245" s="409"/>
      <c r="CB245" s="409"/>
      <c r="CC245" s="409"/>
      <c r="CD245" s="409"/>
      <c r="CE245" s="409"/>
      <c r="CF245" s="409"/>
      <c r="CG245" s="409"/>
      <c r="CH245" s="409"/>
      <c r="CI245" s="409"/>
      <c r="CJ245" s="409"/>
      <c r="CK245" s="409"/>
      <c r="CL245" s="409"/>
      <c r="CM245" s="409"/>
      <c r="CN245" s="409"/>
      <c r="CO245" s="409"/>
      <c r="CP245" s="409"/>
      <c r="CQ245" s="409"/>
      <c r="CR245" s="409"/>
      <c r="CS245" s="409"/>
      <c r="CT245" s="409"/>
      <c r="CU245" s="409"/>
      <c r="CV245" s="409"/>
      <c r="CW245" s="409"/>
      <c r="CX245" s="409"/>
      <c r="CY245" s="409"/>
      <c r="CZ245" s="409"/>
      <c r="DA245" s="409"/>
      <c r="DB245" s="409"/>
      <c r="DC245" s="409"/>
      <c r="DD245" s="409"/>
      <c r="DE245" s="409"/>
      <c r="DF245" s="409"/>
      <c r="DG245" s="409"/>
      <c r="DH245" s="409"/>
      <c r="DI245" s="409"/>
      <c r="DJ245" s="409"/>
      <c r="DK245" s="409"/>
      <c r="DL245" s="409"/>
      <c r="DM245" s="409"/>
      <c r="DN245" s="409"/>
      <c r="DO245" s="409"/>
      <c r="DP245" s="409"/>
      <c r="DQ245" s="409"/>
      <c r="DR245" s="409"/>
      <c r="DS245" s="409"/>
      <c r="DT245" s="409"/>
      <c r="DU245" s="409"/>
      <c r="DV245" s="409"/>
      <c r="DW245" s="409"/>
      <c r="DX245" s="409"/>
      <c r="DY245" s="409"/>
      <c r="DZ245" s="409"/>
      <c r="EA245" s="409"/>
      <c r="EB245" s="409"/>
      <c r="EC245" s="409"/>
      <c r="ED245" s="409"/>
      <c r="EE245" s="409"/>
      <c r="EF245" s="409"/>
      <c r="EG245" s="409"/>
      <c r="EH245" s="409"/>
      <c r="EI245" s="409"/>
      <c r="EJ245" s="409"/>
      <c r="EK245" s="409"/>
      <c r="EL245" s="409"/>
      <c r="EM245" s="409"/>
      <c r="EN245" s="409"/>
      <c r="EO245" s="409"/>
      <c r="EP245" s="409"/>
      <c r="EQ245" s="409"/>
      <c r="ER245" s="409"/>
      <c r="ES245" s="409"/>
      <c r="ET245" s="409"/>
      <c r="EU245" s="409"/>
      <c r="EV245" s="409"/>
      <c r="EW245" s="409"/>
      <c r="EX245" s="409"/>
      <c r="EY245" s="409"/>
      <c r="EZ245" s="409"/>
      <c r="FA245" s="409"/>
      <c r="FB245" s="409"/>
      <c r="FC245" s="409"/>
      <c r="FD245" s="409"/>
      <c r="FE245" s="409"/>
      <c r="FF245" s="409"/>
      <c r="FG245" s="409"/>
      <c r="FH245" s="409"/>
      <c r="FI245" s="409"/>
      <c r="FJ245" s="409"/>
      <c r="FK245" s="409"/>
      <c r="FL245" s="409"/>
      <c r="FM245" s="409"/>
      <c r="FN245" s="409"/>
      <c r="FO245" s="409"/>
      <c r="FP245" s="409"/>
      <c r="FQ245" s="409"/>
      <c r="FR245" s="409"/>
      <c r="FS245" s="409"/>
      <c r="FT245" s="409"/>
      <c r="FU245" s="409"/>
      <c r="FV245" s="409"/>
      <c r="FW245" s="409"/>
      <c r="FX245" s="409"/>
      <c r="FY245" s="409"/>
      <c r="FZ245" s="409"/>
      <c r="GA245" s="409"/>
      <c r="GB245" s="409"/>
      <c r="GC245" s="409"/>
      <c r="GD245" s="409"/>
      <c r="GE245" s="409"/>
      <c r="GF245" s="409"/>
      <c r="GG245" s="409"/>
      <c r="GH245" s="409"/>
      <c r="GI245" s="409"/>
      <c r="GJ245" s="409"/>
      <c r="GK245" s="409"/>
      <c r="GL245" s="409"/>
      <c r="GM245" s="409"/>
      <c r="GN245" s="409"/>
      <c r="GO245" s="409"/>
      <c r="GP245" s="409"/>
      <c r="GQ245" s="409"/>
      <c r="GR245" s="409"/>
      <c r="GS245" s="409"/>
      <c r="GT245" s="409"/>
      <c r="GU245" s="409"/>
      <c r="GV245" s="409"/>
      <c r="GW245" s="409"/>
      <c r="GX245" s="409"/>
      <c r="GY245" s="409"/>
      <c r="GZ245" s="409"/>
      <c r="HA245" s="409"/>
      <c r="HB245" s="409"/>
      <c r="HC245" s="409"/>
      <c r="HD245" s="409"/>
      <c r="HE245" s="409"/>
      <c r="HF245" s="409"/>
      <c r="HG245" s="409"/>
      <c r="HH245" s="409"/>
      <c r="HI245" s="409"/>
      <c r="HJ245" s="409"/>
      <c r="HK245" s="409"/>
      <c r="HL245" s="409"/>
      <c r="HM245" s="409"/>
      <c r="HN245" s="409"/>
      <c r="HO245" s="409"/>
      <c r="HP245" s="409"/>
      <c r="HQ245" s="409"/>
      <c r="HR245" s="409"/>
      <c r="HS245" s="409"/>
      <c r="HT245" s="409"/>
      <c r="HU245" s="409"/>
      <c r="HV245" s="409"/>
      <c r="HW245" s="409"/>
      <c r="HX245" s="409"/>
      <c r="HY245" s="409"/>
      <c r="HZ245" s="409"/>
      <c r="IA245" s="409"/>
      <c r="IB245" s="409"/>
      <c r="IC245" s="409"/>
      <c r="ID245" s="409"/>
      <c r="IE245" s="409"/>
      <c r="IF245" s="409"/>
      <c r="IG245" s="409"/>
      <c r="IH245" s="409"/>
      <c r="II245" s="409"/>
      <c r="IJ245" s="409"/>
      <c r="IK245" s="409"/>
      <c r="IL245" s="409"/>
      <c r="IM245" s="409"/>
      <c r="IN245" s="409"/>
      <c r="IO245" s="409"/>
      <c r="IP245" s="409"/>
      <c r="IQ245" s="409"/>
      <c r="IR245" s="409"/>
      <c r="IS245" s="409"/>
      <c r="IT245" s="409"/>
      <c r="IU245" s="409"/>
      <c r="IV245" s="409"/>
    </row>
    <row r="246" spans="1:256" s="404" customFormat="1" ht="30">
      <c r="A246" s="67">
        <v>237</v>
      </c>
      <c r="B246" s="456" t="s">
        <v>4993</v>
      </c>
      <c r="C246" s="488" t="s">
        <v>1584</v>
      </c>
      <c r="D246" s="456" t="s">
        <v>4994</v>
      </c>
      <c r="E246" s="456" t="s">
        <v>1618</v>
      </c>
      <c r="F246" s="456" t="s">
        <v>537</v>
      </c>
      <c r="G246" s="456" t="s">
        <v>1619</v>
      </c>
      <c r="H246" s="456" t="s">
        <v>5886</v>
      </c>
      <c r="I246" s="456" t="s">
        <v>311</v>
      </c>
      <c r="J246" s="435"/>
      <c r="K246" s="435"/>
      <c r="L246" s="338"/>
      <c r="M246" s="405"/>
      <c r="N246" s="409"/>
      <c r="O246" s="409"/>
      <c r="P246" s="409"/>
      <c r="Q246" s="409"/>
      <c r="R246" s="409"/>
      <c r="S246" s="409"/>
      <c r="T246" s="409"/>
      <c r="U246" s="409"/>
      <c r="V246" s="409"/>
      <c r="W246" s="409"/>
      <c r="X246" s="409"/>
      <c r="Y246" s="409"/>
      <c r="Z246" s="409"/>
      <c r="AA246" s="409"/>
      <c r="AB246" s="409"/>
      <c r="AC246" s="409"/>
      <c r="AD246" s="409"/>
      <c r="AE246" s="409"/>
      <c r="AF246" s="409"/>
      <c r="AG246" s="409"/>
      <c r="AH246" s="409"/>
      <c r="AI246" s="409"/>
      <c r="AJ246" s="409"/>
      <c r="AK246" s="409"/>
      <c r="AL246" s="409"/>
      <c r="AM246" s="409"/>
      <c r="AN246" s="409"/>
      <c r="AO246" s="409"/>
      <c r="AP246" s="409"/>
      <c r="AQ246" s="409"/>
      <c r="AR246" s="409"/>
      <c r="AS246" s="409"/>
      <c r="AT246" s="409"/>
      <c r="AU246" s="409"/>
      <c r="AV246" s="409"/>
      <c r="AW246" s="409"/>
      <c r="AX246" s="409"/>
      <c r="AY246" s="409"/>
      <c r="AZ246" s="409"/>
      <c r="BA246" s="409"/>
      <c r="BB246" s="409"/>
      <c r="BC246" s="409"/>
      <c r="BD246" s="409"/>
      <c r="BE246" s="409"/>
      <c r="BF246" s="409"/>
      <c r="BG246" s="409"/>
      <c r="BH246" s="409"/>
      <c r="BI246" s="409"/>
      <c r="BJ246" s="409"/>
      <c r="BK246" s="409"/>
      <c r="BL246" s="409"/>
      <c r="BM246" s="409"/>
      <c r="BN246" s="409"/>
      <c r="BO246" s="409"/>
      <c r="BP246" s="409"/>
      <c r="BQ246" s="409"/>
      <c r="BR246" s="409"/>
      <c r="BS246" s="409"/>
      <c r="BT246" s="409"/>
      <c r="BU246" s="409"/>
      <c r="BV246" s="409"/>
      <c r="BW246" s="409"/>
      <c r="BX246" s="409"/>
      <c r="BY246" s="409"/>
      <c r="BZ246" s="409"/>
      <c r="CA246" s="409"/>
      <c r="CB246" s="409"/>
      <c r="CC246" s="409"/>
      <c r="CD246" s="409"/>
      <c r="CE246" s="409"/>
      <c r="CF246" s="409"/>
      <c r="CG246" s="409"/>
      <c r="CH246" s="409"/>
      <c r="CI246" s="409"/>
      <c r="CJ246" s="409"/>
      <c r="CK246" s="409"/>
      <c r="CL246" s="409"/>
      <c r="CM246" s="409"/>
      <c r="CN246" s="409"/>
      <c r="CO246" s="409"/>
      <c r="CP246" s="409"/>
      <c r="CQ246" s="409"/>
      <c r="CR246" s="409"/>
      <c r="CS246" s="409"/>
      <c r="CT246" s="409"/>
      <c r="CU246" s="409"/>
      <c r="CV246" s="409"/>
      <c r="CW246" s="409"/>
      <c r="CX246" s="409"/>
      <c r="CY246" s="409"/>
      <c r="CZ246" s="409"/>
      <c r="DA246" s="409"/>
      <c r="DB246" s="409"/>
      <c r="DC246" s="409"/>
      <c r="DD246" s="409"/>
      <c r="DE246" s="409"/>
      <c r="DF246" s="409"/>
      <c r="DG246" s="409"/>
      <c r="DH246" s="409"/>
      <c r="DI246" s="409"/>
      <c r="DJ246" s="409"/>
      <c r="DK246" s="409"/>
      <c r="DL246" s="409"/>
      <c r="DM246" s="409"/>
      <c r="DN246" s="409"/>
      <c r="DO246" s="409"/>
      <c r="DP246" s="409"/>
      <c r="DQ246" s="409"/>
      <c r="DR246" s="409"/>
      <c r="DS246" s="409"/>
      <c r="DT246" s="409"/>
      <c r="DU246" s="409"/>
      <c r="DV246" s="409"/>
      <c r="DW246" s="409"/>
      <c r="DX246" s="409"/>
      <c r="DY246" s="409"/>
      <c r="DZ246" s="409"/>
      <c r="EA246" s="409"/>
      <c r="EB246" s="409"/>
      <c r="EC246" s="409"/>
      <c r="ED246" s="409"/>
      <c r="EE246" s="409"/>
      <c r="EF246" s="409"/>
      <c r="EG246" s="409"/>
      <c r="EH246" s="409"/>
      <c r="EI246" s="409"/>
      <c r="EJ246" s="409"/>
      <c r="EK246" s="409"/>
      <c r="EL246" s="409"/>
      <c r="EM246" s="409"/>
      <c r="EN246" s="409"/>
      <c r="EO246" s="409"/>
      <c r="EP246" s="409"/>
      <c r="EQ246" s="409"/>
      <c r="ER246" s="409"/>
      <c r="ES246" s="409"/>
      <c r="ET246" s="409"/>
      <c r="EU246" s="409"/>
      <c r="EV246" s="409"/>
      <c r="EW246" s="409"/>
      <c r="EX246" s="409"/>
      <c r="EY246" s="409"/>
      <c r="EZ246" s="409"/>
      <c r="FA246" s="409"/>
      <c r="FB246" s="409"/>
      <c r="FC246" s="409"/>
      <c r="FD246" s="409"/>
      <c r="FE246" s="409"/>
      <c r="FF246" s="409"/>
      <c r="FG246" s="409"/>
      <c r="FH246" s="409"/>
      <c r="FI246" s="409"/>
      <c r="FJ246" s="409"/>
      <c r="FK246" s="409"/>
      <c r="FL246" s="409"/>
      <c r="FM246" s="409"/>
      <c r="FN246" s="409"/>
      <c r="FO246" s="409"/>
      <c r="FP246" s="409"/>
      <c r="FQ246" s="409"/>
      <c r="FR246" s="409"/>
      <c r="FS246" s="409"/>
      <c r="FT246" s="409"/>
      <c r="FU246" s="409"/>
      <c r="FV246" s="409"/>
      <c r="FW246" s="409"/>
      <c r="FX246" s="409"/>
      <c r="FY246" s="409"/>
      <c r="FZ246" s="409"/>
      <c r="GA246" s="409"/>
      <c r="GB246" s="409"/>
      <c r="GC246" s="409"/>
      <c r="GD246" s="409"/>
      <c r="GE246" s="409"/>
      <c r="GF246" s="409"/>
      <c r="GG246" s="409"/>
      <c r="GH246" s="409"/>
      <c r="GI246" s="409"/>
      <c r="GJ246" s="409"/>
      <c r="GK246" s="409"/>
      <c r="GL246" s="409"/>
      <c r="GM246" s="409"/>
      <c r="GN246" s="409"/>
      <c r="GO246" s="409"/>
      <c r="GP246" s="409"/>
      <c r="GQ246" s="409"/>
      <c r="GR246" s="409"/>
      <c r="GS246" s="409"/>
      <c r="GT246" s="409"/>
      <c r="GU246" s="409"/>
      <c r="GV246" s="409"/>
      <c r="GW246" s="409"/>
      <c r="GX246" s="409"/>
      <c r="GY246" s="409"/>
      <c r="GZ246" s="409"/>
      <c r="HA246" s="409"/>
      <c r="HB246" s="409"/>
      <c r="HC246" s="409"/>
      <c r="HD246" s="409"/>
      <c r="HE246" s="409"/>
      <c r="HF246" s="409"/>
      <c r="HG246" s="409"/>
      <c r="HH246" s="409"/>
      <c r="HI246" s="409"/>
      <c r="HJ246" s="409"/>
      <c r="HK246" s="409"/>
      <c r="HL246" s="409"/>
      <c r="HM246" s="409"/>
      <c r="HN246" s="409"/>
      <c r="HO246" s="409"/>
      <c r="HP246" s="409"/>
      <c r="HQ246" s="409"/>
      <c r="HR246" s="409"/>
      <c r="HS246" s="409"/>
      <c r="HT246" s="409"/>
      <c r="HU246" s="409"/>
      <c r="HV246" s="409"/>
      <c r="HW246" s="409"/>
      <c r="HX246" s="409"/>
      <c r="HY246" s="409"/>
      <c r="HZ246" s="409"/>
      <c r="IA246" s="409"/>
      <c r="IB246" s="409"/>
      <c r="IC246" s="409"/>
      <c r="ID246" s="409"/>
      <c r="IE246" s="409"/>
      <c r="IF246" s="409"/>
      <c r="IG246" s="409"/>
      <c r="IH246" s="409"/>
      <c r="II246" s="409"/>
      <c r="IJ246" s="409"/>
      <c r="IK246" s="409"/>
      <c r="IL246" s="409"/>
      <c r="IM246" s="409"/>
      <c r="IN246" s="409"/>
      <c r="IO246" s="409"/>
      <c r="IP246" s="409"/>
      <c r="IQ246" s="409"/>
      <c r="IR246" s="409"/>
      <c r="IS246" s="409"/>
      <c r="IT246" s="409"/>
      <c r="IU246" s="409"/>
      <c r="IV246" s="409"/>
    </row>
    <row r="247" spans="1:256" s="404" customFormat="1" ht="30">
      <c r="A247" s="65">
        <v>238</v>
      </c>
      <c r="B247" s="456" t="s">
        <v>4993</v>
      </c>
      <c r="C247" s="488" t="s">
        <v>1584</v>
      </c>
      <c r="D247" s="456" t="s">
        <v>1585</v>
      </c>
      <c r="E247" s="456" t="s">
        <v>5457</v>
      </c>
      <c r="F247" s="456" t="s">
        <v>5458</v>
      </c>
      <c r="G247" s="456" t="s">
        <v>5459</v>
      </c>
      <c r="H247" s="456" t="s">
        <v>5887</v>
      </c>
      <c r="I247" s="456" t="s">
        <v>311</v>
      </c>
      <c r="J247" s="435"/>
      <c r="K247" s="435"/>
      <c r="L247" s="338"/>
      <c r="M247" s="405"/>
      <c r="N247" s="409"/>
      <c r="O247" s="409"/>
      <c r="P247" s="409"/>
      <c r="Q247" s="409"/>
      <c r="R247" s="409"/>
      <c r="S247" s="409"/>
      <c r="T247" s="409"/>
      <c r="U247" s="409"/>
      <c r="V247" s="409"/>
      <c r="W247" s="409"/>
      <c r="X247" s="409"/>
      <c r="Y247" s="409"/>
      <c r="Z247" s="409"/>
      <c r="AA247" s="409"/>
      <c r="AB247" s="409"/>
      <c r="AC247" s="409"/>
      <c r="AD247" s="409"/>
      <c r="AE247" s="409"/>
      <c r="AF247" s="409"/>
      <c r="AG247" s="409"/>
      <c r="AH247" s="409"/>
      <c r="AI247" s="409"/>
      <c r="AJ247" s="409"/>
      <c r="AK247" s="409"/>
      <c r="AL247" s="409"/>
      <c r="AM247" s="409"/>
      <c r="AN247" s="409"/>
      <c r="AO247" s="409"/>
      <c r="AP247" s="409"/>
      <c r="AQ247" s="409"/>
      <c r="AR247" s="409"/>
      <c r="AS247" s="409"/>
      <c r="AT247" s="409"/>
      <c r="AU247" s="409"/>
      <c r="AV247" s="409"/>
      <c r="AW247" s="409"/>
      <c r="AX247" s="409"/>
      <c r="AY247" s="409"/>
      <c r="AZ247" s="409"/>
      <c r="BA247" s="409"/>
      <c r="BB247" s="409"/>
      <c r="BC247" s="409"/>
      <c r="BD247" s="409"/>
      <c r="BE247" s="409"/>
      <c r="BF247" s="409"/>
      <c r="BG247" s="409"/>
      <c r="BH247" s="409"/>
      <c r="BI247" s="409"/>
      <c r="BJ247" s="409"/>
      <c r="BK247" s="409"/>
      <c r="BL247" s="409"/>
      <c r="BM247" s="409"/>
      <c r="BN247" s="409"/>
      <c r="BO247" s="409"/>
      <c r="BP247" s="409"/>
      <c r="BQ247" s="409"/>
      <c r="BR247" s="409"/>
      <c r="BS247" s="409"/>
      <c r="BT247" s="409"/>
      <c r="BU247" s="409"/>
      <c r="BV247" s="409"/>
      <c r="BW247" s="409"/>
      <c r="BX247" s="409"/>
      <c r="BY247" s="409"/>
      <c r="BZ247" s="409"/>
      <c r="CA247" s="409"/>
      <c r="CB247" s="409"/>
      <c r="CC247" s="409"/>
      <c r="CD247" s="409"/>
      <c r="CE247" s="409"/>
      <c r="CF247" s="409"/>
      <c r="CG247" s="409"/>
      <c r="CH247" s="409"/>
      <c r="CI247" s="409"/>
      <c r="CJ247" s="409"/>
      <c r="CK247" s="409"/>
      <c r="CL247" s="409"/>
      <c r="CM247" s="409"/>
      <c r="CN247" s="409"/>
      <c r="CO247" s="409"/>
      <c r="CP247" s="409"/>
      <c r="CQ247" s="409"/>
      <c r="CR247" s="409"/>
      <c r="CS247" s="409"/>
      <c r="CT247" s="409"/>
      <c r="CU247" s="409"/>
      <c r="CV247" s="409"/>
      <c r="CW247" s="409"/>
      <c r="CX247" s="409"/>
      <c r="CY247" s="409"/>
      <c r="CZ247" s="409"/>
      <c r="DA247" s="409"/>
      <c r="DB247" s="409"/>
      <c r="DC247" s="409"/>
      <c r="DD247" s="409"/>
      <c r="DE247" s="409"/>
      <c r="DF247" s="409"/>
      <c r="DG247" s="409"/>
      <c r="DH247" s="409"/>
      <c r="DI247" s="409"/>
      <c r="DJ247" s="409"/>
      <c r="DK247" s="409"/>
      <c r="DL247" s="409"/>
      <c r="DM247" s="409"/>
      <c r="DN247" s="409"/>
      <c r="DO247" s="409"/>
      <c r="DP247" s="409"/>
      <c r="DQ247" s="409"/>
      <c r="DR247" s="409"/>
      <c r="DS247" s="409"/>
      <c r="DT247" s="409"/>
      <c r="DU247" s="409"/>
      <c r="DV247" s="409"/>
      <c r="DW247" s="409"/>
      <c r="DX247" s="409"/>
      <c r="DY247" s="409"/>
      <c r="DZ247" s="409"/>
      <c r="EA247" s="409"/>
      <c r="EB247" s="409"/>
      <c r="EC247" s="409"/>
      <c r="ED247" s="409"/>
      <c r="EE247" s="409"/>
      <c r="EF247" s="409"/>
      <c r="EG247" s="409"/>
      <c r="EH247" s="409"/>
      <c r="EI247" s="409"/>
      <c r="EJ247" s="409"/>
      <c r="EK247" s="409"/>
      <c r="EL247" s="409"/>
      <c r="EM247" s="409"/>
      <c r="EN247" s="409"/>
      <c r="EO247" s="409"/>
      <c r="EP247" s="409"/>
      <c r="EQ247" s="409"/>
      <c r="ER247" s="409"/>
      <c r="ES247" s="409"/>
      <c r="ET247" s="409"/>
      <c r="EU247" s="409"/>
      <c r="EV247" s="409"/>
      <c r="EW247" s="409"/>
      <c r="EX247" s="409"/>
      <c r="EY247" s="409"/>
      <c r="EZ247" s="409"/>
      <c r="FA247" s="409"/>
      <c r="FB247" s="409"/>
      <c r="FC247" s="409"/>
      <c r="FD247" s="409"/>
      <c r="FE247" s="409"/>
      <c r="FF247" s="409"/>
      <c r="FG247" s="409"/>
      <c r="FH247" s="409"/>
      <c r="FI247" s="409"/>
      <c r="FJ247" s="409"/>
      <c r="FK247" s="409"/>
      <c r="FL247" s="409"/>
      <c r="FM247" s="409"/>
      <c r="FN247" s="409"/>
      <c r="FO247" s="409"/>
      <c r="FP247" s="409"/>
      <c r="FQ247" s="409"/>
      <c r="FR247" s="409"/>
      <c r="FS247" s="409"/>
      <c r="FT247" s="409"/>
      <c r="FU247" s="409"/>
      <c r="FV247" s="409"/>
      <c r="FW247" s="409"/>
      <c r="FX247" s="409"/>
      <c r="FY247" s="409"/>
      <c r="FZ247" s="409"/>
      <c r="GA247" s="409"/>
      <c r="GB247" s="409"/>
      <c r="GC247" s="409"/>
      <c r="GD247" s="409"/>
      <c r="GE247" s="409"/>
      <c r="GF247" s="409"/>
      <c r="GG247" s="409"/>
      <c r="GH247" s="409"/>
      <c r="GI247" s="409"/>
      <c r="GJ247" s="409"/>
      <c r="GK247" s="409"/>
      <c r="GL247" s="409"/>
      <c r="GM247" s="409"/>
      <c r="GN247" s="409"/>
      <c r="GO247" s="409"/>
      <c r="GP247" s="409"/>
      <c r="GQ247" s="409"/>
      <c r="GR247" s="409"/>
      <c r="GS247" s="409"/>
      <c r="GT247" s="409"/>
      <c r="GU247" s="409"/>
      <c r="GV247" s="409"/>
      <c r="GW247" s="409"/>
      <c r="GX247" s="409"/>
      <c r="GY247" s="409"/>
      <c r="GZ247" s="409"/>
      <c r="HA247" s="409"/>
      <c r="HB247" s="409"/>
      <c r="HC247" s="409"/>
      <c r="HD247" s="409"/>
      <c r="HE247" s="409"/>
      <c r="HF247" s="409"/>
      <c r="HG247" s="409"/>
      <c r="HH247" s="409"/>
      <c r="HI247" s="409"/>
      <c r="HJ247" s="409"/>
      <c r="HK247" s="409"/>
      <c r="HL247" s="409"/>
      <c r="HM247" s="409"/>
      <c r="HN247" s="409"/>
      <c r="HO247" s="409"/>
      <c r="HP247" s="409"/>
      <c r="HQ247" s="409"/>
      <c r="HR247" s="409"/>
      <c r="HS247" s="409"/>
      <c r="HT247" s="409"/>
      <c r="HU247" s="409"/>
      <c r="HV247" s="409"/>
      <c r="HW247" s="409"/>
      <c r="HX247" s="409"/>
      <c r="HY247" s="409"/>
      <c r="HZ247" s="409"/>
      <c r="IA247" s="409"/>
      <c r="IB247" s="409"/>
      <c r="IC247" s="409"/>
      <c r="ID247" s="409"/>
      <c r="IE247" s="409"/>
      <c r="IF247" s="409"/>
      <c r="IG247" s="409"/>
      <c r="IH247" s="409"/>
      <c r="II247" s="409"/>
      <c r="IJ247" s="409"/>
      <c r="IK247" s="409"/>
      <c r="IL247" s="409"/>
      <c r="IM247" s="409"/>
      <c r="IN247" s="409"/>
      <c r="IO247" s="409"/>
      <c r="IP247" s="409"/>
      <c r="IQ247" s="409"/>
      <c r="IR247" s="409"/>
      <c r="IS247" s="409"/>
      <c r="IT247" s="409"/>
      <c r="IU247" s="409"/>
      <c r="IV247" s="409"/>
    </row>
    <row r="248" spans="1:256" s="404" customFormat="1" ht="30">
      <c r="A248" s="67">
        <v>239</v>
      </c>
      <c r="B248" s="456" t="s">
        <v>4993</v>
      </c>
      <c r="C248" s="488" t="s">
        <v>1584</v>
      </c>
      <c r="D248" s="456" t="s">
        <v>1585</v>
      </c>
      <c r="E248" s="456" t="s">
        <v>1625</v>
      </c>
      <c r="F248" s="456" t="s">
        <v>572</v>
      </c>
      <c r="G248" s="456" t="s">
        <v>1626</v>
      </c>
      <c r="H248" s="456" t="s">
        <v>5888</v>
      </c>
      <c r="I248" s="456" t="s">
        <v>311</v>
      </c>
      <c r="J248" s="435"/>
      <c r="K248" s="435"/>
      <c r="L248" s="338"/>
      <c r="M248" s="405"/>
      <c r="N248" s="409"/>
      <c r="O248" s="409"/>
      <c r="P248" s="409"/>
      <c r="Q248" s="409"/>
      <c r="R248" s="409"/>
      <c r="S248" s="409"/>
      <c r="T248" s="409"/>
      <c r="U248" s="409"/>
      <c r="V248" s="409"/>
      <c r="W248" s="409"/>
      <c r="X248" s="409"/>
      <c r="Y248" s="409"/>
      <c r="Z248" s="409"/>
      <c r="AA248" s="409"/>
      <c r="AB248" s="409"/>
      <c r="AC248" s="409"/>
      <c r="AD248" s="409"/>
      <c r="AE248" s="409"/>
      <c r="AF248" s="409"/>
      <c r="AG248" s="409"/>
      <c r="AH248" s="409"/>
      <c r="AI248" s="409"/>
      <c r="AJ248" s="409"/>
      <c r="AK248" s="409"/>
      <c r="AL248" s="409"/>
      <c r="AM248" s="409"/>
      <c r="AN248" s="409"/>
      <c r="AO248" s="409"/>
      <c r="AP248" s="409"/>
      <c r="AQ248" s="409"/>
      <c r="AR248" s="409"/>
      <c r="AS248" s="409"/>
      <c r="AT248" s="409"/>
      <c r="AU248" s="409"/>
      <c r="AV248" s="409"/>
      <c r="AW248" s="409"/>
      <c r="AX248" s="409"/>
      <c r="AY248" s="409"/>
      <c r="AZ248" s="409"/>
      <c r="BA248" s="409"/>
      <c r="BB248" s="409"/>
      <c r="BC248" s="409"/>
      <c r="BD248" s="409"/>
      <c r="BE248" s="409"/>
      <c r="BF248" s="409"/>
      <c r="BG248" s="409"/>
      <c r="BH248" s="409"/>
      <c r="BI248" s="409"/>
      <c r="BJ248" s="409"/>
      <c r="BK248" s="409"/>
      <c r="BL248" s="409"/>
      <c r="BM248" s="409"/>
      <c r="BN248" s="409"/>
      <c r="BO248" s="409"/>
      <c r="BP248" s="409"/>
      <c r="BQ248" s="409"/>
      <c r="BR248" s="409"/>
      <c r="BS248" s="409"/>
      <c r="BT248" s="409"/>
      <c r="BU248" s="409"/>
      <c r="BV248" s="409"/>
      <c r="BW248" s="409"/>
      <c r="BX248" s="409"/>
      <c r="BY248" s="409"/>
      <c r="BZ248" s="409"/>
      <c r="CA248" s="409"/>
      <c r="CB248" s="409"/>
      <c r="CC248" s="409"/>
      <c r="CD248" s="409"/>
      <c r="CE248" s="409"/>
      <c r="CF248" s="409"/>
      <c r="CG248" s="409"/>
      <c r="CH248" s="409"/>
      <c r="CI248" s="409"/>
      <c r="CJ248" s="409"/>
      <c r="CK248" s="409"/>
      <c r="CL248" s="409"/>
      <c r="CM248" s="409"/>
      <c r="CN248" s="409"/>
      <c r="CO248" s="409"/>
      <c r="CP248" s="409"/>
      <c r="CQ248" s="409"/>
      <c r="CR248" s="409"/>
      <c r="CS248" s="409"/>
      <c r="CT248" s="409"/>
      <c r="CU248" s="409"/>
      <c r="CV248" s="409"/>
      <c r="CW248" s="409"/>
      <c r="CX248" s="409"/>
      <c r="CY248" s="409"/>
      <c r="CZ248" s="409"/>
      <c r="DA248" s="409"/>
      <c r="DB248" s="409"/>
      <c r="DC248" s="409"/>
      <c r="DD248" s="409"/>
      <c r="DE248" s="409"/>
      <c r="DF248" s="409"/>
      <c r="DG248" s="409"/>
      <c r="DH248" s="409"/>
      <c r="DI248" s="409"/>
      <c r="DJ248" s="409"/>
      <c r="DK248" s="409"/>
      <c r="DL248" s="409"/>
      <c r="DM248" s="409"/>
      <c r="DN248" s="409"/>
      <c r="DO248" s="409"/>
      <c r="DP248" s="409"/>
      <c r="DQ248" s="409"/>
      <c r="DR248" s="409"/>
      <c r="DS248" s="409"/>
      <c r="DT248" s="409"/>
      <c r="DU248" s="409"/>
      <c r="DV248" s="409"/>
      <c r="DW248" s="409"/>
      <c r="DX248" s="409"/>
      <c r="DY248" s="409"/>
      <c r="DZ248" s="409"/>
      <c r="EA248" s="409"/>
      <c r="EB248" s="409"/>
      <c r="EC248" s="409"/>
      <c r="ED248" s="409"/>
      <c r="EE248" s="409"/>
      <c r="EF248" s="409"/>
      <c r="EG248" s="409"/>
      <c r="EH248" s="409"/>
      <c r="EI248" s="409"/>
      <c r="EJ248" s="409"/>
      <c r="EK248" s="409"/>
      <c r="EL248" s="409"/>
      <c r="EM248" s="409"/>
      <c r="EN248" s="409"/>
      <c r="EO248" s="409"/>
      <c r="EP248" s="409"/>
      <c r="EQ248" s="409"/>
      <c r="ER248" s="409"/>
      <c r="ES248" s="409"/>
      <c r="ET248" s="409"/>
      <c r="EU248" s="409"/>
      <c r="EV248" s="409"/>
      <c r="EW248" s="409"/>
      <c r="EX248" s="409"/>
      <c r="EY248" s="409"/>
      <c r="EZ248" s="409"/>
      <c r="FA248" s="409"/>
      <c r="FB248" s="409"/>
      <c r="FC248" s="409"/>
      <c r="FD248" s="409"/>
      <c r="FE248" s="409"/>
      <c r="FF248" s="409"/>
      <c r="FG248" s="409"/>
      <c r="FH248" s="409"/>
      <c r="FI248" s="409"/>
      <c r="FJ248" s="409"/>
      <c r="FK248" s="409"/>
      <c r="FL248" s="409"/>
      <c r="FM248" s="409"/>
      <c r="FN248" s="409"/>
      <c r="FO248" s="409"/>
      <c r="FP248" s="409"/>
      <c r="FQ248" s="409"/>
      <c r="FR248" s="409"/>
      <c r="FS248" s="409"/>
      <c r="FT248" s="409"/>
      <c r="FU248" s="409"/>
      <c r="FV248" s="409"/>
      <c r="FW248" s="409"/>
      <c r="FX248" s="409"/>
      <c r="FY248" s="409"/>
      <c r="FZ248" s="409"/>
      <c r="GA248" s="409"/>
      <c r="GB248" s="409"/>
      <c r="GC248" s="409"/>
      <c r="GD248" s="409"/>
      <c r="GE248" s="409"/>
      <c r="GF248" s="409"/>
      <c r="GG248" s="409"/>
      <c r="GH248" s="409"/>
      <c r="GI248" s="409"/>
      <c r="GJ248" s="409"/>
      <c r="GK248" s="409"/>
      <c r="GL248" s="409"/>
      <c r="GM248" s="409"/>
      <c r="GN248" s="409"/>
      <c r="GO248" s="409"/>
      <c r="GP248" s="409"/>
      <c r="GQ248" s="409"/>
      <c r="GR248" s="409"/>
      <c r="GS248" s="409"/>
      <c r="GT248" s="409"/>
      <c r="GU248" s="409"/>
      <c r="GV248" s="409"/>
      <c r="GW248" s="409"/>
      <c r="GX248" s="409"/>
      <c r="GY248" s="409"/>
      <c r="GZ248" s="409"/>
      <c r="HA248" s="409"/>
      <c r="HB248" s="409"/>
      <c r="HC248" s="409"/>
      <c r="HD248" s="409"/>
      <c r="HE248" s="409"/>
      <c r="HF248" s="409"/>
      <c r="HG248" s="409"/>
      <c r="HH248" s="409"/>
      <c r="HI248" s="409"/>
      <c r="HJ248" s="409"/>
      <c r="HK248" s="409"/>
      <c r="HL248" s="409"/>
      <c r="HM248" s="409"/>
      <c r="HN248" s="409"/>
      <c r="HO248" s="409"/>
      <c r="HP248" s="409"/>
      <c r="HQ248" s="409"/>
      <c r="HR248" s="409"/>
      <c r="HS248" s="409"/>
      <c r="HT248" s="409"/>
      <c r="HU248" s="409"/>
      <c r="HV248" s="409"/>
      <c r="HW248" s="409"/>
      <c r="HX248" s="409"/>
      <c r="HY248" s="409"/>
      <c r="HZ248" s="409"/>
      <c r="IA248" s="409"/>
      <c r="IB248" s="409"/>
      <c r="IC248" s="409"/>
      <c r="ID248" s="409"/>
      <c r="IE248" s="409"/>
      <c r="IF248" s="409"/>
      <c r="IG248" s="409"/>
      <c r="IH248" s="409"/>
      <c r="II248" s="409"/>
      <c r="IJ248" s="409"/>
      <c r="IK248" s="409"/>
      <c r="IL248" s="409"/>
      <c r="IM248" s="409"/>
      <c r="IN248" s="409"/>
      <c r="IO248" s="409"/>
      <c r="IP248" s="409"/>
      <c r="IQ248" s="409"/>
      <c r="IR248" s="409"/>
      <c r="IS248" s="409"/>
      <c r="IT248" s="409"/>
      <c r="IU248" s="409"/>
      <c r="IV248" s="409"/>
    </row>
    <row r="249" spans="1:256" s="404" customFormat="1" ht="30">
      <c r="A249" s="67">
        <v>240</v>
      </c>
      <c r="B249" s="456" t="s">
        <v>4993</v>
      </c>
      <c r="C249" s="488" t="s">
        <v>1584</v>
      </c>
      <c r="D249" s="456" t="s">
        <v>4995</v>
      </c>
      <c r="E249" s="456" t="s">
        <v>5460</v>
      </c>
      <c r="F249" s="456" t="s">
        <v>5461</v>
      </c>
      <c r="G249" s="456" t="s">
        <v>5462</v>
      </c>
      <c r="H249" s="456" t="s">
        <v>5889</v>
      </c>
      <c r="I249" s="456" t="s">
        <v>311</v>
      </c>
      <c r="J249" s="435"/>
      <c r="K249" s="435"/>
      <c r="L249" s="338"/>
      <c r="M249" s="405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  <c r="AA249" s="409"/>
      <c r="AB249" s="409"/>
      <c r="AC249" s="409"/>
      <c r="AD249" s="409"/>
      <c r="AE249" s="409"/>
      <c r="AF249" s="409"/>
      <c r="AG249" s="409"/>
      <c r="AH249" s="409"/>
      <c r="AI249" s="409"/>
      <c r="AJ249" s="409"/>
      <c r="AK249" s="409"/>
      <c r="AL249" s="409"/>
      <c r="AM249" s="409"/>
      <c r="AN249" s="409"/>
      <c r="AO249" s="409"/>
      <c r="AP249" s="409"/>
      <c r="AQ249" s="409"/>
      <c r="AR249" s="409"/>
      <c r="AS249" s="409"/>
      <c r="AT249" s="409"/>
      <c r="AU249" s="409"/>
      <c r="AV249" s="409"/>
      <c r="AW249" s="409"/>
      <c r="AX249" s="409"/>
      <c r="AY249" s="409"/>
      <c r="AZ249" s="409"/>
      <c r="BA249" s="409"/>
      <c r="BB249" s="409"/>
      <c r="BC249" s="409"/>
      <c r="BD249" s="409"/>
      <c r="BE249" s="409"/>
      <c r="BF249" s="409"/>
      <c r="BG249" s="409"/>
      <c r="BH249" s="409"/>
      <c r="BI249" s="409"/>
      <c r="BJ249" s="409"/>
      <c r="BK249" s="409"/>
      <c r="BL249" s="409"/>
      <c r="BM249" s="409"/>
      <c r="BN249" s="409"/>
      <c r="BO249" s="409"/>
      <c r="BP249" s="409"/>
      <c r="BQ249" s="409"/>
      <c r="BR249" s="409"/>
      <c r="BS249" s="409"/>
      <c r="BT249" s="409"/>
      <c r="BU249" s="409"/>
      <c r="BV249" s="409"/>
      <c r="BW249" s="409"/>
      <c r="BX249" s="409"/>
      <c r="BY249" s="409"/>
      <c r="BZ249" s="409"/>
      <c r="CA249" s="409"/>
      <c r="CB249" s="409"/>
      <c r="CC249" s="409"/>
      <c r="CD249" s="409"/>
      <c r="CE249" s="409"/>
      <c r="CF249" s="409"/>
      <c r="CG249" s="409"/>
      <c r="CH249" s="409"/>
      <c r="CI249" s="409"/>
      <c r="CJ249" s="409"/>
      <c r="CK249" s="409"/>
      <c r="CL249" s="409"/>
      <c r="CM249" s="409"/>
      <c r="CN249" s="409"/>
      <c r="CO249" s="409"/>
      <c r="CP249" s="409"/>
      <c r="CQ249" s="409"/>
      <c r="CR249" s="409"/>
      <c r="CS249" s="409"/>
      <c r="CT249" s="409"/>
      <c r="CU249" s="409"/>
      <c r="CV249" s="409"/>
      <c r="CW249" s="409"/>
      <c r="CX249" s="409"/>
      <c r="CY249" s="409"/>
      <c r="CZ249" s="409"/>
      <c r="DA249" s="409"/>
      <c r="DB249" s="409"/>
      <c r="DC249" s="409"/>
      <c r="DD249" s="409"/>
      <c r="DE249" s="409"/>
      <c r="DF249" s="409"/>
      <c r="DG249" s="409"/>
      <c r="DH249" s="409"/>
      <c r="DI249" s="409"/>
      <c r="DJ249" s="409"/>
      <c r="DK249" s="409"/>
      <c r="DL249" s="409"/>
      <c r="DM249" s="409"/>
      <c r="DN249" s="409"/>
      <c r="DO249" s="409"/>
      <c r="DP249" s="409"/>
      <c r="DQ249" s="409"/>
      <c r="DR249" s="409"/>
      <c r="DS249" s="409"/>
      <c r="DT249" s="409"/>
      <c r="DU249" s="409"/>
      <c r="DV249" s="409"/>
      <c r="DW249" s="409"/>
      <c r="DX249" s="409"/>
      <c r="DY249" s="409"/>
      <c r="DZ249" s="409"/>
      <c r="EA249" s="409"/>
      <c r="EB249" s="409"/>
      <c r="EC249" s="409"/>
      <c r="ED249" s="409"/>
      <c r="EE249" s="409"/>
      <c r="EF249" s="409"/>
      <c r="EG249" s="409"/>
      <c r="EH249" s="409"/>
      <c r="EI249" s="409"/>
      <c r="EJ249" s="409"/>
      <c r="EK249" s="409"/>
      <c r="EL249" s="409"/>
      <c r="EM249" s="409"/>
      <c r="EN249" s="409"/>
      <c r="EO249" s="409"/>
      <c r="EP249" s="409"/>
      <c r="EQ249" s="409"/>
      <c r="ER249" s="409"/>
      <c r="ES249" s="409"/>
      <c r="ET249" s="409"/>
      <c r="EU249" s="409"/>
      <c r="EV249" s="409"/>
      <c r="EW249" s="409"/>
      <c r="EX249" s="409"/>
      <c r="EY249" s="409"/>
      <c r="EZ249" s="409"/>
      <c r="FA249" s="409"/>
      <c r="FB249" s="409"/>
      <c r="FC249" s="409"/>
      <c r="FD249" s="409"/>
      <c r="FE249" s="409"/>
      <c r="FF249" s="409"/>
      <c r="FG249" s="409"/>
      <c r="FH249" s="409"/>
      <c r="FI249" s="409"/>
      <c r="FJ249" s="409"/>
      <c r="FK249" s="409"/>
      <c r="FL249" s="409"/>
      <c r="FM249" s="409"/>
      <c r="FN249" s="409"/>
      <c r="FO249" s="409"/>
      <c r="FP249" s="409"/>
      <c r="FQ249" s="409"/>
      <c r="FR249" s="409"/>
      <c r="FS249" s="409"/>
      <c r="FT249" s="409"/>
      <c r="FU249" s="409"/>
      <c r="FV249" s="409"/>
      <c r="FW249" s="409"/>
      <c r="FX249" s="409"/>
      <c r="FY249" s="409"/>
      <c r="FZ249" s="409"/>
      <c r="GA249" s="409"/>
      <c r="GB249" s="409"/>
      <c r="GC249" s="409"/>
      <c r="GD249" s="409"/>
      <c r="GE249" s="409"/>
      <c r="GF249" s="409"/>
      <c r="GG249" s="409"/>
      <c r="GH249" s="409"/>
      <c r="GI249" s="409"/>
      <c r="GJ249" s="409"/>
      <c r="GK249" s="409"/>
      <c r="GL249" s="409"/>
      <c r="GM249" s="409"/>
      <c r="GN249" s="409"/>
      <c r="GO249" s="409"/>
      <c r="GP249" s="409"/>
      <c r="GQ249" s="409"/>
      <c r="GR249" s="409"/>
      <c r="GS249" s="409"/>
      <c r="GT249" s="409"/>
      <c r="GU249" s="409"/>
      <c r="GV249" s="409"/>
      <c r="GW249" s="409"/>
      <c r="GX249" s="409"/>
      <c r="GY249" s="409"/>
      <c r="GZ249" s="409"/>
      <c r="HA249" s="409"/>
      <c r="HB249" s="409"/>
      <c r="HC249" s="409"/>
      <c r="HD249" s="409"/>
      <c r="HE249" s="409"/>
      <c r="HF249" s="409"/>
      <c r="HG249" s="409"/>
      <c r="HH249" s="409"/>
      <c r="HI249" s="409"/>
      <c r="HJ249" s="409"/>
      <c r="HK249" s="409"/>
      <c r="HL249" s="409"/>
      <c r="HM249" s="409"/>
      <c r="HN249" s="409"/>
      <c r="HO249" s="409"/>
      <c r="HP249" s="409"/>
      <c r="HQ249" s="409"/>
      <c r="HR249" s="409"/>
      <c r="HS249" s="409"/>
      <c r="HT249" s="409"/>
      <c r="HU249" s="409"/>
      <c r="HV249" s="409"/>
      <c r="HW249" s="409"/>
      <c r="HX249" s="409"/>
      <c r="HY249" s="409"/>
      <c r="HZ249" s="409"/>
      <c r="IA249" s="409"/>
      <c r="IB249" s="409"/>
      <c r="IC249" s="409"/>
      <c r="ID249" s="409"/>
      <c r="IE249" s="409"/>
      <c r="IF249" s="409"/>
      <c r="IG249" s="409"/>
      <c r="IH249" s="409"/>
      <c r="II249" s="409"/>
      <c r="IJ249" s="409"/>
      <c r="IK249" s="409"/>
      <c r="IL249" s="409"/>
      <c r="IM249" s="409"/>
      <c r="IN249" s="409"/>
      <c r="IO249" s="409"/>
      <c r="IP249" s="409"/>
      <c r="IQ249" s="409"/>
      <c r="IR249" s="409"/>
      <c r="IS249" s="409"/>
      <c r="IT249" s="409"/>
      <c r="IU249" s="409"/>
      <c r="IV249" s="409"/>
    </row>
    <row r="250" spans="1:256" s="404" customFormat="1" ht="30">
      <c r="A250" s="65">
        <v>241</v>
      </c>
      <c r="B250" s="456" t="s">
        <v>4996</v>
      </c>
      <c r="C250" s="488" t="s">
        <v>1584</v>
      </c>
      <c r="D250" s="456" t="s">
        <v>1628</v>
      </c>
      <c r="E250" s="456" t="s">
        <v>5463</v>
      </c>
      <c r="F250" s="456" t="s">
        <v>494</v>
      </c>
      <c r="G250" s="456" t="s">
        <v>5464</v>
      </c>
      <c r="H250" s="456" t="s">
        <v>5890</v>
      </c>
      <c r="I250" s="456" t="s">
        <v>311</v>
      </c>
      <c r="J250" s="435"/>
      <c r="K250" s="435"/>
      <c r="L250" s="338"/>
      <c r="M250" s="405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  <c r="AA250" s="409"/>
      <c r="AB250" s="409"/>
      <c r="AC250" s="409"/>
      <c r="AD250" s="409"/>
      <c r="AE250" s="409"/>
      <c r="AF250" s="409"/>
      <c r="AG250" s="409"/>
      <c r="AH250" s="409"/>
      <c r="AI250" s="409"/>
      <c r="AJ250" s="409"/>
      <c r="AK250" s="409"/>
      <c r="AL250" s="409"/>
      <c r="AM250" s="409"/>
      <c r="AN250" s="409"/>
      <c r="AO250" s="409"/>
      <c r="AP250" s="409"/>
      <c r="AQ250" s="409"/>
      <c r="AR250" s="409"/>
      <c r="AS250" s="409"/>
      <c r="AT250" s="409"/>
      <c r="AU250" s="409"/>
      <c r="AV250" s="409"/>
      <c r="AW250" s="409"/>
      <c r="AX250" s="409"/>
      <c r="AY250" s="409"/>
      <c r="AZ250" s="409"/>
      <c r="BA250" s="409"/>
      <c r="BB250" s="409"/>
      <c r="BC250" s="409"/>
      <c r="BD250" s="409"/>
      <c r="BE250" s="409"/>
      <c r="BF250" s="409"/>
      <c r="BG250" s="409"/>
      <c r="BH250" s="409"/>
      <c r="BI250" s="409"/>
      <c r="BJ250" s="409"/>
      <c r="BK250" s="409"/>
      <c r="BL250" s="409"/>
      <c r="BM250" s="409"/>
      <c r="BN250" s="409"/>
      <c r="BO250" s="409"/>
      <c r="BP250" s="409"/>
      <c r="BQ250" s="409"/>
      <c r="BR250" s="409"/>
      <c r="BS250" s="409"/>
      <c r="BT250" s="409"/>
      <c r="BU250" s="409"/>
      <c r="BV250" s="409"/>
      <c r="BW250" s="409"/>
      <c r="BX250" s="409"/>
      <c r="BY250" s="409"/>
      <c r="BZ250" s="409"/>
      <c r="CA250" s="409"/>
      <c r="CB250" s="409"/>
      <c r="CC250" s="409"/>
      <c r="CD250" s="409"/>
      <c r="CE250" s="409"/>
      <c r="CF250" s="409"/>
      <c r="CG250" s="409"/>
      <c r="CH250" s="409"/>
      <c r="CI250" s="409"/>
      <c r="CJ250" s="409"/>
      <c r="CK250" s="409"/>
      <c r="CL250" s="409"/>
      <c r="CM250" s="409"/>
      <c r="CN250" s="409"/>
      <c r="CO250" s="409"/>
      <c r="CP250" s="409"/>
      <c r="CQ250" s="409"/>
      <c r="CR250" s="409"/>
      <c r="CS250" s="409"/>
      <c r="CT250" s="409"/>
      <c r="CU250" s="409"/>
      <c r="CV250" s="409"/>
      <c r="CW250" s="409"/>
      <c r="CX250" s="409"/>
      <c r="CY250" s="409"/>
      <c r="CZ250" s="409"/>
      <c r="DA250" s="409"/>
      <c r="DB250" s="409"/>
      <c r="DC250" s="409"/>
      <c r="DD250" s="409"/>
      <c r="DE250" s="409"/>
      <c r="DF250" s="409"/>
      <c r="DG250" s="409"/>
      <c r="DH250" s="409"/>
      <c r="DI250" s="409"/>
      <c r="DJ250" s="409"/>
      <c r="DK250" s="409"/>
      <c r="DL250" s="409"/>
      <c r="DM250" s="409"/>
      <c r="DN250" s="409"/>
      <c r="DO250" s="409"/>
      <c r="DP250" s="409"/>
      <c r="DQ250" s="409"/>
      <c r="DR250" s="409"/>
      <c r="DS250" s="409"/>
      <c r="DT250" s="409"/>
      <c r="DU250" s="409"/>
      <c r="DV250" s="409"/>
      <c r="DW250" s="409"/>
      <c r="DX250" s="409"/>
      <c r="DY250" s="409"/>
      <c r="DZ250" s="409"/>
      <c r="EA250" s="409"/>
      <c r="EB250" s="409"/>
      <c r="EC250" s="409"/>
      <c r="ED250" s="409"/>
      <c r="EE250" s="409"/>
      <c r="EF250" s="409"/>
      <c r="EG250" s="409"/>
      <c r="EH250" s="409"/>
      <c r="EI250" s="409"/>
      <c r="EJ250" s="409"/>
      <c r="EK250" s="409"/>
      <c r="EL250" s="409"/>
      <c r="EM250" s="409"/>
      <c r="EN250" s="409"/>
      <c r="EO250" s="409"/>
      <c r="EP250" s="409"/>
      <c r="EQ250" s="409"/>
      <c r="ER250" s="409"/>
      <c r="ES250" s="409"/>
      <c r="ET250" s="409"/>
      <c r="EU250" s="409"/>
      <c r="EV250" s="409"/>
      <c r="EW250" s="409"/>
      <c r="EX250" s="409"/>
      <c r="EY250" s="409"/>
      <c r="EZ250" s="409"/>
      <c r="FA250" s="409"/>
      <c r="FB250" s="409"/>
      <c r="FC250" s="409"/>
      <c r="FD250" s="409"/>
      <c r="FE250" s="409"/>
      <c r="FF250" s="409"/>
      <c r="FG250" s="409"/>
      <c r="FH250" s="409"/>
      <c r="FI250" s="409"/>
      <c r="FJ250" s="409"/>
      <c r="FK250" s="409"/>
      <c r="FL250" s="409"/>
      <c r="FM250" s="409"/>
      <c r="FN250" s="409"/>
      <c r="FO250" s="409"/>
      <c r="FP250" s="409"/>
      <c r="FQ250" s="409"/>
      <c r="FR250" s="409"/>
      <c r="FS250" s="409"/>
      <c r="FT250" s="409"/>
      <c r="FU250" s="409"/>
      <c r="FV250" s="409"/>
      <c r="FW250" s="409"/>
      <c r="FX250" s="409"/>
      <c r="FY250" s="409"/>
      <c r="FZ250" s="409"/>
      <c r="GA250" s="409"/>
      <c r="GB250" s="409"/>
      <c r="GC250" s="409"/>
      <c r="GD250" s="409"/>
      <c r="GE250" s="409"/>
      <c r="GF250" s="409"/>
      <c r="GG250" s="409"/>
      <c r="GH250" s="409"/>
      <c r="GI250" s="409"/>
      <c r="GJ250" s="409"/>
      <c r="GK250" s="409"/>
      <c r="GL250" s="409"/>
      <c r="GM250" s="409"/>
      <c r="GN250" s="409"/>
      <c r="GO250" s="409"/>
      <c r="GP250" s="409"/>
      <c r="GQ250" s="409"/>
      <c r="GR250" s="409"/>
      <c r="GS250" s="409"/>
      <c r="GT250" s="409"/>
      <c r="GU250" s="409"/>
      <c r="GV250" s="409"/>
      <c r="GW250" s="409"/>
      <c r="GX250" s="409"/>
      <c r="GY250" s="409"/>
      <c r="GZ250" s="409"/>
      <c r="HA250" s="409"/>
      <c r="HB250" s="409"/>
      <c r="HC250" s="409"/>
      <c r="HD250" s="409"/>
      <c r="HE250" s="409"/>
      <c r="HF250" s="409"/>
      <c r="HG250" s="409"/>
      <c r="HH250" s="409"/>
      <c r="HI250" s="409"/>
      <c r="HJ250" s="409"/>
      <c r="HK250" s="409"/>
      <c r="HL250" s="409"/>
      <c r="HM250" s="409"/>
      <c r="HN250" s="409"/>
      <c r="HO250" s="409"/>
      <c r="HP250" s="409"/>
      <c r="HQ250" s="409"/>
      <c r="HR250" s="409"/>
      <c r="HS250" s="409"/>
      <c r="HT250" s="409"/>
      <c r="HU250" s="409"/>
      <c r="HV250" s="409"/>
      <c r="HW250" s="409"/>
      <c r="HX250" s="409"/>
      <c r="HY250" s="409"/>
      <c r="HZ250" s="409"/>
      <c r="IA250" s="409"/>
      <c r="IB250" s="409"/>
      <c r="IC250" s="409"/>
      <c r="ID250" s="409"/>
      <c r="IE250" s="409"/>
      <c r="IF250" s="409"/>
      <c r="IG250" s="409"/>
      <c r="IH250" s="409"/>
      <c r="II250" s="409"/>
      <c r="IJ250" s="409"/>
      <c r="IK250" s="409"/>
      <c r="IL250" s="409"/>
      <c r="IM250" s="409"/>
      <c r="IN250" s="409"/>
      <c r="IO250" s="409"/>
      <c r="IP250" s="409"/>
      <c r="IQ250" s="409"/>
      <c r="IR250" s="409"/>
      <c r="IS250" s="409"/>
      <c r="IT250" s="409"/>
      <c r="IU250" s="409"/>
      <c r="IV250" s="409"/>
    </row>
    <row r="251" spans="1:256" s="404" customFormat="1" ht="30">
      <c r="A251" s="67">
        <v>242</v>
      </c>
      <c r="B251" s="456" t="s">
        <v>4996</v>
      </c>
      <c r="C251" s="488" t="s">
        <v>1584</v>
      </c>
      <c r="D251" s="456" t="s">
        <v>1622</v>
      </c>
      <c r="E251" s="456" t="s">
        <v>5465</v>
      </c>
      <c r="F251" s="456" t="s">
        <v>321</v>
      </c>
      <c r="G251" s="456" t="s">
        <v>5466</v>
      </c>
      <c r="H251" s="456" t="s">
        <v>5891</v>
      </c>
      <c r="I251" s="456" t="s">
        <v>311</v>
      </c>
      <c r="J251" s="435"/>
      <c r="K251" s="435"/>
      <c r="L251" s="338"/>
      <c r="M251" s="405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  <c r="AA251" s="409"/>
      <c r="AB251" s="409"/>
      <c r="AC251" s="409"/>
      <c r="AD251" s="409"/>
      <c r="AE251" s="409"/>
      <c r="AF251" s="409"/>
      <c r="AG251" s="409"/>
      <c r="AH251" s="409"/>
      <c r="AI251" s="409"/>
      <c r="AJ251" s="409"/>
      <c r="AK251" s="409"/>
      <c r="AL251" s="409"/>
      <c r="AM251" s="409"/>
      <c r="AN251" s="409"/>
      <c r="AO251" s="409"/>
      <c r="AP251" s="409"/>
      <c r="AQ251" s="409"/>
      <c r="AR251" s="409"/>
      <c r="AS251" s="409"/>
      <c r="AT251" s="409"/>
      <c r="AU251" s="409"/>
      <c r="AV251" s="409"/>
      <c r="AW251" s="409"/>
      <c r="AX251" s="409"/>
      <c r="AY251" s="409"/>
      <c r="AZ251" s="409"/>
      <c r="BA251" s="409"/>
      <c r="BB251" s="409"/>
      <c r="BC251" s="409"/>
      <c r="BD251" s="409"/>
      <c r="BE251" s="409"/>
      <c r="BF251" s="409"/>
      <c r="BG251" s="409"/>
      <c r="BH251" s="409"/>
      <c r="BI251" s="409"/>
      <c r="BJ251" s="409"/>
      <c r="BK251" s="409"/>
      <c r="BL251" s="409"/>
      <c r="BM251" s="409"/>
      <c r="BN251" s="409"/>
      <c r="BO251" s="409"/>
      <c r="BP251" s="409"/>
      <c r="BQ251" s="409"/>
      <c r="BR251" s="409"/>
      <c r="BS251" s="409"/>
      <c r="BT251" s="409"/>
      <c r="BU251" s="409"/>
      <c r="BV251" s="409"/>
      <c r="BW251" s="409"/>
      <c r="BX251" s="409"/>
      <c r="BY251" s="409"/>
      <c r="BZ251" s="409"/>
      <c r="CA251" s="409"/>
      <c r="CB251" s="409"/>
      <c r="CC251" s="409"/>
      <c r="CD251" s="409"/>
      <c r="CE251" s="409"/>
      <c r="CF251" s="409"/>
      <c r="CG251" s="409"/>
      <c r="CH251" s="409"/>
      <c r="CI251" s="409"/>
      <c r="CJ251" s="409"/>
      <c r="CK251" s="409"/>
      <c r="CL251" s="409"/>
      <c r="CM251" s="409"/>
      <c r="CN251" s="409"/>
      <c r="CO251" s="409"/>
      <c r="CP251" s="409"/>
      <c r="CQ251" s="409"/>
      <c r="CR251" s="409"/>
      <c r="CS251" s="409"/>
      <c r="CT251" s="409"/>
      <c r="CU251" s="409"/>
      <c r="CV251" s="409"/>
      <c r="CW251" s="409"/>
      <c r="CX251" s="409"/>
      <c r="CY251" s="409"/>
      <c r="CZ251" s="409"/>
      <c r="DA251" s="409"/>
      <c r="DB251" s="409"/>
      <c r="DC251" s="409"/>
      <c r="DD251" s="409"/>
      <c r="DE251" s="409"/>
      <c r="DF251" s="409"/>
      <c r="DG251" s="409"/>
      <c r="DH251" s="409"/>
      <c r="DI251" s="409"/>
      <c r="DJ251" s="409"/>
      <c r="DK251" s="409"/>
      <c r="DL251" s="409"/>
      <c r="DM251" s="409"/>
      <c r="DN251" s="409"/>
      <c r="DO251" s="409"/>
      <c r="DP251" s="409"/>
      <c r="DQ251" s="409"/>
      <c r="DR251" s="409"/>
      <c r="DS251" s="409"/>
      <c r="DT251" s="409"/>
      <c r="DU251" s="409"/>
      <c r="DV251" s="409"/>
      <c r="DW251" s="409"/>
      <c r="DX251" s="409"/>
      <c r="DY251" s="409"/>
      <c r="DZ251" s="409"/>
      <c r="EA251" s="409"/>
      <c r="EB251" s="409"/>
      <c r="EC251" s="409"/>
      <c r="ED251" s="409"/>
      <c r="EE251" s="409"/>
      <c r="EF251" s="409"/>
      <c r="EG251" s="409"/>
      <c r="EH251" s="409"/>
      <c r="EI251" s="409"/>
      <c r="EJ251" s="409"/>
      <c r="EK251" s="409"/>
      <c r="EL251" s="409"/>
      <c r="EM251" s="409"/>
      <c r="EN251" s="409"/>
      <c r="EO251" s="409"/>
      <c r="EP251" s="409"/>
      <c r="EQ251" s="409"/>
      <c r="ER251" s="409"/>
      <c r="ES251" s="409"/>
      <c r="ET251" s="409"/>
      <c r="EU251" s="409"/>
      <c r="EV251" s="409"/>
      <c r="EW251" s="409"/>
      <c r="EX251" s="409"/>
      <c r="EY251" s="409"/>
      <c r="EZ251" s="409"/>
      <c r="FA251" s="409"/>
      <c r="FB251" s="409"/>
      <c r="FC251" s="409"/>
      <c r="FD251" s="409"/>
      <c r="FE251" s="409"/>
      <c r="FF251" s="409"/>
      <c r="FG251" s="409"/>
      <c r="FH251" s="409"/>
      <c r="FI251" s="409"/>
      <c r="FJ251" s="409"/>
      <c r="FK251" s="409"/>
      <c r="FL251" s="409"/>
      <c r="FM251" s="409"/>
      <c r="FN251" s="409"/>
      <c r="FO251" s="409"/>
      <c r="FP251" s="409"/>
      <c r="FQ251" s="409"/>
      <c r="FR251" s="409"/>
      <c r="FS251" s="409"/>
      <c r="FT251" s="409"/>
      <c r="FU251" s="409"/>
      <c r="FV251" s="409"/>
      <c r="FW251" s="409"/>
      <c r="FX251" s="409"/>
      <c r="FY251" s="409"/>
      <c r="FZ251" s="409"/>
      <c r="GA251" s="409"/>
      <c r="GB251" s="409"/>
      <c r="GC251" s="409"/>
      <c r="GD251" s="409"/>
      <c r="GE251" s="409"/>
      <c r="GF251" s="409"/>
      <c r="GG251" s="409"/>
      <c r="GH251" s="409"/>
      <c r="GI251" s="409"/>
      <c r="GJ251" s="409"/>
      <c r="GK251" s="409"/>
      <c r="GL251" s="409"/>
      <c r="GM251" s="409"/>
      <c r="GN251" s="409"/>
      <c r="GO251" s="409"/>
      <c r="GP251" s="409"/>
      <c r="GQ251" s="409"/>
      <c r="GR251" s="409"/>
      <c r="GS251" s="409"/>
      <c r="GT251" s="409"/>
      <c r="GU251" s="409"/>
      <c r="GV251" s="409"/>
      <c r="GW251" s="409"/>
      <c r="GX251" s="409"/>
      <c r="GY251" s="409"/>
      <c r="GZ251" s="409"/>
      <c r="HA251" s="409"/>
      <c r="HB251" s="409"/>
      <c r="HC251" s="409"/>
      <c r="HD251" s="409"/>
      <c r="HE251" s="409"/>
      <c r="HF251" s="409"/>
      <c r="HG251" s="409"/>
      <c r="HH251" s="409"/>
      <c r="HI251" s="409"/>
      <c r="HJ251" s="409"/>
      <c r="HK251" s="409"/>
      <c r="HL251" s="409"/>
      <c r="HM251" s="409"/>
      <c r="HN251" s="409"/>
      <c r="HO251" s="409"/>
      <c r="HP251" s="409"/>
      <c r="HQ251" s="409"/>
      <c r="HR251" s="409"/>
      <c r="HS251" s="409"/>
      <c r="HT251" s="409"/>
      <c r="HU251" s="409"/>
      <c r="HV251" s="409"/>
      <c r="HW251" s="409"/>
      <c r="HX251" s="409"/>
      <c r="HY251" s="409"/>
      <c r="HZ251" s="409"/>
      <c r="IA251" s="409"/>
      <c r="IB251" s="409"/>
      <c r="IC251" s="409"/>
      <c r="ID251" s="409"/>
      <c r="IE251" s="409"/>
      <c r="IF251" s="409"/>
      <c r="IG251" s="409"/>
      <c r="IH251" s="409"/>
      <c r="II251" s="409"/>
      <c r="IJ251" s="409"/>
      <c r="IK251" s="409"/>
      <c r="IL251" s="409"/>
      <c r="IM251" s="409"/>
      <c r="IN251" s="409"/>
      <c r="IO251" s="409"/>
      <c r="IP251" s="409"/>
      <c r="IQ251" s="409"/>
      <c r="IR251" s="409"/>
      <c r="IS251" s="409"/>
      <c r="IT251" s="409"/>
      <c r="IU251" s="409"/>
      <c r="IV251" s="409"/>
    </row>
    <row r="252" spans="1:256" s="404" customFormat="1" ht="30">
      <c r="A252" s="67">
        <v>243</v>
      </c>
      <c r="B252" s="456" t="s">
        <v>4996</v>
      </c>
      <c r="C252" s="488" t="s">
        <v>1584</v>
      </c>
      <c r="D252" s="456" t="s">
        <v>1586</v>
      </c>
      <c r="E252" s="456" t="s">
        <v>5467</v>
      </c>
      <c r="F252" s="456" t="s">
        <v>5468</v>
      </c>
      <c r="G252" s="456" t="s">
        <v>5469</v>
      </c>
      <c r="H252" s="456" t="s">
        <v>5892</v>
      </c>
      <c r="I252" s="456" t="s">
        <v>311</v>
      </c>
      <c r="J252" s="435"/>
      <c r="K252" s="435"/>
      <c r="L252" s="338"/>
      <c r="M252" s="405"/>
      <c r="N252" s="409"/>
      <c r="O252" s="409"/>
      <c r="P252" s="409"/>
      <c r="Q252" s="409"/>
      <c r="R252" s="409"/>
      <c r="S252" s="409"/>
      <c r="T252" s="409"/>
      <c r="U252" s="409"/>
      <c r="V252" s="409"/>
      <c r="W252" s="409"/>
      <c r="X252" s="409"/>
      <c r="Y252" s="409"/>
      <c r="Z252" s="409"/>
      <c r="AA252" s="409"/>
      <c r="AB252" s="409"/>
      <c r="AC252" s="409"/>
      <c r="AD252" s="409"/>
      <c r="AE252" s="409"/>
      <c r="AF252" s="409"/>
      <c r="AG252" s="409"/>
      <c r="AH252" s="409"/>
      <c r="AI252" s="409"/>
      <c r="AJ252" s="409"/>
      <c r="AK252" s="409"/>
      <c r="AL252" s="409"/>
      <c r="AM252" s="409"/>
      <c r="AN252" s="409"/>
      <c r="AO252" s="409"/>
      <c r="AP252" s="409"/>
      <c r="AQ252" s="409"/>
      <c r="AR252" s="409"/>
      <c r="AS252" s="409"/>
      <c r="AT252" s="409"/>
      <c r="AU252" s="409"/>
      <c r="AV252" s="409"/>
      <c r="AW252" s="409"/>
      <c r="AX252" s="409"/>
      <c r="AY252" s="409"/>
      <c r="AZ252" s="409"/>
      <c r="BA252" s="409"/>
      <c r="BB252" s="409"/>
      <c r="BC252" s="409"/>
      <c r="BD252" s="409"/>
      <c r="BE252" s="409"/>
      <c r="BF252" s="409"/>
      <c r="BG252" s="409"/>
      <c r="BH252" s="409"/>
      <c r="BI252" s="409"/>
      <c r="BJ252" s="409"/>
      <c r="BK252" s="409"/>
      <c r="BL252" s="409"/>
      <c r="BM252" s="409"/>
      <c r="BN252" s="409"/>
      <c r="BO252" s="409"/>
      <c r="BP252" s="409"/>
      <c r="BQ252" s="409"/>
      <c r="BR252" s="409"/>
      <c r="BS252" s="409"/>
      <c r="BT252" s="409"/>
      <c r="BU252" s="409"/>
      <c r="BV252" s="409"/>
      <c r="BW252" s="409"/>
      <c r="BX252" s="409"/>
      <c r="BY252" s="409"/>
      <c r="BZ252" s="409"/>
      <c r="CA252" s="409"/>
      <c r="CB252" s="409"/>
      <c r="CC252" s="409"/>
      <c r="CD252" s="409"/>
      <c r="CE252" s="409"/>
      <c r="CF252" s="409"/>
      <c r="CG252" s="409"/>
      <c r="CH252" s="409"/>
      <c r="CI252" s="409"/>
      <c r="CJ252" s="409"/>
      <c r="CK252" s="409"/>
      <c r="CL252" s="409"/>
      <c r="CM252" s="409"/>
      <c r="CN252" s="409"/>
      <c r="CO252" s="409"/>
      <c r="CP252" s="409"/>
      <c r="CQ252" s="409"/>
      <c r="CR252" s="409"/>
      <c r="CS252" s="409"/>
      <c r="CT252" s="409"/>
      <c r="CU252" s="409"/>
      <c r="CV252" s="409"/>
      <c r="CW252" s="409"/>
      <c r="CX252" s="409"/>
      <c r="CY252" s="409"/>
      <c r="CZ252" s="409"/>
      <c r="DA252" s="409"/>
      <c r="DB252" s="409"/>
      <c r="DC252" s="409"/>
      <c r="DD252" s="409"/>
      <c r="DE252" s="409"/>
      <c r="DF252" s="409"/>
      <c r="DG252" s="409"/>
      <c r="DH252" s="409"/>
      <c r="DI252" s="409"/>
      <c r="DJ252" s="409"/>
      <c r="DK252" s="409"/>
      <c r="DL252" s="409"/>
      <c r="DM252" s="409"/>
      <c r="DN252" s="409"/>
      <c r="DO252" s="409"/>
      <c r="DP252" s="409"/>
      <c r="DQ252" s="409"/>
      <c r="DR252" s="409"/>
      <c r="DS252" s="409"/>
      <c r="DT252" s="409"/>
      <c r="DU252" s="409"/>
      <c r="DV252" s="409"/>
      <c r="DW252" s="409"/>
      <c r="DX252" s="409"/>
      <c r="DY252" s="409"/>
      <c r="DZ252" s="409"/>
      <c r="EA252" s="409"/>
      <c r="EB252" s="409"/>
      <c r="EC252" s="409"/>
      <c r="ED252" s="409"/>
      <c r="EE252" s="409"/>
      <c r="EF252" s="409"/>
      <c r="EG252" s="409"/>
      <c r="EH252" s="409"/>
      <c r="EI252" s="409"/>
      <c r="EJ252" s="409"/>
      <c r="EK252" s="409"/>
      <c r="EL252" s="409"/>
      <c r="EM252" s="409"/>
      <c r="EN252" s="409"/>
      <c r="EO252" s="409"/>
      <c r="EP252" s="409"/>
      <c r="EQ252" s="409"/>
      <c r="ER252" s="409"/>
      <c r="ES252" s="409"/>
      <c r="ET252" s="409"/>
      <c r="EU252" s="409"/>
      <c r="EV252" s="409"/>
      <c r="EW252" s="409"/>
      <c r="EX252" s="409"/>
      <c r="EY252" s="409"/>
      <c r="EZ252" s="409"/>
      <c r="FA252" s="409"/>
      <c r="FB252" s="409"/>
      <c r="FC252" s="409"/>
      <c r="FD252" s="409"/>
      <c r="FE252" s="409"/>
      <c r="FF252" s="409"/>
      <c r="FG252" s="409"/>
      <c r="FH252" s="409"/>
      <c r="FI252" s="409"/>
      <c r="FJ252" s="409"/>
      <c r="FK252" s="409"/>
      <c r="FL252" s="409"/>
      <c r="FM252" s="409"/>
      <c r="FN252" s="409"/>
      <c r="FO252" s="409"/>
      <c r="FP252" s="409"/>
      <c r="FQ252" s="409"/>
      <c r="FR252" s="409"/>
      <c r="FS252" s="409"/>
      <c r="FT252" s="409"/>
      <c r="FU252" s="409"/>
      <c r="FV252" s="409"/>
      <c r="FW252" s="409"/>
      <c r="FX252" s="409"/>
      <c r="FY252" s="409"/>
      <c r="FZ252" s="409"/>
      <c r="GA252" s="409"/>
      <c r="GB252" s="409"/>
      <c r="GC252" s="409"/>
      <c r="GD252" s="409"/>
      <c r="GE252" s="409"/>
      <c r="GF252" s="409"/>
      <c r="GG252" s="409"/>
      <c r="GH252" s="409"/>
      <c r="GI252" s="409"/>
      <c r="GJ252" s="409"/>
      <c r="GK252" s="409"/>
      <c r="GL252" s="409"/>
      <c r="GM252" s="409"/>
      <c r="GN252" s="409"/>
      <c r="GO252" s="409"/>
      <c r="GP252" s="409"/>
      <c r="GQ252" s="409"/>
      <c r="GR252" s="409"/>
      <c r="GS252" s="409"/>
      <c r="GT252" s="409"/>
      <c r="GU252" s="409"/>
      <c r="GV252" s="409"/>
      <c r="GW252" s="409"/>
      <c r="GX252" s="409"/>
      <c r="GY252" s="409"/>
      <c r="GZ252" s="409"/>
      <c r="HA252" s="409"/>
      <c r="HB252" s="409"/>
      <c r="HC252" s="409"/>
      <c r="HD252" s="409"/>
      <c r="HE252" s="409"/>
      <c r="HF252" s="409"/>
      <c r="HG252" s="409"/>
      <c r="HH252" s="409"/>
      <c r="HI252" s="409"/>
      <c r="HJ252" s="409"/>
      <c r="HK252" s="409"/>
      <c r="HL252" s="409"/>
      <c r="HM252" s="409"/>
      <c r="HN252" s="409"/>
      <c r="HO252" s="409"/>
      <c r="HP252" s="409"/>
      <c r="HQ252" s="409"/>
      <c r="HR252" s="409"/>
      <c r="HS252" s="409"/>
      <c r="HT252" s="409"/>
      <c r="HU252" s="409"/>
      <c r="HV252" s="409"/>
      <c r="HW252" s="409"/>
      <c r="HX252" s="409"/>
      <c r="HY252" s="409"/>
      <c r="HZ252" s="409"/>
      <c r="IA252" s="409"/>
      <c r="IB252" s="409"/>
      <c r="IC252" s="409"/>
      <c r="ID252" s="409"/>
      <c r="IE252" s="409"/>
      <c r="IF252" s="409"/>
      <c r="IG252" s="409"/>
      <c r="IH252" s="409"/>
      <c r="II252" s="409"/>
      <c r="IJ252" s="409"/>
      <c r="IK252" s="409"/>
      <c r="IL252" s="409"/>
      <c r="IM252" s="409"/>
      <c r="IN252" s="409"/>
      <c r="IO252" s="409"/>
      <c r="IP252" s="409"/>
      <c r="IQ252" s="409"/>
      <c r="IR252" s="409"/>
      <c r="IS252" s="409"/>
      <c r="IT252" s="409"/>
      <c r="IU252" s="409"/>
      <c r="IV252" s="409"/>
    </row>
    <row r="253" spans="1:256" s="404" customFormat="1" ht="30">
      <c r="A253" s="65">
        <v>244</v>
      </c>
      <c r="B253" s="456" t="s">
        <v>4996</v>
      </c>
      <c r="C253" s="488" t="s">
        <v>1584</v>
      </c>
      <c r="D253" s="456" t="s">
        <v>1586</v>
      </c>
      <c r="E253" s="456" t="s">
        <v>1552</v>
      </c>
      <c r="F253" s="456" t="s">
        <v>5470</v>
      </c>
      <c r="G253" s="456" t="s">
        <v>5471</v>
      </c>
      <c r="H253" s="456" t="s">
        <v>5893</v>
      </c>
      <c r="I253" s="456" t="s">
        <v>311</v>
      </c>
      <c r="J253" s="435"/>
      <c r="K253" s="435"/>
      <c r="L253" s="338"/>
      <c r="M253" s="405"/>
      <c r="N253" s="409"/>
      <c r="O253" s="409"/>
      <c r="P253" s="409"/>
      <c r="Q253" s="409"/>
      <c r="R253" s="409"/>
      <c r="S253" s="409"/>
      <c r="T253" s="409"/>
      <c r="U253" s="409"/>
      <c r="V253" s="409"/>
      <c r="W253" s="409"/>
      <c r="X253" s="409"/>
      <c r="Y253" s="409"/>
      <c r="Z253" s="409"/>
      <c r="AA253" s="409"/>
      <c r="AB253" s="409"/>
      <c r="AC253" s="409"/>
      <c r="AD253" s="409"/>
      <c r="AE253" s="409"/>
      <c r="AF253" s="409"/>
      <c r="AG253" s="409"/>
      <c r="AH253" s="409"/>
      <c r="AI253" s="409"/>
      <c r="AJ253" s="409"/>
      <c r="AK253" s="409"/>
      <c r="AL253" s="409"/>
      <c r="AM253" s="409"/>
      <c r="AN253" s="409"/>
      <c r="AO253" s="409"/>
      <c r="AP253" s="409"/>
      <c r="AQ253" s="409"/>
      <c r="AR253" s="409"/>
      <c r="AS253" s="409"/>
      <c r="AT253" s="409"/>
      <c r="AU253" s="409"/>
      <c r="AV253" s="409"/>
      <c r="AW253" s="409"/>
      <c r="AX253" s="409"/>
      <c r="AY253" s="409"/>
      <c r="AZ253" s="409"/>
      <c r="BA253" s="409"/>
      <c r="BB253" s="409"/>
      <c r="BC253" s="409"/>
      <c r="BD253" s="409"/>
      <c r="BE253" s="409"/>
      <c r="BF253" s="409"/>
      <c r="BG253" s="409"/>
      <c r="BH253" s="409"/>
      <c r="BI253" s="409"/>
      <c r="BJ253" s="409"/>
      <c r="BK253" s="409"/>
      <c r="BL253" s="409"/>
      <c r="BM253" s="409"/>
      <c r="BN253" s="409"/>
      <c r="BO253" s="409"/>
      <c r="BP253" s="409"/>
      <c r="BQ253" s="409"/>
      <c r="BR253" s="409"/>
      <c r="BS253" s="409"/>
      <c r="BT253" s="409"/>
      <c r="BU253" s="409"/>
      <c r="BV253" s="409"/>
      <c r="BW253" s="409"/>
      <c r="BX253" s="409"/>
      <c r="BY253" s="409"/>
      <c r="BZ253" s="409"/>
      <c r="CA253" s="409"/>
      <c r="CB253" s="409"/>
      <c r="CC253" s="409"/>
      <c r="CD253" s="409"/>
      <c r="CE253" s="409"/>
      <c r="CF253" s="409"/>
      <c r="CG253" s="409"/>
      <c r="CH253" s="409"/>
      <c r="CI253" s="409"/>
      <c r="CJ253" s="409"/>
      <c r="CK253" s="409"/>
      <c r="CL253" s="409"/>
      <c r="CM253" s="409"/>
      <c r="CN253" s="409"/>
      <c r="CO253" s="409"/>
      <c r="CP253" s="409"/>
      <c r="CQ253" s="409"/>
      <c r="CR253" s="409"/>
      <c r="CS253" s="409"/>
      <c r="CT253" s="409"/>
      <c r="CU253" s="409"/>
      <c r="CV253" s="409"/>
      <c r="CW253" s="409"/>
      <c r="CX253" s="409"/>
      <c r="CY253" s="409"/>
      <c r="CZ253" s="409"/>
      <c r="DA253" s="409"/>
      <c r="DB253" s="409"/>
      <c r="DC253" s="409"/>
      <c r="DD253" s="409"/>
      <c r="DE253" s="409"/>
      <c r="DF253" s="409"/>
      <c r="DG253" s="409"/>
      <c r="DH253" s="409"/>
      <c r="DI253" s="409"/>
      <c r="DJ253" s="409"/>
      <c r="DK253" s="409"/>
      <c r="DL253" s="409"/>
      <c r="DM253" s="409"/>
      <c r="DN253" s="409"/>
      <c r="DO253" s="409"/>
      <c r="DP253" s="409"/>
      <c r="DQ253" s="409"/>
      <c r="DR253" s="409"/>
      <c r="DS253" s="409"/>
      <c r="DT253" s="409"/>
      <c r="DU253" s="409"/>
      <c r="DV253" s="409"/>
      <c r="DW253" s="409"/>
      <c r="DX253" s="409"/>
      <c r="DY253" s="409"/>
      <c r="DZ253" s="409"/>
      <c r="EA253" s="409"/>
      <c r="EB253" s="409"/>
      <c r="EC253" s="409"/>
      <c r="ED253" s="409"/>
      <c r="EE253" s="409"/>
      <c r="EF253" s="409"/>
      <c r="EG253" s="409"/>
      <c r="EH253" s="409"/>
      <c r="EI253" s="409"/>
      <c r="EJ253" s="409"/>
      <c r="EK253" s="409"/>
      <c r="EL253" s="409"/>
      <c r="EM253" s="409"/>
      <c r="EN253" s="409"/>
      <c r="EO253" s="409"/>
      <c r="EP253" s="409"/>
      <c r="EQ253" s="409"/>
      <c r="ER253" s="409"/>
      <c r="ES253" s="409"/>
      <c r="ET253" s="409"/>
      <c r="EU253" s="409"/>
      <c r="EV253" s="409"/>
      <c r="EW253" s="409"/>
      <c r="EX253" s="409"/>
      <c r="EY253" s="409"/>
      <c r="EZ253" s="409"/>
      <c r="FA253" s="409"/>
      <c r="FB253" s="409"/>
      <c r="FC253" s="409"/>
      <c r="FD253" s="409"/>
      <c r="FE253" s="409"/>
      <c r="FF253" s="409"/>
      <c r="FG253" s="409"/>
      <c r="FH253" s="409"/>
      <c r="FI253" s="409"/>
      <c r="FJ253" s="409"/>
      <c r="FK253" s="409"/>
      <c r="FL253" s="409"/>
      <c r="FM253" s="409"/>
      <c r="FN253" s="409"/>
      <c r="FO253" s="409"/>
      <c r="FP253" s="409"/>
      <c r="FQ253" s="409"/>
      <c r="FR253" s="409"/>
      <c r="FS253" s="409"/>
      <c r="FT253" s="409"/>
      <c r="FU253" s="409"/>
      <c r="FV253" s="409"/>
      <c r="FW253" s="409"/>
      <c r="FX253" s="409"/>
      <c r="FY253" s="409"/>
      <c r="FZ253" s="409"/>
      <c r="GA253" s="409"/>
      <c r="GB253" s="409"/>
      <c r="GC253" s="409"/>
      <c r="GD253" s="409"/>
      <c r="GE253" s="409"/>
      <c r="GF253" s="409"/>
      <c r="GG253" s="409"/>
      <c r="GH253" s="409"/>
      <c r="GI253" s="409"/>
      <c r="GJ253" s="409"/>
      <c r="GK253" s="409"/>
      <c r="GL253" s="409"/>
      <c r="GM253" s="409"/>
      <c r="GN253" s="409"/>
      <c r="GO253" s="409"/>
      <c r="GP253" s="409"/>
      <c r="GQ253" s="409"/>
      <c r="GR253" s="409"/>
      <c r="GS253" s="409"/>
      <c r="GT253" s="409"/>
      <c r="GU253" s="409"/>
      <c r="GV253" s="409"/>
      <c r="GW253" s="409"/>
      <c r="GX253" s="409"/>
      <c r="GY253" s="409"/>
      <c r="GZ253" s="409"/>
      <c r="HA253" s="409"/>
      <c r="HB253" s="409"/>
      <c r="HC253" s="409"/>
      <c r="HD253" s="409"/>
      <c r="HE253" s="409"/>
      <c r="HF253" s="409"/>
      <c r="HG253" s="409"/>
      <c r="HH253" s="409"/>
      <c r="HI253" s="409"/>
      <c r="HJ253" s="409"/>
      <c r="HK253" s="409"/>
      <c r="HL253" s="409"/>
      <c r="HM253" s="409"/>
      <c r="HN253" s="409"/>
      <c r="HO253" s="409"/>
      <c r="HP253" s="409"/>
      <c r="HQ253" s="409"/>
      <c r="HR253" s="409"/>
      <c r="HS253" s="409"/>
      <c r="HT253" s="409"/>
      <c r="HU253" s="409"/>
      <c r="HV253" s="409"/>
      <c r="HW253" s="409"/>
      <c r="HX253" s="409"/>
      <c r="HY253" s="409"/>
      <c r="HZ253" s="409"/>
      <c r="IA253" s="409"/>
      <c r="IB253" s="409"/>
      <c r="IC253" s="409"/>
      <c r="ID253" s="409"/>
      <c r="IE253" s="409"/>
      <c r="IF253" s="409"/>
      <c r="IG253" s="409"/>
      <c r="IH253" s="409"/>
      <c r="II253" s="409"/>
      <c r="IJ253" s="409"/>
      <c r="IK253" s="409"/>
      <c r="IL253" s="409"/>
      <c r="IM253" s="409"/>
      <c r="IN253" s="409"/>
      <c r="IO253" s="409"/>
      <c r="IP253" s="409"/>
      <c r="IQ253" s="409"/>
      <c r="IR253" s="409"/>
      <c r="IS253" s="409"/>
      <c r="IT253" s="409"/>
      <c r="IU253" s="409"/>
      <c r="IV253" s="409"/>
    </row>
    <row r="254" spans="1:256" s="404" customFormat="1" ht="30">
      <c r="A254" s="67">
        <v>245</v>
      </c>
      <c r="B254" s="456" t="s">
        <v>4996</v>
      </c>
      <c r="C254" s="488" t="s">
        <v>1584</v>
      </c>
      <c r="D254" s="456" t="s">
        <v>1585</v>
      </c>
      <c r="E254" s="456" t="s">
        <v>5320</v>
      </c>
      <c r="F254" s="456" t="s">
        <v>930</v>
      </c>
      <c r="G254" s="456" t="s">
        <v>5472</v>
      </c>
      <c r="H254" s="456" t="s">
        <v>5894</v>
      </c>
      <c r="I254" s="456" t="s">
        <v>311</v>
      </c>
      <c r="J254" s="435"/>
      <c r="K254" s="435"/>
      <c r="L254" s="338"/>
      <c r="M254" s="405"/>
      <c r="N254" s="409"/>
      <c r="O254" s="409"/>
      <c r="P254" s="409"/>
      <c r="Q254" s="409"/>
      <c r="R254" s="409"/>
      <c r="S254" s="409"/>
      <c r="T254" s="409"/>
      <c r="U254" s="409"/>
      <c r="V254" s="409"/>
      <c r="W254" s="409"/>
      <c r="X254" s="409"/>
      <c r="Y254" s="409"/>
      <c r="Z254" s="409"/>
      <c r="AA254" s="409"/>
      <c r="AB254" s="409"/>
      <c r="AC254" s="409"/>
      <c r="AD254" s="409"/>
      <c r="AE254" s="409"/>
      <c r="AF254" s="409"/>
      <c r="AG254" s="409"/>
      <c r="AH254" s="409"/>
      <c r="AI254" s="409"/>
      <c r="AJ254" s="409"/>
      <c r="AK254" s="409"/>
      <c r="AL254" s="409"/>
      <c r="AM254" s="409"/>
      <c r="AN254" s="409"/>
      <c r="AO254" s="409"/>
      <c r="AP254" s="409"/>
      <c r="AQ254" s="409"/>
      <c r="AR254" s="409"/>
      <c r="AS254" s="409"/>
      <c r="AT254" s="409"/>
      <c r="AU254" s="409"/>
      <c r="AV254" s="409"/>
      <c r="AW254" s="409"/>
      <c r="AX254" s="409"/>
      <c r="AY254" s="409"/>
      <c r="AZ254" s="409"/>
      <c r="BA254" s="409"/>
      <c r="BB254" s="409"/>
      <c r="BC254" s="409"/>
      <c r="BD254" s="409"/>
      <c r="BE254" s="409"/>
      <c r="BF254" s="409"/>
      <c r="BG254" s="409"/>
      <c r="BH254" s="409"/>
      <c r="BI254" s="409"/>
      <c r="BJ254" s="409"/>
      <c r="BK254" s="409"/>
      <c r="BL254" s="409"/>
      <c r="BM254" s="409"/>
      <c r="BN254" s="409"/>
      <c r="BO254" s="409"/>
      <c r="BP254" s="409"/>
      <c r="BQ254" s="409"/>
      <c r="BR254" s="409"/>
      <c r="BS254" s="409"/>
      <c r="BT254" s="409"/>
      <c r="BU254" s="409"/>
      <c r="BV254" s="409"/>
      <c r="BW254" s="409"/>
      <c r="BX254" s="409"/>
      <c r="BY254" s="409"/>
      <c r="BZ254" s="409"/>
      <c r="CA254" s="409"/>
      <c r="CB254" s="409"/>
      <c r="CC254" s="409"/>
      <c r="CD254" s="409"/>
      <c r="CE254" s="409"/>
      <c r="CF254" s="409"/>
      <c r="CG254" s="409"/>
      <c r="CH254" s="409"/>
      <c r="CI254" s="409"/>
      <c r="CJ254" s="409"/>
      <c r="CK254" s="409"/>
      <c r="CL254" s="409"/>
      <c r="CM254" s="409"/>
      <c r="CN254" s="409"/>
      <c r="CO254" s="409"/>
      <c r="CP254" s="409"/>
      <c r="CQ254" s="409"/>
      <c r="CR254" s="409"/>
      <c r="CS254" s="409"/>
      <c r="CT254" s="409"/>
      <c r="CU254" s="409"/>
      <c r="CV254" s="409"/>
      <c r="CW254" s="409"/>
      <c r="CX254" s="409"/>
      <c r="CY254" s="409"/>
      <c r="CZ254" s="409"/>
      <c r="DA254" s="409"/>
      <c r="DB254" s="409"/>
      <c r="DC254" s="409"/>
      <c r="DD254" s="409"/>
      <c r="DE254" s="409"/>
      <c r="DF254" s="409"/>
      <c r="DG254" s="409"/>
      <c r="DH254" s="409"/>
      <c r="DI254" s="409"/>
      <c r="DJ254" s="409"/>
      <c r="DK254" s="409"/>
      <c r="DL254" s="409"/>
      <c r="DM254" s="409"/>
      <c r="DN254" s="409"/>
      <c r="DO254" s="409"/>
      <c r="DP254" s="409"/>
      <c r="DQ254" s="409"/>
      <c r="DR254" s="409"/>
      <c r="DS254" s="409"/>
      <c r="DT254" s="409"/>
      <c r="DU254" s="409"/>
      <c r="DV254" s="409"/>
      <c r="DW254" s="409"/>
      <c r="DX254" s="409"/>
      <c r="DY254" s="409"/>
      <c r="DZ254" s="409"/>
      <c r="EA254" s="409"/>
      <c r="EB254" s="409"/>
      <c r="EC254" s="409"/>
      <c r="ED254" s="409"/>
      <c r="EE254" s="409"/>
      <c r="EF254" s="409"/>
      <c r="EG254" s="409"/>
      <c r="EH254" s="409"/>
      <c r="EI254" s="409"/>
      <c r="EJ254" s="409"/>
      <c r="EK254" s="409"/>
      <c r="EL254" s="409"/>
      <c r="EM254" s="409"/>
      <c r="EN254" s="409"/>
      <c r="EO254" s="409"/>
      <c r="EP254" s="409"/>
      <c r="EQ254" s="409"/>
      <c r="ER254" s="409"/>
      <c r="ES254" s="409"/>
      <c r="ET254" s="409"/>
      <c r="EU254" s="409"/>
      <c r="EV254" s="409"/>
      <c r="EW254" s="409"/>
      <c r="EX254" s="409"/>
      <c r="EY254" s="409"/>
      <c r="EZ254" s="409"/>
      <c r="FA254" s="409"/>
      <c r="FB254" s="409"/>
      <c r="FC254" s="409"/>
      <c r="FD254" s="409"/>
      <c r="FE254" s="409"/>
      <c r="FF254" s="409"/>
      <c r="FG254" s="409"/>
      <c r="FH254" s="409"/>
      <c r="FI254" s="409"/>
      <c r="FJ254" s="409"/>
      <c r="FK254" s="409"/>
      <c r="FL254" s="409"/>
      <c r="FM254" s="409"/>
      <c r="FN254" s="409"/>
      <c r="FO254" s="409"/>
      <c r="FP254" s="409"/>
      <c r="FQ254" s="409"/>
      <c r="FR254" s="409"/>
      <c r="FS254" s="409"/>
      <c r="FT254" s="409"/>
      <c r="FU254" s="409"/>
      <c r="FV254" s="409"/>
      <c r="FW254" s="409"/>
      <c r="FX254" s="409"/>
      <c r="FY254" s="409"/>
      <c r="FZ254" s="409"/>
      <c r="GA254" s="409"/>
      <c r="GB254" s="409"/>
      <c r="GC254" s="409"/>
      <c r="GD254" s="409"/>
      <c r="GE254" s="409"/>
      <c r="GF254" s="409"/>
      <c r="GG254" s="409"/>
      <c r="GH254" s="409"/>
      <c r="GI254" s="409"/>
      <c r="GJ254" s="409"/>
      <c r="GK254" s="409"/>
      <c r="GL254" s="409"/>
      <c r="GM254" s="409"/>
      <c r="GN254" s="409"/>
      <c r="GO254" s="409"/>
      <c r="GP254" s="409"/>
      <c r="GQ254" s="409"/>
      <c r="GR254" s="409"/>
      <c r="GS254" s="409"/>
      <c r="GT254" s="409"/>
      <c r="GU254" s="409"/>
      <c r="GV254" s="409"/>
      <c r="GW254" s="409"/>
      <c r="GX254" s="409"/>
      <c r="GY254" s="409"/>
      <c r="GZ254" s="409"/>
      <c r="HA254" s="409"/>
      <c r="HB254" s="409"/>
      <c r="HC254" s="409"/>
      <c r="HD254" s="409"/>
      <c r="HE254" s="409"/>
      <c r="HF254" s="409"/>
      <c r="HG254" s="409"/>
      <c r="HH254" s="409"/>
      <c r="HI254" s="409"/>
      <c r="HJ254" s="409"/>
      <c r="HK254" s="409"/>
      <c r="HL254" s="409"/>
      <c r="HM254" s="409"/>
      <c r="HN254" s="409"/>
      <c r="HO254" s="409"/>
      <c r="HP254" s="409"/>
      <c r="HQ254" s="409"/>
      <c r="HR254" s="409"/>
      <c r="HS254" s="409"/>
      <c r="HT254" s="409"/>
      <c r="HU254" s="409"/>
      <c r="HV254" s="409"/>
      <c r="HW254" s="409"/>
      <c r="HX254" s="409"/>
      <c r="HY254" s="409"/>
      <c r="HZ254" s="409"/>
      <c r="IA254" s="409"/>
      <c r="IB254" s="409"/>
      <c r="IC254" s="409"/>
      <c r="ID254" s="409"/>
      <c r="IE254" s="409"/>
      <c r="IF254" s="409"/>
      <c r="IG254" s="409"/>
      <c r="IH254" s="409"/>
      <c r="II254" s="409"/>
      <c r="IJ254" s="409"/>
      <c r="IK254" s="409"/>
      <c r="IL254" s="409"/>
      <c r="IM254" s="409"/>
      <c r="IN254" s="409"/>
      <c r="IO254" s="409"/>
      <c r="IP254" s="409"/>
      <c r="IQ254" s="409"/>
      <c r="IR254" s="409"/>
      <c r="IS254" s="409"/>
      <c r="IT254" s="409"/>
      <c r="IU254" s="409"/>
      <c r="IV254" s="409"/>
    </row>
    <row r="255" spans="1:256" s="404" customFormat="1" ht="30">
      <c r="A255" s="65">
        <v>246</v>
      </c>
      <c r="B255" s="490" t="s">
        <v>4996</v>
      </c>
      <c r="C255" s="491" t="s">
        <v>1584</v>
      </c>
      <c r="D255" s="492" t="s">
        <v>1622</v>
      </c>
      <c r="E255" s="489" t="s">
        <v>5473</v>
      </c>
      <c r="F255" s="489" t="s">
        <v>920</v>
      </c>
      <c r="G255" s="489" t="s">
        <v>5474</v>
      </c>
      <c r="H255" s="489" t="s">
        <v>5895</v>
      </c>
      <c r="I255" s="489" t="s">
        <v>1631</v>
      </c>
      <c r="J255" s="435"/>
      <c r="K255" s="435"/>
      <c r="L255" s="338"/>
      <c r="M255" s="405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  <c r="AA255" s="409"/>
      <c r="AB255" s="409"/>
      <c r="AC255" s="409"/>
      <c r="AD255" s="409"/>
      <c r="AE255" s="409"/>
      <c r="AF255" s="409"/>
      <c r="AG255" s="409"/>
      <c r="AH255" s="409"/>
      <c r="AI255" s="409"/>
      <c r="AJ255" s="409"/>
      <c r="AK255" s="409"/>
      <c r="AL255" s="409"/>
      <c r="AM255" s="409"/>
      <c r="AN255" s="409"/>
      <c r="AO255" s="409"/>
      <c r="AP255" s="409"/>
      <c r="AQ255" s="409"/>
      <c r="AR255" s="409"/>
      <c r="AS255" s="409"/>
      <c r="AT255" s="409"/>
      <c r="AU255" s="409"/>
      <c r="AV255" s="409"/>
      <c r="AW255" s="409"/>
      <c r="AX255" s="409"/>
      <c r="AY255" s="409"/>
      <c r="AZ255" s="409"/>
      <c r="BA255" s="409"/>
      <c r="BB255" s="409"/>
      <c r="BC255" s="409"/>
      <c r="BD255" s="409"/>
      <c r="BE255" s="409"/>
      <c r="BF255" s="409"/>
      <c r="BG255" s="409"/>
      <c r="BH255" s="409"/>
      <c r="BI255" s="409"/>
      <c r="BJ255" s="409"/>
      <c r="BK255" s="409"/>
      <c r="BL255" s="409"/>
      <c r="BM255" s="409"/>
      <c r="BN255" s="409"/>
      <c r="BO255" s="409"/>
      <c r="BP255" s="409"/>
      <c r="BQ255" s="409"/>
      <c r="BR255" s="409"/>
      <c r="BS255" s="409"/>
      <c r="BT255" s="409"/>
      <c r="BU255" s="409"/>
      <c r="BV255" s="409"/>
      <c r="BW255" s="409"/>
      <c r="BX255" s="409"/>
      <c r="BY255" s="409"/>
      <c r="BZ255" s="409"/>
      <c r="CA255" s="409"/>
      <c r="CB255" s="409"/>
      <c r="CC255" s="409"/>
      <c r="CD255" s="409"/>
      <c r="CE255" s="409"/>
      <c r="CF255" s="409"/>
      <c r="CG255" s="409"/>
      <c r="CH255" s="409"/>
      <c r="CI255" s="409"/>
      <c r="CJ255" s="409"/>
      <c r="CK255" s="409"/>
      <c r="CL255" s="409"/>
      <c r="CM255" s="409"/>
      <c r="CN255" s="409"/>
      <c r="CO255" s="409"/>
      <c r="CP255" s="409"/>
      <c r="CQ255" s="409"/>
      <c r="CR255" s="409"/>
      <c r="CS255" s="409"/>
      <c r="CT255" s="409"/>
      <c r="CU255" s="409"/>
      <c r="CV255" s="409"/>
      <c r="CW255" s="409"/>
      <c r="CX255" s="409"/>
      <c r="CY255" s="409"/>
      <c r="CZ255" s="409"/>
      <c r="DA255" s="409"/>
      <c r="DB255" s="409"/>
      <c r="DC255" s="409"/>
      <c r="DD255" s="409"/>
      <c r="DE255" s="409"/>
      <c r="DF255" s="409"/>
      <c r="DG255" s="409"/>
      <c r="DH255" s="409"/>
      <c r="DI255" s="409"/>
      <c r="DJ255" s="409"/>
      <c r="DK255" s="409"/>
      <c r="DL255" s="409"/>
      <c r="DM255" s="409"/>
      <c r="DN255" s="409"/>
      <c r="DO255" s="409"/>
      <c r="DP255" s="409"/>
      <c r="DQ255" s="409"/>
      <c r="DR255" s="409"/>
      <c r="DS255" s="409"/>
      <c r="DT255" s="409"/>
      <c r="DU255" s="409"/>
      <c r="DV255" s="409"/>
      <c r="DW255" s="409"/>
      <c r="DX255" s="409"/>
      <c r="DY255" s="409"/>
      <c r="DZ255" s="409"/>
      <c r="EA255" s="409"/>
      <c r="EB255" s="409"/>
      <c r="EC255" s="409"/>
      <c r="ED255" s="409"/>
      <c r="EE255" s="409"/>
      <c r="EF255" s="409"/>
      <c r="EG255" s="409"/>
      <c r="EH255" s="409"/>
      <c r="EI255" s="409"/>
      <c r="EJ255" s="409"/>
      <c r="EK255" s="409"/>
      <c r="EL255" s="409"/>
      <c r="EM255" s="409"/>
      <c r="EN255" s="409"/>
      <c r="EO255" s="409"/>
      <c r="EP255" s="409"/>
      <c r="EQ255" s="409"/>
      <c r="ER255" s="409"/>
      <c r="ES255" s="409"/>
      <c r="ET255" s="409"/>
      <c r="EU255" s="409"/>
      <c r="EV255" s="409"/>
      <c r="EW255" s="409"/>
      <c r="EX255" s="409"/>
      <c r="EY255" s="409"/>
      <c r="EZ255" s="409"/>
      <c r="FA255" s="409"/>
      <c r="FB255" s="409"/>
      <c r="FC255" s="409"/>
      <c r="FD255" s="409"/>
      <c r="FE255" s="409"/>
      <c r="FF255" s="409"/>
      <c r="FG255" s="409"/>
      <c r="FH255" s="409"/>
      <c r="FI255" s="409"/>
      <c r="FJ255" s="409"/>
      <c r="FK255" s="409"/>
      <c r="FL255" s="409"/>
      <c r="FM255" s="409"/>
      <c r="FN255" s="409"/>
      <c r="FO255" s="409"/>
      <c r="FP255" s="409"/>
      <c r="FQ255" s="409"/>
      <c r="FR255" s="409"/>
      <c r="FS255" s="409"/>
      <c r="FT255" s="409"/>
      <c r="FU255" s="409"/>
      <c r="FV255" s="409"/>
      <c r="FW255" s="409"/>
      <c r="FX255" s="409"/>
      <c r="FY255" s="409"/>
      <c r="FZ255" s="409"/>
      <c r="GA255" s="409"/>
      <c r="GB255" s="409"/>
      <c r="GC255" s="409"/>
      <c r="GD255" s="409"/>
      <c r="GE255" s="409"/>
      <c r="GF255" s="409"/>
      <c r="GG255" s="409"/>
      <c r="GH255" s="409"/>
      <c r="GI255" s="409"/>
      <c r="GJ255" s="409"/>
      <c r="GK255" s="409"/>
      <c r="GL255" s="409"/>
      <c r="GM255" s="409"/>
      <c r="GN255" s="409"/>
      <c r="GO255" s="409"/>
      <c r="GP255" s="409"/>
      <c r="GQ255" s="409"/>
      <c r="GR255" s="409"/>
      <c r="GS255" s="409"/>
      <c r="GT255" s="409"/>
      <c r="GU255" s="409"/>
      <c r="GV255" s="409"/>
      <c r="GW255" s="409"/>
      <c r="GX255" s="409"/>
      <c r="GY255" s="409"/>
      <c r="GZ255" s="409"/>
      <c r="HA255" s="409"/>
      <c r="HB255" s="409"/>
      <c r="HC255" s="409"/>
      <c r="HD255" s="409"/>
      <c r="HE255" s="409"/>
      <c r="HF255" s="409"/>
      <c r="HG255" s="409"/>
      <c r="HH255" s="409"/>
      <c r="HI255" s="409"/>
      <c r="HJ255" s="409"/>
      <c r="HK255" s="409"/>
      <c r="HL255" s="409"/>
      <c r="HM255" s="409"/>
      <c r="HN255" s="409"/>
      <c r="HO255" s="409"/>
      <c r="HP255" s="409"/>
      <c r="HQ255" s="409"/>
      <c r="HR255" s="409"/>
      <c r="HS255" s="409"/>
      <c r="HT255" s="409"/>
      <c r="HU255" s="409"/>
      <c r="HV255" s="409"/>
      <c r="HW255" s="409"/>
      <c r="HX255" s="409"/>
      <c r="HY255" s="409"/>
      <c r="HZ255" s="409"/>
      <c r="IA255" s="409"/>
      <c r="IB255" s="409"/>
      <c r="IC255" s="409"/>
      <c r="ID255" s="409"/>
      <c r="IE255" s="409"/>
      <c r="IF255" s="409"/>
      <c r="IG255" s="409"/>
      <c r="IH255" s="409"/>
      <c r="II255" s="409"/>
      <c r="IJ255" s="409"/>
      <c r="IK255" s="409"/>
      <c r="IL255" s="409"/>
      <c r="IM255" s="409"/>
      <c r="IN255" s="409"/>
      <c r="IO255" s="409"/>
      <c r="IP255" s="409"/>
      <c r="IQ255" s="409"/>
      <c r="IR255" s="409"/>
      <c r="IS255" s="409"/>
      <c r="IT255" s="409"/>
      <c r="IU255" s="409"/>
      <c r="IV255" s="409"/>
    </row>
    <row r="256" spans="1:256" s="404" customFormat="1" ht="30">
      <c r="A256" s="67">
        <v>247</v>
      </c>
      <c r="B256" s="493" t="s">
        <v>4997</v>
      </c>
      <c r="C256" s="491" t="s">
        <v>1584</v>
      </c>
      <c r="D256" s="494" t="s">
        <v>1628</v>
      </c>
      <c r="E256" s="498" t="s">
        <v>5347</v>
      </c>
      <c r="F256" s="456" t="s">
        <v>5348</v>
      </c>
      <c r="G256" s="456" t="s">
        <v>5475</v>
      </c>
      <c r="H256" s="456" t="s">
        <v>5896</v>
      </c>
      <c r="I256" s="456" t="s">
        <v>311</v>
      </c>
      <c r="J256" s="435"/>
      <c r="K256" s="435"/>
      <c r="L256" s="338"/>
      <c r="M256" s="405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409"/>
      <c r="AB256" s="409"/>
      <c r="AC256" s="409"/>
      <c r="AD256" s="409"/>
      <c r="AE256" s="409"/>
      <c r="AF256" s="409"/>
      <c r="AG256" s="409"/>
      <c r="AH256" s="409"/>
      <c r="AI256" s="409"/>
      <c r="AJ256" s="409"/>
      <c r="AK256" s="409"/>
      <c r="AL256" s="409"/>
      <c r="AM256" s="409"/>
      <c r="AN256" s="409"/>
      <c r="AO256" s="409"/>
      <c r="AP256" s="409"/>
      <c r="AQ256" s="409"/>
      <c r="AR256" s="409"/>
      <c r="AS256" s="409"/>
      <c r="AT256" s="409"/>
      <c r="AU256" s="409"/>
      <c r="AV256" s="409"/>
      <c r="AW256" s="409"/>
      <c r="AX256" s="409"/>
      <c r="AY256" s="409"/>
      <c r="AZ256" s="409"/>
      <c r="BA256" s="409"/>
      <c r="BB256" s="409"/>
      <c r="BC256" s="409"/>
      <c r="BD256" s="409"/>
      <c r="BE256" s="409"/>
      <c r="BF256" s="409"/>
      <c r="BG256" s="409"/>
      <c r="BH256" s="409"/>
      <c r="BI256" s="409"/>
      <c r="BJ256" s="409"/>
      <c r="BK256" s="409"/>
      <c r="BL256" s="409"/>
      <c r="BM256" s="409"/>
      <c r="BN256" s="409"/>
      <c r="BO256" s="409"/>
      <c r="BP256" s="409"/>
      <c r="BQ256" s="409"/>
      <c r="BR256" s="409"/>
      <c r="BS256" s="409"/>
      <c r="BT256" s="409"/>
      <c r="BU256" s="409"/>
      <c r="BV256" s="409"/>
      <c r="BW256" s="409"/>
      <c r="BX256" s="409"/>
      <c r="BY256" s="409"/>
      <c r="BZ256" s="409"/>
      <c r="CA256" s="409"/>
      <c r="CB256" s="409"/>
      <c r="CC256" s="409"/>
      <c r="CD256" s="409"/>
      <c r="CE256" s="409"/>
      <c r="CF256" s="409"/>
      <c r="CG256" s="409"/>
      <c r="CH256" s="409"/>
      <c r="CI256" s="409"/>
      <c r="CJ256" s="409"/>
      <c r="CK256" s="409"/>
      <c r="CL256" s="409"/>
      <c r="CM256" s="409"/>
      <c r="CN256" s="409"/>
      <c r="CO256" s="409"/>
      <c r="CP256" s="409"/>
      <c r="CQ256" s="409"/>
      <c r="CR256" s="409"/>
      <c r="CS256" s="409"/>
      <c r="CT256" s="409"/>
      <c r="CU256" s="409"/>
      <c r="CV256" s="409"/>
      <c r="CW256" s="409"/>
      <c r="CX256" s="409"/>
      <c r="CY256" s="409"/>
      <c r="CZ256" s="409"/>
      <c r="DA256" s="409"/>
      <c r="DB256" s="409"/>
      <c r="DC256" s="409"/>
      <c r="DD256" s="409"/>
      <c r="DE256" s="409"/>
      <c r="DF256" s="409"/>
      <c r="DG256" s="409"/>
      <c r="DH256" s="409"/>
      <c r="DI256" s="409"/>
      <c r="DJ256" s="409"/>
      <c r="DK256" s="409"/>
      <c r="DL256" s="409"/>
      <c r="DM256" s="409"/>
      <c r="DN256" s="409"/>
      <c r="DO256" s="409"/>
      <c r="DP256" s="409"/>
      <c r="DQ256" s="409"/>
      <c r="DR256" s="409"/>
      <c r="DS256" s="409"/>
      <c r="DT256" s="409"/>
      <c r="DU256" s="409"/>
      <c r="DV256" s="409"/>
      <c r="DW256" s="409"/>
      <c r="DX256" s="409"/>
      <c r="DY256" s="409"/>
      <c r="DZ256" s="409"/>
      <c r="EA256" s="409"/>
      <c r="EB256" s="409"/>
      <c r="EC256" s="409"/>
      <c r="ED256" s="409"/>
      <c r="EE256" s="409"/>
      <c r="EF256" s="409"/>
      <c r="EG256" s="409"/>
      <c r="EH256" s="409"/>
      <c r="EI256" s="409"/>
      <c r="EJ256" s="409"/>
      <c r="EK256" s="409"/>
      <c r="EL256" s="409"/>
      <c r="EM256" s="409"/>
      <c r="EN256" s="409"/>
      <c r="EO256" s="409"/>
      <c r="EP256" s="409"/>
      <c r="EQ256" s="409"/>
      <c r="ER256" s="409"/>
      <c r="ES256" s="409"/>
      <c r="ET256" s="409"/>
      <c r="EU256" s="409"/>
      <c r="EV256" s="409"/>
      <c r="EW256" s="409"/>
      <c r="EX256" s="409"/>
      <c r="EY256" s="409"/>
      <c r="EZ256" s="409"/>
      <c r="FA256" s="409"/>
      <c r="FB256" s="409"/>
      <c r="FC256" s="409"/>
      <c r="FD256" s="409"/>
      <c r="FE256" s="409"/>
      <c r="FF256" s="409"/>
      <c r="FG256" s="409"/>
      <c r="FH256" s="409"/>
      <c r="FI256" s="409"/>
      <c r="FJ256" s="409"/>
      <c r="FK256" s="409"/>
      <c r="FL256" s="409"/>
      <c r="FM256" s="409"/>
      <c r="FN256" s="409"/>
      <c r="FO256" s="409"/>
      <c r="FP256" s="409"/>
      <c r="FQ256" s="409"/>
      <c r="FR256" s="409"/>
      <c r="FS256" s="409"/>
      <c r="FT256" s="409"/>
      <c r="FU256" s="409"/>
      <c r="FV256" s="409"/>
      <c r="FW256" s="409"/>
      <c r="FX256" s="409"/>
      <c r="FY256" s="409"/>
      <c r="FZ256" s="409"/>
      <c r="GA256" s="409"/>
      <c r="GB256" s="409"/>
      <c r="GC256" s="409"/>
      <c r="GD256" s="409"/>
      <c r="GE256" s="409"/>
      <c r="GF256" s="409"/>
      <c r="GG256" s="409"/>
      <c r="GH256" s="409"/>
      <c r="GI256" s="409"/>
      <c r="GJ256" s="409"/>
      <c r="GK256" s="409"/>
      <c r="GL256" s="409"/>
      <c r="GM256" s="409"/>
      <c r="GN256" s="409"/>
      <c r="GO256" s="409"/>
      <c r="GP256" s="409"/>
      <c r="GQ256" s="409"/>
      <c r="GR256" s="409"/>
      <c r="GS256" s="409"/>
      <c r="GT256" s="409"/>
      <c r="GU256" s="409"/>
      <c r="GV256" s="409"/>
      <c r="GW256" s="409"/>
      <c r="GX256" s="409"/>
      <c r="GY256" s="409"/>
      <c r="GZ256" s="409"/>
      <c r="HA256" s="409"/>
      <c r="HB256" s="409"/>
      <c r="HC256" s="409"/>
      <c r="HD256" s="409"/>
      <c r="HE256" s="409"/>
      <c r="HF256" s="409"/>
      <c r="HG256" s="409"/>
      <c r="HH256" s="409"/>
      <c r="HI256" s="409"/>
      <c r="HJ256" s="409"/>
      <c r="HK256" s="409"/>
      <c r="HL256" s="409"/>
      <c r="HM256" s="409"/>
      <c r="HN256" s="409"/>
      <c r="HO256" s="409"/>
      <c r="HP256" s="409"/>
      <c r="HQ256" s="409"/>
      <c r="HR256" s="409"/>
      <c r="HS256" s="409"/>
      <c r="HT256" s="409"/>
      <c r="HU256" s="409"/>
      <c r="HV256" s="409"/>
      <c r="HW256" s="409"/>
      <c r="HX256" s="409"/>
      <c r="HY256" s="409"/>
      <c r="HZ256" s="409"/>
      <c r="IA256" s="409"/>
      <c r="IB256" s="409"/>
      <c r="IC256" s="409"/>
      <c r="ID256" s="409"/>
      <c r="IE256" s="409"/>
      <c r="IF256" s="409"/>
      <c r="IG256" s="409"/>
      <c r="IH256" s="409"/>
      <c r="II256" s="409"/>
      <c r="IJ256" s="409"/>
      <c r="IK256" s="409"/>
      <c r="IL256" s="409"/>
      <c r="IM256" s="409"/>
      <c r="IN256" s="409"/>
      <c r="IO256" s="409"/>
      <c r="IP256" s="409"/>
      <c r="IQ256" s="409"/>
      <c r="IR256" s="409"/>
      <c r="IS256" s="409"/>
      <c r="IT256" s="409"/>
      <c r="IU256" s="409"/>
      <c r="IV256" s="409"/>
    </row>
    <row r="257" spans="1:256" s="404" customFormat="1" ht="30">
      <c r="A257" s="67">
        <v>248</v>
      </c>
      <c r="B257" s="493" t="s">
        <v>4997</v>
      </c>
      <c r="C257" s="491" t="s">
        <v>1584</v>
      </c>
      <c r="D257" s="494" t="s">
        <v>1628</v>
      </c>
      <c r="E257" s="498" t="s">
        <v>5099</v>
      </c>
      <c r="F257" s="456" t="s">
        <v>321</v>
      </c>
      <c r="G257" s="456" t="s">
        <v>5476</v>
      </c>
      <c r="H257" s="456" t="s">
        <v>5897</v>
      </c>
      <c r="I257" s="456" t="s">
        <v>311</v>
      </c>
      <c r="J257" s="435"/>
      <c r="K257" s="435"/>
      <c r="L257" s="338"/>
      <c r="M257" s="405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  <c r="AA257" s="409"/>
      <c r="AB257" s="409"/>
      <c r="AC257" s="409"/>
      <c r="AD257" s="409"/>
      <c r="AE257" s="409"/>
      <c r="AF257" s="409"/>
      <c r="AG257" s="409"/>
      <c r="AH257" s="409"/>
      <c r="AI257" s="409"/>
      <c r="AJ257" s="409"/>
      <c r="AK257" s="409"/>
      <c r="AL257" s="409"/>
      <c r="AM257" s="409"/>
      <c r="AN257" s="409"/>
      <c r="AO257" s="409"/>
      <c r="AP257" s="409"/>
      <c r="AQ257" s="409"/>
      <c r="AR257" s="409"/>
      <c r="AS257" s="409"/>
      <c r="AT257" s="409"/>
      <c r="AU257" s="409"/>
      <c r="AV257" s="409"/>
      <c r="AW257" s="409"/>
      <c r="AX257" s="409"/>
      <c r="AY257" s="409"/>
      <c r="AZ257" s="409"/>
      <c r="BA257" s="409"/>
      <c r="BB257" s="409"/>
      <c r="BC257" s="409"/>
      <c r="BD257" s="409"/>
      <c r="BE257" s="409"/>
      <c r="BF257" s="409"/>
      <c r="BG257" s="409"/>
      <c r="BH257" s="409"/>
      <c r="BI257" s="409"/>
      <c r="BJ257" s="409"/>
      <c r="BK257" s="409"/>
      <c r="BL257" s="409"/>
      <c r="BM257" s="409"/>
      <c r="BN257" s="409"/>
      <c r="BO257" s="409"/>
      <c r="BP257" s="409"/>
      <c r="BQ257" s="409"/>
      <c r="BR257" s="409"/>
      <c r="BS257" s="409"/>
      <c r="BT257" s="409"/>
      <c r="BU257" s="409"/>
      <c r="BV257" s="409"/>
      <c r="BW257" s="409"/>
      <c r="BX257" s="409"/>
      <c r="BY257" s="409"/>
      <c r="BZ257" s="409"/>
      <c r="CA257" s="409"/>
      <c r="CB257" s="409"/>
      <c r="CC257" s="409"/>
      <c r="CD257" s="409"/>
      <c r="CE257" s="409"/>
      <c r="CF257" s="409"/>
      <c r="CG257" s="409"/>
      <c r="CH257" s="409"/>
      <c r="CI257" s="409"/>
      <c r="CJ257" s="409"/>
      <c r="CK257" s="409"/>
      <c r="CL257" s="409"/>
      <c r="CM257" s="409"/>
      <c r="CN257" s="409"/>
      <c r="CO257" s="409"/>
      <c r="CP257" s="409"/>
      <c r="CQ257" s="409"/>
      <c r="CR257" s="409"/>
      <c r="CS257" s="409"/>
      <c r="CT257" s="409"/>
      <c r="CU257" s="409"/>
      <c r="CV257" s="409"/>
      <c r="CW257" s="409"/>
      <c r="CX257" s="409"/>
      <c r="CY257" s="409"/>
      <c r="CZ257" s="409"/>
      <c r="DA257" s="409"/>
      <c r="DB257" s="409"/>
      <c r="DC257" s="409"/>
      <c r="DD257" s="409"/>
      <c r="DE257" s="409"/>
      <c r="DF257" s="409"/>
      <c r="DG257" s="409"/>
      <c r="DH257" s="409"/>
      <c r="DI257" s="409"/>
      <c r="DJ257" s="409"/>
      <c r="DK257" s="409"/>
      <c r="DL257" s="409"/>
      <c r="DM257" s="409"/>
      <c r="DN257" s="409"/>
      <c r="DO257" s="409"/>
      <c r="DP257" s="409"/>
      <c r="DQ257" s="409"/>
      <c r="DR257" s="409"/>
      <c r="DS257" s="409"/>
      <c r="DT257" s="409"/>
      <c r="DU257" s="409"/>
      <c r="DV257" s="409"/>
      <c r="DW257" s="409"/>
      <c r="DX257" s="409"/>
      <c r="DY257" s="409"/>
      <c r="DZ257" s="409"/>
      <c r="EA257" s="409"/>
      <c r="EB257" s="409"/>
      <c r="EC257" s="409"/>
      <c r="ED257" s="409"/>
      <c r="EE257" s="409"/>
      <c r="EF257" s="409"/>
      <c r="EG257" s="409"/>
      <c r="EH257" s="409"/>
      <c r="EI257" s="409"/>
      <c r="EJ257" s="409"/>
      <c r="EK257" s="409"/>
      <c r="EL257" s="409"/>
      <c r="EM257" s="409"/>
      <c r="EN257" s="409"/>
      <c r="EO257" s="409"/>
      <c r="EP257" s="409"/>
      <c r="EQ257" s="409"/>
      <c r="ER257" s="409"/>
      <c r="ES257" s="409"/>
      <c r="ET257" s="409"/>
      <c r="EU257" s="409"/>
      <c r="EV257" s="409"/>
      <c r="EW257" s="409"/>
      <c r="EX257" s="409"/>
      <c r="EY257" s="409"/>
      <c r="EZ257" s="409"/>
      <c r="FA257" s="409"/>
      <c r="FB257" s="409"/>
      <c r="FC257" s="409"/>
      <c r="FD257" s="409"/>
      <c r="FE257" s="409"/>
      <c r="FF257" s="409"/>
      <c r="FG257" s="409"/>
      <c r="FH257" s="409"/>
      <c r="FI257" s="409"/>
      <c r="FJ257" s="409"/>
      <c r="FK257" s="409"/>
      <c r="FL257" s="409"/>
      <c r="FM257" s="409"/>
      <c r="FN257" s="409"/>
      <c r="FO257" s="409"/>
      <c r="FP257" s="409"/>
      <c r="FQ257" s="409"/>
      <c r="FR257" s="409"/>
      <c r="FS257" s="409"/>
      <c r="FT257" s="409"/>
      <c r="FU257" s="409"/>
      <c r="FV257" s="409"/>
      <c r="FW257" s="409"/>
      <c r="FX257" s="409"/>
      <c r="FY257" s="409"/>
      <c r="FZ257" s="409"/>
      <c r="GA257" s="409"/>
      <c r="GB257" s="409"/>
      <c r="GC257" s="409"/>
      <c r="GD257" s="409"/>
      <c r="GE257" s="409"/>
      <c r="GF257" s="409"/>
      <c r="GG257" s="409"/>
      <c r="GH257" s="409"/>
      <c r="GI257" s="409"/>
      <c r="GJ257" s="409"/>
      <c r="GK257" s="409"/>
      <c r="GL257" s="409"/>
      <c r="GM257" s="409"/>
      <c r="GN257" s="409"/>
      <c r="GO257" s="409"/>
      <c r="GP257" s="409"/>
      <c r="GQ257" s="409"/>
      <c r="GR257" s="409"/>
      <c r="GS257" s="409"/>
      <c r="GT257" s="409"/>
      <c r="GU257" s="409"/>
      <c r="GV257" s="409"/>
      <c r="GW257" s="409"/>
      <c r="GX257" s="409"/>
      <c r="GY257" s="409"/>
      <c r="GZ257" s="409"/>
      <c r="HA257" s="409"/>
      <c r="HB257" s="409"/>
      <c r="HC257" s="409"/>
      <c r="HD257" s="409"/>
      <c r="HE257" s="409"/>
      <c r="HF257" s="409"/>
      <c r="HG257" s="409"/>
      <c r="HH257" s="409"/>
      <c r="HI257" s="409"/>
      <c r="HJ257" s="409"/>
      <c r="HK257" s="409"/>
      <c r="HL257" s="409"/>
      <c r="HM257" s="409"/>
      <c r="HN257" s="409"/>
      <c r="HO257" s="409"/>
      <c r="HP257" s="409"/>
      <c r="HQ257" s="409"/>
      <c r="HR257" s="409"/>
      <c r="HS257" s="409"/>
      <c r="HT257" s="409"/>
      <c r="HU257" s="409"/>
      <c r="HV257" s="409"/>
      <c r="HW257" s="409"/>
      <c r="HX257" s="409"/>
      <c r="HY257" s="409"/>
      <c r="HZ257" s="409"/>
      <c r="IA257" s="409"/>
      <c r="IB257" s="409"/>
      <c r="IC257" s="409"/>
      <c r="ID257" s="409"/>
      <c r="IE257" s="409"/>
      <c r="IF257" s="409"/>
      <c r="IG257" s="409"/>
      <c r="IH257" s="409"/>
      <c r="II257" s="409"/>
      <c r="IJ257" s="409"/>
      <c r="IK257" s="409"/>
      <c r="IL257" s="409"/>
      <c r="IM257" s="409"/>
      <c r="IN257" s="409"/>
      <c r="IO257" s="409"/>
      <c r="IP257" s="409"/>
      <c r="IQ257" s="409"/>
      <c r="IR257" s="409"/>
      <c r="IS257" s="409"/>
      <c r="IT257" s="409"/>
      <c r="IU257" s="409"/>
      <c r="IV257" s="409"/>
    </row>
    <row r="258" spans="1:256" s="404" customFormat="1" ht="30">
      <c r="A258" s="65">
        <v>249</v>
      </c>
      <c r="B258" s="493" t="s">
        <v>4997</v>
      </c>
      <c r="C258" s="491" t="s">
        <v>1584</v>
      </c>
      <c r="D258" s="494" t="s">
        <v>1586</v>
      </c>
      <c r="E258" s="498" t="s">
        <v>5477</v>
      </c>
      <c r="F258" s="456" t="s">
        <v>5424</v>
      </c>
      <c r="G258" s="456" t="s">
        <v>5478</v>
      </c>
      <c r="H258" s="456" t="s">
        <v>5898</v>
      </c>
      <c r="I258" s="456" t="s">
        <v>311</v>
      </c>
      <c r="J258" s="435"/>
      <c r="K258" s="435"/>
      <c r="L258" s="338"/>
      <c r="M258" s="405"/>
      <c r="N258" s="409"/>
      <c r="O258" s="409"/>
      <c r="P258" s="409"/>
      <c r="Q258" s="409"/>
      <c r="R258" s="409"/>
      <c r="S258" s="409"/>
      <c r="T258" s="409"/>
      <c r="U258" s="409"/>
      <c r="V258" s="409"/>
      <c r="W258" s="409"/>
      <c r="X258" s="409"/>
      <c r="Y258" s="409"/>
      <c r="Z258" s="409"/>
      <c r="AA258" s="409"/>
      <c r="AB258" s="409"/>
      <c r="AC258" s="409"/>
      <c r="AD258" s="409"/>
      <c r="AE258" s="409"/>
      <c r="AF258" s="409"/>
      <c r="AG258" s="409"/>
      <c r="AH258" s="409"/>
      <c r="AI258" s="409"/>
      <c r="AJ258" s="409"/>
      <c r="AK258" s="409"/>
      <c r="AL258" s="409"/>
      <c r="AM258" s="409"/>
      <c r="AN258" s="409"/>
      <c r="AO258" s="409"/>
      <c r="AP258" s="409"/>
      <c r="AQ258" s="409"/>
      <c r="AR258" s="409"/>
      <c r="AS258" s="409"/>
      <c r="AT258" s="409"/>
      <c r="AU258" s="409"/>
      <c r="AV258" s="409"/>
      <c r="AW258" s="409"/>
      <c r="AX258" s="409"/>
      <c r="AY258" s="409"/>
      <c r="AZ258" s="409"/>
      <c r="BA258" s="409"/>
      <c r="BB258" s="409"/>
      <c r="BC258" s="409"/>
      <c r="BD258" s="409"/>
      <c r="BE258" s="409"/>
      <c r="BF258" s="409"/>
      <c r="BG258" s="409"/>
      <c r="BH258" s="409"/>
      <c r="BI258" s="409"/>
      <c r="BJ258" s="409"/>
      <c r="BK258" s="409"/>
      <c r="BL258" s="409"/>
      <c r="BM258" s="409"/>
      <c r="BN258" s="409"/>
      <c r="BO258" s="409"/>
      <c r="BP258" s="409"/>
      <c r="BQ258" s="409"/>
      <c r="BR258" s="409"/>
      <c r="BS258" s="409"/>
      <c r="BT258" s="409"/>
      <c r="BU258" s="409"/>
      <c r="BV258" s="409"/>
      <c r="BW258" s="409"/>
      <c r="BX258" s="409"/>
      <c r="BY258" s="409"/>
      <c r="BZ258" s="409"/>
      <c r="CA258" s="409"/>
      <c r="CB258" s="409"/>
      <c r="CC258" s="409"/>
      <c r="CD258" s="409"/>
      <c r="CE258" s="409"/>
      <c r="CF258" s="409"/>
      <c r="CG258" s="409"/>
      <c r="CH258" s="409"/>
      <c r="CI258" s="409"/>
      <c r="CJ258" s="409"/>
      <c r="CK258" s="409"/>
      <c r="CL258" s="409"/>
      <c r="CM258" s="409"/>
      <c r="CN258" s="409"/>
      <c r="CO258" s="409"/>
      <c r="CP258" s="409"/>
      <c r="CQ258" s="409"/>
      <c r="CR258" s="409"/>
      <c r="CS258" s="409"/>
      <c r="CT258" s="409"/>
      <c r="CU258" s="409"/>
      <c r="CV258" s="409"/>
      <c r="CW258" s="409"/>
      <c r="CX258" s="409"/>
      <c r="CY258" s="409"/>
      <c r="CZ258" s="409"/>
      <c r="DA258" s="409"/>
      <c r="DB258" s="409"/>
      <c r="DC258" s="409"/>
      <c r="DD258" s="409"/>
      <c r="DE258" s="409"/>
      <c r="DF258" s="409"/>
      <c r="DG258" s="409"/>
      <c r="DH258" s="409"/>
      <c r="DI258" s="409"/>
      <c r="DJ258" s="409"/>
      <c r="DK258" s="409"/>
      <c r="DL258" s="409"/>
      <c r="DM258" s="409"/>
      <c r="DN258" s="409"/>
      <c r="DO258" s="409"/>
      <c r="DP258" s="409"/>
      <c r="DQ258" s="409"/>
      <c r="DR258" s="409"/>
      <c r="DS258" s="409"/>
      <c r="DT258" s="409"/>
      <c r="DU258" s="409"/>
      <c r="DV258" s="409"/>
      <c r="DW258" s="409"/>
      <c r="DX258" s="409"/>
      <c r="DY258" s="409"/>
      <c r="DZ258" s="409"/>
      <c r="EA258" s="409"/>
      <c r="EB258" s="409"/>
      <c r="EC258" s="409"/>
      <c r="ED258" s="409"/>
      <c r="EE258" s="409"/>
      <c r="EF258" s="409"/>
      <c r="EG258" s="409"/>
      <c r="EH258" s="409"/>
      <c r="EI258" s="409"/>
      <c r="EJ258" s="409"/>
      <c r="EK258" s="409"/>
      <c r="EL258" s="409"/>
      <c r="EM258" s="409"/>
      <c r="EN258" s="409"/>
      <c r="EO258" s="409"/>
      <c r="EP258" s="409"/>
      <c r="EQ258" s="409"/>
      <c r="ER258" s="409"/>
      <c r="ES258" s="409"/>
      <c r="ET258" s="409"/>
      <c r="EU258" s="409"/>
      <c r="EV258" s="409"/>
      <c r="EW258" s="409"/>
      <c r="EX258" s="409"/>
      <c r="EY258" s="409"/>
      <c r="EZ258" s="409"/>
      <c r="FA258" s="409"/>
      <c r="FB258" s="409"/>
      <c r="FC258" s="409"/>
      <c r="FD258" s="409"/>
      <c r="FE258" s="409"/>
      <c r="FF258" s="409"/>
      <c r="FG258" s="409"/>
      <c r="FH258" s="409"/>
      <c r="FI258" s="409"/>
      <c r="FJ258" s="409"/>
      <c r="FK258" s="409"/>
      <c r="FL258" s="409"/>
      <c r="FM258" s="409"/>
      <c r="FN258" s="409"/>
      <c r="FO258" s="409"/>
      <c r="FP258" s="409"/>
      <c r="FQ258" s="409"/>
      <c r="FR258" s="409"/>
      <c r="FS258" s="409"/>
      <c r="FT258" s="409"/>
      <c r="FU258" s="409"/>
      <c r="FV258" s="409"/>
      <c r="FW258" s="409"/>
      <c r="FX258" s="409"/>
      <c r="FY258" s="409"/>
      <c r="FZ258" s="409"/>
      <c r="GA258" s="409"/>
      <c r="GB258" s="409"/>
      <c r="GC258" s="409"/>
      <c r="GD258" s="409"/>
      <c r="GE258" s="409"/>
      <c r="GF258" s="409"/>
      <c r="GG258" s="409"/>
      <c r="GH258" s="409"/>
      <c r="GI258" s="409"/>
      <c r="GJ258" s="409"/>
      <c r="GK258" s="409"/>
      <c r="GL258" s="409"/>
      <c r="GM258" s="409"/>
      <c r="GN258" s="409"/>
      <c r="GO258" s="409"/>
      <c r="GP258" s="409"/>
      <c r="GQ258" s="409"/>
      <c r="GR258" s="409"/>
      <c r="GS258" s="409"/>
      <c r="GT258" s="409"/>
      <c r="GU258" s="409"/>
      <c r="GV258" s="409"/>
      <c r="GW258" s="409"/>
      <c r="GX258" s="409"/>
      <c r="GY258" s="409"/>
      <c r="GZ258" s="409"/>
      <c r="HA258" s="409"/>
      <c r="HB258" s="409"/>
      <c r="HC258" s="409"/>
      <c r="HD258" s="409"/>
      <c r="HE258" s="409"/>
      <c r="HF258" s="409"/>
      <c r="HG258" s="409"/>
      <c r="HH258" s="409"/>
      <c r="HI258" s="409"/>
      <c r="HJ258" s="409"/>
      <c r="HK258" s="409"/>
      <c r="HL258" s="409"/>
      <c r="HM258" s="409"/>
      <c r="HN258" s="409"/>
      <c r="HO258" s="409"/>
      <c r="HP258" s="409"/>
      <c r="HQ258" s="409"/>
      <c r="HR258" s="409"/>
      <c r="HS258" s="409"/>
      <c r="HT258" s="409"/>
      <c r="HU258" s="409"/>
      <c r="HV258" s="409"/>
      <c r="HW258" s="409"/>
      <c r="HX258" s="409"/>
      <c r="HY258" s="409"/>
      <c r="HZ258" s="409"/>
      <c r="IA258" s="409"/>
      <c r="IB258" s="409"/>
      <c r="IC258" s="409"/>
      <c r="ID258" s="409"/>
      <c r="IE258" s="409"/>
      <c r="IF258" s="409"/>
      <c r="IG258" s="409"/>
      <c r="IH258" s="409"/>
      <c r="II258" s="409"/>
      <c r="IJ258" s="409"/>
      <c r="IK258" s="409"/>
      <c r="IL258" s="409"/>
      <c r="IM258" s="409"/>
      <c r="IN258" s="409"/>
      <c r="IO258" s="409"/>
      <c r="IP258" s="409"/>
      <c r="IQ258" s="409"/>
      <c r="IR258" s="409"/>
      <c r="IS258" s="409"/>
      <c r="IT258" s="409"/>
      <c r="IU258" s="409"/>
      <c r="IV258" s="409"/>
    </row>
    <row r="259" spans="1:256" s="404" customFormat="1" ht="30">
      <c r="A259" s="67">
        <v>250</v>
      </c>
      <c r="B259" s="493" t="s">
        <v>4997</v>
      </c>
      <c r="C259" s="491" t="s">
        <v>1584</v>
      </c>
      <c r="D259" s="494" t="s">
        <v>1647</v>
      </c>
      <c r="E259" s="498" t="s">
        <v>5479</v>
      </c>
      <c r="F259" s="456" t="s">
        <v>313</v>
      </c>
      <c r="G259" s="456" t="s">
        <v>5480</v>
      </c>
      <c r="H259" s="456" t="s">
        <v>5899</v>
      </c>
      <c r="I259" s="456" t="s">
        <v>311</v>
      </c>
      <c r="J259" s="435"/>
      <c r="K259" s="435"/>
      <c r="L259" s="338"/>
      <c r="M259" s="405"/>
      <c r="N259" s="409"/>
      <c r="O259" s="409"/>
      <c r="P259" s="409"/>
      <c r="Q259" s="409"/>
      <c r="R259" s="409"/>
      <c r="S259" s="409"/>
      <c r="T259" s="409"/>
      <c r="U259" s="409"/>
      <c r="V259" s="409"/>
      <c r="W259" s="409"/>
      <c r="X259" s="409"/>
      <c r="Y259" s="409"/>
      <c r="Z259" s="409"/>
      <c r="AA259" s="409"/>
      <c r="AB259" s="409"/>
      <c r="AC259" s="409"/>
      <c r="AD259" s="409"/>
      <c r="AE259" s="409"/>
      <c r="AF259" s="409"/>
      <c r="AG259" s="409"/>
      <c r="AH259" s="409"/>
      <c r="AI259" s="409"/>
      <c r="AJ259" s="409"/>
      <c r="AK259" s="409"/>
      <c r="AL259" s="409"/>
      <c r="AM259" s="409"/>
      <c r="AN259" s="409"/>
      <c r="AO259" s="409"/>
      <c r="AP259" s="409"/>
      <c r="AQ259" s="409"/>
      <c r="AR259" s="409"/>
      <c r="AS259" s="409"/>
      <c r="AT259" s="409"/>
      <c r="AU259" s="409"/>
      <c r="AV259" s="409"/>
      <c r="AW259" s="409"/>
      <c r="AX259" s="409"/>
      <c r="AY259" s="409"/>
      <c r="AZ259" s="409"/>
      <c r="BA259" s="409"/>
      <c r="BB259" s="409"/>
      <c r="BC259" s="409"/>
      <c r="BD259" s="409"/>
      <c r="BE259" s="409"/>
      <c r="BF259" s="409"/>
      <c r="BG259" s="409"/>
      <c r="BH259" s="409"/>
      <c r="BI259" s="409"/>
      <c r="BJ259" s="409"/>
      <c r="BK259" s="409"/>
      <c r="BL259" s="409"/>
      <c r="BM259" s="409"/>
      <c r="BN259" s="409"/>
      <c r="BO259" s="409"/>
      <c r="BP259" s="409"/>
      <c r="BQ259" s="409"/>
      <c r="BR259" s="409"/>
      <c r="BS259" s="409"/>
      <c r="BT259" s="409"/>
      <c r="BU259" s="409"/>
      <c r="BV259" s="409"/>
      <c r="BW259" s="409"/>
      <c r="BX259" s="409"/>
      <c r="BY259" s="409"/>
      <c r="BZ259" s="409"/>
      <c r="CA259" s="409"/>
      <c r="CB259" s="409"/>
      <c r="CC259" s="409"/>
      <c r="CD259" s="409"/>
      <c r="CE259" s="409"/>
      <c r="CF259" s="409"/>
      <c r="CG259" s="409"/>
      <c r="CH259" s="409"/>
      <c r="CI259" s="409"/>
      <c r="CJ259" s="409"/>
      <c r="CK259" s="409"/>
      <c r="CL259" s="409"/>
      <c r="CM259" s="409"/>
      <c r="CN259" s="409"/>
      <c r="CO259" s="409"/>
      <c r="CP259" s="409"/>
      <c r="CQ259" s="409"/>
      <c r="CR259" s="409"/>
      <c r="CS259" s="409"/>
      <c r="CT259" s="409"/>
      <c r="CU259" s="409"/>
      <c r="CV259" s="409"/>
      <c r="CW259" s="409"/>
      <c r="CX259" s="409"/>
      <c r="CY259" s="409"/>
      <c r="CZ259" s="409"/>
      <c r="DA259" s="409"/>
      <c r="DB259" s="409"/>
      <c r="DC259" s="409"/>
      <c r="DD259" s="409"/>
      <c r="DE259" s="409"/>
      <c r="DF259" s="409"/>
      <c r="DG259" s="409"/>
      <c r="DH259" s="409"/>
      <c r="DI259" s="409"/>
      <c r="DJ259" s="409"/>
      <c r="DK259" s="409"/>
      <c r="DL259" s="409"/>
      <c r="DM259" s="409"/>
      <c r="DN259" s="409"/>
      <c r="DO259" s="409"/>
      <c r="DP259" s="409"/>
      <c r="DQ259" s="409"/>
      <c r="DR259" s="409"/>
      <c r="DS259" s="409"/>
      <c r="DT259" s="409"/>
      <c r="DU259" s="409"/>
      <c r="DV259" s="409"/>
      <c r="DW259" s="409"/>
      <c r="DX259" s="409"/>
      <c r="DY259" s="409"/>
      <c r="DZ259" s="409"/>
      <c r="EA259" s="409"/>
      <c r="EB259" s="409"/>
      <c r="EC259" s="409"/>
      <c r="ED259" s="409"/>
      <c r="EE259" s="409"/>
      <c r="EF259" s="409"/>
      <c r="EG259" s="409"/>
      <c r="EH259" s="409"/>
      <c r="EI259" s="409"/>
      <c r="EJ259" s="409"/>
      <c r="EK259" s="409"/>
      <c r="EL259" s="409"/>
      <c r="EM259" s="409"/>
      <c r="EN259" s="409"/>
      <c r="EO259" s="409"/>
      <c r="EP259" s="409"/>
      <c r="EQ259" s="409"/>
      <c r="ER259" s="409"/>
      <c r="ES259" s="409"/>
      <c r="ET259" s="409"/>
      <c r="EU259" s="409"/>
      <c r="EV259" s="409"/>
      <c r="EW259" s="409"/>
      <c r="EX259" s="409"/>
      <c r="EY259" s="409"/>
      <c r="EZ259" s="409"/>
      <c r="FA259" s="409"/>
      <c r="FB259" s="409"/>
      <c r="FC259" s="409"/>
      <c r="FD259" s="409"/>
      <c r="FE259" s="409"/>
      <c r="FF259" s="409"/>
      <c r="FG259" s="409"/>
      <c r="FH259" s="409"/>
      <c r="FI259" s="409"/>
      <c r="FJ259" s="409"/>
      <c r="FK259" s="409"/>
      <c r="FL259" s="409"/>
      <c r="FM259" s="409"/>
      <c r="FN259" s="409"/>
      <c r="FO259" s="409"/>
      <c r="FP259" s="409"/>
      <c r="FQ259" s="409"/>
      <c r="FR259" s="409"/>
      <c r="FS259" s="409"/>
      <c r="FT259" s="409"/>
      <c r="FU259" s="409"/>
      <c r="FV259" s="409"/>
      <c r="FW259" s="409"/>
      <c r="FX259" s="409"/>
      <c r="FY259" s="409"/>
      <c r="FZ259" s="409"/>
      <c r="GA259" s="409"/>
      <c r="GB259" s="409"/>
      <c r="GC259" s="409"/>
      <c r="GD259" s="409"/>
      <c r="GE259" s="409"/>
      <c r="GF259" s="409"/>
      <c r="GG259" s="409"/>
      <c r="GH259" s="409"/>
      <c r="GI259" s="409"/>
      <c r="GJ259" s="409"/>
      <c r="GK259" s="409"/>
      <c r="GL259" s="409"/>
      <c r="GM259" s="409"/>
      <c r="GN259" s="409"/>
      <c r="GO259" s="409"/>
      <c r="GP259" s="409"/>
      <c r="GQ259" s="409"/>
      <c r="GR259" s="409"/>
      <c r="GS259" s="409"/>
      <c r="GT259" s="409"/>
      <c r="GU259" s="409"/>
      <c r="GV259" s="409"/>
      <c r="GW259" s="409"/>
      <c r="GX259" s="409"/>
      <c r="GY259" s="409"/>
      <c r="GZ259" s="409"/>
      <c r="HA259" s="409"/>
      <c r="HB259" s="409"/>
      <c r="HC259" s="409"/>
      <c r="HD259" s="409"/>
      <c r="HE259" s="409"/>
      <c r="HF259" s="409"/>
      <c r="HG259" s="409"/>
      <c r="HH259" s="409"/>
      <c r="HI259" s="409"/>
      <c r="HJ259" s="409"/>
      <c r="HK259" s="409"/>
      <c r="HL259" s="409"/>
      <c r="HM259" s="409"/>
      <c r="HN259" s="409"/>
      <c r="HO259" s="409"/>
      <c r="HP259" s="409"/>
      <c r="HQ259" s="409"/>
      <c r="HR259" s="409"/>
      <c r="HS259" s="409"/>
      <c r="HT259" s="409"/>
      <c r="HU259" s="409"/>
      <c r="HV259" s="409"/>
      <c r="HW259" s="409"/>
      <c r="HX259" s="409"/>
      <c r="HY259" s="409"/>
      <c r="HZ259" s="409"/>
      <c r="IA259" s="409"/>
      <c r="IB259" s="409"/>
      <c r="IC259" s="409"/>
      <c r="ID259" s="409"/>
      <c r="IE259" s="409"/>
      <c r="IF259" s="409"/>
      <c r="IG259" s="409"/>
      <c r="IH259" s="409"/>
      <c r="II259" s="409"/>
      <c r="IJ259" s="409"/>
      <c r="IK259" s="409"/>
      <c r="IL259" s="409"/>
      <c r="IM259" s="409"/>
      <c r="IN259" s="409"/>
      <c r="IO259" s="409"/>
      <c r="IP259" s="409"/>
      <c r="IQ259" s="409"/>
      <c r="IR259" s="409"/>
      <c r="IS259" s="409"/>
      <c r="IT259" s="409"/>
      <c r="IU259" s="409"/>
      <c r="IV259" s="409"/>
    </row>
    <row r="260" spans="1:256" s="404" customFormat="1" ht="30">
      <c r="A260" s="67">
        <v>251</v>
      </c>
      <c r="B260" s="493" t="s">
        <v>4997</v>
      </c>
      <c r="C260" s="491" t="s">
        <v>1584</v>
      </c>
      <c r="D260" s="494" t="s">
        <v>310</v>
      </c>
      <c r="E260" s="498" t="s">
        <v>5481</v>
      </c>
      <c r="F260" s="456" t="s">
        <v>441</v>
      </c>
      <c r="G260" s="456" t="s">
        <v>5482</v>
      </c>
      <c r="H260" s="456" t="s">
        <v>5900</v>
      </c>
      <c r="I260" s="456" t="s">
        <v>311</v>
      </c>
      <c r="J260" s="435"/>
      <c r="K260" s="435"/>
      <c r="L260" s="338"/>
      <c r="M260" s="405"/>
      <c r="N260" s="409"/>
      <c r="O260" s="409"/>
      <c r="P260" s="409"/>
      <c r="Q260" s="409"/>
      <c r="R260" s="409"/>
      <c r="S260" s="409"/>
      <c r="T260" s="409"/>
      <c r="U260" s="409"/>
      <c r="V260" s="409"/>
      <c r="W260" s="409"/>
      <c r="X260" s="409"/>
      <c r="Y260" s="409"/>
      <c r="Z260" s="409"/>
      <c r="AA260" s="409"/>
      <c r="AB260" s="409"/>
      <c r="AC260" s="409"/>
      <c r="AD260" s="409"/>
      <c r="AE260" s="409"/>
      <c r="AF260" s="409"/>
      <c r="AG260" s="409"/>
      <c r="AH260" s="409"/>
      <c r="AI260" s="409"/>
      <c r="AJ260" s="409"/>
      <c r="AK260" s="409"/>
      <c r="AL260" s="409"/>
      <c r="AM260" s="409"/>
      <c r="AN260" s="409"/>
      <c r="AO260" s="409"/>
      <c r="AP260" s="409"/>
      <c r="AQ260" s="409"/>
      <c r="AR260" s="409"/>
      <c r="AS260" s="409"/>
      <c r="AT260" s="409"/>
      <c r="AU260" s="409"/>
      <c r="AV260" s="409"/>
      <c r="AW260" s="409"/>
      <c r="AX260" s="409"/>
      <c r="AY260" s="409"/>
      <c r="AZ260" s="409"/>
      <c r="BA260" s="409"/>
      <c r="BB260" s="409"/>
      <c r="BC260" s="409"/>
      <c r="BD260" s="409"/>
      <c r="BE260" s="409"/>
      <c r="BF260" s="409"/>
      <c r="BG260" s="409"/>
      <c r="BH260" s="409"/>
      <c r="BI260" s="409"/>
      <c r="BJ260" s="409"/>
      <c r="BK260" s="409"/>
      <c r="BL260" s="409"/>
      <c r="BM260" s="409"/>
      <c r="BN260" s="409"/>
      <c r="BO260" s="409"/>
      <c r="BP260" s="409"/>
      <c r="BQ260" s="409"/>
      <c r="BR260" s="409"/>
      <c r="BS260" s="409"/>
      <c r="BT260" s="409"/>
      <c r="BU260" s="409"/>
      <c r="BV260" s="409"/>
      <c r="BW260" s="409"/>
      <c r="BX260" s="409"/>
      <c r="BY260" s="409"/>
      <c r="BZ260" s="409"/>
      <c r="CA260" s="409"/>
      <c r="CB260" s="409"/>
      <c r="CC260" s="409"/>
      <c r="CD260" s="409"/>
      <c r="CE260" s="409"/>
      <c r="CF260" s="409"/>
      <c r="CG260" s="409"/>
      <c r="CH260" s="409"/>
      <c r="CI260" s="409"/>
      <c r="CJ260" s="409"/>
      <c r="CK260" s="409"/>
      <c r="CL260" s="409"/>
      <c r="CM260" s="409"/>
      <c r="CN260" s="409"/>
      <c r="CO260" s="409"/>
      <c r="CP260" s="409"/>
      <c r="CQ260" s="409"/>
      <c r="CR260" s="409"/>
      <c r="CS260" s="409"/>
      <c r="CT260" s="409"/>
      <c r="CU260" s="409"/>
      <c r="CV260" s="409"/>
      <c r="CW260" s="409"/>
      <c r="CX260" s="409"/>
      <c r="CY260" s="409"/>
      <c r="CZ260" s="409"/>
      <c r="DA260" s="409"/>
      <c r="DB260" s="409"/>
      <c r="DC260" s="409"/>
      <c r="DD260" s="409"/>
      <c r="DE260" s="409"/>
      <c r="DF260" s="409"/>
      <c r="DG260" s="409"/>
      <c r="DH260" s="409"/>
      <c r="DI260" s="409"/>
      <c r="DJ260" s="409"/>
      <c r="DK260" s="409"/>
      <c r="DL260" s="409"/>
      <c r="DM260" s="409"/>
      <c r="DN260" s="409"/>
      <c r="DO260" s="409"/>
      <c r="DP260" s="409"/>
      <c r="DQ260" s="409"/>
      <c r="DR260" s="409"/>
      <c r="DS260" s="409"/>
      <c r="DT260" s="409"/>
      <c r="DU260" s="409"/>
      <c r="DV260" s="409"/>
      <c r="DW260" s="409"/>
      <c r="DX260" s="409"/>
      <c r="DY260" s="409"/>
      <c r="DZ260" s="409"/>
      <c r="EA260" s="409"/>
      <c r="EB260" s="409"/>
      <c r="EC260" s="409"/>
      <c r="ED260" s="409"/>
      <c r="EE260" s="409"/>
      <c r="EF260" s="409"/>
      <c r="EG260" s="409"/>
      <c r="EH260" s="409"/>
      <c r="EI260" s="409"/>
      <c r="EJ260" s="409"/>
      <c r="EK260" s="409"/>
      <c r="EL260" s="409"/>
      <c r="EM260" s="409"/>
      <c r="EN260" s="409"/>
      <c r="EO260" s="409"/>
      <c r="EP260" s="409"/>
      <c r="EQ260" s="409"/>
      <c r="ER260" s="409"/>
      <c r="ES260" s="409"/>
      <c r="ET260" s="409"/>
      <c r="EU260" s="409"/>
      <c r="EV260" s="409"/>
      <c r="EW260" s="409"/>
      <c r="EX260" s="409"/>
      <c r="EY260" s="409"/>
      <c r="EZ260" s="409"/>
      <c r="FA260" s="409"/>
      <c r="FB260" s="409"/>
      <c r="FC260" s="409"/>
      <c r="FD260" s="409"/>
      <c r="FE260" s="409"/>
      <c r="FF260" s="409"/>
      <c r="FG260" s="409"/>
      <c r="FH260" s="409"/>
      <c r="FI260" s="409"/>
      <c r="FJ260" s="409"/>
      <c r="FK260" s="409"/>
      <c r="FL260" s="409"/>
      <c r="FM260" s="409"/>
      <c r="FN260" s="409"/>
      <c r="FO260" s="409"/>
      <c r="FP260" s="409"/>
      <c r="FQ260" s="409"/>
      <c r="FR260" s="409"/>
      <c r="FS260" s="409"/>
      <c r="FT260" s="409"/>
      <c r="FU260" s="409"/>
      <c r="FV260" s="409"/>
      <c r="FW260" s="409"/>
      <c r="FX260" s="409"/>
      <c r="FY260" s="409"/>
      <c r="FZ260" s="409"/>
      <c r="GA260" s="409"/>
      <c r="GB260" s="409"/>
      <c r="GC260" s="409"/>
      <c r="GD260" s="409"/>
      <c r="GE260" s="409"/>
      <c r="GF260" s="409"/>
      <c r="GG260" s="409"/>
      <c r="GH260" s="409"/>
      <c r="GI260" s="409"/>
      <c r="GJ260" s="409"/>
      <c r="GK260" s="409"/>
      <c r="GL260" s="409"/>
      <c r="GM260" s="409"/>
      <c r="GN260" s="409"/>
      <c r="GO260" s="409"/>
      <c r="GP260" s="409"/>
      <c r="GQ260" s="409"/>
      <c r="GR260" s="409"/>
      <c r="GS260" s="409"/>
      <c r="GT260" s="409"/>
      <c r="GU260" s="409"/>
      <c r="GV260" s="409"/>
      <c r="GW260" s="409"/>
      <c r="GX260" s="409"/>
      <c r="GY260" s="409"/>
      <c r="GZ260" s="409"/>
      <c r="HA260" s="409"/>
      <c r="HB260" s="409"/>
      <c r="HC260" s="409"/>
      <c r="HD260" s="409"/>
      <c r="HE260" s="409"/>
      <c r="HF260" s="409"/>
      <c r="HG260" s="409"/>
      <c r="HH260" s="409"/>
      <c r="HI260" s="409"/>
      <c r="HJ260" s="409"/>
      <c r="HK260" s="409"/>
      <c r="HL260" s="409"/>
      <c r="HM260" s="409"/>
      <c r="HN260" s="409"/>
      <c r="HO260" s="409"/>
      <c r="HP260" s="409"/>
      <c r="HQ260" s="409"/>
      <c r="HR260" s="409"/>
      <c r="HS260" s="409"/>
      <c r="HT260" s="409"/>
      <c r="HU260" s="409"/>
      <c r="HV260" s="409"/>
      <c r="HW260" s="409"/>
      <c r="HX260" s="409"/>
      <c r="HY260" s="409"/>
      <c r="HZ260" s="409"/>
      <c r="IA260" s="409"/>
      <c r="IB260" s="409"/>
      <c r="IC260" s="409"/>
      <c r="ID260" s="409"/>
      <c r="IE260" s="409"/>
      <c r="IF260" s="409"/>
      <c r="IG260" s="409"/>
      <c r="IH260" s="409"/>
      <c r="II260" s="409"/>
      <c r="IJ260" s="409"/>
      <c r="IK260" s="409"/>
      <c r="IL260" s="409"/>
      <c r="IM260" s="409"/>
      <c r="IN260" s="409"/>
      <c r="IO260" s="409"/>
      <c r="IP260" s="409"/>
      <c r="IQ260" s="409"/>
      <c r="IR260" s="409"/>
      <c r="IS260" s="409"/>
      <c r="IT260" s="409"/>
      <c r="IU260" s="409"/>
      <c r="IV260" s="409"/>
    </row>
    <row r="261" spans="1:256" s="404" customFormat="1" ht="30">
      <c r="A261" s="65">
        <v>252</v>
      </c>
      <c r="B261" s="493" t="s">
        <v>4997</v>
      </c>
      <c r="C261" s="491" t="s">
        <v>1584</v>
      </c>
      <c r="D261" s="494" t="s">
        <v>1647</v>
      </c>
      <c r="E261" s="498" t="s">
        <v>5483</v>
      </c>
      <c r="F261" s="456" t="s">
        <v>1582</v>
      </c>
      <c r="G261" s="456" t="s">
        <v>5484</v>
      </c>
      <c r="H261" s="456" t="s">
        <v>5901</v>
      </c>
      <c r="I261" s="456" t="s">
        <v>311</v>
      </c>
      <c r="J261" s="435"/>
      <c r="K261" s="435"/>
      <c r="L261" s="338"/>
      <c r="M261" s="405"/>
      <c r="N261" s="409"/>
      <c r="O261" s="409"/>
      <c r="P261" s="409"/>
      <c r="Q261" s="409"/>
      <c r="R261" s="409"/>
      <c r="S261" s="409"/>
      <c r="T261" s="409"/>
      <c r="U261" s="409"/>
      <c r="V261" s="409"/>
      <c r="W261" s="409"/>
      <c r="X261" s="409"/>
      <c r="Y261" s="409"/>
      <c r="Z261" s="409"/>
      <c r="AA261" s="409"/>
      <c r="AB261" s="409"/>
      <c r="AC261" s="409"/>
      <c r="AD261" s="409"/>
      <c r="AE261" s="409"/>
      <c r="AF261" s="409"/>
      <c r="AG261" s="409"/>
      <c r="AH261" s="409"/>
      <c r="AI261" s="409"/>
      <c r="AJ261" s="409"/>
      <c r="AK261" s="409"/>
      <c r="AL261" s="409"/>
      <c r="AM261" s="409"/>
      <c r="AN261" s="409"/>
      <c r="AO261" s="409"/>
      <c r="AP261" s="409"/>
      <c r="AQ261" s="409"/>
      <c r="AR261" s="409"/>
      <c r="AS261" s="409"/>
      <c r="AT261" s="409"/>
      <c r="AU261" s="409"/>
      <c r="AV261" s="409"/>
      <c r="AW261" s="409"/>
      <c r="AX261" s="409"/>
      <c r="AY261" s="409"/>
      <c r="AZ261" s="409"/>
      <c r="BA261" s="409"/>
      <c r="BB261" s="409"/>
      <c r="BC261" s="409"/>
      <c r="BD261" s="409"/>
      <c r="BE261" s="409"/>
      <c r="BF261" s="409"/>
      <c r="BG261" s="409"/>
      <c r="BH261" s="409"/>
      <c r="BI261" s="409"/>
      <c r="BJ261" s="409"/>
      <c r="BK261" s="409"/>
      <c r="BL261" s="409"/>
      <c r="BM261" s="409"/>
      <c r="BN261" s="409"/>
      <c r="BO261" s="409"/>
      <c r="BP261" s="409"/>
      <c r="BQ261" s="409"/>
      <c r="BR261" s="409"/>
      <c r="BS261" s="409"/>
      <c r="BT261" s="409"/>
      <c r="BU261" s="409"/>
      <c r="BV261" s="409"/>
      <c r="BW261" s="409"/>
      <c r="BX261" s="409"/>
      <c r="BY261" s="409"/>
      <c r="BZ261" s="409"/>
      <c r="CA261" s="409"/>
      <c r="CB261" s="409"/>
      <c r="CC261" s="409"/>
      <c r="CD261" s="409"/>
      <c r="CE261" s="409"/>
      <c r="CF261" s="409"/>
      <c r="CG261" s="409"/>
      <c r="CH261" s="409"/>
      <c r="CI261" s="409"/>
      <c r="CJ261" s="409"/>
      <c r="CK261" s="409"/>
      <c r="CL261" s="409"/>
      <c r="CM261" s="409"/>
      <c r="CN261" s="409"/>
      <c r="CO261" s="409"/>
      <c r="CP261" s="409"/>
      <c r="CQ261" s="409"/>
      <c r="CR261" s="409"/>
      <c r="CS261" s="409"/>
      <c r="CT261" s="409"/>
      <c r="CU261" s="409"/>
      <c r="CV261" s="409"/>
      <c r="CW261" s="409"/>
      <c r="CX261" s="409"/>
      <c r="CY261" s="409"/>
      <c r="CZ261" s="409"/>
      <c r="DA261" s="409"/>
      <c r="DB261" s="409"/>
      <c r="DC261" s="409"/>
      <c r="DD261" s="409"/>
      <c r="DE261" s="409"/>
      <c r="DF261" s="409"/>
      <c r="DG261" s="409"/>
      <c r="DH261" s="409"/>
      <c r="DI261" s="409"/>
      <c r="DJ261" s="409"/>
      <c r="DK261" s="409"/>
      <c r="DL261" s="409"/>
      <c r="DM261" s="409"/>
      <c r="DN261" s="409"/>
      <c r="DO261" s="409"/>
      <c r="DP261" s="409"/>
      <c r="DQ261" s="409"/>
      <c r="DR261" s="409"/>
      <c r="DS261" s="409"/>
      <c r="DT261" s="409"/>
      <c r="DU261" s="409"/>
      <c r="DV261" s="409"/>
      <c r="DW261" s="409"/>
      <c r="DX261" s="409"/>
      <c r="DY261" s="409"/>
      <c r="DZ261" s="409"/>
      <c r="EA261" s="409"/>
      <c r="EB261" s="409"/>
      <c r="EC261" s="409"/>
      <c r="ED261" s="409"/>
      <c r="EE261" s="409"/>
      <c r="EF261" s="409"/>
      <c r="EG261" s="409"/>
      <c r="EH261" s="409"/>
      <c r="EI261" s="409"/>
      <c r="EJ261" s="409"/>
      <c r="EK261" s="409"/>
      <c r="EL261" s="409"/>
      <c r="EM261" s="409"/>
      <c r="EN261" s="409"/>
      <c r="EO261" s="409"/>
      <c r="EP261" s="409"/>
      <c r="EQ261" s="409"/>
      <c r="ER261" s="409"/>
      <c r="ES261" s="409"/>
      <c r="ET261" s="409"/>
      <c r="EU261" s="409"/>
      <c r="EV261" s="409"/>
      <c r="EW261" s="409"/>
      <c r="EX261" s="409"/>
      <c r="EY261" s="409"/>
      <c r="EZ261" s="409"/>
      <c r="FA261" s="409"/>
      <c r="FB261" s="409"/>
      <c r="FC261" s="409"/>
      <c r="FD261" s="409"/>
      <c r="FE261" s="409"/>
      <c r="FF261" s="409"/>
      <c r="FG261" s="409"/>
      <c r="FH261" s="409"/>
      <c r="FI261" s="409"/>
      <c r="FJ261" s="409"/>
      <c r="FK261" s="409"/>
      <c r="FL261" s="409"/>
      <c r="FM261" s="409"/>
      <c r="FN261" s="409"/>
      <c r="FO261" s="409"/>
      <c r="FP261" s="409"/>
      <c r="FQ261" s="409"/>
      <c r="FR261" s="409"/>
      <c r="FS261" s="409"/>
      <c r="FT261" s="409"/>
      <c r="FU261" s="409"/>
      <c r="FV261" s="409"/>
      <c r="FW261" s="409"/>
      <c r="FX261" s="409"/>
      <c r="FY261" s="409"/>
      <c r="FZ261" s="409"/>
      <c r="GA261" s="409"/>
      <c r="GB261" s="409"/>
      <c r="GC261" s="409"/>
      <c r="GD261" s="409"/>
      <c r="GE261" s="409"/>
      <c r="GF261" s="409"/>
      <c r="GG261" s="409"/>
      <c r="GH261" s="409"/>
      <c r="GI261" s="409"/>
      <c r="GJ261" s="409"/>
      <c r="GK261" s="409"/>
      <c r="GL261" s="409"/>
      <c r="GM261" s="409"/>
      <c r="GN261" s="409"/>
      <c r="GO261" s="409"/>
      <c r="GP261" s="409"/>
      <c r="GQ261" s="409"/>
      <c r="GR261" s="409"/>
      <c r="GS261" s="409"/>
      <c r="GT261" s="409"/>
      <c r="GU261" s="409"/>
      <c r="GV261" s="409"/>
      <c r="GW261" s="409"/>
      <c r="GX261" s="409"/>
      <c r="GY261" s="409"/>
      <c r="GZ261" s="409"/>
      <c r="HA261" s="409"/>
      <c r="HB261" s="409"/>
      <c r="HC261" s="409"/>
      <c r="HD261" s="409"/>
      <c r="HE261" s="409"/>
      <c r="HF261" s="409"/>
      <c r="HG261" s="409"/>
      <c r="HH261" s="409"/>
      <c r="HI261" s="409"/>
      <c r="HJ261" s="409"/>
      <c r="HK261" s="409"/>
      <c r="HL261" s="409"/>
      <c r="HM261" s="409"/>
      <c r="HN261" s="409"/>
      <c r="HO261" s="409"/>
      <c r="HP261" s="409"/>
      <c r="HQ261" s="409"/>
      <c r="HR261" s="409"/>
      <c r="HS261" s="409"/>
      <c r="HT261" s="409"/>
      <c r="HU261" s="409"/>
      <c r="HV261" s="409"/>
      <c r="HW261" s="409"/>
      <c r="HX261" s="409"/>
      <c r="HY261" s="409"/>
      <c r="HZ261" s="409"/>
      <c r="IA261" s="409"/>
      <c r="IB261" s="409"/>
      <c r="IC261" s="409"/>
      <c r="ID261" s="409"/>
      <c r="IE261" s="409"/>
      <c r="IF261" s="409"/>
      <c r="IG261" s="409"/>
      <c r="IH261" s="409"/>
      <c r="II261" s="409"/>
      <c r="IJ261" s="409"/>
      <c r="IK261" s="409"/>
      <c r="IL261" s="409"/>
      <c r="IM261" s="409"/>
      <c r="IN261" s="409"/>
      <c r="IO261" s="409"/>
      <c r="IP261" s="409"/>
      <c r="IQ261" s="409"/>
      <c r="IR261" s="409"/>
      <c r="IS261" s="409"/>
      <c r="IT261" s="409"/>
      <c r="IU261" s="409"/>
      <c r="IV261" s="409"/>
    </row>
    <row r="262" spans="1:256" s="404" customFormat="1" ht="30">
      <c r="A262" s="67">
        <v>253</v>
      </c>
      <c r="B262" s="493" t="s">
        <v>4997</v>
      </c>
      <c r="C262" s="491" t="s">
        <v>1584</v>
      </c>
      <c r="D262" s="494" t="s">
        <v>314</v>
      </c>
      <c r="E262" s="498" t="s">
        <v>5485</v>
      </c>
      <c r="F262" s="456" t="s">
        <v>5486</v>
      </c>
      <c r="G262" s="456" t="s">
        <v>5487</v>
      </c>
      <c r="H262" s="456" t="s">
        <v>5902</v>
      </c>
      <c r="I262" s="456" t="s">
        <v>311</v>
      </c>
      <c r="J262" s="435"/>
      <c r="K262" s="435"/>
      <c r="L262" s="338"/>
      <c r="M262" s="405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  <c r="AA262" s="409"/>
      <c r="AB262" s="409"/>
      <c r="AC262" s="409"/>
      <c r="AD262" s="409"/>
      <c r="AE262" s="409"/>
      <c r="AF262" s="409"/>
      <c r="AG262" s="409"/>
      <c r="AH262" s="409"/>
      <c r="AI262" s="409"/>
      <c r="AJ262" s="409"/>
      <c r="AK262" s="409"/>
      <c r="AL262" s="409"/>
      <c r="AM262" s="409"/>
      <c r="AN262" s="409"/>
      <c r="AO262" s="409"/>
      <c r="AP262" s="409"/>
      <c r="AQ262" s="409"/>
      <c r="AR262" s="409"/>
      <c r="AS262" s="409"/>
      <c r="AT262" s="409"/>
      <c r="AU262" s="409"/>
      <c r="AV262" s="409"/>
      <c r="AW262" s="409"/>
      <c r="AX262" s="409"/>
      <c r="AY262" s="409"/>
      <c r="AZ262" s="409"/>
      <c r="BA262" s="409"/>
      <c r="BB262" s="409"/>
      <c r="BC262" s="409"/>
      <c r="BD262" s="409"/>
      <c r="BE262" s="409"/>
      <c r="BF262" s="409"/>
      <c r="BG262" s="409"/>
      <c r="BH262" s="409"/>
      <c r="BI262" s="409"/>
      <c r="BJ262" s="409"/>
      <c r="BK262" s="409"/>
      <c r="BL262" s="409"/>
      <c r="BM262" s="409"/>
      <c r="BN262" s="409"/>
      <c r="BO262" s="409"/>
      <c r="BP262" s="409"/>
      <c r="BQ262" s="409"/>
      <c r="BR262" s="409"/>
      <c r="BS262" s="409"/>
      <c r="BT262" s="409"/>
      <c r="BU262" s="409"/>
      <c r="BV262" s="409"/>
      <c r="BW262" s="409"/>
      <c r="BX262" s="409"/>
      <c r="BY262" s="409"/>
      <c r="BZ262" s="409"/>
      <c r="CA262" s="409"/>
      <c r="CB262" s="409"/>
      <c r="CC262" s="409"/>
      <c r="CD262" s="409"/>
      <c r="CE262" s="409"/>
      <c r="CF262" s="409"/>
      <c r="CG262" s="409"/>
      <c r="CH262" s="409"/>
      <c r="CI262" s="409"/>
      <c r="CJ262" s="409"/>
      <c r="CK262" s="409"/>
      <c r="CL262" s="409"/>
      <c r="CM262" s="409"/>
      <c r="CN262" s="409"/>
      <c r="CO262" s="409"/>
      <c r="CP262" s="409"/>
      <c r="CQ262" s="409"/>
      <c r="CR262" s="409"/>
      <c r="CS262" s="409"/>
      <c r="CT262" s="409"/>
      <c r="CU262" s="409"/>
      <c r="CV262" s="409"/>
      <c r="CW262" s="409"/>
      <c r="CX262" s="409"/>
      <c r="CY262" s="409"/>
      <c r="CZ262" s="409"/>
      <c r="DA262" s="409"/>
      <c r="DB262" s="409"/>
      <c r="DC262" s="409"/>
      <c r="DD262" s="409"/>
      <c r="DE262" s="409"/>
      <c r="DF262" s="409"/>
      <c r="DG262" s="409"/>
      <c r="DH262" s="409"/>
      <c r="DI262" s="409"/>
      <c r="DJ262" s="409"/>
      <c r="DK262" s="409"/>
      <c r="DL262" s="409"/>
      <c r="DM262" s="409"/>
      <c r="DN262" s="409"/>
      <c r="DO262" s="409"/>
      <c r="DP262" s="409"/>
      <c r="DQ262" s="409"/>
      <c r="DR262" s="409"/>
      <c r="DS262" s="409"/>
      <c r="DT262" s="409"/>
      <c r="DU262" s="409"/>
      <c r="DV262" s="409"/>
      <c r="DW262" s="409"/>
      <c r="DX262" s="409"/>
      <c r="DY262" s="409"/>
      <c r="DZ262" s="409"/>
      <c r="EA262" s="409"/>
      <c r="EB262" s="409"/>
      <c r="EC262" s="409"/>
      <c r="ED262" s="409"/>
      <c r="EE262" s="409"/>
      <c r="EF262" s="409"/>
      <c r="EG262" s="409"/>
      <c r="EH262" s="409"/>
      <c r="EI262" s="409"/>
      <c r="EJ262" s="409"/>
      <c r="EK262" s="409"/>
      <c r="EL262" s="409"/>
      <c r="EM262" s="409"/>
      <c r="EN262" s="409"/>
      <c r="EO262" s="409"/>
      <c r="EP262" s="409"/>
      <c r="EQ262" s="409"/>
      <c r="ER262" s="409"/>
      <c r="ES262" s="409"/>
      <c r="ET262" s="409"/>
      <c r="EU262" s="409"/>
      <c r="EV262" s="409"/>
      <c r="EW262" s="409"/>
      <c r="EX262" s="409"/>
      <c r="EY262" s="409"/>
      <c r="EZ262" s="409"/>
      <c r="FA262" s="409"/>
      <c r="FB262" s="409"/>
      <c r="FC262" s="409"/>
      <c r="FD262" s="409"/>
      <c r="FE262" s="409"/>
      <c r="FF262" s="409"/>
      <c r="FG262" s="409"/>
      <c r="FH262" s="409"/>
      <c r="FI262" s="409"/>
      <c r="FJ262" s="409"/>
      <c r="FK262" s="409"/>
      <c r="FL262" s="409"/>
      <c r="FM262" s="409"/>
      <c r="FN262" s="409"/>
      <c r="FO262" s="409"/>
      <c r="FP262" s="409"/>
      <c r="FQ262" s="409"/>
      <c r="FR262" s="409"/>
      <c r="FS262" s="409"/>
      <c r="FT262" s="409"/>
      <c r="FU262" s="409"/>
      <c r="FV262" s="409"/>
      <c r="FW262" s="409"/>
      <c r="FX262" s="409"/>
      <c r="FY262" s="409"/>
      <c r="FZ262" s="409"/>
      <c r="GA262" s="409"/>
      <c r="GB262" s="409"/>
      <c r="GC262" s="409"/>
      <c r="GD262" s="409"/>
      <c r="GE262" s="409"/>
      <c r="GF262" s="409"/>
      <c r="GG262" s="409"/>
      <c r="GH262" s="409"/>
      <c r="GI262" s="409"/>
      <c r="GJ262" s="409"/>
      <c r="GK262" s="409"/>
      <c r="GL262" s="409"/>
      <c r="GM262" s="409"/>
      <c r="GN262" s="409"/>
      <c r="GO262" s="409"/>
      <c r="GP262" s="409"/>
      <c r="GQ262" s="409"/>
      <c r="GR262" s="409"/>
      <c r="GS262" s="409"/>
      <c r="GT262" s="409"/>
      <c r="GU262" s="409"/>
      <c r="GV262" s="409"/>
      <c r="GW262" s="409"/>
      <c r="GX262" s="409"/>
      <c r="GY262" s="409"/>
      <c r="GZ262" s="409"/>
      <c r="HA262" s="409"/>
      <c r="HB262" s="409"/>
      <c r="HC262" s="409"/>
      <c r="HD262" s="409"/>
      <c r="HE262" s="409"/>
      <c r="HF262" s="409"/>
      <c r="HG262" s="409"/>
      <c r="HH262" s="409"/>
      <c r="HI262" s="409"/>
      <c r="HJ262" s="409"/>
      <c r="HK262" s="409"/>
      <c r="HL262" s="409"/>
      <c r="HM262" s="409"/>
      <c r="HN262" s="409"/>
      <c r="HO262" s="409"/>
      <c r="HP262" s="409"/>
      <c r="HQ262" s="409"/>
      <c r="HR262" s="409"/>
      <c r="HS262" s="409"/>
      <c r="HT262" s="409"/>
      <c r="HU262" s="409"/>
      <c r="HV262" s="409"/>
      <c r="HW262" s="409"/>
      <c r="HX262" s="409"/>
      <c r="HY262" s="409"/>
      <c r="HZ262" s="409"/>
      <c r="IA262" s="409"/>
      <c r="IB262" s="409"/>
      <c r="IC262" s="409"/>
      <c r="ID262" s="409"/>
      <c r="IE262" s="409"/>
      <c r="IF262" s="409"/>
      <c r="IG262" s="409"/>
      <c r="IH262" s="409"/>
      <c r="II262" s="409"/>
      <c r="IJ262" s="409"/>
      <c r="IK262" s="409"/>
      <c r="IL262" s="409"/>
      <c r="IM262" s="409"/>
      <c r="IN262" s="409"/>
      <c r="IO262" s="409"/>
      <c r="IP262" s="409"/>
      <c r="IQ262" s="409"/>
      <c r="IR262" s="409"/>
      <c r="IS262" s="409"/>
      <c r="IT262" s="409"/>
      <c r="IU262" s="409"/>
      <c r="IV262" s="409"/>
    </row>
    <row r="263" spans="1:256" s="404" customFormat="1" ht="30">
      <c r="A263" s="65">
        <v>254</v>
      </c>
      <c r="B263" s="493" t="s">
        <v>4997</v>
      </c>
      <c r="C263" s="491" t="s">
        <v>1584</v>
      </c>
      <c r="D263" s="494" t="s">
        <v>317</v>
      </c>
      <c r="E263" s="498" t="s">
        <v>5301</v>
      </c>
      <c r="F263" s="456" t="s">
        <v>1611</v>
      </c>
      <c r="G263" s="456" t="s">
        <v>5488</v>
      </c>
      <c r="H263" s="456" t="s">
        <v>5903</v>
      </c>
      <c r="I263" s="456" t="s">
        <v>311</v>
      </c>
      <c r="J263" s="435"/>
      <c r="K263" s="435"/>
      <c r="L263" s="338"/>
      <c r="M263" s="405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  <c r="AA263" s="409"/>
      <c r="AB263" s="409"/>
      <c r="AC263" s="409"/>
      <c r="AD263" s="409"/>
      <c r="AE263" s="409"/>
      <c r="AF263" s="409"/>
      <c r="AG263" s="409"/>
      <c r="AH263" s="409"/>
      <c r="AI263" s="409"/>
      <c r="AJ263" s="409"/>
      <c r="AK263" s="409"/>
      <c r="AL263" s="409"/>
      <c r="AM263" s="409"/>
      <c r="AN263" s="409"/>
      <c r="AO263" s="409"/>
      <c r="AP263" s="409"/>
      <c r="AQ263" s="409"/>
      <c r="AR263" s="409"/>
      <c r="AS263" s="409"/>
      <c r="AT263" s="409"/>
      <c r="AU263" s="409"/>
      <c r="AV263" s="409"/>
      <c r="AW263" s="409"/>
      <c r="AX263" s="409"/>
      <c r="AY263" s="409"/>
      <c r="AZ263" s="409"/>
      <c r="BA263" s="409"/>
      <c r="BB263" s="409"/>
      <c r="BC263" s="409"/>
      <c r="BD263" s="409"/>
      <c r="BE263" s="409"/>
      <c r="BF263" s="409"/>
      <c r="BG263" s="409"/>
      <c r="BH263" s="409"/>
      <c r="BI263" s="409"/>
      <c r="BJ263" s="409"/>
      <c r="BK263" s="409"/>
      <c r="BL263" s="409"/>
      <c r="BM263" s="409"/>
      <c r="BN263" s="409"/>
      <c r="BO263" s="409"/>
      <c r="BP263" s="409"/>
      <c r="BQ263" s="409"/>
      <c r="BR263" s="409"/>
      <c r="BS263" s="409"/>
      <c r="BT263" s="409"/>
      <c r="BU263" s="409"/>
      <c r="BV263" s="409"/>
      <c r="BW263" s="409"/>
      <c r="BX263" s="409"/>
      <c r="BY263" s="409"/>
      <c r="BZ263" s="409"/>
      <c r="CA263" s="409"/>
      <c r="CB263" s="409"/>
      <c r="CC263" s="409"/>
      <c r="CD263" s="409"/>
      <c r="CE263" s="409"/>
      <c r="CF263" s="409"/>
      <c r="CG263" s="409"/>
      <c r="CH263" s="409"/>
      <c r="CI263" s="409"/>
      <c r="CJ263" s="409"/>
      <c r="CK263" s="409"/>
      <c r="CL263" s="409"/>
      <c r="CM263" s="409"/>
      <c r="CN263" s="409"/>
      <c r="CO263" s="409"/>
      <c r="CP263" s="409"/>
      <c r="CQ263" s="409"/>
      <c r="CR263" s="409"/>
      <c r="CS263" s="409"/>
      <c r="CT263" s="409"/>
      <c r="CU263" s="409"/>
      <c r="CV263" s="409"/>
      <c r="CW263" s="409"/>
      <c r="CX263" s="409"/>
      <c r="CY263" s="409"/>
      <c r="CZ263" s="409"/>
      <c r="DA263" s="409"/>
      <c r="DB263" s="409"/>
      <c r="DC263" s="409"/>
      <c r="DD263" s="409"/>
      <c r="DE263" s="409"/>
      <c r="DF263" s="409"/>
      <c r="DG263" s="409"/>
      <c r="DH263" s="409"/>
      <c r="DI263" s="409"/>
      <c r="DJ263" s="409"/>
      <c r="DK263" s="409"/>
      <c r="DL263" s="409"/>
      <c r="DM263" s="409"/>
      <c r="DN263" s="409"/>
      <c r="DO263" s="409"/>
      <c r="DP263" s="409"/>
      <c r="DQ263" s="409"/>
      <c r="DR263" s="409"/>
      <c r="DS263" s="409"/>
      <c r="DT263" s="409"/>
      <c r="DU263" s="409"/>
      <c r="DV263" s="409"/>
      <c r="DW263" s="409"/>
      <c r="DX263" s="409"/>
      <c r="DY263" s="409"/>
      <c r="DZ263" s="409"/>
      <c r="EA263" s="409"/>
      <c r="EB263" s="409"/>
      <c r="EC263" s="409"/>
      <c r="ED263" s="409"/>
      <c r="EE263" s="409"/>
      <c r="EF263" s="409"/>
      <c r="EG263" s="409"/>
      <c r="EH263" s="409"/>
      <c r="EI263" s="409"/>
      <c r="EJ263" s="409"/>
      <c r="EK263" s="409"/>
      <c r="EL263" s="409"/>
      <c r="EM263" s="409"/>
      <c r="EN263" s="409"/>
      <c r="EO263" s="409"/>
      <c r="EP263" s="409"/>
      <c r="EQ263" s="409"/>
      <c r="ER263" s="409"/>
      <c r="ES263" s="409"/>
      <c r="ET263" s="409"/>
      <c r="EU263" s="409"/>
      <c r="EV263" s="409"/>
      <c r="EW263" s="409"/>
      <c r="EX263" s="409"/>
      <c r="EY263" s="409"/>
      <c r="EZ263" s="409"/>
      <c r="FA263" s="409"/>
      <c r="FB263" s="409"/>
      <c r="FC263" s="409"/>
      <c r="FD263" s="409"/>
      <c r="FE263" s="409"/>
      <c r="FF263" s="409"/>
      <c r="FG263" s="409"/>
      <c r="FH263" s="409"/>
      <c r="FI263" s="409"/>
      <c r="FJ263" s="409"/>
      <c r="FK263" s="409"/>
      <c r="FL263" s="409"/>
      <c r="FM263" s="409"/>
      <c r="FN263" s="409"/>
      <c r="FO263" s="409"/>
      <c r="FP263" s="409"/>
      <c r="FQ263" s="409"/>
      <c r="FR263" s="409"/>
      <c r="FS263" s="409"/>
      <c r="FT263" s="409"/>
      <c r="FU263" s="409"/>
      <c r="FV263" s="409"/>
      <c r="FW263" s="409"/>
      <c r="FX263" s="409"/>
      <c r="FY263" s="409"/>
      <c r="FZ263" s="409"/>
      <c r="GA263" s="409"/>
      <c r="GB263" s="409"/>
      <c r="GC263" s="409"/>
      <c r="GD263" s="409"/>
      <c r="GE263" s="409"/>
      <c r="GF263" s="409"/>
      <c r="GG263" s="409"/>
      <c r="GH263" s="409"/>
      <c r="GI263" s="409"/>
      <c r="GJ263" s="409"/>
      <c r="GK263" s="409"/>
      <c r="GL263" s="409"/>
      <c r="GM263" s="409"/>
      <c r="GN263" s="409"/>
      <c r="GO263" s="409"/>
      <c r="GP263" s="409"/>
      <c r="GQ263" s="409"/>
      <c r="GR263" s="409"/>
      <c r="GS263" s="409"/>
      <c r="GT263" s="409"/>
      <c r="GU263" s="409"/>
      <c r="GV263" s="409"/>
      <c r="GW263" s="409"/>
      <c r="GX263" s="409"/>
      <c r="GY263" s="409"/>
      <c r="GZ263" s="409"/>
      <c r="HA263" s="409"/>
      <c r="HB263" s="409"/>
      <c r="HC263" s="409"/>
      <c r="HD263" s="409"/>
      <c r="HE263" s="409"/>
      <c r="HF263" s="409"/>
      <c r="HG263" s="409"/>
      <c r="HH263" s="409"/>
      <c r="HI263" s="409"/>
      <c r="HJ263" s="409"/>
      <c r="HK263" s="409"/>
      <c r="HL263" s="409"/>
      <c r="HM263" s="409"/>
      <c r="HN263" s="409"/>
      <c r="HO263" s="409"/>
      <c r="HP263" s="409"/>
      <c r="HQ263" s="409"/>
      <c r="HR263" s="409"/>
      <c r="HS263" s="409"/>
      <c r="HT263" s="409"/>
      <c r="HU263" s="409"/>
      <c r="HV263" s="409"/>
      <c r="HW263" s="409"/>
      <c r="HX263" s="409"/>
      <c r="HY263" s="409"/>
      <c r="HZ263" s="409"/>
      <c r="IA263" s="409"/>
      <c r="IB263" s="409"/>
      <c r="IC263" s="409"/>
      <c r="ID263" s="409"/>
      <c r="IE263" s="409"/>
      <c r="IF263" s="409"/>
      <c r="IG263" s="409"/>
      <c r="IH263" s="409"/>
      <c r="II263" s="409"/>
      <c r="IJ263" s="409"/>
      <c r="IK263" s="409"/>
      <c r="IL263" s="409"/>
      <c r="IM263" s="409"/>
      <c r="IN263" s="409"/>
      <c r="IO263" s="409"/>
      <c r="IP263" s="409"/>
      <c r="IQ263" s="409"/>
      <c r="IR263" s="409"/>
      <c r="IS263" s="409"/>
      <c r="IT263" s="409"/>
      <c r="IU263" s="409"/>
      <c r="IV263" s="409"/>
    </row>
    <row r="264" spans="1:256" s="404" customFormat="1" ht="30">
      <c r="A264" s="67">
        <v>255</v>
      </c>
      <c r="B264" s="493" t="s">
        <v>4997</v>
      </c>
      <c r="C264" s="491" t="s">
        <v>1584</v>
      </c>
      <c r="D264" s="494" t="s">
        <v>1692</v>
      </c>
      <c r="E264" s="498" t="s">
        <v>5489</v>
      </c>
      <c r="F264" s="456" t="s">
        <v>441</v>
      </c>
      <c r="G264" s="456" t="s">
        <v>5490</v>
      </c>
      <c r="H264" s="456" t="s">
        <v>5904</v>
      </c>
      <c r="I264" s="456" t="s">
        <v>311</v>
      </c>
      <c r="J264" s="435"/>
      <c r="K264" s="435"/>
      <c r="L264" s="338"/>
      <c r="M264" s="405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  <c r="AA264" s="409"/>
      <c r="AB264" s="409"/>
      <c r="AC264" s="409"/>
      <c r="AD264" s="409"/>
      <c r="AE264" s="409"/>
      <c r="AF264" s="409"/>
      <c r="AG264" s="409"/>
      <c r="AH264" s="409"/>
      <c r="AI264" s="409"/>
      <c r="AJ264" s="409"/>
      <c r="AK264" s="409"/>
      <c r="AL264" s="409"/>
      <c r="AM264" s="409"/>
      <c r="AN264" s="409"/>
      <c r="AO264" s="409"/>
      <c r="AP264" s="409"/>
      <c r="AQ264" s="409"/>
      <c r="AR264" s="409"/>
      <c r="AS264" s="409"/>
      <c r="AT264" s="409"/>
      <c r="AU264" s="409"/>
      <c r="AV264" s="409"/>
      <c r="AW264" s="409"/>
      <c r="AX264" s="409"/>
      <c r="AY264" s="409"/>
      <c r="AZ264" s="409"/>
      <c r="BA264" s="409"/>
      <c r="BB264" s="409"/>
      <c r="BC264" s="409"/>
      <c r="BD264" s="409"/>
      <c r="BE264" s="409"/>
      <c r="BF264" s="409"/>
      <c r="BG264" s="409"/>
      <c r="BH264" s="409"/>
      <c r="BI264" s="409"/>
      <c r="BJ264" s="409"/>
      <c r="BK264" s="409"/>
      <c r="BL264" s="409"/>
      <c r="BM264" s="409"/>
      <c r="BN264" s="409"/>
      <c r="BO264" s="409"/>
      <c r="BP264" s="409"/>
      <c r="BQ264" s="409"/>
      <c r="BR264" s="409"/>
      <c r="BS264" s="409"/>
      <c r="BT264" s="409"/>
      <c r="BU264" s="409"/>
      <c r="BV264" s="409"/>
      <c r="BW264" s="409"/>
      <c r="BX264" s="409"/>
      <c r="BY264" s="409"/>
      <c r="BZ264" s="409"/>
      <c r="CA264" s="409"/>
      <c r="CB264" s="409"/>
      <c r="CC264" s="409"/>
      <c r="CD264" s="409"/>
      <c r="CE264" s="409"/>
      <c r="CF264" s="409"/>
      <c r="CG264" s="409"/>
      <c r="CH264" s="409"/>
      <c r="CI264" s="409"/>
      <c r="CJ264" s="409"/>
      <c r="CK264" s="409"/>
      <c r="CL264" s="409"/>
      <c r="CM264" s="409"/>
      <c r="CN264" s="409"/>
      <c r="CO264" s="409"/>
      <c r="CP264" s="409"/>
      <c r="CQ264" s="409"/>
      <c r="CR264" s="409"/>
      <c r="CS264" s="409"/>
      <c r="CT264" s="409"/>
      <c r="CU264" s="409"/>
      <c r="CV264" s="409"/>
      <c r="CW264" s="409"/>
      <c r="CX264" s="409"/>
      <c r="CY264" s="409"/>
      <c r="CZ264" s="409"/>
      <c r="DA264" s="409"/>
      <c r="DB264" s="409"/>
      <c r="DC264" s="409"/>
      <c r="DD264" s="409"/>
      <c r="DE264" s="409"/>
      <c r="DF264" s="409"/>
      <c r="DG264" s="409"/>
      <c r="DH264" s="409"/>
      <c r="DI264" s="409"/>
      <c r="DJ264" s="409"/>
      <c r="DK264" s="409"/>
      <c r="DL264" s="409"/>
      <c r="DM264" s="409"/>
      <c r="DN264" s="409"/>
      <c r="DO264" s="409"/>
      <c r="DP264" s="409"/>
      <c r="DQ264" s="409"/>
      <c r="DR264" s="409"/>
      <c r="DS264" s="409"/>
      <c r="DT264" s="409"/>
      <c r="DU264" s="409"/>
      <c r="DV264" s="409"/>
      <c r="DW264" s="409"/>
      <c r="DX264" s="409"/>
      <c r="DY264" s="409"/>
      <c r="DZ264" s="409"/>
      <c r="EA264" s="409"/>
      <c r="EB264" s="409"/>
      <c r="EC264" s="409"/>
      <c r="ED264" s="409"/>
      <c r="EE264" s="409"/>
      <c r="EF264" s="409"/>
      <c r="EG264" s="409"/>
      <c r="EH264" s="409"/>
      <c r="EI264" s="409"/>
      <c r="EJ264" s="409"/>
      <c r="EK264" s="409"/>
      <c r="EL264" s="409"/>
      <c r="EM264" s="409"/>
      <c r="EN264" s="409"/>
      <c r="EO264" s="409"/>
      <c r="EP264" s="409"/>
      <c r="EQ264" s="409"/>
      <c r="ER264" s="409"/>
      <c r="ES264" s="409"/>
      <c r="ET264" s="409"/>
      <c r="EU264" s="409"/>
      <c r="EV264" s="409"/>
      <c r="EW264" s="409"/>
      <c r="EX264" s="409"/>
      <c r="EY264" s="409"/>
      <c r="EZ264" s="409"/>
      <c r="FA264" s="409"/>
      <c r="FB264" s="409"/>
      <c r="FC264" s="409"/>
      <c r="FD264" s="409"/>
      <c r="FE264" s="409"/>
      <c r="FF264" s="409"/>
      <c r="FG264" s="409"/>
      <c r="FH264" s="409"/>
      <c r="FI264" s="409"/>
      <c r="FJ264" s="409"/>
      <c r="FK264" s="409"/>
      <c r="FL264" s="409"/>
      <c r="FM264" s="409"/>
      <c r="FN264" s="409"/>
      <c r="FO264" s="409"/>
      <c r="FP264" s="409"/>
      <c r="FQ264" s="409"/>
      <c r="FR264" s="409"/>
      <c r="FS264" s="409"/>
      <c r="FT264" s="409"/>
      <c r="FU264" s="409"/>
      <c r="FV264" s="409"/>
      <c r="FW264" s="409"/>
      <c r="FX264" s="409"/>
      <c r="FY264" s="409"/>
      <c r="FZ264" s="409"/>
      <c r="GA264" s="409"/>
      <c r="GB264" s="409"/>
      <c r="GC264" s="409"/>
      <c r="GD264" s="409"/>
      <c r="GE264" s="409"/>
      <c r="GF264" s="409"/>
      <c r="GG264" s="409"/>
      <c r="GH264" s="409"/>
      <c r="GI264" s="409"/>
      <c r="GJ264" s="409"/>
      <c r="GK264" s="409"/>
      <c r="GL264" s="409"/>
      <c r="GM264" s="409"/>
      <c r="GN264" s="409"/>
      <c r="GO264" s="409"/>
      <c r="GP264" s="409"/>
      <c r="GQ264" s="409"/>
      <c r="GR264" s="409"/>
      <c r="GS264" s="409"/>
      <c r="GT264" s="409"/>
      <c r="GU264" s="409"/>
      <c r="GV264" s="409"/>
      <c r="GW264" s="409"/>
      <c r="GX264" s="409"/>
      <c r="GY264" s="409"/>
      <c r="GZ264" s="409"/>
      <c r="HA264" s="409"/>
      <c r="HB264" s="409"/>
      <c r="HC264" s="409"/>
      <c r="HD264" s="409"/>
      <c r="HE264" s="409"/>
      <c r="HF264" s="409"/>
      <c r="HG264" s="409"/>
      <c r="HH264" s="409"/>
      <c r="HI264" s="409"/>
      <c r="HJ264" s="409"/>
      <c r="HK264" s="409"/>
      <c r="HL264" s="409"/>
      <c r="HM264" s="409"/>
      <c r="HN264" s="409"/>
      <c r="HO264" s="409"/>
      <c r="HP264" s="409"/>
      <c r="HQ264" s="409"/>
      <c r="HR264" s="409"/>
      <c r="HS264" s="409"/>
      <c r="HT264" s="409"/>
      <c r="HU264" s="409"/>
      <c r="HV264" s="409"/>
      <c r="HW264" s="409"/>
      <c r="HX264" s="409"/>
      <c r="HY264" s="409"/>
      <c r="HZ264" s="409"/>
      <c r="IA264" s="409"/>
      <c r="IB264" s="409"/>
      <c r="IC264" s="409"/>
      <c r="ID264" s="409"/>
      <c r="IE264" s="409"/>
      <c r="IF264" s="409"/>
      <c r="IG264" s="409"/>
      <c r="IH264" s="409"/>
      <c r="II264" s="409"/>
      <c r="IJ264" s="409"/>
      <c r="IK264" s="409"/>
      <c r="IL264" s="409"/>
      <c r="IM264" s="409"/>
      <c r="IN264" s="409"/>
      <c r="IO264" s="409"/>
      <c r="IP264" s="409"/>
      <c r="IQ264" s="409"/>
      <c r="IR264" s="409"/>
      <c r="IS264" s="409"/>
      <c r="IT264" s="409"/>
      <c r="IU264" s="409"/>
      <c r="IV264" s="409"/>
    </row>
    <row r="265" spans="1:256" s="404" customFormat="1" ht="30">
      <c r="A265" s="67">
        <v>256</v>
      </c>
      <c r="B265" s="493" t="s">
        <v>4997</v>
      </c>
      <c r="C265" s="491" t="s">
        <v>1584</v>
      </c>
      <c r="D265" s="494" t="s">
        <v>1692</v>
      </c>
      <c r="E265" s="498" t="s">
        <v>5491</v>
      </c>
      <c r="F265" s="456" t="s">
        <v>1662</v>
      </c>
      <c r="G265" s="456" t="s">
        <v>5492</v>
      </c>
      <c r="H265" s="456" t="s">
        <v>5905</v>
      </c>
      <c r="I265" s="456" t="s">
        <v>311</v>
      </c>
      <c r="J265" s="435"/>
      <c r="K265" s="435"/>
      <c r="L265" s="338"/>
      <c r="M265" s="405"/>
      <c r="N265" s="409"/>
      <c r="O265" s="409"/>
      <c r="P265" s="409"/>
      <c r="Q265" s="409"/>
      <c r="R265" s="409"/>
      <c r="S265" s="409"/>
      <c r="T265" s="409"/>
      <c r="U265" s="409"/>
      <c r="V265" s="409"/>
      <c r="W265" s="409"/>
      <c r="X265" s="409"/>
      <c r="Y265" s="409"/>
      <c r="Z265" s="409"/>
      <c r="AA265" s="409"/>
      <c r="AB265" s="409"/>
      <c r="AC265" s="409"/>
      <c r="AD265" s="409"/>
      <c r="AE265" s="409"/>
      <c r="AF265" s="409"/>
      <c r="AG265" s="409"/>
      <c r="AH265" s="409"/>
      <c r="AI265" s="409"/>
      <c r="AJ265" s="409"/>
      <c r="AK265" s="409"/>
      <c r="AL265" s="409"/>
      <c r="AM265" s="409"/>
      <c r="AN265" s="409"/>
      <c r="AO265" s="409"/>
      <c r="AP265" s="409"/>
      <c r="AQ265" s="409"/>
      <c r="AR265" s="409"/>
      <c r="AS265" s="409"/>
      <c r="AT265" s="409"/>
      <c r="AU265" s="409"/>
      <c r="AV265" s="409"/>
      <c r="AW265" s="409"/>
      <c r="AX265" s="409"/>
      <c r="AY265" s="409"/>
      <c r="AZ265" s="409"/>
      <c r="BA265" s="409"/>
      <c r="BB265" s="409"/>
      <c r="BC265" s="409"/>
      <c r="BD265" s="409"/>
      <c r="BE265" s="409"/>
      <c r="BF265" s="409"/>
      <c r="BG265" s="409"/>
      <c r="BH265" s="409"/>
      <c r="BI265" s="409"/>
      <c r="BJ265" s="409"/>
      <c r="BK265" s="409"/>
      <c r="BL265" s="409"/>
      <c r="BM265" s="409"/>
      <c r="BN265" s="409"/>
      <c r="BO265" s="409"/>
      <c r="BP265" s="409"/>
      <c r="BQ265" s="409"/>
      <c r="BR265" s="409"/>
      <c r="BS265" s="409"/>
      <c r="BT265" s="409"/>
      <c r="BU265" s="409"/>
      <c r="BV265" s="409"/>
      <c r="BW265" s="409"/>
      <c r="BX265" s="409"/>
      <c r="BY265" s="409"/>
      <c r="BZ265" s="409"/>
      <c r="CA265" s="409"/>
      <c r="CB265" s="409"/>
      <c r="CC265" s="409"/>
      <c r="CD265" s="409"/>
      <c r="CE265" s="409"/>
      <c r="CF265" s="409"/>
      <c r="CG265" s="409"/>
      <c r="CH265" s="409"/>
      <c r="CI265" s="409"/>
      <c r="CJ265" s="409"/>
      <c r="CK265" s="409"/>
      <c r="CL265" s="409"/>
      <c r="CM265" s="409"/>
      <c r="CN265" s="409"/>
      <c r="CO265" s="409"/>
      <c r="CP265" s="409"/>
      <c r="CQ265" s="409"/>
      <c r="CR265" s="409"/>
      <c r="CS265" s="409"/>
      <c r="CT265" s="409"/>
      <c r="CU265" s="409"/>
      <c r="CV265" s="409"/>
      <c r="CW265" s="409"/>
      <c r="CX265" s="409"/>
      <c r="CY265" s="409"/>
      <c r="CZ265" s="409"/>
      <c r="DA265" s="409"/>
      <c r="DB265" s="409"/>
      <c r="DC265" s="409"/>
      <c r="DD265" s="409"/>
      <c r="DE265" s="409"/>
      <c r="DF265" s="409"/>
      <c r="DG265" s="409"/>
      <c r="DH265" s="409"/>
      <c r="DI265" s="409"/>
      <c r="DJ265" s="409"/>
      <c r="DK265" s="409"/>
      <c r="DL265" s="409"/>
      <c r="DM265" s="409"/>
      <c r="DN265" s="409"/>
      <c r="DO265" s="409"/>
      <c r="DP265" s="409"/>
      <c r="DQ265" s="409"/>
      <c r="DR265" s="409"/>
      <c r="DS265" s="409"/>
      <c r="DT265" s="409"/>
      <c r="DU265" s="409"/>
      <c r="DV265" s="409"/>
      <c r="DW265" s="409"/>
      <c r="DX265" s="409"/>
      <c r="DY265" s="409"/>
      <c r="DZ265" s="409"/>
      <c r="EA265" s="409"/>
      <c r="EB265" s="409"/>
      <c r="EC265" s="409"/>
      <c r="ED265" s="409"/>
      <c r="EE265" s="409"/>
      <c r="EF265" s="409"/>
      <c r="EG265" s="409"/>
      <c r="EH265" s="409"/>
      <c r="EI265" s="409"/>
      <c r="EJ265" s="409"/>
      <c r="EK265" s="409"/>
      <c r="EL265" s="409"/>
      <c r="EM265" s="409"/>
      <c r="EN265" s="409"/>
      <c r="EO265" s="409"/>
      <c r="EP265" s="409"/>
      <c r="EQ265" s="409"/>
      <c r="ER265" s="409"/>
      <c r="ES265" s="409"/>
      <c r="ET265" s="409"/>
      <c r="EU265" s="409"/>
      <c r="EV265" s="409"/>
      <c r="EW265" s="409"/>
      <c r="EX265" s="409"/>
      <c r="EY265" s="409"/>
      <c r="EZ265" s="409"/>
      <c r="FA265" s="409"/>
      <c r="FB265" s="409"/>
      <c r="FC265" s="409"/>
      <c r="FD265" s="409"/>
      <c r="FE265" s="409"/>
      <c r="FF265" s="409"/>
      <c r="FG265" s="409"/>
      <c r="FH265" s="409"/>
      <c r="FI265" s="409"/>
      <c r="FJ265" s="409"/>
      <c r="FK265" s="409"/>
      <c r="FL265" s="409"/>
      <c r="FM265" s="409"/>
      <c r="FN265" s="409"/>
      <c r="FO265" s="409"/>
      <c r="FP265" s="409"/>
      <c r="FQ265" s="409"/>
      <c r="FR265" s="409"/>
      <c r="FS265" s="409"/>
      <c r="FT265" s="409"/>
      <c r="FU265" s="409"/>
      <c r="FV265" s="409"/>
      <c r="FW265" s="409"/>
      <c r="FX265" s="409"/>
      <c r="FY265" s="409"/>
      <c r="FZ265" s="409"/>
      <c r="GA265" s="409"/>
      <c r="GB265" s="409"/>
      <c r="GC265" s="409"/>
      <c r="GD265" s="409"/>
      <c r="GE265" s="409"/>
      <c r="GF265" s="409"/>
      <c r="GG265" s="409"/>
      <c r="GH265" s="409"/>
      <c r="GI265" s="409"/>
      <c r="GJ265" s="409"/>
      <c r="GK265" s="409"/>
      <c r="GL265" s="409"/>
      <c r="GM265" s="409"/>
      <c r="GN265" s="409"/>
      <c r="GO265" s="409"/>
      <c r="GP265" s="409"/>
      <c r="GQ265" s="409"/>
      <c r="GR265" s="409"/>
      <c r="GS265" s="409"/>
      <c r="GT265" s="409"/>
      <c r="GU265" s="409"/>
      <c r="GV265" s="409"/>
      <c r="GW265" s="409"/>
      <c r="GX265" s="409"/>
      <c r="GY265" s="409"/>
      <c r="GZ265" s="409"/>
      <c r="HA265" s="409"/>
      <c r="HB265" s="409"/>
      <c r="HC265" s="409"/>
      <c r="HD265" s="409"/>
      <c r="HE265" s="409"/>
      <c r="HF265" s="409"/>
      <c r="HG265" s="409"/>
      <c r="HH265" s="409"/>
      <c r="HI265" s="409"/>
      <c r="HJ265" s="409"/>
      <c r="HK265" s="409"/>
      <c r="HL265" s="409"/>
      <c r="HM265" s="409"/>
      <c r="HN265" s="409"/>
      <c r="HO265" s="409"/>
      <c r="HP265" s="409"/>
      <c r="HQ265" s="409"/>
      <c r="HR265" s="409"/>
      <c r="HS265" s="409"/>
      <c r="HT265" s="409"/>
      <c r="HU265" s="409"/>
      <c r="HV265" s="409"/>
      <c r="HW265" s="409"/>
      <c r="HX265" s="409"/>
      <c r="HY265" s="409"/>
      <c r="HZ265" s="409"/>
      <c r="IA265" s="409"/>
      <c r="IB265" s="409"/>
      <c r="IC265" s="409"/>
      <c r="ID265" s="409"/>
      <c r="IE265" s="409"/>
      <c r="IF265" s="409"/>
      <c r="IG265" s="409"/>
      <c r="IH265" s="409"/>
      <c r="II265" s="409"/>
      <c r="IJ265" s="409"/>
      <c r="IK265" s="409"/>
      <c r="IL265" s="409"/>
      <c r="IM265" s="409"/>
      <c r="IN265" s="409"/>
      <c r="IO265" s="409"/>
      <c r="IP265" s="409"/>
      <c r="IQ265" s="409"/>
      <c r="IR265" s="409"/>
      <c r="IS265" s="409"/>
      <c r="IT265" s="409"/>
      <c r="IU265" s="409"/>
      <c r="IV265" s="409"/>
    </row>
    <row r="266" spans="1:256" s="404" customFormat="1" ht="30">
      <c r="A266" s="65">
        <v>257</v>
      </c>
      <c r="B266" s="493" t="s">
        <v>4997</v>
      </c>
      <c r="C266" s="491" t="s">
        <v>1584</v>
      </c>
      <c r="D266" s="494" t="s">
        <v>1692</v>
      </c>
      <c r="E266" s="498" t="s">
        <v>5493</v>
      </c>
      <c r="F266" s="456" t="s">
        <v>321</v>
      </c>
      <c r="G266" s="456" t="s">
        <v>5494</v>
      </c>
      <c r="H266" s="456" t="s">
        <v>5906</v>
      </c>
      <c r="I266" s="456" t="s">
        <v>311</v>
      </c>
      <c r="J266" s="435"/>
      <c r="K266" s="435"/>
      <c r="L266" s="338"/>
      <c r="M266" s="405"/>
      <c r="N266" s="409"/>
      <c r="O266" s="409"/>
      <c r="P266" s="409"/>
      <c r="Q266" s="409"/>
      <c r="R266" s="409"/>
      <c r="S266" s="409"/>
      <c r="T266" s="409"/>
      <c r="U266" s="409"/>
      <c r="V266" s="409"/>
      <c r="W266" s="409"/>
      <c r="X266" s="409"/>
      <c r="Y266" s="409"/>
      <c r="Z266" s="409"/>
      <c r="AA266" s="409"/>
      <c r="AB266" s="409"/>
      <c r="AC266" s="409"/>
      <c r="AD266" s="409"/>
      <c r="AE266" s="409"/>
      <c r="AF266" s="409"/>
      <c r="AG266" s="409"/>
      <c r="AH266" s="409"/>
      <c r="AI266" s="409"/>
      <c r="AJ266" s="409"/>
      <c r="AK266" s="409"/>
      <c r="AL266" s="409"/>
      <c r="AM266" s="409"/>
      <c r="AN266" s="409"/>
      <c r="AO266" s="409"/>
      <c r="AP266" s="409"/>
      <c r="AQ266" s="409"/>
      <c r="AR266" s="409"/>
      <c r="AS266" s="409"/>
      <c r="AT266" s="409"/>
      <c r="AU266" s="409"/>
      <c r="AV266" s="409"/>
      <c r="AW266" s="409"/>
      <c r="AX266" s="409"/>
      <c r="AY266" s="409"/>
      <c r="AZ266" s="409"/>
      <c r="BA266" s="409"/>
      <c r="BB266" s="409"/>
      <c r="BC266" s="409"/>
      <c r="BD266" s="409"/>
      <c r="BE266" s="409"/>
      <c r="BF266" s="409"/>
      <c r="BG266" s="409"/>
      <c r="BH266" s="409"/>
      <c r="BI266" s="409"/>
      <c r="BJ266" s="409"/>
      <c r="BK266" s="409"/>
      <c r="BL266" s="409"/>
      <c r="BM266" s="409"/>
      <c r="BN266" s="409"/>
      <c r="BO266" s="409"/>
      <c r="BP266" s="409"/>
      <c r="BQ266" s="409"/>
      <c r="BR266" s="409"/>
      <c r="BS266" s="409"/>
      <c r="BT266" s="409"/>
      <c r="BU266" s="409"/>
      <c r="BV266" s="409"/>
      <c r="BW266" s="409"/>
      <c r="BX266" s="409"/>
      <c r="BY266" s="409"/>
      <c r="BZ266" s="409"/>
      <c r="CA266" s="409"/>
      <c r="CB266" s="409"/>
      <c r="CC266" s="409"/>
      <c r="CD266" s="409"/>
      <c r="CE266" s="409"/>
      <c r="CF266" s="409"/>
      <c r="CG266" s="409"/>
      <c r="CH266" s="409"/>
      <c r="CI266" s="409"/>
      <c r="CJ266" s="409"/>
      <c r="CK266" s="409"/>
      <c r="CL266" s="409"/>
      <c r="CM266" s="409"/>
      <c r="CN266" s="409"/>
      <c r="CO266" s="409"/>
      <c r="CP266" s="409"/>
      <c r="CQ266" s="409"/>
      <c r="CR266" s="409"/>
      <c r="CS266" s="409"/>
      <c r="CT266" s="409"/>
      <c r="CU266" s="409"/>
      <c r="CV266" s="409"/>
      <c r="CW266" s="409"/>
      <c r="CX266" s="409"/>
      <c r="CY266" s="409"/>
      <c r="CZ266" s="409"/>
      <c r="DA266" s="409"/>
      <c r="DB266" s="409"/>
      <c r="DC266" s="409"/>
      <c r="DD266" s="409"/>
      <c r="DE266" s="409"/>
      <c r="DF266" s="409"/>
      <c r="DG266" s="409"/>
      <c r="DH266" s="409"/>
      <c r="DI266" s="409"/>
      <c r="DJ266" s="409"/>
      <c r="DK266" s="409"/>
      <c r="DL266" s="409"/>
      <c r="DM266" s="409"/>
      <c r="DN266" s="409"/>
      <c r="DO266" s="409"/>
      <c r="DP266" s="409"/>
      <c r="DQ266" s="409"/>
      <c r="DR266" s="409"/>
      <c r="DS266" s="409"/>
      <c r="DT266" s="409"/>
      <c r="DU266" s="409"/>
      <c r="DV266" s="409"/>
      <c r="DW266" s="409"/>
      <c r="DX266" s="409"/>
      <c r="DY266" s="409"/>
      <c r="DZ266" s="409"/>
      <c r="EA266" s="409"/>
      <c r="EB266" s="409"/>
      <c r="EC266" s="409"/>
      <c r="ED266" s="409"/>
      <c r="EE266" s="409"/>
      <c r="EF266" s="409"/>
      <c r="EG266" s="409"/>
      <c r="EH266" s="409"/>
      <c r="EI266" s="409"/>
      <c r="EJ266" s="409"/>
      <c r="EK266" s="409"/>
      <c r="EL266" s="409"/>
      <c r="EM266" s="409"/>
      <c r="EN266" s="409"/>
      <c r="EO266" s="409"/>
      <c r="EP266" s="409"/>
      <c r="EQ266" s="409"/>
      <c r="ER266" s="409"/>
      <c r="ES266" s="409"/>
      <c r="ET266" s="409"/>
      <c r="EU266" s="409"/>
      <c r="EV266" s="409"/>
      <c r="EW266" s="409"/>
      <c r="EX266" s="409"/>
      <c r="EY266" s="409"/>
      <c r="EZ266" s="409"/>
      <c r="FA266" s="409"/>
      <c r="FB266" s="409"/>
      <c r="FC266" s="409"/>
      <c r="FD266" s="409"/>
      <c r="FE266" s="409"/>
      <c r="FF266" s="409"/>
      <c r="FG266" s="409"/>
      <c r="FH266" s="409"/>
      <c r="FI266" s="409"/>
      <c r="FJ266" s="409"/>
      <c r="FK266" s="409"/>
      <c r="FL266" s="409"/>
      <c r="FM266" s="409"/>
      <c r="FN266" s="409"/>
      <c r="FO266" s="409"/>
      <c r="FP266" s="409"/>
      <c r="FQ266" s="409"/>
      <c r="FR266" s="409"/>
      <c r="FS266" s="409"/>
      <c r="FT266" s="409"/>
      <c r="FU266" s="409"/>
      <c r="FV266" s="409"/>
      <c r="FW266" s="409"/>
      <c r="FX266" s="409"/>
      <c r="FY266" s="409"/>
      <c r="FZ266" s="409"/>
      <c r="GA266" s="409"/>
      <c r="GB266" s="409"/>
      <c r="GC266" s="409"/>
      <c r="GD266" s="409"/>
      <c r="GE266" s="409"/>
      <c r="GF266" s="409"/>
      <c r="GG266" s="409"/>
      <c r="GH266" s="409"/>
      <c r="GI266" s="409"/>
      <c r="GJ266" s="409"/>
      <c r="GK266" s="409"/>
      <c r="GL266" s="409"/>
      <c r="GM266" s="409"/>
      <c r="GN266" s="409"/>
      <c r="GO266" s="409"/>
      <c r="GP266" s="409"/>
      <c r="GQ266" s="409"/>
      <c r="GR266" s="409"/>
      <c r="GS266" s="409"/>
      <c r="GT266" s="409"/>
      <c r="GU266" s="409"/>
      <c r="GV266" s="409"/>
      <c r="GW266" s="409"/>
      <c r="GX266" s="409"/>
      <c r="GY266" s="409"/>
      <c r="GZ266" s="409"/>
      <c r="HA266" s="409"/>
      <c r="HB266" s="409"/>
      <c r="HC266" s="409"/>
      <c r="HD266" s="409"/>
      <c r="HE266" s="409"/>
      <c r="HF266" s="409"/>
      <c r="HG266" s="409"/>
      <c r="HH266" s="409"/>
      <c r="HI266" s="409"/>
      <c r="HJ266" s="409"/>
      <c r="HK266" s="409"/>
      <c r="HL266" s="409"/>
      <c r="HM266" s="409"/>
      <c r="HN266" s="409"/>
      <c r="HO266" s="409"/>
      <c r="HP266" s="409"/>
      <c r="HQ266" s="409"/>
      <c r="HR266" s="409"/>
      <c r="HS266" s="409"/>
      <c r="HT266" s="409"/>
      <c r="HU266" s="409"/>
      <c r="HV266" s="409"/>
      <c r="HW266" s="409"/>
      <c r="HX266" s="409"/>
      <c r="HY266" s="409"/>
      <c r="HZ266" s="409"/>
      <c r="IA266" s="409"/>
      <c r="IB266" s="409"/>
      <c r="IC266" s="409"/>
      <c r="ID266" s="409"/>
      <c r="IE266" s="409"/>
      <c r="IF266" s="409"/>
      <c r="IG266" s="409"/>
      <c r="IH266" s="409"/>
      <c r="II266" s="409"/>
      <c r="IJ266" s="409"/>
      <c r="IK266" s="409"/>
      <c r="IL266" s="409"/>
      <c r="IM266" s="409"/>
      <c r="IN266" s="409"/>
      <c r="IO266" s="409"/>
      <c r="IP266" s="409"/>
      <c r="IQ266" s="409"/>
      <c r="IR266" s="409"/>
      <c r="IS266" s="409"/>
      <c r="IT266" s="409"/>
      <c r="IU266" s="409"/>
      <c r="IV266" s="409"/>
    </row>
    <row r="267" spans="1:256" s="404" customFormat="1" ht="30">
      <c r="A267" s="67">
        <v>258</v>
      </c>
      <c r="B267" s="493" t="s">
        <v>4997</v>
      </c>
      <c r="C267" s="491" t="s">
        <v>1584</v>
      </c>
      <c r="D267" s="494" t="s">
        <v>317</v>
      </c>
      <c r="E267" s="499" t="s">
        <v>5495</v>
      </c>
      <c r="F267" s="456" t="s">
        <v>1621</v>
      </c>
      <c r="G267" s="456" t="s">
        <v>5496</v>
      </c>
      <c r="H267" s="456" t="s">
        <v>5907</v>
      </c>
      <c r="I267" s="456" t="s">
        <v>311</v>
      </c>
      <c r="J267" s="435"/>
      <c r="K267" s="435"/>
      <c r="L267" s="338"/>
      <c r="M267" s="405"/>
      <c r="N267" s="409"/>
      <c r="O267" s="409"/>
      <c r="P267" s="409"/>
      <c r="Q267" s="409"/>
      <c r="R267" s="409"/>
      <c r="S267" s="409"/>
      <c r="T267" s="409"/>
      <c r="U267" s="409"/>
      <c r="V267" s="409"/>
      <c r="W267" s="409"/>
      <c r="X267" s="409"/>
      <c r="Y267" s="409"/>
      <c r="Z267" s="409"/>
      <c r="AA267" s="409"/>
      <c r="AB267" s="409"/>
      <c r="AC267" s="409"/>
      <c r="AD267" s="409"/>
      <c r="AE267" s="409"/>
      <c r="AF267" s="409"/>
      <c r="AG267" s="409"/>
      <c r="AH267" s="409"/>
      <c r="AI267" s="409"/>
      <c r="AJ267" s="409"/>
      <c r="AK267" s="409"/>
      <c r="AL267" s="409"/>
      <c r="AM267" s="409"/>
      <c r="AN267" s="409"/>
      <c r="AO267" s="409"/>
      <c r="AP267" s="409"/>
      <c r="AQ267" s="409"/>
      <c r="AR267" s="409"/>
      <c r="AS267" s="409"/>
      <c r="AT267" s="409"/>
      <c r="AU267" s="409"/>
      <c r="AV267" s="409"/>
      <c r="AW267" s="409"/>
      <c r="AX267" s="409"/>
      <c r="AY267" s="409"/>
      <c r="AZ267" s="409"/>
      <c r="BA267" s="409"/>
      <c r="BB267" s="409"/>
      <c r="BC267" s="409"/>
      <c r="BD267" s="409"/>
      <c r="BE267" s="409"/>
      <c r="BF267" s="409"/>
      <c r="BG267" s="409"/>
      <c r="BH267" s="409"/>
      <c r="BI267" s="409"/>
      <c r="BJ267" s="409"/>
      <c r="BK267" s="409"/>
      <c r="BL267" s="409"/>
      <c r="BM267" s="409"/>
      <c r="BN267" s="409"/>
      <c r="BO267" s="409"/>
      <c r="BP267" s="409"/>
      <c r="BQ267" s="409"/>
      <c r="BR267" s="409"/>
      <c r="BS267" s="409"/>
      <c r="BT267" s="409"/>
      <c r="BU267" s="409"/>
      <c r="BV267" s="409"/>
      <c r="BW267" s="409"/>
      <c r="BX267" s="409"/>
      <c r="BY267" s="409"/>
      <c r="BZ267" s="409"/>
      <c r="CA267" s="409"/>
      <c r="CB267" s="409"/>
      <c r="CC267" s="409"/>
      <c r="CD267" s="409"/>
      <c r="CE267" s="409"/>
      <c r="CF267" s="409"/>
      <c r="CG267" s="409"/>
      <c r="CH267" s="409"/>
      <c r="CI267" s="409"/>
      <c r="CJ267" s="409"/>
      <c r="CK267" s="409"/>
      <c r="CL267" s="409"/>
      <c r="CM267" s="409"/>
      <c r="CN267" s="409"/>
      <c r="CO267" s="409"/>
      <c r="CP267" s="409"/>
      <c r="CQ267" s="409"/>
      <c r="CR267" s="409"/>
      <c r="CS267" s="409"/>
      <c r="CT267" s="409"/>
      <c r="CU267" s="409"/>
      <c r="CV267" s="409"/>
      <c r="CW267" s="409"/>
      <c r="CX267" s="409"/>
      <c r="CY267" s="409"/>
      <c r="CZ267" s="409"/>
      <c r="DA267" s="409"/>
      <c r="DB267" s="409"/>
      <c r="DC267" s="409"/>
      <c r="DD267" s="409"/>
      <c r="DE267" s="409"/>
      <c r="DF267" s="409"/>
      <c r="DG267" s="409"/>
      <c r="DH267" s="409"/>
      <c r="DI267" s="409"/>
      <c r="DJ267" s="409"/>
      <c r="DK267" s="409"/>
      <c r="DL267" s="409"/>
      <c r="DM267" s="409"/>
      <c r="DN267" s="409"/>
      <c r="DO267" s="409"/>
      <c r="DP267" s="409"/>
      <c r="DQ267" s="409"/>
      <c r="DR267" s="409"/>
      <c r="DS267" s="409"/>
      <c r="DT267" s="409"/>
      <c r="DU267" s="409"/>
      <c r="DV267" s="409"/>
      <c r="DW267" s="409"/>
      <c r="DX267" s="409"/>
      <c r="DY267" s="409"/>
      <c r="DZ267" s="409"/>
      <c r="EA267" s="409"/>
      <c r="EB267" s="409"/>
      <c r="EC267" s="409"/>
      <c r="ED267" s="409"/>
      <c r="EE267" s="409"/>
      <c r="EF267" s="409"/>
      <c r="EG267" s="409"/>
      <c r="EH267" s="409"/>
      <c r="EI267" s="409"/>
      <c r="EJ267" s="409"/>
      <c r="EK267" s="409"/>
      <c r="EL267" s="409"/>
      <c r="EM267" s="409"/>
      <c r="EN267" s="409"/>
      <c r="EO267" s="409"/>
      <c r="EP267" s="409"/>
      <c r="EQ267" s="409"/>
      <c r="ER267" s="409"/>
      <c r="ES267" s="409"/>
      <c r="ET267" s="409"/>
      <c r="EU267" s="409"/>
      <c r="EV267" s="409"/>
      <c r="EW267" s="409"/>
      <c r="EX267" s="409"/>
      <c r="EY267" s="409"/>
      <c r="EZ267" s="409"/>
      <c r="FA267" s="409"/>
      <c r="FB267" s="409"/>
      <c r="FC267" s="409"/>
      <c r="FD267" s="409"/>
      <c r="FE267" s="409"/>
      <c r="FF267" s="409"/>
      <c r="FG267" s="409"/>
      <c r="FH267" s="409"/>
      <c r="FI267" s="409"/>
      <c r="FJ267" s="409"/>
      <c r="FK267" s="409"/>
      <c r="FL267" s="409"/>
      <c r="FM267" s="409"/>
      <c r="FN267" s="409"/>
      <c r="FO267" s="409"/>
      <c r="FP267" s="409"/>
      <c r="FQ267" s="409"/>
      <c r="FR267" s="409"/>
      <c r="FS267" s="409"/>
      <c r="FT267" s="409"/>
      <c r="FU267" s="409"/>
      <c r="FV267" s="409"/>
      <c r="FW267" s="409"/>
      <c r="FX267" s="409"/>
      <c r="FY267" s="409"/>
      <c r="FZ267" s="409"/>
      <c r="GA267" s="409"/>
      <c r="GB267" s="409"/>
      <c r="GC267" s="409"/>
      <c r="GD267" s="409"/>
      <c r="GE267" s="409"/>
      <c r="GF267" s="409"/>
      <c r="GG267" s="409"/>
      <c r="GH267" s="409"/>
      <c r="GI267" s="409"/>
      <c r="GJ267" s="409"/>
      <c r="GK267" s="409"/>
      <c r="GL267" s="409"/>
      <c r="GM267" s="409"/>
      <c r="GN267" s="409"/>
      <c r="GO267" s="409"/>
      <c r="GP267" s="409"/>
      <c r="GQ267" s="409"/>
      <c r="GR267" s="409"/>
      <c r="GS267" s="409"/>
      <c r="GT267" s="409"/>
      <c r="GU267" s="409"/>
      <c r="GV267" s="409"/>
      <c r="GW267" s="409"/>
      <c r="GX267" s="409"/>
      <c r="GY267" s="409"/>
      <c r="GZ267" s="409"/>
      <c r="HA267" s="409"/>
      <c r="HB267" s="409"/>
      <c r="HC267" s="409"/>
      <c r="HD267" s="409"/>
      <c r="HE267" s="409"/>
      <c r="HF267" s="409"/>
      <c r="HG267" s="409"/>
      <c r="HH267" s="409"/>
      <c r="HI267" s="409"/>
      <c r="HJ267" s="409"/>
      <c r="HK267" s="409"/>
      <c r="HL267" s="409"/>
      <c r="HM267" s="409"/>
      <c r="HN267" s="409"/>
      <c r="HO267" s="409"/>
      <c r="HP267" s="409"/>
      <c r="HQ267" s="409"/>
      <c r="HR267" s="409"/>
      <c r="HS267" s="409"/>
      <c r="HT267" s="409"/>
      <c r="HU267" s="409"/>
      <c r="HV267" s="409"/>
      <c r="HW267" s="409"/>
      <c r="HX267" s="409"/>
      <c r="HY267" s="409"/>
      <c r="HZ267" s="409"/>
      <c r="IA267" s="409"/>
      <c r="IB267" s="409"/>
      <c r="IC267" s="409"/>
      <c r="ID267" s="409"/>
      <c r="IE267" s="409"/>
      <c r="IF267" s="409"/>
      <c r="IG267" s="409"/>
      <c r="IH267" s="409"/>
      <c r="II267" s="409"/>
      <c r="IJ267" s="409"/>
      <c r="IK267" s="409"/>
      <c r="IL267" s="409"/>
      <c r="IM267" s="409"/>
      <c r="IN267" s="409"/>
      <c r="IO267" s="409"/>
      <c r="IP267" s="409"/>
      <c r="IQ267" s="409"/>
      <c r="IR267" s="409"/>
      <c r="IS267" s="409"/>
      <c r="IT267" s="409"/>
      <c r="IU267" s="409"/>
      <c r="IV267" s="409"/>
    </row>
    <row r="268" spans="1:256" s="404" customFormat="1" ht="30">
      <c r="A268" s="67">
        <v>259</v>
      </c>
      <c r="B268" s="493" t="s">
        <v>4997</v>
      </c>
      <c r="C268" s="491" t="s">
        <v>1584</v>
      </c>
      <c r="D268" s="494" t="s">
        <v>1692</v>
      </c>
      <c r="E268" s="456" t="s">
        <v>5497</v>
      </c>
      <c r="F268" s="456" t="s">
        <v>1649</v>
      </c>
      <c r="G268" s="456" t="s">
        <v>5498</v>
      </c>
      <c r="H268" s="456" t="s">
        <v>5908</v>
      </c>
      <c r="I268" s="456" t="s">
        <v>311</v>
      </c>
      <c r="J268" s="435"/>
      <c r="K268" s="435"/>
      <c r="L268" s="338"/>
      <c r="M268" s="405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  <c r="AA268" s="409"/>
      <c r="AB268" s="409"/>
      <c r="AC268" s="409"/>
      <c r="AD268" s="409"/>
      <c r="AE268" s="409"/>
      <c r="AF268" s="409"/>
      <c r="AG268" s="409"/>
      <c r="AH268" s="409"/>
      <c r="AI268" s="409"/>
      <c r="AJ268" s="409"/>
      <c r="AK268" s="409"/>
      <c r="AL268" s="409"/>
      <c r="AM268" s="409"/>
      <c r="AN268" s="409"/>
      <c r="AO268" s="409"/>
      <c r="AP268" s="409"/>
      <c r="AQ268" s="409"/>
      <c r="AR268" s="409"/>
      <c r="AS268" s="409"/>
      <c r="AT268" s="409"/>
      <c r="AU268" s="409"/>
      <c r="AV268" s="409"/>
      <c r="AW268" s="409"/>
      <c r="AX268" s="409"/>
      <c r="AY268" s="409"/>
      <c r="AZ268" s="409"/>
      <c r="BA268" s="409"/>
      <c r="BB268" s="409"/>
      <c r="BC268" s="409"/>
      <c r="BD268" s="409"/>
      <c r="BE268" s="409"/>
      <c r="BF268" s="409"/>
      <c r="BG268" s="409"/>
      <c r="BH268" s="409"/>
      <c r="BI268" s="409"/>
      <c r="BJ268" s="409"/>
      <c r="BK268" s="409"/>
      <c r="BL268" s="409"/>
      <c r="BM268" s="409"/>
      <c r="BN268" s="409"/>
      <c r="BO268" s="409"/>
      <c r="BP268" s="409"/>
      <c r="BQ268" s="409"/>
      <c r="BR268" s="409"/>
      <c r="BS268" s="409"/>
      <c r="BT268" s="409"/>
      <c r="BU268" s="409"/>
      <c r="BV268" s="409"/>
      <c r="BW268" s="409"/>
      <c r="BX268" s="409"/>
      <c r="BY268" s="409"/>
      <c r="BZ268" s="409"/>
      <c r="CA268" s="409"/>
      <c r="CB268" s="409"/>
      <c r="CC268" s="409"/>
      <c r="CD268" s="409"/>
      <c r="CE268" s="409"/>
      <c r="CF268" s="409"/>
      <c r="CG268" s="409"/>
      <c r="CH268" s="409"/>
      <c r="CI268" s="409"/>
      <c r="CJ268" s="409"/>
      <c r="CK268" s="409"/>
      <c r="CL268" s="409"/>
      <c r="CM268" s="409"/>
      <c r="CN268" s="409"/>
      <c r="CO268" s="409"/>
      <c r="CP268" s="409"/>
      <c r="CQ268" s="409"/>
      <c r="CR268" s="409"/>
      <c r="CS268" s="409"/>
      <c r="CT268" s="409"/>
      <c r="CU268" s="409"/>
      <c r="CV268" s="409"/>
      <c r="CW268" s="409"/>
      <c r="CX268" s="409"/>
      <c r="CY268" s="409"/>
      <c r="CZ268" s="409"/>
      <c r="DA268" s="409"/>
      <c r="DB268" s="409"/>
      <c r="DC268" s="409"/>
      <c r="DD268" s="409"/>
      <c r="DE268" s="409"/>
      <c r="DF268" s="409"/>
      <c r="DG268" s="409"/>
      <c r="DH268" s="409"/>
      <c r="DI268" s="409"/>
      <c r="DJ268" s="409"/>
      <c r="DK268" s="409"/>
      <c r="DL268" s="409"/>
      <c r="DM268" s="409"/>
      <c r="DN268" s="409"/>
      <c r="DO268" s="409"/>
      <c r="DP268" s="409"/>
      <c r="DQ268" s="409"/>
      <c r="DR268" s="409"/>
      <c r="DS268" s="409"/>
      <c r="DT268" s="409"/>
      <c r="DU268" s="409"/>
      <c r="DV268" s="409"/>
      <c r="DW268" s="409"/>
      <c r="DX268" s="409"/>
      <c r="DY268" s="409"/>
      <c r="DZ268" s="409"/>
      <c r="EA268" s="409"/>
      <c r="EB268" s="409"/>
      <c r="EC268" s="409"/>
      <c r="ED268" s="409"/>
      <c r="EE268" s="409"/>
      <c r="EF268" s="409"/>
      <c r="EG268" s="409"/>
      <c r="EH268" s="409"/>
      <c r="EI268" s="409"/>
      <c r="EJ268" s="409"/>
      <c r="EK268" s="409"/>
      <c r="EL268" s="409"/>
      <c r="EM268" s="409"/>
      <c r="EN268" s="409"/>
      <c r="EO268" s="409"/>
      <c r="EP268" s="409"/>
      <c r="EQ268" s="409"/>
      <c r="ER268" s="409"/>
      <c r="ES268" s="409"/>
      <c r="ET268" s="409"/>
      <c r="EU268" s="409"/>
      <c r="EV268" s="409"/>
      <c r="EW268" s="409"/>
      <c r="EX268" s="409"/>
      <c r="EY268" s="409"/>
      <c r="EZ268" s="409"/>
      <c r="FA268" s="409"/>
      <c r="FB268" s="409"/>
      <c r="FC268" s="409"/>
      <c r="FD268" s="409"/>
      <c r="FE268" s="409"/>
      <c r="FF268" s="409"/>
      <c r="FG268" s="409"/>
      <c r="FH268" s="409"/>
      <c r="FI268" s="409"/>
      <c r="FJ268" s="409"/>
      <c r="FK268" s="409"/>
      <c r="FL268" s="409"/>
      <c r="FM268" s="409"/>
      <c r="FN268" s="409"/>
      <c r="FO268" s="409"/>
      <c r="FP268" s="409"/>
      <c r="FQ268" s="409"/>
      <c r="FR268" s="409"/>
      <c r="FS268" s="409"/>
      <c r="FT268" s="409"/>
      <c r="FU268" s="409"/>
      <c r="FV268" s="409"/>
      <c r="FW268" s="409"/>
      <c r="FX268" s="409"/>
      <c r="FY268" s="409"/>
      <c r="FZ268" s="409"/>
      <c r="GA268" s="409"/>
      <c r="GB268" s="409"/>
      <c r="GC268" s="409"/>
      <c r="GD268" s="409"/>
      <c r="GE268" s="409"/>
      <c r="GF268" s="409"/>
      <c r="GG268" s="409"/>
      <c r="GH268" s="409"/>
      <c r="GI268" s="409"/>
      <c r="GJ268" s="409"/>
      <c r="GK268" s="409"/>
      <c r="GL268" s="409"/>
      <c r="GM268" s="409"/>
      <c r="GN268" s="409"/>
      <c r="GO268" s="409"/>
      <c r="GP268" s="409"/>
      <c r="GQ268" s="409"/>
      <c r="GR268" s="409"/>
      <c r="GS268" s="409"/>
      <c r="GT268" s="409"/>
      <c r="GU268" s="409"/>
      <c r="GV268" s="409"/>
      <c r="GW268" s="409"/>
      <c r="GX268" s="409"/>
      <c r="GY268" s="409"/>
      <c r="GZ268" s="409"/>
      <c r="HA268" s="409"/>
      <c r="HB268" s="409"/>
      <c r="HC268" s="409"/>
      <c r="HD268" s="409"/>
      <c r="HE268" s="409"/>
      <c r="HF268" s="409"/>
      <c r="HG268" s="409"/>
      <c r="HH268" s="409"/>
      <c r="HI268" s="409"/>
      <c r="HJ268" s="409"/>
      <c r="HK268" s="409"/>
      <c r="HL268" s="409"/>
      <c r="HM268" s="409"/>
      <c r="HN268" s="409"/>
      <c r="HO268" s="409"/>
      <c r="HP268" s="409"/>
      <c r="HQ268" s="409"/>
      <c r="HR268" s="409"/>
      <c r="HS268" s="409"/>
      <c r="HT268" s="409"/>
      <c r="HU268" s="409"/>
      <c r="HV268" s="409"/>
      <c r="HW268" s="409"/>
      <c r="HX268" s="409"/>
      <c r="HY268" s="409"/>
      <c r="HZ268" s="409"/>
      <c r="IA268" s="409"/>
      <c r="IB268" s="409"/>
      <c r="IC268" s="409"/>
      <c r="ID268" s="409"/>
      <c r="IE268" s="409"/>
      <c r="IF268" s="409"/>
      <c r="IG268" s="409"/>
      <c r="IH268" s="409"/>
      <c r="II268" s="409"/>
      <c r="IJ268" s="409"/>
      <c r="IK268" s="409"/>
      <c r="IL268" s="409"/>
      <c r="IM268" s="409"/>
      <c r="IN268" s="409"/>
      <c r="IO268" s="409"/>
      <c r="IP268" s="409"/>
      <c r="IQ268" s="409"/>
      <c r="IR268" s="409"/>
      <c r="IS268" s="409"/>
      <c r="IT268" s="409"/>
      <c r="IU268" s="409"/>
      <c r="IV268" s="409"/>
    </row>
    <row r="269" spans="1:256" s="404" customFormat="1" ht="30">
      <c r="A269" s="65">
        <v>260</v>
      </c>
      <c r="B269" s="493" t="s">
        <v>4997</v>
      </c>
      <c r="C269" s="491" t="s">
        <v>1584</v>
      </c>
      <c r="D269" s="494" t="s">
        <v>310</v>
      </c>
      <c r="E269" s="456" t="s">
        <v>5499</v>
      </c>
      <c r="F269" s="456" t="s">
        <v>5250</v>
      </c>
      <c r="G269" s="456" t="s">
        <v>5500</v>
      </c>
      <c r="H269" s="456" t="s">
        <v>5909</v>
      </c>
      <c r="I269" s="456" t="s">
        <v>311</v>
      </c>
      <c r="J269" s="435"/>
      <c r="K269" s="435"/>
      <c r="L269" s="338"/>
      <c r="M269" s="405"/>
      <c r="N269" s="409"/>
      <c r="O269" s="409"/>
      <c r="P269" s="409"/>
      <c r="Q269" s="409"/>
      <c r="R269" s="409"/>
      <c r="S269" s="409"/>
      <c r="T269" s="409"/>
      <c r="U269" s="409"/>
      <c r="V269" s="409"/>
      <c r="W269" s="409"/>
      <c r="X269" s="409"/>
      <c r="Y269" s="409"/>
      <c r="Z269" s="409"/>
      <c r="AA269" s="409"/>
      <c r="AB269" s="409"/>
      <c r="AC269" s="409"/>
      <c r="AD269" s="409"/>
      <c r="AE269" s="409"/>
      <c r="AF269" s="409"/>
      <c r="AG269" s="409"/>
      <c r="AH269" s="409"/>
      <c r="AI269" s="409"/>
      <c r="AJ269" s="409"/>
      <c r="AK269" s="409"/>
      <c r="AL269" s="409"/>
      <c r="AM269" s="409"/>
      <c r="AN269" s="409"/>
      <c r="AO269" s="409"/>
      <c r="AP269" s="409"/>
      <c r="AQ269" s="409"/>
      <c r="AR269" s="409"/>
      <c r="AS269" s="409"/>
      <c r="AT269" s="409"/>
      <c r="AU269" s="409"/>
      <c r="AV269" s="409"/>
      <c r="AW269" s="409"/>
      <c r="AX269" s="409"/>
      <c r="AY269" s="409"/>
      <c r="AZ269" s="409"/>
      <c r="BA269" s="409"/>
      <c r="BB269" s="409"/>
      <c r="BC269" s="409"/>
      <c r="BD269" s="409"/>
      <c r="BE269" s="409"/>
      <c r="BF269" s="409"/>
      <c r="BG269" s="409"/>
      <c r="BH269" s="409"/>
      <c r="BI269" s="409"/>
      <c r="BJ269" s="409"/>
      <c r="BK269" s="409"/>
      <c r="BL269" s="409"/>
      <c r="BM269" s="409"/>
      <c r="BN269" s="409"/>
      <c r="BO269" s="409"/>
      <c r="BP269" s="409"/>
      <c r="BQ269" s="409"/>
      <c r="BR269" s="409"/>
      <c r="BS269" s="409"/>
      <c r="BT269" s="409"/>
      <c r="BU269" s="409"/>
      <c r="BV269" s="409"/>
      <c r="BW269" s="409"/>
      <c r="BX269" s="409"/>
      <c r="BY269" s="409"/>
      <c r="BZ269" s="409"/>
      <c r="CA269" s="409"/>
      <c r="CB269" s="409"/>
      <c r="CC269" s="409"/>
      <c r="CD269" s="409"/>
      <c r="CE269" s="409"/>
      <c r="CF269" s="409"/>
      <c r="CG269" s="409"/>
      <c r="CH269" s="409"/>
      <c r="CI269" s="409"/>
      <c r="CJ269" s="409"/>
      <c r="CK269" s="409"/>
      <c r="CL269" s="409"/>
      <c r="CM269" s="409"/>
      <c r="CN269" s="409"/>
      <c r="CO269" s="409"/>
      <c r="CP269" s="409"/>
      <c r="CQ269" s="409"/>
      <c r="CR269" s="409"/>
      <c r="CS269" s="409"/>
      <c r="CT269" s="409"/>
      <c r="CU269" s="409"/>
      <c r="CV269" s="409"/>
      <c r="CW269" s="409"/>
      <c r="CX269" s="409"/>
      <c r="CY269" s="409"/>
      <c r="CZ269" s="409"/>
      <c r="DA269" s="409"/>
      <c r="DB269" s="409"/>
      <c r="DC269" s="409"/>
      <c r="DD269" s="409"/>
      <c r="DE269" s="409"/>
      <c r="DF269" s="409"/>
      <c r="DG269" s="409"/>
      <c r="DH269" s="409"/>
      <c r="DI269" s="409"/>
      <c r="DJ269" s="409"/>
      <c r="DK269" s="409"/>
      <c r="DL269" s="409"/>
      <c r="DM269" s="409"/>
      <c r="DN269" s="409"/>
      <c r="DO269" s="409"/>
      <c r="DP269" s="409"/>
      <c r="DQ269" s="409"/>
      <c r="DR269" s="409"/>
      <c r="DS269" s="409"/>
      <c r="DT269" s="409"/>
      <c r="DU269" s="409"/>
      <c r="DV269" s="409"/>
      <c r="DW269" s="409"/>
      <c r="DX269" s="409"/>
      <c r="DY269" s="409"/>
      <c r="DZ269" s="409"/>
      <c r="EA269" s="409"/>
      <c r="EB269" s="409"/>
      <c r="EC269" s="409"/>
      <c r="ED269" s="409"/>
      <c r="EE269" s="409"/>
      <c r="EF269" s="409"/>
      <c r="EG269" s="409"/>
      <c r="EH269" s="409"/>
      <c r="EI269" s="409"/>
      <c r="EJ269" s="409"/>
      <c r="EK269" s="409"/>
      <c r="EL269" s="409"/>
      <c r="EM269" s="409"/>
      <c r="EN269" s="409"/>
      <c r="EO269" s="409"/>
      <c r="EP269" s="409"/>
      <c r="EQ269" s="409"/>
      <c r="ER269" s="409"/>
      <c r="ES269" s="409"/>
      <c r="ET269" s="409"/>
      <c r="EU269" s="409"/>
      <c r="EV269" s="409"/>
      <c r="EW269" s="409"/>
      <c r="EX269" s="409"/>
      <c r="EY269" s="409"/>
      <c r="EZ269" s="409"/>
      <c r="FA269" s="409"/>
      <c r="FB269" s="409"/>
      <c r="FC269" s="409"/>
      <c r="FD269" s="409"/>
      <c r="FE269" s="409"/>
      <c r="FF269" s="409"/>
      <c r="FG269" s="409"/>
      <c r="FH269" s="409"/>
      <c r="FI269" s="409"/>
      <c r="FJ269" s="409"/>
      <c r="FK269" s="409"/>
      <c r="FL269" s="409"/>
      <c r="FM269" s="409"/>
      <c r="FN269" s="409"/>
      <c r="FO269" s="409"/>
      <c r="FP269" s="409"/>
      <c r="FQ269" s="409"/>
      <c r="FR269" s="409"/>
      <c r="FS269" s="409"/>
      <c r="FT269" s="409"/>
      <c r="FU269" s="409"/>
      <c r="FV269" s="409"/>
      <c r="FW269" s="409"/>
      <c r="FX269" s="409"/>
      <c r="FY269" s="409"/>
      <c r="FZ269" s="409"/>
      <c r="GA269" s="409"/>
      <c r="GB269" s="409"/>
      <c r="GC269" s="409"/>
      <c r="GD269" s="409"/>
      <c r="GE269" s="409"/>
      <c r="GF269" s="409"/>
      <c r="GG269" s="409"/>
      <c r="GH269" s="409"/>
      <c r="GI269" s="409"/>
      <c r="GJ269" s="409"/>
      <c r="GK269" s="409"/>
      <c r="GL269" s="409"/>
      <c r="GM269" s="409"/>
      <c r="GN269" s="409"/>
      <c r="GO269" s="409"/>
      <c r="GP269" s="409"/>
      <c r="GQ269" s="409"/>
      <c r="GR269" s="409"/>
      <c r="GS269" s="409"/>
      <c r="GT269" s="409"/>
      <c r="GU269" s="409"/>
      <c r="GV269" s="409"/>
      <c r="GW269" s="409"/>
      <c r="GX269" s="409"/>
      <c r="GY269" s="409"/>
      <c r="GZ269" s="409"/>
      <c r="HA269" s="409"/>
      <c r="HB269" s="409"/>
      <c r="HC269" s="409"/>
      <c r="HD269" s="409"/>
      <c r="HE269" s="409"/>
      <c r="HF269" s="409"/>
      <c r="HG269" s="409"/>
      <c r="HH269" s="409"/>
      <c r="HI269" s="409"/>
      <c r="HJ269" s="409"/>
      <c r="HK269" s="409"/>
      <c r="HL269" s="409"/>
      <c r="HM269" s="409"/>
      <c r="HN269" s="409"/>
      <c r="HO269" s="409"/>
      <c r="HP269" s="409"/>
      <c r="HQ269" s="409"/>
      <c r="HR269" s="409"/>
      <c r="HS269" s="409"/>
      <c r="HT269" s="409"/>
      <c r="HU269" s="409"/>
      <c r="HV269" s="409"/>
      <c r="HW269" s="409"/>
      <c r="HX269" s="409"/>
      <c r="HY269" s="409"/>
      <c r="HZ269" s="409"/>
      <c r="IA269" s="409"/>
      <c r="IB269" s="409"/>
      <c r="IC269" s="409"/>
      <c r="ID269" s="409"/>
      <c r="IE269" s="409"/>
      <c r="IF269" s="409"/>
      <c r="IG269" s="409"/>
      <c r="IH269" s="409"/>
      <c r="II269" s="409"/>
      <c r="IJ269" s="409"/>
      <c r="IK269" s="409"/>
      <c r="IL269" s="409"/>
      <c r="IM269" s="409"/>
      <c r="IN269" s="409"/>
      <c r="IO269" s="409"/>
      <c r="IP269" s="409"/>
      <c r="IQ269" s="409"/>
      <c r="IR269" s="409"/>
      <c r="IS269" s="409"/>
      <c r="IT269" s="409"/>
      <c r="IU269" s="409"/>
      <c r="IV269" s="409"/>
    </row>
    <row r="270" spans="1:256" s="404" customFormat="1" ht="30">
      <c r="A270" s="67">
        <v>261</v>
      </c>
      <c r="B270" s="493" t="s">
        <v>4998</v>
      </c>
      <c r="C270" s="491" t="s">
        <v>1584</v>
      </c>
      <c r="D270" s="494" t="s">
        <v>310</v>
      </c>
      <c r="E270" s="456" t="s">
        <v>5501</v>
      </c>
      <c r="F270" s="456" t="s">
        <v>494</v>
      </c>
      <c r="G270" s="456" t="s">
        <v>5502</v>
      </c>
      <c r="H270" s="456" t="s">
        <v>5910</v>
      </c>
      <c r="I270" s="456" t="s">
        <v>311</v>
      </c>
      <c r="J270" s="435"/>
      <c r="K270" s="435"/>
      <c r="L270" s="338"/>
      <c r="M270" s="405"/>
      <c r="N270" s="409"/>
      <c r="O270" s="409"/>
      <c r="P270" s="409"/>
      <c r="Q270" s="409"/>
      <c r="R270" s="409"/>
      <c r="S270" s="409"/>
      <c r="T270" s="409"/>
      <c r="U270" s="409"/>
      <c r="V270" s="409"/>
      <c r="W270" s="409"/>
      <c r="X270" s="409"/>
      <c r="Y270" s="409"/>
      <c r="Z270" s="409"/>
      <c r="AA270" s="409"/>
      <c r="AB270" s="409"/>
      <c r="AC270" s="409"/>
      <c r="AD270" s="409"/>
      <c r="AE270" s="409"/>
      <c r="AF270" s="409"/>
      <c r="AG270" s="409"/>
      <c r="AH270" s="409"/>
      <c r="AI270" s="409"/>
      <c r="AJ270" s="409"/>
      <c r="AK270" s="409"/>
      <c r="AL270" s="409"/>
      <c r="AM270" s="409"/>
      <c r="AN270" s="409"/>
      <c r="AO270" s="409"/>
      <c r="AP270" s="409"/>
      <c r="AQ270" s="409"/>
      <c r="AR270" s="409"/>
      <c r="AS270" s="409"/>
      <c r="AT270" s="409"/>
      <c r="AU270" s="409"/>
      <c r="AV270" s="409"/>
      <c r="AW270" s="409"/>
      <c r="AX270" s="409"/>
      <c r="AY270" s="409"/>
      <c r="AZ270" s="409"/>
      <c r="BA270" s="409"/>
      <c r="BB270" s="409"/>
      <c r="BC270" s="409"/>
      <c r="BD270" s="409"/>
      <c r="BE270" s="409"/>
      <c r="BF270" s="409"/>
      <c r="BG270" s="409"/>
      <c r="BH270" s="409"/>
      <c r="BI270" s="409"/>
      <c r="BJ270" s="409"/>
      <c r="BK270" s="409"/>
      <c r="BL270" s="409"/>
      <c r="BM270" s="409"/>
      <c r="BN270" s="409"/>
      <c r="BO270" s="409"/>
      <c r="BP270" s="409"/>
      <c r="BQ270" s="409"/>
      <c r="BR270" s="409"/>
      <c r="BS270" s="409"/>
      <c r="BT270" s="409"/>
      <c r="BU270" s="409"/>
      <c r="BV270" s="409"/>
      <c r="BW270" s="409"/>
      <c r="BX270" s="409"/>
      <c r="BY270" s="409"/>
      <c r="BZ270" s="409"/>
      <c r="CA270" s="409"/>
      <c r="CB270" s="409"/>
      <c r="CC270" s="409"/>
      <c r="CD270" s="409"/>
      <c r="CE270" s="409"/>
      <c r="CF270" s="409"/>
      <c r="CG270" s="409"/>
      <c r="CH270" s="409"/>
      <c r="CI270" s="409"/>
      <c r="CJ270" s="409"/>
      <c r="CK270" s="409"/>
      <c r="CL270" s="409"/>
      <c r="CM270" s="409"/>
      <c r="CN270" s="409"/>
      <c r="CO270" s="409"/>
      <c r="CP270" s="409"/>
      <c r="CQ270" s="409"/>
      <c r="CR270" s="409"/>
      <c r="CS270" s="409"/>
      <c r="CT270" s="409"/>
      <c r="CU270" s="409"/>
      <c r="CV270" s="409"/>
      <c r="CW270" s="409"/>
      <c r="CX270" s="409"/>
      <c r="CY270" s="409"/>
      <c r="CZ270" s="409"/>
      <c r="DA270" s="409"/>
      <c r="DB270" s="409"/>
      <c r="DC270" s="409"/>
      <c r="DD270" s="409"/>
      <c r="DE270" s="409"/>
      <c r="DF270" s="409"/>
      <c r="DG270" s="409"/>
      <c r="DH270" s="409"/>
      <c r="DI270" s="409"/>
      <c r="DJ270" s="409"/>
      <c r="DK270" s="409"/>
      <c r="DL270" s="409"/>
      <c r="DM270" s="409"/>
      <c r="DN270" s="409"/>
      <c r="DO270" s="409"/>
      <c r="DP270" s="409"/>
      <c r="DQ270" s="409"/>
      <c r="DR270" s="409"/>
      <c r="DS270" s="409"/>
      <c r="DT270" s="409"/>
      <c r="DU270" s="409"/>
      <c r="DV270" s="409"/>
      <c r="DW270" s="409"/>
      <c r="DX270" s="409"/>
      <c r="DY270" s="409"/>
      <c r="DZ270" s="409"/>
      <c r="EA270" s="409"/>
      <c r="EB270" s="409"/>
      <c r="EC270" s="409"/>
      <c r="ED270" s="409"/>
      <c r="EE270" s="409"/>
      <c r="EF270" s="409"/>
      <c r="EG270" s="409"/>
      <c r="EH270" s="409"/>
      <c r="EI270" s="409"/>
      <c r="EJ270" s="409"/>
      <c r="EK270" s="409"/>
      <c r="EL270" s="409"/>
      <c r="EM270" s="409"/>
      <c r="EN270" s="409"/>
      <c r="EO270" s="409"/>
      <c r="EP270" s="409"/>
      <c r="EQ270" s="409"/>
      <c r="ER270" s="409"/>
      <c r="ES270" s="409"/>
      <c r="ET270" s="409"/>
      <c r="EU270" s="409"/>
      <c r="EV270" s="409"/>
      <c r="EW270" s="409"/>
      <c r="EX270" s="409"/>
      <c r="EY270" s="409"/>
      <c r="EZ270" s="409"/>
      <c r="FA270" s="409"/>
      <c r="FB270" s="409"/>
      <c r="FC270" s="409"/>
      <c r="FD270" s="409"/>
      <c r="FE270" s="409"/>
      <c r="FF270" s="409"/>
      <c r="FG270" s="409"/>
      <c r="FH270" s="409"/>
      <c r="FI270" s="409"/>
      <c r="FJ270" s="409"/>
      <c r="FK270" s="409"/>
      <c r="FL270" s="409"/>
      <c r="FM270" s="409"/>
      <c r="FN270" s="409"/>
      <c r="FO270" s="409"/>
      <c r="FP270" s="409"/>
      <c r="FQ270" s="409"/>
      <c r="FR270" s="409"/>
      <c r="FS270" s="409"/>
      <c r="FT270" s="409"/>
      <c r="FU270" s="409"/>
      <c r="FV270" s="409"/>
      <c r="FW270" s="409"/>
      <c r="FX270" s="409"/>
      <c r="FY270" s="409"/>
      <c r="FZ270" s="409"/>
      <c r="GA270" s="409"/>
      <c r="GB270" s="409"/>
      <c r="GC270" s="409"/>
      <c r="GD270" s="409"/>
      <c r="GE270" s="409"/>
      <c r="GF270" s="409"/>
      <c r="GG270" s="409"/>
      <c r="GH270" s="409"/>
      <c r="GI270" s="409"/>
      <c r="GJ270" s="409"/>
      <c r="GK270" s="409"/>
      <c r="GL270" s="409"/>
      <c r="GM270" s="409"/>
      <c r="GN270" s="409"/>
      <c r="GO270" s="409"/>
      <c r="GP270" s="409"/>
      <c r="GQ270" s="409"/>
      <c r="GR270" s="409"/>
      <c r="GS270" s="409"/>
      <c r="GT270" s="409"/>
      <c r="GU270" s="409"/>
      <c r="GV270" s="409"/>
      <c r="GW270" s="409"/>
      <c r="GX270" s="409"/>
      <c r="GY270" s="409"/>
      <c r="GZ270" s="409"/>
      <c r="HA270" s="409"/>
      <c r="HB270" s="409"/>
      <c r="HC270" s="409"/>
      <c r="HD270" s="409"/>
      <c r="HE270" s="409"/>
      <c r="HF270" s="409"/>
      <c r="HG270" s="409"/>
      <c r="HH270" s="409"/>
      <c r="HI270" s="409"/>
      <c r="HJ270" s="409"/>
      <c r="HK270" s="409"/>
      <c r="HL270" s="409"/>
      <c r="HM270" s="409"/>
      <c r="HN270" s="409"/>
      <c r="HO270" s="409"/>
      <c r="HP270" s="409"/>
      <c r="HQ270" s="409"/>
      <c r="HR270" s="409"/>
      <c r="HS270" s="409"/>
      <c r="HT270" s="409"/>
      <c r="HU270" s="409"/>
      <c r="HV270" s="409"/>
      <c r="HW270" s="409"/>
      <c r="HX270" s="409"/>
      <c r="HY270" s="409"/>
      <c r="HZ270" s="409"/>
      <c r="IA270" s="409"/>
      <c r="IB270" s="409"/>
      <c r="IC270" s="409"/>
      <c r="ID270" s="409"/>
      <c r="IE270" s="409"/>
      <c r="IF270" s="409"/>
      <c r="IG270" s="409"/>
      <c r="IH270" s="409"/>
      <c r="II270" s="409"/>
      <c r="IJ270" s="409"/>
      <c r="IK270" s="409"/>
      <c r="IL270" s="409"/>
      <c r="IM270" s="409"/>
      <c r="IN270" s="409"/>
      <c r="IO270" s="409"/>
      <c r="IP270" s="409"/>
      <c r="IQ270" s="409"/>
      <c r="IR270" s="409"/>
      <c r="IS270" s="409"/>
      <c r="IT270" s="409"/>
      <c r="IU270" s="409"/>
      <c r="IV270" s="409"/>
    </row>
    <row r="271" spans="1:256" s="404" customFormat="1" ht="30">
      <c r="A271" s="65">
        <v>262</v>
      </c>
      <c r="B271" s="493" t="s">
        <v>4997</v>
      </c>
      <c r="C271" s="491" t="s">
        <v>1584</v>
      </c>
      <c r="D271" s="494" t="s">
        <v>817</v>
      </c>
      <c r="E271" s="456" t="s">
        <v>471</v>
      </c>
      <c r="F271" s="456" t="s">
        <v>1709</v>
      </c>
      <c r="G271" s="456" t="s">
        <v>5503</v>
      </c>
      <c r="H271" s="456" t="s">
        <v>5911</v>
      </c>
      <c r="I271" s="456" t="s">
        <v>311</v>
      </c>
      <c r="J271" s="435"/>
      <c r="K271" s="435"/>
      <c r="L271" s="338"/>
      <c r="M271" s="405"/>
      <c r="N271" s="409"/>
      <c r="O271" s="409"/>
      <c r="P271" s="409"/>
      <c r="Q271" s="409"/>
      <c r="R271" s="409"/>
      <c r="S271" s="409"/>
      <c r="T271" s="409"/>
      <c r="U271" s="409"/>
      <c r="V271" s="409"/>
      <c r="W271" s="409"/>
      <c r="X271" s="409"/>
      <c r="Y271" s="409"/>
      <c r="Z271" s="409"/>
      <c r="AA271" s="409"/>
      <c r="AB271" s="409"/>
      <c r="AC271" s="409"/>
      <c r="AD271" s="409"/>
      <c r="AE271" s="409"/>
      <c r="AF271" s="409"/>
      <c r="AG271" s="409"/>
      <c r="AH271" s="409"/>
      <c r="AI271" s="409"/>
      <c r="AJ271" s="409"/>
      <c r="AK271" s="409"/>
      <c r="AL271" s="409"/>
      <c r="AM271" s="409"/>
      <c r="AN271" s="409"/>
      <c r="AO271" s="409"/>
      <c r="AP271" s="409"/>
      <c r="AQ271" s="409"/>
      <c r="AR271" s="409"/>
      <c r="AS271" s="409"/>
      <c r="AT271" s="409"/>
      <c r="AU271" s="409"/>
      <c r="AV271" s="409"/>
      <c r="AW271" s="409"/>
      <c r="AX271" s="409"/>
      <c r="AY271" s="409"/>
      <c r="AZ271" s="409"/>
      <c r="BA271" s="409"/>
      <c r="BB271" s="409"/>
      <c r="BC271" s="409"/>
      <c r="BD271" s="409"/>
      <c r="BE271" s="409"/>
      <c r="BF271" s="409"/>
      <c r="BG271" s="409"/>
      <c r="BH271" s="409"/>
      <c r="BI271" s="409"/>
      <c r="BJ271" s="409"/>
      <c r="BK271" s="409"/>
      <c r="BL271" s="409"/>
      <c r="BM271" s="409"/>
      <c r="BN271" s="409"/>
      <c r="BO271" s="409"/>
      <c r="BP271" s="409"/>
      <c r="BQ271" s="409"/>
      <c r="BR271" s="409"/>
      <c r="BS271" s="409"/>
      <c r="BT271" s="409"/>
      <c r="BU271" s="409"/>
      <c r="BV271" s="409"/>
      <c r="BW271" s="409"/>
      <c r="BX271" s="409"/>
      <c r="BY271" s="409"/>
      <c r="BZ271" s="409"/>
      <c r="CA271" s="409"/>
      <c r="CB271" s="409"/>
      <c r="CC271" s="409"/>
      <c r="CD271" s="409"/>
      <c r="CE271" s="409"/>
      <c r="CF271" s="409"/>
      <c r="CG271" s="409"/>
      <c r="CH271" s="409"/>
      <c r="CI271" s="409"/>
      <c r="CJ271" s="409"/>
      <c r="CK271" s="409"/>
      <c r="CL271" s="409"/>
      <c r="CM271" s="409"/>
      <c r="CN271" s="409"/>
      <c r="CO271" s="409"/>
      <c r="CP271" s="409"/>
      <c r="CQ271" s="409"/>
      <c r="CR271" s="409"/>
      <c r="CS271" s="409"/>
      <c r="CT271" s="409"/>
      <c r="CU271" s="409"/>
      <c r="CV271" s="409"/>
      <c r="CW271" s="409"/>
      <c r="CX271" s="409"/>
      <c r="CY271" s="409"/>
      <c r="CZ271" s="409"/>
      <c r="DA271" s="409"/>
      <c r="DB271" s="409"/>
      <c r="DC271" s="409"/>
      <c r="DD271" s="409"/>
      <c r="DE271" s="409"/>
      <c r="DF271" s="409"/>
      <c r="DG271" s="409"/>
      <c r="DH271" s="409"/>
      <c r="DI271" s="409"/>
      <c r="DJ271" s="409"/>
      <c r="DK271" s="409"/>
      <c r="DL271" s="409"/>
      <c r="DM271" s="409"/>
      <c r="DN271" s="409"/>
      <c r="DO271" s="409"/>
      <c r="DP271" s="409"/>
      <c r="DQ271" s="409"/>
      <c r="DR271" s="409"/>
      <c r="DS271" s="409"/>
      <c r="DT271" s="409"/>
      <c r="DU271" s="409"/>
      <c r="DV271" s="409"/>
      <c r="DW271" s="409"/>
      <c r="DX271" s="409"/>
      <c r="DY271" s="409"/>
      <c r="DZ271" s="409"/>
      <c r="EA271" s="409"/>
      <c r="EB271" s="409"/>
      <c r="EC271" s="409"/>
      <c r="ED271" s="409"/>
      <c r="EE271" s="409"/>
      <c r="EF271" s="409"/>
      <c r="EG271" s="409"/>
      <c r="EH271" s="409"/>
      <c r="EI271" s="409"/>
      <c r="EJ271" s="409"/>
      <c r="EK271" s="409"/>
      <c r="EL271" s="409"/>
      <c r="EM271" s="409"/>
      <c r="EN271" s="409"/>
      <c r="EO271" s="409"/>
      <c r="EP271" s="409"/>
      <c r="EQ271" s="409"/>
      <c r="ER271" s="409"/>
      <c r="ES271" s="409"/>
      <c r="ET271" s="409"/>
      <c r="EU271" s="409"/>
      <c r="EV271" s="409"/>
      <c r="EW271" s="409"/>
      <c r="EX271" s="409"/>
      <c r="EY271" s="409"/>
      <c r="EZ271" s="409"/>
      <c r="FA271" s="409"/>
      <c r="FB271" s="409"/>
      <c r="FC271" s="409"/>
      <c r="FD271" s="409"/>
      <c r="FE271" s="409"/>
      <c r="FF271" s="409"/>
      <c r="FG271" s="409"/>
      <c r="FH271" s="409"/>
      <c r="FI271" s="409"/>
      <c r="FJ271" s="409"/>
      <c r="FK271" s="409"/>
      <c r="FL271" s="409"/>
      <c r="FM271" s="409"/>
      <c r="FN271" s="409"/>
      <c r="FO271" s="409"/>
      <c r="FP271" s="409"/>
      <c r="FQ271" s="409"/>
      <c r="FR271" s="409"/>
      <c r="FS271" s="409"/>
      <c r="FT271" s="409"/>
      <c r="FU271" s="409"/>
      <c r="FV271" s="409"/>
      <c r="FW271" s="409"/>
      <c r="FX271" s="409"/>
      <c r="FY271" s="409"/>
      <c r="FZ271" s="409"/>
      <c r="GA271" s="409"/>
      <c r="GB271" s="409"/>
      <c r="GC271" s="409"/>
      <c r="GD271" s="409"/>
      <c r="GE271" s="409"/>
      <c r="GF271" s="409"/>
      <c r="GG271" s="409"/>
      <c r="GH271" s="409"/>
      <c r="GI271" s="409"/>
      <c r="GJ271" s="409"/>
      <c r="GK271" s="409"/>
      <c r="GL271" s="409"/>
      <c r="GM271" s="409"/>
      <c r="GN271" s="409"/>
      <c r="GO271" s="409"/>
      <c r="GP271" s="409"/>
      <c r="GQ271" s="409"/>
      <c r="GR271" s="409"/>
      <c r="GS271" s="409"/>
      <c r="GT271" s="409"/>
      <c r="GU271" s="409"/>
      <c r="GV271" s="409"/>
      <c r="GW271" s="409"/>
      <c r="GX271" s="409"/>
      <c r="GY271" s="409"/>
      <c r="GZ271" s="409"/>
      <c r="HA271" s="409"/>
      <c r="HB271" s="409"/>
      <c r="HC271" s="409"/>
      <c r="HD271" s="409"/>
      <c r="HE271" s="409"/>
      <c r="HF271" s="409"/>
      <c r="HG271" s="409"/>
      <c r="HH271" s="409"/>
      <c r="HI271" s="409"/>
      <c r="HJ271" s="409"/>
      <c r="HK271" s="409"/>
      <c r="HL271" s="409"/>
      <c r="HM271" s="409"/>
      <c r="HN271" s="409"/>
      <c r="HO271" s="409"/>
      <c r="HP271" s="409"/>
      <c r="HQ271" s="409"/>
      <c r="HR271" s="409"/>
      <c r="HS271" s="409"/>
      <c r="HT271" s="409"/>
      <c r="HU271" s="409"/>
      <c r="HV271" s="409"/>
      <c r="HW271" s="409"/>
      <c r="HX271" s="409"/>
      <c r="HY271" s="409"/>
      <c r="HZ271" s="409"/>
      <c r="IA271" s="409"/>
      <c r="IB271" s="409"/>
      <c r="IC271" s="409"/>
      <c r="ID271" s="409"/>
      <c r="IE271" s="409"/>
      <c r="IF271" s="409"/>
      <c r="IG271" s="409"/>
      <c r="IH271" s="409"/>
      <c r="II271" s="409"/>
      <c r="IJ271" s="409"/>
      <c r="IK271" s="409"/>
      <c r="IL271" s="409"/>
      <c r="IM271" s="409"/>
      <c r="IN271" s="409"/>
      <c r="IO271" s="409"/>
      <c r="IP271" s="409"/>
      <c r="IQ271" s="409"/>
      <c r="IR271" s="409"/>
      <c r="IS271" s="409"/>
      <c r="IT271" s="409"/>
      <c r="IU271" s="409"/>
      <c r="IV271" s="409"/>
    </row>
    <row r="272" spans="1:256" s="404" customFormat="1" ht="30">
      <c r="A272" s="67">
        <v>263</v>
      </c>
      <c r="B272" s="493" t="s">
        <v>4997</v>
      </c>
      <c r="C272" s="491" t="s">
        <v>1584</v>
      </c>
      <c r="D272" s="494" t="s">
        <v>1692</v>
      </c>
      <c r="E272" s="456" t="s">
        <v>5504</v>
      </c>
      <c r="F272" s="456" t="s">
        <v>398</v>
      </c>
      <c r="G272" s="456" t="s">
        <v>5505</v>
      </c>
      <c r="H272" s="456" t="s">
        <v>5912</v>
      </c>
      <c r="I272" s="456" t="s">
        <v>311</v>
      </c>
      <c r="J272" s="435"/>
      <c r="K272" s="435"/>
      <c r="L272" s="338"/>
      <c r="M272" s="405"/>
      <c r="N272" s="409"/>
      <c r="O272" s="409"/>
      <c r="P272" s="409"/>
      <c r="Q272" s="409"/>
      <c r="R272" s="409"/>
      <c r="S272" s="409"/>
      <c r="T272" s="409"/>
      <c r="U272" s="409"/>
      <c r="V272" s="409"/>
      <c r="W272" s="409"/>
      <c r="X272" s="409"/>
      <c r="Y272" s="409"/>
      <c r="Z272" s="409"/>
      <c r="AA272" s="409"/>
      <c r="AB272" s="409"/>
      <c r="AC272" s="409"/>
      <c r="AD272" s="409"/>
      <c r="AE272" s="409"/>
      <c r="AF272" s="409"/>
      <c r="AG272" s="409"/>
      <c r="AH272" s="409"/>
      <c r="AI272" s="409"/>
      <c r="AJ272" s="409"/>
      <c r="AK272" s="409"/>
      <c r="AL272" s="409"/>
      <c r="AM272" s="409"/>
      <c r="AN272" s="409"/>
      <c r="AO272" s="409"/>
      <c r="AP272" s="409"/>
      <c r="AQ272" s="409"/>
      <c r="AR272" s="409"/>
      <c r="AS272" s="409"/>
      <c r="AT272" s="409"/>
      <c r="AU272" s="409"/>
      <c r="AV272" s="409"/>
      <c r="AW272" s="409"/>
      <c r="AX272" s="409"/>
      <c r="AY272" s="409"/>
      <c r="AZ272" s="409"/>
      <c r="BA272" s="409"/>
      <c r="BB272" s="409"/>
      <c r="BC272" s="409"/>
      <c r="BD272" s="409"/>
      <c r="BE272" s="409"/>
      <c r="BF272" s="409"/>
      <c r="BG272" s="409"/>
      <c r="BH272" s="409"/>
      <c r="BI272" s="409"/>
      <c r="BJ272" s="409"/>
      <c r="BK272" s="409"/>
      <c r="BL272" s="409"/>
      <c r="BM272" s="409"/>
      <c r="BN272" s="409"/>
      <c r="BO272" s="409"/>
      <c r="BP272" s="409"/>
      <c r="BQ272" s="409"/>
      <c r="BR272" s="409"/>
      <c r="BS272" s="409"/>
      <c r="BT272" s="409"/>
      <c r="BU272" s="409"/>
      <c r="BV272" s="409"/>
      <c r="BW272" s="409"/>
      <c r="BX272" s="409"/>
      <c r="BY272" s="409"/>
      <c r="BZ272" s="409"/>
      <c r="CA272" s="409"/>
      <c r="CB272" s="409"/>
      <c r="CC272" s="409"/>
      <c r="CD272" s="409"/>
      <c r="CE272" s="409"/>
      <c r="CF272" s="409"/>
      <c r="CG272" s="409"/>
      <c r="CH272" s="409"/>
      <c r="CI272" s="409"/>
      <c r="CJ272" s="409"/>
      <c r="CK272" s="409"/>
      <c r="CL272" s="409"/>
      <c r="CM272" s="409"/>
      <c r="CN272" s="409"/>
      <c r="CO272" s="409"/>
      <c r="CP272" s="409"/>
      <c r="CQ272" s="409"/>
      <c r="CR272" s="409"/>
      <c r="CS272" s="409"/>
      <c r="CT272" s="409"/>
      <c r="CU272" s="409"/>
      <c r="CV272" s="409"/>
      <c r="CW272" s="409"/>
      <c r="CX272" s="409"/>
      <c r="CY272" s="409"/>
      <c r="CZ272" s="409"/>
      <c r="DA272" s="409"/>
      <c r="DB272" s="409"/>
      <c r="DC272" s="409"/>
      <c r="DD272" s="409"/>
      <c r="DE272" s="409"/>
      <c r="DF272" s="409"/>
      <c r="DG272" s="409"/>
      <c r="DH272" s="409"/>
      <c r="DI272" s="409"/>
      <c r="DJ272" s="409"/>
      <c r="DK272" s="409"/>
      <c r="DL272" s="409"/>
      <c r="DM272" s="409"/>
      <c r="DN272" s="409"/>
      <c r="DO272" s="409"/>
      <c r="DP272" s="409"/>
      <c r="DQ272" s="409"/>
      <c r="DR272" s="409"/>
      <c r="DS272" s="409"/>
      <c r="DT272" s="409"/>
      <c r="DU272" s="409"/>
      <c r="DV272" s="409"/>
      <c r="DW272" s="409"/>
      <c r="DX272" s="409"/>
      <c r="DY272" s="409"/>
      <c r="DZ272" s="409"/>
      <c r="EA272" s="409"/>
      <c r="EB272" s="409"/>
      <c r="EC272" s="409"/>
      <c r="ED272" s="409"/>
      <c r="EE272" s="409"/>
      <c r="EF272" s="409"/>
      <c r="EG272" s="409"/>
      <c r="EH272" s="409"/>
      <c r="EI272" s="409"/>
      <c r="EJ272" s="409"/>
      <c r="EK272" s="409"/>
      <c r="EL272" s="409"/>
      <c r="EM272" s="409"/>
      <c r="EN272" s="409"/>
      <c r="EO272" s="409"/>
      <c r="EP272" s="409"/>
      <c r="EQ272" s="409"/>
      <c r="ER272" s="409"/>
      <c r="ES272" s="409"/>
      <c r="ET272" s="409"/>
      <c r="EU272" s="409"/>
      <c r="EV272" s="409"/>
      <c r="EW272" s="409"/>
      <c r="EX272" s="409"/>
      <c r="EY272" s="409"/>
      <c r="EZ272" s="409"/>
      <c r="FA272" s="409"/>
      <c r="FB272" s="409"/>
      <c r="FC272" s="409"/>
      <c r="FD272" s="409"/>
      <c r="FE272" s="409"/>
      <c r="FF272" s="409"/>
      <c r="FG272" s="409"/>
      <c r="FH272" s="409"/>
      <c r="FI272" s="409"/>
      <c r="FJ272" s="409"/>
      <c r="FK272" s="409"/>
      <c r="FL272" s="409"/>
      <c r="FM272" s="409"/>
      <c r="FN272" s="409"/>
      <c r="FO272" s="409"/>
      <c r="FP272" s="409"/>
      <c r="FQ272" s="409"/>
      <c r="FR272" s="409"/>
      <c r="FS272" s="409"/>
      <c r="FT272" s="409"/>
      <c r="FU272" s="409"/>
      <c r="FV272" s="409"/>
      <c r="FW272" s="409"/>
      <c r="FX272" s="409"/>
      <c r="FY272" s="409"/>
      <c r="FZ272" s="409"/>
      <c r="GA272" s="409"/>
      <c r="GB272" s="409"/>
      <c r="GC272" s="409"/>
      <c r="GD272" s="409"/>
      <c r="GE272" s="409"/>
      <c r="GF272" s="409"/>
      <c r="GG272" s="409"/>
      <c r="GH272" s="409"/>
      <c r="GI272" s="409"/>
      <c r="GJ272" s="409"/>
      <c r="GK272" s="409"/>
      <c r="GL272" s="409"/>
      <c r="GM272" s="409"/>
      <c r="GN272" s="409"/>
      <c r="GO272" s="409"/>
      <c r="GP272" s="409"/>
      <c r="GQ272" s="409"/>
      <c r="GR272" s="409"/>
      <c r="GS272" s="409"/>
      <c r="GT272" s="409"/>
      <c r="GU272" s="409"/>
      <c r="GV272" s="409"/>
      <c r="GW272" s="409"/>
      <c r="GX272" s="409"/>
      <c r="GY272" s="409"/>
      <c r="GZ272" s="409"/>
      <c r="HA272" s="409"/>
      <c r="HB272" s="409"/>
      <c r="HC272" s="409"/>
      <c r="HD272" s="409"/>
      <c r="HE272" s="409"/>
      <c r="HF272" s="409"/>
      <c r="HG272" s="409"/>
      <c r="HH272" s="409"/>
      <c r="HI272" s="409"/>
      <c r="HJ272" s="409"/>
      <c r="HK272" s="409"/>
      <c r="HL272" s="409"/>
      <c r="HM272" s="409"/>
      <c r="HN272" s="409"/>
      <c r="HO272" s="409"/>
      <c r="HP272" s="409"/>
      <c r="HQ272" s="409"/>
      <c r="HR272" s="409"/>
      <c r="HS272" s="409"/>
      <c r="HT272" s="409"/>
      <c r="HU272" s="409"/>
      <c r="HV272" s="409"/>
      <c r="HW272" s="409"/>
      <c r="HX272" s="409"/>
      <c r="HY272" s="409"/>
      <c r="HZ272" s="409"/>
      <c r="IA272" s="409"/>
      <c r="IB272" s="409"/>
      <c r="IC272" s="409"/>
      <c r="ID272" s="409"/>
      <c r="IE272" s="409"/>
      <c r="IF272" s="409"/>
      <c r="IG272" s="409"/>
      <c r="IH272" s="409"/>
      <c r="II272" s="409"/>
      <c r="IJ272" s="409"/>
      <c r="IK272" s="409"/>
      <c r="IL272" s="409"/>
      <c r="IM272" s="409"/>
      <c r="IN272" s="409"/>
      <c r="IO272" s="409"/>
      <c r="IP272" s="409"/>
      <c r="IQ272" s="409"/>
      <c r="IR272" s="409"/>
      <c r="IS272" s="409"/>
      <c r="IT272" s="409"/>
      <c r="IU272" s="409"/>
      <c r="IV272" s="409"/>
    </row>
    <row r="273" spans="1:256" s="404" customFormat="1" ht="30">
      <c r="A273" s="67">
        <v>264</v>
      </c>
      <c r="B273" s="493" t="s">
        <v>4998</v>
      </c>
      <c r="C273" s="491" t="s">
        <v>1584</v>
      </c>
      <c r="D273" s="494" t="s">
        <v>817</v>
      </c>
      <c r="E273" s="456" t="s">
        <v>4785</v>
      </c>
      <c r="F273" s="456" t="s">
        <v>1698</v>
      </c>
      <c r="G273" s="456" t="s">
        <v>5506</v>
      </c>
      <c r="H273" s="456" t="s">
        <v>5913</v>
      </c>
      <c r="I273" s="456" t="s">
        <v>311</v>
      </c>
      <c r="J273" s="435"/>
      <c r="K273" s="435"/>
      <c r="L273" s="338"/>
      <c r="M273" s="405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  <c r="AA273" s="409"/>
      <c r="AB273" s="409"/>
      <c r="AC273" s="409"/>
      <c r="AD273" s="409"/>
      <c r="AE273" s="409"/>
      <c r="AF273" s="409"/>
      <c r="AG273" s="409"/>
      <c r="AH273" s="409"/>
      <c r="AI273" s="409"/>
      <c r="AJ273" s="409"/>
      <c r="AK273" s="409"/>
      <c r="AL273" s="409"/>
      <c r="AM273" s="409"/>
      <c r="AN273" s="409"/>
      <c r="AO273" s="409"/>
      <c r="AP273" s="409"/>
      <c r="AQ273" s="409"/>
      <c r="AR273" s="409"/>
      <c r="AS273" s="409"/>
      <c r="AT273" s="409"/>
      <c r="AU273" s="409"/>
      <c r="AV273" s="409"/>
      <c r="AW273" s="409"/>
      <c r="AX273" s="409"/>
      <c r="AY273" s="409"/>
      <c r="AZ273" s="409"/>
      <c r="BA273" s="409"/>
      <c r="BB273" s="409"/>
      <c r="BC273" s="409"/>
      <c r="BD273" s="409"/>
      <c r="BE273" s="409"/>
      <c r="BF273" s="409"/>
      <c r="BG273" s="409"/>
      <c r="BH273" s="409"/>
      <c r="BI273" s="409"/>
      <c r="BJ273" s="409"/>
      <c r="BK273" s="409"/>
      <c r="BL273" s="409"/>
      <c r="BM273" s="409"/>
      <c r="BN273" s="409"/>
      <c r="BO273" s="409"/>
      <c r="BP273" s="409"/>
      <c r="BQ273" s="409"/>
      <c r="BR273" s="409"/>
      <c r="BS273" s="409"/>
      <c r="BT273" s="409"/>
      <c r="BU273" s="409"/>
      <c r="BV273" s="409"/>
      <c r="BW273" s="409"/>
      <c r="BX273" s="409"/>
      <c r="BY273" s="409"/>
      <c r="BZ273" s="409"/>
      <c r="CA273" s="409"/>
      <c r="CB273" s="409"/>
      <c r="CC273" s="409"/>
      <c r="CD273" s="409"/>
      <c r="CE273" s="409"/>
      <c r="CF273" s="409"/>
      <c r="CG273" s="409"/>
      <c r="CH273" s="409"/>
      <c r="CI273" s="409"/>
      <c r="CJ273" s="409"/>
      <c r="CK273" s="409"/>
      <c r="CL273" s="409"/>
      <c r="CM273" s="409"/>
      <c r="CN273" s="409"/>
      <c r="CO273" s="409"/>
      <c r="CP273" s="409"/>
      <c r="CQ273" s="409"/>
      <c r="CR273" s="409"/>
      <c r="CS273" s="409"/>
      <c r="CT273" s="409"/>
      <c r="CU273" s="409"/>
      <c r="CV273" s="409"/>
      <c r="CW273" s="409"/>
      <c r="CX273" s="409"/>
      <c r="CY273" s="409"/>
      <c r="CZ273" s="409"/>
      <c r="DA273" s="409"/>
      <c r="DB273" s="409"/>
      <c r="DC273" s="409"/>
      <c r="DD273" s="409"/>
      <c r="DE273" s="409"/>
      <c r="DF273" s="409"/>
      <c r="DG273" s="409"/>
      <c r="DH273" s="409"/>
      <c r="DI273" s="409"/>
      <c r="DJ273" s="409"/>
      <c r="DK273" s="409"/>
      <c r="DL273" s="409"/>
      <c r="DM273" s="409"/>
      <c r="DN273" s="409"/>
      <c r="DO273" s="409"/>
      <c r="DP273" s="409"/>
      <c r="DQ273" s="409"/>
      <c r="DR273" s="409"/>
      <c r="DS273" s="409"/>
      <c r="DT273" s="409"/>
      <c r="DU273" s="409"/>
      <c r="DV273" s="409"/>
      <c r="DW273" s="409"/>
      <c r="DX273" s="409"/>
      <c r="DY273" s="409"/>
      <c r="DZ273" s="409"/>
      <c r="EA273" s="409"/>
      <c r="EB273" s="409"/>
      <c r="EC273" s="409"/>
      <c r="ED273" s="409"/>
      <c r="EE273" s="409"/>
      <c r="EF273" s="409"/>
      <c r="EG273" s="409"/>
      <c r="EH273" s="409"/>
      <c r="EI273" s="409"/>
      <c r="EJ273" s="409"/>
      <c r="EK273" s="409"/>
      <c r="EL273" s="409"/>
      <c r="EM273" s="409"/>
      <c r="EN273" s="409"/>
      <c r="EO273" s="409"/>
      <c r="EP273" s="409"/>
      <c r="EQ273" s="409"/>
      <c r="ER273" s="409"/>
      <c r="ES273" s="409"/>
      <c r="ET273" s="409"/>
      <c r="EU273" s="409"/>
      <c r="EV273" s="409"/>
      <c r="EW273" s="409"/>
      <c r="EX273" s="409"/>
      <c r="EY273" s="409"/>
      <c r="EZ273" s="409"/>
      <c r="FA273" s="409"/>
      <c r="FB273" s="409"/>
      <c r="FC273" s="409"/>
      <c r="FD273" s="409"/>
      <c r="FE273" s="409"/>
      <c r="FF273" s="409"/>
      <c r="FG273" s="409"/>
      <c r="FH273" s="409"/>
      <c r="FI273" s="409"/>
      <c r="FJ273" s="409"/>
      <c r="FK273" s="409"/>
      <c r="FL273" s="409"/>
      <c r="FM273" s="409"/>
      <c r="FN273" s="409"/>
      <c r="FO273" s="409"/>
      <c r="FP273" s="409"/>
      <c r="FQ273" s="409"/>
      <c r="FR273" s="409"/>
      <c r="FS273" s="409"/>
      <c r="FT273" s="409"/>
      <c r="FU273" s="409"/>
      <c r="FV273" s="409"/>
      <c r="FW273" s="409"/>
      <c r="FX273" s="409"/>
      <c r="FY273" s="409"/>
      <c r="FZ273" s="409"/>
      <c r="GA273" s="409"/>
      <c r="GB273" s="409"/>
      <c r="GC273" s="409"/>
      <c r="GD273" s="409"/>
      <c r="GE273" s="409"/>
      <c r="GF273" s="409"/>
      <c r="GG273" s="409"/>
      <c r="GH273" s="409"/>
      <c r="GI273" s="409"/>
      <c r="GJ273" s="409"/>
      <c r="GK273" s="409"/>
      <c r="GL273" s="409"/>
      <c r="GM273" s="409"/>
      <c r="GN273" s="409"/>
      <c r="GO273" s="409"/>
      <c r="GP273" s="409"/>
      <c r="GQ273" s="409"/>
      <c r="GR273" s="409"/>
      <c r="GS273" s="409"/>
      <c r="GT273" s="409"/>
      <c r="GU273" s="409"/>
      <c r="GV273" s="409"/>
      <c r="GW273" s="409"/>
      <c r="GX273" s="409"/>
      <c r="GY273" s="409"/>
      <c r="GZ273" s="409"/>
      <c r="HA273" s="409"/>
      <c r="HB273" s="409"/>
      <c r="HC273" s="409"/>
      <c r="HD273" s="409"/>
      <c r="HE273" s="409"/>
      <c r="HF273" s="409"/>
      <c r="HG273" s="409"/>
      <c r="HH273" s="409"/>
      <c r="HI273" s="409"/>
      <c r="HJ273" s="409"/>
      <c r="HK273" s="409"/>
      <c r="HL273" s="409"/>
      <c r="HM273" s="409"/>
      <c r="HN273" s="409"/>
      <c r="HO273" s="409"/>
      <c r="HP273" s="409"/>
      <c r="HQ273" s="409"/>
      <c r="HR273" s="409"/>
      <c r="HS273" s="409"/>
      <c r="HT273" s="409"/>
      <c r="HU273" s="409"/>
      <c r="HV273" s="409"/>
      <c r="HW273" s="409"/>
      <c r="HX273" s="409"/>
      <c r="HY273" s="409"/>
      <c r="HZ273" s="409"/>
      <c r="IA273" s="409"/>
      <c r="IB273" s="409"/>
      <c r="IC273" s="409"/>
      <c r="ID273" s="409"/>
      <c r="IE273" s="409"/>
      <c r="IF273" s="409"/>
      <c r="IG273" s="409"/>
      <c r="IH273" s="409"/>
      <c r="II273" s="409"/>
      <c r="IJ273" s="409"/>
      <c r="IK273" s="409"/>
      <c r="IL273" s="409"/>
      <c r="IM273" s="409"/>
      <c r="IN273" s="409"/>
      <c r="IO273" s="409"/>
      <c r="IP273" s="409"/>
      <c r="IQ273" s="409"/>
      <c r="IR273" s="409"/>
      <c r="IS273" s="409"/>
      <c r="IT273" s="409"/>
      <c r="IU273" s="409"/>
      <c r="IV273" s="409"/>
    </row>
    <row r="274" spans="1:256" s="404" customFormat="1" ht="30">
      <c r="A274" s="65">
        <v>265</v>
      </c>
      <c r="B274" s="493" t="s">
        <v>4997</v>
      </c>
      <c r="C274" s="491" t="s">
        <v>1584</v>
      </c>
      <c r="D274" s="494" t="s">
        <v>317</v>
      </c>
      <c r="E274" s="456" t="s">
        <v>1645</v>
      </c>
      <c r="F274" s="456" t="s">
        <v>537</v>
      </c>
      <c r="G274" s="456" t="s">
        <v>5507</v>
      </c>
      <c r="H274" s="456" t="s">
        <v>5914</v>
      </c>
      <c r="I274" s="456" t="s">
        <v>311</v>
      </c>
      <c r="J274" s="435"/>
      <c r="K274" s="435"/>
      <c r="L274" s="338"/>
      <c r="M274" s="405"/>
      <c r="N274" s="409"/>
      <c r="O274" s="409"/>
      <c r="P274" s="409"/>
      <c r="Q274" s="409"/>
      <c r="R274" s="409"/>
      <c r="S274" s="409"/>
      <c r="T274" s="409"/>
      <c r="U274" s="409"/>
      <c r="V274" s="409"/>
      <c r="W274" s="409"/>
      <c r="X274" s="409"/>
      <c r="Y274" s="409"/>
      <c r="Z274" s="409"/>
      <c r="AA274" s="409"/>
      <c r="AB274" s="409"/>
      <c r="AC274" s="409"/>
      <c r="AD274" s="409"/>
      <c r="AE274" s="409"/>
      <c r="AF274" s="409"/>
      <c r="AG274" s="409"/>
      <c r="AH274" s="409"/>
      <c r="AI274" s="409"/>
      <c r="AJ274" s="409"/>
      <c r="AK274" s="409"/>
      <c r="AL274" s="409"/>
      <c r="AM274" s="409"/>
      <c r="AN274" s="409"/>
      <c r="AO274" s="409"/>
      <c r="AP274" s="409"/>
      <c r="AQ274" s="409"/>
      <c r="AR274" s="409"/>
      <c r="AS274" s="409"/>
      <c r="AT274" s="409"/>
      <c r="AU274" s="409"/>
      <c r="AV274" s="409"/>
      <c r="AW274" s="409"/>
      <c r="AX274" s="409"/>
      <c r="AY274" s="409"/>
      <c r="AZ274" s="409"/>
      <c r="BA274" s="409"/>
      <c r="BB274" s="409"/>
      <c r="BC274" s="409"/>
      <c r="BD274" s="409"/>
      <c r="BE274" s="409"/>
      <c r="BF274" s="409"/>
      <c r="BG274" s="409"/>
      <c r="BH274" s="409"/>
      <c r="BI274" s="409"/>
      <c r="BJ274" s="409"/>
      <c r="BK274" s="409"/>
      <c r="BL274" s="409"/>
      <c r="BM274" s="409"/>
      <c r="BN274" s="409"/>
      <c r="BO274" s="409"/>
      <c r="BP274" s="409"/>
      <c r="BQ274" s="409"/>
      <c r="BR274" s="409"/>
      <c r="BS274" s="409"/>
      <c r="BT274" s="409"/>
      <c r="BU274" s="409"/>
      <c r="BV274" s="409"/>
      <c r="BW274" s="409"/>
      <c r="BX274" s="409"/>
      <c r="BY274" s="409"/>
      <c r="BZ274" s="409"/>
      <c r="CA274" s="409"/>
      <c r="CB274" s="409"/>
      <c r="CC274" s="409"/>
      <c r="CD274" s="409"/>
      <c r="CE274" s="409"/>
      <c r="CF274" s="409"/>
      <c r="CG274" s="409"/>
      <c r="CH274" s="409"/>
      <c r="CI274" s="409"/>
      <c r="CJ274" s="409"/>
      <c r="CK274" s="409"/>
      <c r="CL274" s="409"/>
      <c r="CM274" s="409"/>
      <c r="CN274" s="409"/>
      <c r="CO274" s="409"/>
      <c r="CP274" s="409"/>
      <c r="CQ274" s="409"/>
      <c r="CR274" s="409"/>
      <c r="CS274" s="409"/>
      <c r="CT274" s="409"/>
      <c r="CU274" s="409"/>
      <c r="CV274" s="409"/>
      <c r="CW274" s="409"/>
      <c r="CX274" s="409"/>
      <c r="CY274" s="409"/>
      <c r="CZ274" s="409"/>
      <c r="DA274" s="409"/>
      <c r="DB274" s="409"/>
      <c r="DC274" s="409"/>
      <c r="DD274" s="409"/>
      <c r="DE274" s="409"/>
      <c r="DF274" s="409"/>
      <c r="DG274" s="409"/>
      <c r="DH274" s="409"/>
      <c r="DI274" s="409"/>
      <c r="DJ274" s="409"/>
      <c r="DK274" s="409"/>
      <c r="DL274" s="409"/>
      <c r="DM274" s="409"/>
      <c r="DN274" s="409"/>
      <c r="DO274" s="409"/>
      <c r="DP274" s="409"/>
      <c r="DQ274" s="409"/>
      <c r="DR274" s="409"/>
      <c r="DS274" s="409"/>
      <c r="DT274" s="409"/>
      <c r="DU274" s="409"/>
      <c r="DV274" s="409"/>
      <c r="DW274" s="409"/>
      <c r="DX274" s="409"/>
      <c r="DY274" s="409"/>
      <c r="DZ274" s="409"/>
      <c r="EA274" s="409"/>
      <c r="EB274" s="409"/>
      <c r="EC274" s="409"/>
      <c r="ED274" s="409"/>
      <c r="EE274" s="409"/>
      <c r="EF274" s="409"/>
      <c r="EG274" s="409"/>
      <c r="EH274" s="409"/>
      <c r="EI274" s="409"/>
      <c r="EJ274" s="409"/>
      <c r="EK274" s="409"/>
      <c r="EL274" s="409"/>
      <c r="EM274" s="409"/>
      <c r="EN274" s="409"/>
      <c r="EO274" s="409"/>
      <c r="EP274" s="409"/>
      <c r="EQ274" s="409"/>
      <c r="ER274" s="409"/>
      <c r="ES274" s="409"/>
      <c r="ET274" s="409"/>
      <c r="EU274" s="409"/>
      <c r="EV274" s="409"/>
      <c r="EW274" s="409"/>
      <c r="EX274" s="409"/>
      <c r="EY274" s="409"/>
      <c r="EZ274" s="409"/>
      <c r="FA274" s="409"/>
      <c r="FB274" s="409"/>
      <c r="FC274" s="409"/>
      <c r="FD274" s="409"/>
      <c r="FE274" s="409"/>
      <c r="FF274" s="409"/>
      <c r="FG274" s="409"/>
      <c r="FH274" s="409"/>
      <c r="FI274" s="409"/>
      <c r="FJ274" s="409"/>
      <c r="FK274" s="409"/>
      <c r="FL274" s="409"/>
      <c r="FM274" s="409"/>
      <c r="FN274" s="409"/>
      <c r="FO274" s="409"/>
      <c r="FP274" s="409"/>
      <c r="FQ274" s="409"/>
      <c r="FR274" s="409"/>
      <c r="FS274" s="409"/>
      <c r="FT274" s="409"/>
      <c r="FU274" s="409"/>
      <c r="FV274" s="409"/>
      <c r="FW274" s="409"/>
      <c r="FX274" s="409"/>
      <c r="FY274" s="409"/>
      <c r="FZ274" s="409"/>
      <c r="GA274" s="409"/>
      <c r="GB274" s="409"/>
      <c r="GC274" s="409"/>
      <c r="GD274" s="409"/>
      <c r="GE274" s="409"/>
      <c r="GF274" s="409"/>
      <c r="GG274" s="409"/>
      <c r="GH274" s="409"/>
      <c r="GI274" s="409"/>
      <c r="GJ274" s="409"/>
      <c r="GK274" s="409"/>
      <c r="GL274" s="409"/>
      <c r="GM274" s="409"/>
      <c r="GN274" s="409"/>
      <c r="GO274" s="409"/>
      <c r="GP274" s="409"/>
      <c r="GQ274" s="409"/>
      <c r="GR274" s="409"/>
      <c r="GS274" s="409"/>
      <c r="GT274" s="409"/>
      <c r="GU274" s="409"/>
      <c r="GV274" s="409"/>
      <c r="GW274" s="409"/>
      <c r="GX274" s="409"/>
      <c r="GY274" s="409"/>
      <c r="GZ274" s="409"/>
      <c r="HA274" s="409"/>
      <c r="HB274" s="409"/>
      <c r="HC274" s="409"/>
      <c r="HD274" s="409"/>
      <c r="HE274" s="409"/>
      <c r="HF274" s="409"/>
      <c r="HG274" s="409"/>
      <c r="HH274" s="409"/>
      <c r="HI274" s="409"/>
      <c r="HJ274" s="409"/>
      <c r="HK274" s="409"/>
      <c r="HL274" s="409"/>
      <c r="HM274" s="409"/>
      <c r="HN274" s="409"/>
      <c r="HO274" s="409"/>
      <c r="HP274" s="409"/>
      <c r="HQ274" s="409"/>
      <c r="HR274" s="409"/>
      <c r="HS274" s="409"/>
      <c r="HT274" s="409"/>
      <c r="HU274" s="409"/>
      <c r="HV274" s="409"/>
      <c r="HW274" s="409"/>
      <c r="HX274" s="409"/>
      <c r="HY274" s="409"/>
      <c r="HZ274" s="409"/>
      <c r="IA274" s="409"/>
      <c r="IB274" s="409"/>
      <c r="IC274" s="409"/>
      <c r="ID274" s="409"/>
      <c r="IE274" s="409"/>
      <c r="IF274" s="409"/>
      <c r="IG274" s="409"/>
      <c r="IH274" s="409"/>
      <c r="II274" s="409"/>
      <c r="IJ274" s="409"/>
      <c r="IK274" s="409"/>
      <c r="IL274" s="409"/>
      <c r="IM274" s="409"/>
      <c r="IN274" s="409"/>
      <c r="IO274" s="409"/>
      <c r="IP274" s="409"/>
      <c r="IQ274" s="409"/>
      <c r="IR274" s="409"/>
      <c r="IS274" s="409"/>
      <c r="IT274" s="409"/>
      <c r="IU274" s="409"/>
      <c r="IV274" s="409"/>
    </row>
    <row r="275" spans="1:256" s="404" customFormat="1" ht="30">
      <c r="A275" s="67">
        <v>266</v>
      </c>
      <c r="B275" s="493" t="s">
        <v>4997</v>
      </c>
      <c r="C275" s="491" t="s">
        <v>1584</v>
      </c>
      <c r="D275" s="494" t="s">
        <v>317</v>
      </c>
      <c r="E275" s="456" t="s">
        <v>5068</v>
      </c>
      <c r="F275" s="456" t="s">
        <v>419</v>
      </c>
      <c r="G275" s="456" t="s">
        <v>5069</v>
      </c>
      <c r="H275" s="456" t="s">
        <v>5691</v>
      </c>
      <c r="I275" s="456" t="s">
        <v>311</v>
      </c>
      <c r="J275" s="435"/>
      <c r="K275" s="435"/>
      <c r="L275" s="338"/>
      <c r="M275" s="405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9"/>
      <c r="AA275" s="409"/>
      <c r="AB275" s="409"/>
      <c r="AC275" s="409"/>
      <c r="AD275" s="409"/>
      <c r="AE275" s="409"/>
      <c r="AF275" s="409"/>
      <c r="AG275" s="409"/>
      <c r="AH275" s="409"/>
      <c r="AI275" s="409"/>
      <c r="AJ275" s="409"/>
      <c r="AK275" s="409"/>
      <c r="AL275" s="409"/>
      <c r="AM275" s="409"/>
      <c r="AN275" s="409"/>
      <c r="AO275" s="409"/>
      <c r="AP275" s="409"/>
      <c r="AQ275" s="409"/>
      <c r="AR275" s="409"/>
      <c r="AS275" s="409"/>
      <c r="AT275" s="409"/>
      <c r="AU275" s="409"/>
      <c r="AV275" s="409"/>
      <c r="AW275" s="409"/>
      <c r="AX275" s="409"/>
      <c r="AY275" s="409"/>
      <c r="AZ275" s="409"/>
      <c r="BA275" s="409"/>
      <c r="BB275" s="409"/>
      <c r="BC275" s="409"/>
      <c r="BD275" s="409"/>
      <c r="BE275" s="409"/>
      <c r="BF275" s="409"/>
      <c r="BG275" s="409"/>
      <c r="BH275" s="409"/>
      <c r="BI275" s="409"/>
      <c r="BJ275" s="409"/>
      <c r="BK275" s="409"/>
      <c r="BL275" s="409"/>
      <c r="BM275" s="409"/>
      <c r="BN275" s="409"/>
      <c r="BO275" s="409"/>
      <c r="BP275" s="409"/>
      <c r="BQ275" s="409"/>
      <c r="BR275" s="409"/>
      <c r="BS275" s="409"/>
      <c r="BT275" s="409"/>
      <c r="BU275" s="409"/>
      <c r="BV275" s="409"/>
      <c r="BW275" s="409"/>
      <c r="BX275" s="409"/>
      <c r="BY275" s="409"/>
      <c r="BZ275" s="409"/>
      <c r="CA275" s="409"/>
      <c r="CB275" s="409"/>
      <c r="CC275" s="409"/>
      <c r="CD275" s="409"/>
      <c r="CE275" s="409"/>
      <c r="CF275" s="409"/>
      <c r="CG275" s="409"/>
      <c r="CH275" s="409"/>
      <c r="CI275" s="409"/>
      <c r="CJ275" s="409"/>
      <c r="CK275" s="409"/>
      <c r="CL275" s="409"/>
      <c r="CM275" s="409"/>
      <c r="CN275" s="409"/>
      <c r="CO275" s="409"/>
      <c r="CP275" s="409"/>
      <c r="CQ275" s="409"/>
      <c r="CR275" s="409"/>
      <c r="CS275" s="409"/>
      <c r="CT275" s="409"/>
      <c r="CU275" s="409"/>
      <c r="CV275" s="409"/>
      <c r="CW275" s="409"/>
      <c r="CX275" s="409"/>
      <c r="CY275" s="409"/>
      <c r="CZ275" s="409"/>
      <c r="DA275" s="409"/>
      <c r="DB275" s="409"/>
      <c r="DC275" s="409"/>
      <c r="DD275" s="409"/>
      <c r="DE275" s="409"/>
      <c r="DF275" s="409"/>
      <c r="DG275" s="409"/>
      <c r="DH275" s="409"/>
      <c r="DI275" s="409"/>
      <c r="DJ275" s="409"/>
      <c r="DK275" s="409"/>
      <c r="DL275" s="409"/>
      <c r="DM275" s="409"/>
      <c r="DN275" s="409"/>
      <c r="DO275" s="409"/>
      <c r="DP275" s="409"/>
      <c r="DQ275" s="409"/>
      <c r="DR275" s="409"/>
      <c r="DS275" s="409"/>
      <c r="DT275" s="409"/>
      <c r="DU275" s="409"/>
      <c r="DV275" s="409"/>
      <c r="DW275" s="409"/>
      <c r="DX275" s="409"/>
      <c r="DY275" s="409"/>
      <c r="DZ275" s="409"/>
      <c r="EA275" s="409"/>
      <c r="EB275" s="409"/>
      <c r="EC275" s="409"/>
      <c r="ED275" s="409"/>
      <c r="EE275" s="409"/>
      <c r="EF275" s="409"/>
      <c r="EG275" s="409"/>
      <c r="EH275" s="409"/>
      <c r="EI275" s="409"/>
      <c r="EJ275" s="409"/>
      <c r="EK275" s="409"/>
      <c r="EL275" s="409"/>
      <c r="EM275" s="409"/>
      <c r="EN275" s="409"/>
      <c r="EO275" s="409"/>
      <c r="EP275" s="409"/>
      <c r="EQ275" s="409"/>
      <c r="ER275" s="409"/>
      <c r="ES275" s="409"/>
      <c r="ET275" s="409"/>
      <c r="EU275" s="409"/>
      <c r="EV275" s="409"/>
      <c r="EW275" s="409"/>
      <c r="EX275" s="409"/>
      <c r="EY275" s="409"/>
      <c r="EZ275" s="409"/>
      <c r="FA275" s="409"/>
      <c r="FB275" s="409"/>
      <c r="FC275" s="409"/>
      <c r="FD275" s="409"/>
      <c r="FE275" s="409"/>
      <c r="FF275" s="409"/>
      <c r="FG275" s="409"/>
      <c r="FH275" s="409"/>
      <c r="FI275" s="409"/>
      <c r="FJ275" s="409"/>
      <c r="FK275" s="409"/>
      <c r="FL275" s="409"/>
      <c r="FM275" s="409"/>
      <c r="FN275" s="409"/>
      <c r="FO275" s="409"/>
      <c r="FP275" s="409"/>
      <c r="FQ275" s="409"/>
      <c r="FR275" s="409"/>
      <c r="FS275" s="409"/>
      <c r="FT275" s="409"/>
      <c r="FU275" s="409"/>
      <c r="FV275" s="409"/>
      <c r="FW275" s="409"/>
      <c r="FX275" s="409"/>
      <c r="FY275" s="409"/>
      <c r="FZ275" s="409"/>
      <c r="GA275" s="409"/>
      <c r="GB275" s="409"/>
      <c r="GC275" s="409"/>
      <c r="GD275" s="409"/>
      <c r="GE275" s="409"/>
      <c r="GF275" s="409"/>
      <c r="GG275" s="409"/>
      <c r="GH275" s="409"/>
      <c r="GI275" s="409"/>
      <c r="GJ275" s="409"/>
      <c r="GK275" s="409"/>
      <c r="GL275" s="409"/>
      <c r="GM275" s="409"/>
      <c r="GN275" s="409"/>
      <c r="GO275" s="409"/>
      <c r="GP275" s="409"/>
      <c r="GQ275" s="409"/>
      <c r="GR275" s="409"/>
      <c r="GS275" s="409"/>
      <c r="GT275" s="409"/>
      <c r="GU275" s="409"/>
      <c r="GV275" s="409"/>
      <c r="GW275" s="409"/>
      <c r="GX275" s="409"/>
      <c r="GY275" s="409"/>
      <c r="GZ275" s="409"/>
      <c r="HA275" s="409"/>
      <c r="HB275" s="409"/>
      <c r="HC275" s="409"/>
      <c r="HD275" s="409"/>
      <c r="HE275" s="409"/>
      <c r="HF275" s="409"/>
      <c r="HG275" s="409"/>
      <c r="HH275" s="409"/>
      <c r="HI275" s="409"/>
      <c r="HJ275" s="409"/>
      <c r="HK275" s="409"/>
      <c r="HL275" s="409"/>
      <c r="HM275" s="409"/>
      <c r="HN275" s="409"/>
      <c r="HO275" s="409"/>
      <c r="HP275" s="409"/>
      <c r="HQ275" s="409"/>
      <c r="HR275" s="409"/>
      <c r="HS275" s="409"/>
      <c r="HT275" s="409"/>
      <c r="HU275" s="409"/>
      <c r="HV275" s="409"/>
      <c r="HW275" s="409"/>
      <c r="HX275" s="409"/>
      <c r="HY275" s="409"/>
      <c r="HZ275" s="409"/>
      <c r="IA275" s="409"/>
      <c r="IB275" s="409"/>
      <c r="IC275" s="409"/>
      <c r="ID275" s="409"/>
      <c r="IE275" s="409"/>
      <c r="IF275" s="409"/>
      <c r="IG275" s="409"/>
      <c r="IH275" s="409"/>
      <c r="II275" s="409"/>
      <c r="IJ275" s="409"/>
      <c r="IK275" s="409"/>
      <c r="IL275" s="409"/>
      <c r="IM275" s="409"/>
      <c r="IN275" s="409"/>
      <c r="IO275" s="409"/>
      <c r="IP275" s="409"/>
      <c r="IQ275" s="409"/>
      <c r="IR275" s="409"/>
      <c r="IS275" s="409"/>
      <c r="IT275" s="409"/>
      <c r="IU275" s="409"/>
      <c r="IV275" s="409"/>
    </row>
    <row r="276" spans="1:256" s="404" customFormat="1" ht="30">
      <c r="A276" s="67">
        <v>267</v>
      </c>
      <c r="B276" s="493" t="s">
        <v>4997</v>
      </c>
      <c r="C276" s="491" t="s">
        <v>1584</v>
      </c>
      <c r="D276" s="494" t="s">
        <v>1692</v>
      </c>
      <c r="E276" s="456" t="s">
        <v>1688</v>
      </c>
      <c r="F276" s="456" t="s">
        <v>1699</v>
      </c>
      <c r="G276" s="456" t="s">
        <v>5508</v>
      </c>
      <c r="H276" s="456" t="s">
        <v>5915</v>
      </c>
      <c r="I276" s="456" t="s">
        <v>311</v>
      </c>
      <c r="J276" s="435"/>
      <c r="K276" s="435"/>
      <c r="L276" s="338"/>
      <c r="M276" s="405"/>
      <c r="N276" s="409"/>
      <c r="O276" s="409"/>
      <c r="P276" s="409"/>
      <c r="Q276" s="409"/>
      <c r="R276" s="409"/>
      <c r="S276" s="409"/>
      <c r="T276" s="409"/>
      <c r="U276" s="409"/>
      <c r="V276" s="409"/>
      <c r="W276" s="409"/>
      <c r="X276" s="409"/>
      <c r="Y276" s="409"/>
      <c r="Z276" s="409"/>
      <c r="AA276" s="409"/>
      <c r="AB276" s="409"/>
      <c r="AC276" s="409"/>
      <c r="AD276" s="409"/>
      <c r="AE276" s="409"/>
      <c r="AF276" s="409"/>
      <c r="AG276" s="409"/>
      <c r="AH276" s="409"/>
      <c r="AI276" s="409"/>
      <c r="AJ276" s="409"/>
      <c r="AK276" s="409"/>
      <c r="AL276" s="409"/>
      <c r="AM276" s="409"/>
      <c r="AN276" s="409"/>
      <c r="AO276" s="409"/>
      <c r="AP276" s="409"/>
      <c r="AQ276" s="409"/>
      <c r="AR276" s="409"/>
      <c r="AS276" s="409"/>
      <c r="AT276" s="409"/>
      <c r="AU276" s="409"/>
      <c r="AV276" s="409"/>
      <c r="AW276" s="409"/>
      <c r="AX276" s="409"/>
      <c r="AY276" s="409"/>
      <c r="AZ276" s="409"/>
      <c r="BA276" s="409"/>
      <c r="BB276" s="409"/>
      <c r="BC276" s="409"/>
      <c r="BD276" s="409"/>
      <c r="BE276" s="409"/>
      <c r="BF276" s="409"/>
      <c r="BG276" s="409"/>
      <c r="BH276" s="409"/>
      <c r="BI276" s="409"/>
      <c r="BJ276" s="409"/>
      <c r="BK276" s="409"/>
      <c r="BL276" s="409"/>
      <c r="BM276" s="409"/>
      <c r="BN276" s="409"/>
      <c r="BO276" s="409"/>
      <c r="BP276" s="409"/>
      <c r="BQ276" s="409"/>
      <c r="BR276" s="409"/>
      <c r="BS276" s="409"/>
      <c r="BT276" s="409"/>
      <c r="BU276" s="409"/>
      <c r="BV276" s="409"/>
      <c r="BW276" s="409"/>
      <c r="BX276" s="409"/>
      <c r="BY276" s="409"/>
      <c r="BZ276" s="409"/>
      <c r="CA276" s="409"/>
      <c r="CB276" s="409"/>
      <c r="CC276" s="409"/>
      <c r="CD276" s="409"/>
      <c r="CE276" s="409"/>
      <c r="CF276" s="409"/>
      <c r="CG276" s="409"/>
      <c r="CH276" s="409"/>
      <c r="CI276" s="409"/>
      <c r="CJ276" s="409"/>
      <c r="CK276" s="409"/>
      <c r="CL276" s="409"/>
      <c r="CM276" s="409"/>
      <c r="CN276" s="409"/>
      <c r="CO276" s="409"/>
      <c r="CP276" s="409"/>
      <c r="CQ276" s="409"/>
      <c r="CR276" s="409"/>
      <c r="CS276" s="409"/>
      <c r="CT276" s="409"/>
      <c r="CU276" s="409"/>
      <c r="CV276" s="409"/>
      <c r="CW276" s="409"/>
      <c r="CX276" s="409"/>
      <c r="CY276" s="409"/>
      <c r="CZ276" s="409"/>
      <c r="DA276" s="409"/>
      <c r="DB276" s="409"/>
      <c r="DC276" s="409"/>
      <c r="DD276" s="409"/>
      <c r="DE276" s="409"/>
      <c r="DF276" s="409"/>
      <c r="DG276" s="409"/>
      <c r="DH276" s="409"/>
      <c r="DI276" s="409"/>
      <c r="DJ276" s="409"/>
      <c r="DK276" s="409"/>
      <c r="DL276" s="409"/>
      <c r="DM276" s="409"/>
      <c r="DN276" s="409"/>
      <c r="DO276" s="409"/>
      <c r="DP276" s="409"/>
      <c r="DQ276" s="409"/>
      <c r="DR276" s="409"/>
      <c r="DS276" s="409"/>
      <c r="DT276" s="409"/>
      <c r="DU276" s="409"/>
      <c r="DV276" s="409"/>
      <c r="DW276" s="409"/>
      <c r="DX276" s="409"/>
      <c r="DY276" s="409"/>
      <c r="DZ276" s="409"/>
      <c r="EA276" s="409"/>
      <c r="EB276" s="409"/>
      <c r="EC276" s="409"/>
      <c r="ED276" s="409"/>
      <c r="EE276" s="409"/>
      <c r="EF276" s="409"/>
      <c r="EG276" s="409"/>
      <c r="EH276" s="409"/>
      <c r="EI276" s="409"/>
      <c r="EJ276" s="409"/>
      <c r="EK276" s="409"/>
      <c r="EL276" s="409"/>
      <c r="EM276" s="409"/>
      <c r="EN276" s="409"/>
      <c r="EO276" s="409"/>
      <c r="EP276" s="409"/>
      <c r="EQ276" s="409"/>
      <c r="ER276" s="409"/>
      <c r="ES276" s="409"/>
      <c r="ET276" s="409"/>
      <c r="EU276" s="409"/>
      <c r="EV276" s="409"/>
      <c r="EW276" s="409"/>
      <c r="EX276" s="409"/>
      <c r="EY276" s="409"/>
      <c r="EZ276" s="409"/>
      <c r="FA276" s="409"/>
      <c r="FB276" s="409"/>
      <c r="FC276" s="409"/>
      <c r="FD276" s="409"/>
      <c r="FE276" s="409"/>
      <c r="FF276" s="409"/>
      <c r="FG276" s="409"/>
      <c r="FH276" s="409"/>
      <c r="FI276" s="409"/>
      <c r="FJ276" s="409"/>
      <c r="FK276" s="409"/>
      <c r="FL276" s="409"/>
      <c r="FM276" s="409"/>
      <c r="FN276" s="409"/>
      <c r="FO276" s="409"/>
      <c r="FP276" s="409"/>
      <c r="FQ276" s="409"/>
      <c r="FR276" s="409"/>
      <c r="FS276" s="409"/>
      <c r="FT276" s="409"/>
      <c r="FU276" s="409"/>
      <c r="FV276" s="409"/>
      <c r="FW276" s="409"/>
      <c r="FX276" s="409"/>
      <c r="FY276" s="409"/>
      <c r="FZ276" s="409"/>
      <c r="GA276" s="409"/>
      <c r="GB276" s="409"/>
      <c r="GC276" s="409"/>
      <c r="GD276" s="409"/>
      <c r="GE276" s="409"/>
      <c r="GF276" s="409"/>
      <c r="GG276" s="409"/>
      <c r="GH276" s="409"/>
      <c r="GI276" s="409"/>
      <c r="GJ276" s="409"/>
      <c r="GK276" s="409"/>
      <c r="GL276" s="409"/>
      <c r="GM276" s="409"/>
      <c r="GN276" s="409"/>
      <c r="GO276" s="409"/>
      <c r="GP276" s="409"/>
      <c r="GQ276" s="409"/>
      <c r="GR276" s="409"/>
      <c r="GS276" s="409"/>
      <c r="GT276" s="409"/>
      <c r="GU276" s="409"/>
      <c r="GV276" s="409"/>
      <c r="GW276" s="409"/>
      <c r="GX276" s="409"/>
      <c r="GY276" s="409"/>
      <c r="GZ276" s="409"/>
      <c r="HA276" s="409"/>
      <c r="HB276" s="409"/>
      <c r="HC276" s="409"/>
      <c r="HD276" s="409"/>
      <c r="HE276" s="409"/>
      <c r="HF276" s="409"/>
      <c r="HG276" s="409"/>
      <c r="HH276" s="409"/>
      <c r="HI276" s="409"/>
      <c r="HJ276" s="409"/>
      <c r="HK276" s="409"/>
      <c r="HL276" s="409"/>
      <c r="HM276" s="409"/>
      <c r="HN276" s="409"/>
      <c r="HO276" s="409"/>
      <c r="HP276" s="409"/>
      <c r="HQ276" s="409"/>
      <c r="HR276" s="409"/>
      <c r="HS276" s="409"/>
      <c r="HT276" s="409"/>
      <c r="HU276" s="409"/>
      <c r="HV276" s="409"/>
      <c r="HW276" s="409"/>
      <c r="HX276" s="409"/>
      <c r="HY276" s="409"/>
      <c r="HZ276" s="409"/>
      <c r="IA276" s="409"/>
      <c r="IB276" s="409"/>
      <c r="IC276" s="409"/>
      <c r="ID276" s="409"/>
      <c r="IE276" s="409"/>
      <c r="IF276" s="409"/>
      <c r="IG276" s="409"/>
      <c r="IH276" s="409"/>
      <c r="II276" s="409"/>
      <c r="IJ276" s="409"/>
      <c r="IK276" s="409"/>
      <c r="IL276" s="409"/>
      <c r="IM276" s="409"/>
      <c r="IN276" s="409"/>
      <c r="IO276" s="409"/>
      <c r="IP276" s="409"/>
      <c r="IQ276" s="409"/>
      <c r="IR276" s="409"/>
      <c r="IS276" s="409"/>
      <c r="IT276" s="409"/>
      <c r="IU276" s="409"/>
      <c r="IV276" s="409"/>
    </row>
    <row r="277" spans="1:256" s="404" customFormat="1" ht="30">
      <c r="A277" s="65">
        <v>268</v>
      </c>
      <c r="B277" s="493" t="s">
        <v>4997</v>
      </c>
      <c r="C277" s="491" t="s">
        <v>1584</v>
      </c>
      <c r="D277" s="494" t="s">
        <v>1647</v>
      </c>
      <c r="E277" s="456" t="s">
        <v>1644</v>
      </c>
      <c r="F277" s="456" t="s">
        <v>5175</v>
      </c>
      <c r="G277" s="456" t="s">
        <v>5509</v>
      </c>
      <c r="H277" s="456" t="s">
        <v>5916</v>
      </c>
      <c r="I277" s="456" t="s">
        <v>311</v>
      </c>
      <c r="J277" s="435"/>
      <c r="K277" s="435"/>
      <c r="L277" s="338"/>
      <c r="M277" s="405"/>
      <c r="N277" s="409"/>
      <c r="O277" s="409"/>
      <c r="P277" s="409"/>
      <c r="Q277" s="409"/>
      <c r="R277" s="409"/>
      <c r="S277" s="409"/>
      <c r="T277" s="409"/>
      <c r="U277" s="409"/>
      <c r="V277" s="409"/>
      <c r="W277" s="409"/>
      <c r="X277" s="409"/>
      <c r="Y277" s="409"/>
      <c r="Z277" s="409"/>
      <c r="AA277" s="409"/>
      <c r="AB277" s="409"/>
      <c r="AC277" s="409"/>
      <c r="AD277" s="409"/>
      <c r="AE277" s="409"/>
      <c r="AF277" s="409"/>
      <c r="AG277" s="409"/>
      <c r="AH277" s="409"/>
      <c r="AI277" s="409"/>
      <c r="AJ277" s="409"/>
      <c r="AK277" s="409"/>
      <c r="AL277" s="409"/>
      <c r="AM277" s="409"/>
      <c r="AN277" s="409"/>
      <c r="AO277" s="409"/>
      <c r="AP277" s="409"/>
      <c r="AQ277" s="409"/>
      <c r="AR277" s="409"/>
      <c r="AS277" s="409"/>
      <c r="AT277" s="409"/>
      <c r="AU277" s="409"/>
      <c r="AV277" s="409"/>
      <c r="AW277" s="409"/>
      <c r="AX277" s="409"/>
      <c r="AY277" s="409"/>
      <c r="AZ277" s="409"/>
      <c r="BA277" s="409"/>
      <c r="BB277" s="409"/>
      <c r="BC277" s="409"/>
      <c r="BD277" s="409"/>
      <c r="BE277" s="409"/>
      <c r="BF277" s="409"/>
      <c r="BG277" s="409"/>
      <c r="BH277" s="409"/>
      <c r="BI277" s="409"/>
      <c r="BJ277" s="409"/>
      <c r="BK277" s="409"/>
      <c r="BL277" s="409"/>
      <c r="BM277" s="409"/>
      <c r="BN277" s="409"/>
      <c r="BO277" s="409"/>
      <c r="BP277" s="409"/>
      <c r="BQ277" s="409"/>
      <c r="BR277" s="409"/>
      <c r="BS277" s="409"/>
      <c r="BT277" s="409"/>
      <c r="BU277" s="409"/>
      <c r="BV277" s="409"/>
      <c r="BW277" s="409"/>
      <c r="BX277" s="409"/>
      <c r="BY277" s="409"/>
      <c r="BZ277" s="409"/>
      <c r="CA277" s="409"/>
      <c r="CB277" s="409"/>
      <c r="CC277" s="409"/>
      <c r="CD277" s="409"/>
      <c r="CE277" s="409"/>
      <c r="CF277" s="409"/>
      <c r="CG277" s="409"/>
      <c r="CH277" s="409"/>
      <c r="CI277" s="409"/>
      <c r="CJ277" s="409"/>
      <c r="CK277" s="409"/>
      <c r="CL277" s="409"/>
      <c r="CM277" s="409"/>
      <c r="CN277" s="409"/>
      <c r="CO277" s="409"/>
      <c r="CP277" s="409"/>
      <c r="CQ277" s="409"/>
      <c r="CR277" s="409"/>
      <c r="CS277" s="409"/>
      <c r="CT277" s="409"/>
      <c r="CU277" s="409"/>
      <c r="CV277" s="409"/>
      <c r="CW277" s="409"/>
      <c r="CX277" s="409"/>
      <c r="CY277" s="409"/>
      <c r="CZ277" s="409"/>
      <c r="DA277" s="409"/>
      <c r="DB277" s="409"/>
      <c r="DC277" s="409"/>
      <c r="DD277" s="409"/>
      <c r="DE277" s="409"/>
      <c r="DF277" s="409"/>
      <c r="DG277" s="409"/>
      <c r="DH277" s="409"/>
      <c r="DI277" s="409"/>
      <c r="DJ277" s="409"/>
      <c r="DK277" s="409"/>
      <c r="DL277" s="409"/>
      <c r="DM277" s="409"/>
      <c r="DN277" s="409"/>
      <c r="DO277" s="409"/>
      <c r="DP277" s="409"/>
      <c r="DQ277" s="409"/>
      <c r="DR277" s="409"/>
      <c r="DS277" s="409"/>
      <c r="DT277" s="409"/>
      <c r="DU277" s="409"/>
      <c r="DV277" s="409"/>
      <c r="DW277" s="409"/>
      <c r="DX277" s="409"/>
      <c r="DY277" s="409"/>
      <c r="DZ277" s="409"/>
      <c r="EA277" s="409"/>
      <c r="EB277" s="409"/>
      <c r="EC277" s="409"/>
      <c r="ED277" s="409"/>
      <c r="EE277" s="409"/>
      <c r="EF277" s="409"/>
      <c r="EG277" s="409"/>
      <c r="EH277" s="409"/>
      <c r="EI277" s="409"/>
      <c r="EJ277" s="409"/>
      <c r="EK277" s="409"/>
      <c r="EL277" s="409"/>
      <c r="EM277" s="409"/>
      <c r="EN277" s="409"/>
      <c r="EO277" s="409"/>
      <c r="EP277" s="409"/>
      <c r="EQ277" s="409"/>
      <c r="ER277" s="409"/>
      <c r="ES277" s="409"/>
      <c r="ET277" s="409"/>
      <c r="EU277" s="409"/>
      <c r="EV277" s="409"/>
      <c r="EW277" s="409"/>
      <c r="EX277" s="409"/>
      <c r="EY277" s="409"/>
      <c r="EZ277" s="409"/>
      <c r="FA277" s="409"/>
      <c r="FB277" s="409"/>
      <c r="FC277" s="409"/>
      <c r="FD277" s="409"/>
      <c r="FE277" s="409"/>
      <c r="FF277" s="409"/>
      <c r="FG277" s="409"/>
      <c r="FH277" s="409"/>
      <c r="FI277" s="409"/>
      <c r="FJ277" s="409"/>
      <c r="FK277" s="409"/>
      <c r="FL277" s="409"/>
      <c r="FM277" s="409"/>
      <c r="FN277" s="409"/>
      <c r="FO277" s="409"/>
      <c r="FP277" s="409"/>
      <c r="FQ277" s="409"/>
      <c r="FR277" s="409"/>
      <c r="FS277" s="409"/>
      <c r="FT277" s="409"/>
      <c r="FU277" s="409"/>
      <c r="FV277" s="409"/>
      <c r="FW277" s="409"/>
      <c r="FX277" s="409"/>
      <c r="FY277" s="409"/>
      <c r="FZ277" s="409"/>
      <c r="GA277" s="409"/>
      <c r="GB277" s="409"/>
      <c r="GC277" s="409"/>
      <c r="GD277" s="409"/>
      <c r="GE277" s="409"/>
      <c r="GF277" s="409"/>
      <c r="GG277" s="409"/>
      <c r="GH277" s="409"/>
      <c r="GI277" s="409"/>
      <c r="GJ277" s="409"/>
      <c r="GK277" s="409"/>
      <c r="GL277" s="409"/>
      <c r="GM277" s="409"/>
      <c r="GN277" s="409"/>
      <c r="GO277" s="409"/>
      <c r="GP277" s="409"/>
      <c r="GQ277" s="409"/>
      <c r="GR277" s="409"/>
      <c r="GS277" s="409"/>
      <c r="GT277" s="409"/>
      <c r="GU277" s="409"/>
      <c r="GV277" s="409"/>
      <c r="GW277" s="409"/>
      <c r="GX277" s="409"/>
      <c r="GY277" s="409"/>
      <c r="GZ277" s="409"/>
      <c r="HA277" s="409"/>
      <c r="HB277" s="409"/>
      <c r="HC277" s="409"/>
      <c r="HD277" s="409"/>
      <c r="HE277" s="409"/>
      <c r="HF277" s="409"/>
      <c r="HG277" s="409"/>
      <c r="HH277" s="409"/>
      <c r="HI277" s="409"/>
      <c r="HJ277" s="409"/>
      <c r="HK277" s="409"/>
      <c r="HL277" s="409"/>
      <c r="HM277" s="409"/>
      <c r="HN277" s="409"/>
      <c r="HO277" s="409"/>
      <c r="HP277" s="409"/>
      <c r="HQ277" s="409"/>
      <c r="HR277" s="409"/>
      <c r="HS277" s="409"/>
      <c r="HT277" s="409"/>
      <c r="HU277" s="409"/>
      <c r="HV277" s="409"/>
      <c r="HW277" s="409"/>
      <c r="HX277" s="409"/>
      <c r="HY277" s="409"/>
      <c r="HZ277" s="409"/>
      <c r="IA277" s="409"/>
      <c r="IB277" s="409"/>
      <c r="IC277" s="409"/>
      <c r="ID277" s="409"/>
      <c r="IE277" s="409"/>
      <c r="IF277" s="409"/>
      <c r="IG277" s="409"/>
      <c r="IH277" s="409"/>
      <c r="II277" s="409"/>
      <c r="IJ277" s="409"/>
      <c r="IK277" s="409"/>
      <c r="IL277" s="409"/>
      <c r="IM277" s="409"/>
      <c r="IN277" s="409"/>
      <c r="IO277" s="409"/>
      <c r="IP277" s="409"/>
      <c r="IQ277" s="409"/>
      <c r="IR277" s="409"/>
      <c r="IS277" s="409"/>
      <c r="IT277" s="409"/>
      <c r="IU277" s="409"/>
      <c r="IV277" s="409"/>
    </row>
    <row r="278" spans="1:256" s="404" customFormat="1" ht="30">
      <c r="A278" s="67">
        <v>269</v>
      </c>
      <c r="B278" s="493" t="s">
        <v>4997</v>
      </c>
      <c r="C278" s="491" t="s">
        <v>1584</v>
      </c>
      <c r="D278" s="494" t="s">
        <v>1692</v>
      </c>
      <c r="E278" s="456" t="s">
        <v>5034</v>
      </c>
      <c r="F278" s="456" t="s">
        <v>5248</v>
      </c>
      <c r="G278" s="456" t="s">
        <v>5510</v>
      </c>
      <c r="H278" s="456" t="s">
        <v>5917</v>
      </c>
      <c r="I278" s="456" t="s">
        <v>311</v>
      </c>
      <c r="J278" s="435"/>
      <c r="K278" s="435"/>
      <c r="L278" s="338"/>
      <c r="M278" s="405"/>
      <c r="N278" s="409"/>
      <c r="O278" s="409"/>
      <c r="P278" s="409"/>
      <c r="Q278" s="409"/>
      <c r="R278" s="409"/>
      <c r="S278" s="409"/>
      <c r="T278" s="409"/>
      <c r="U278" s="409"/>
      <c r="V278" s="409"/>
      <c r="W278" s="409"/>
      <c r="X278" s="409"/>
      <c r="Y278" s="409"/>
      <c r="Z278" s="409"/>
      <c r="AA278" s="409"/>
      <c r="AB278" s="409"/>
      <c r="AC278" s="409"/>
      <c r="AD278" s="409"/>
      <c r="AE278" s="409"/>
      <c r="AF278" s="409"/>
      <c r="AG278" s="409"/>
      <c r="AH278" s="409"/>
      <c r="AI278" s="409"/>
      <c r="AJ278" s="409"/>
      <c r="AK278" s="409"/>
      <c r="AL278" s="409"/>
      <c r="AM278" s="409"/>
      <c r="AN278" s="409"/>
      <c r="AO278" s="409"/>
      <c r="AP278" s="409"/>
      <c r="AQ278" s="409"/>
      <c r="AR278" s="409"/>
      <c r="AS278" s="409"/>
      <c r="AT278" s="409"/>
      <c r="AU278" s="409"/>
      <c r="AV278" s="409"/>
      <c r="AW278" s="409"/>
      <c r="AX278" s="409"/>
      <c r="AY278" s="409"/>
      <c r="AZ278" s="409"/>
      <c r="BA278" s="409"/>
      <c r="BB278" s="409"/>
      <c r="BC278" s="409"/>
      <c r="BD278" s="409"/>
      <c r="BE278" s="409"/>
      <c r="BF278" s="409"/>
      <c r="BG278" s="409"/>
      <c r="BH278" s="409"/>
      <c r="BI278" s="409"/>
      <c r="BJ278" s="409"/>
      <c r="BK278" s="409"/>
      <c r="BL278" s="409"/>
      <c r="BM278" s="409"/>
      <c r="BN278" s="409"/>
      <c r="BO278" s="409"/>
      <c r="BP278" s="409"/>
      <c r="BQ278" s="409"/>
      <c r="BR278" s="409"/>
      <c r="BS278" s="409"/>
      <c r="BT278" s="409"/>
      <c r="BU278" s="409"/>
      <c r="BV278" s="409"/>
      <c r="BW278" s="409"/>
      <c r="BX278" s="409"/>
      <c r="BY278" s="409"/>
      <c r="BZ278" s="409"/>
      <c r="CA278" s="409"/>
      <c r="CB278" s="409"/>
      <c r="CC278" s="409"/>
      <c r="CD278" s="409"/>
      <c r="CE278" s="409"/>
      <c r="CF278" s="409"/>
      <c r="CG278" s="409"/>
      <c r="CH278" s="409"/>
      <c r="CI278" s="409"/>
      <c r="CJ278" s="409"/>
      <c r="CK278" s="409"/>
      <c r="CL278" s="409"/>
      <c r="CM278" s="409"/>
      <c r="CN278" s="409"/>
      <c r="CO278" s="409"/>
      <c r="CP278" s="409"/>
      <c r="CQ278" s="409"/>
      <c r="CR278" s="409"/>
      <c r="CS278" s="409"/>
      <c r="CT278" s="409"/>
      <c r="CU278" s="409"/>
      <c r="CV278" s="409"/>
      <c r="CW278" s="409"/>
      <c r="CX278" s="409"/>
      <c r="CY278" s="409"/>
      <c r="CZ278" s="409"/>
      <c r="DA278" s="409"/>
      <c r="DB278" s="409"/>
      <c r="DC278" s="409"/>
      <c r="DD278" s="409"/>
      <c r="DE278" s="409"/>
      <c r="DF278" s="409"/>
      <c r="DG278" s="409"/>
      <c r="DH278" s="409"/>
      <c r="DI278" s="409"/>
      <c r="DJ278" s="409"/>
      <c r="DK278" s="409"/>
      <c r="DL278" s="409"/>
      <c r="DM278" s="409"/>
      <c r="DN278" s="409"/>
      <c r="DO278" s="409"/>
      <c r="DP278" s="409"/>
      <c r="DQ278" s="409"/>
      <c r="DR278" s="409"/>
      <c r="DS278" s="409"/>
      <c r="DT278" s="409"/>
      <c r="DU278" s="409"/>
      <c r="DV278" s="409"/>
      <c r="DW278" s="409"/>
      <c r="DX278" s="409"/>
      <c r="DY278" s="409"/>
      <c r="DZ278" s="409"/>
      <c r="EA278" s="409"/>
      <c r="EB278" s="409"/>
      <c r="EC278" s="409"/>
      <c r="ED278" s="409"/>
      <c r="EE278" s="409"/>
      <c r="EF278" s="409"/>
      <c r="EG278" s="409"/>
      <c r="EH278" s="409"/>
      <c r="EI278" s="409"/>
      <c r="EJ278" s="409"/>
      <c r="EK278" s="409"/>
      <c r="EL278" s="409"/>
      <c r="EM278" s="409"/>
      <c r="EN278" s="409"/>
      <c r="EO278" s="409"/>
      <c r="EP278" s="409"/>
      <c r="EQ278" s="409"/>
      <c r="ER278" s="409"/>
      <c r="ES278" s="409"/>
      <c r="ET278" s="409"/>
      <c r="EU278" s="409"/>
      <c r="EV278" s="409"/>
      <c r="EW278" s="409"/>
      <c r="EX278" s="409"/>
      <c r="EY278" s="409"/>
      <c r="EZ278" s="409"/>
      <c r="FA278" s="409"/>
      <c r="FB278" s="409"/>
      <c r="FC278" s="409"/>
      <c r="FD278" s="409"/>
      <c r="FE278" s="409"/>
      <c r="FF278" s="409"/>
      <c r="FG278" s="409"/>
      <c r="FH278" s="409"/>
      <c r="FI278" s="409"/>
      <c r="FJ278" s="409"/>
      <c r="FK278" s="409"/>
      <c r="FL278" s="409"/>
      <c r="FM278" s="409"/>
      <c r="FN278" s="409"/>
      <c r="FO278" s="409"/>
      <c r="FP278" s="409"/>
      <c r="FQ278" s="409"/>
      <c r="FR278" s="409"/>
      <c r="FS278" s="409"/>
      <c r="FT278" s="409"/>
      <c r="FU278" s="409"/>
      <c r="FV278" s="409"/>
      <c r="FW278" s="409"/>
      <c r="FX278" s="409"/>
      <c r="FY278" s="409"/>
      <c r="FZ278" s="409"/>
      <c r="GA278" s="409"/>
      <c r="GB278" s="409"/>
      <c r="GC278" s="409"/>
      <c r="GD278" s="409"/>
      <c r="GE278" s="409"/>
      <c r="GF278" s="409"/>
      <c r="GG278" s="409"/>
      <c r="GH278" s="409"/>
      <c r="GI278" s="409"/>
      <c r="GJ278" s="409"/>
      <c r="GK278" s="409"/>
      <c r="GL278" s="409"/>
      <c r="GM278" s="409"/>
      <c r="GN278" s="409"/>
      <c r="GO278" s="409"/>
      <c r="GP278" s="409"/>
      <c r="GQ278" s="409"/>
      <c r="GR278" s="409"/>
      <c r="GS278" s="409"/>
      <c r="GT278" s="409"/>
      <c r="GU278" s="409"/>
      <c r="GV278" s="409"/>
      <c r="GW278" s="409"/>
      <c r="GX278" s="409"/>
      <c r="GY278" s="409"/>
      <c r="GZ278" s="409"/>
      <c r="HA278" s="409"/>
      <c r="HB278" s="409"/>
      <c r="HC278" s="409"/>
      <c r="HD278" s="409"/>
      <c r="HE278" s="409"/>
      <c r="HF278" s="409"/>
      <c r="HG278" s="409"/>
      <c r="HH278" s="409"/>
      <c r="HI278" s="409"/>
      <c r="HJ278" s="409"/>
      <c r="HK278" s="409"/>
      <c r="HL278" s="409"/>
      <c r="HM278" s="409"/>
      <c r="HN278" s="409"/>
      <c r="HO278" s="409"/>
      <c r="HP278" s="409"/>
      <c r="HQ278" s="409"/>
      <c r="HR278" s="409"/>
      <c r="HS278" s="409"/>
      <c r="HT278" s="409"/>
      <c r="HU278" s="409"/>
      <c r="HV278" s="409"/>
      <c r="HW278" s="409"/>
      <c r="HX278" s="409"/>
      <c r="HY278" s="409"/>
      <c r="HZ278" s="409"/>
      <c r="IA278" s="409"/>
      <c r="IB278" s="409"/>
      <c r="IC278" s="409"/>
      <c r="ID278" s="409"/>
      <c r="IE278" s="409"/>
      <c r="IF278" s="409"/>
      <c r="IG278" s="409"/>
      <c r="IH278" s="409"/>
      <c r="II278" s="409"/>
      <c r="IJ278" s="409"/>
      <c r="IK278" s="409"/>
      <c r="IL278" s="409"/>
      <c r="IM278" s="409"/>
      <c r="IN278" s="409"/>
      <c r="IO278" s="409"/>
      <c r="IP278" s="409"/>
      <c r="IQ278" s="409"/>
      <c r="IR278" s="409"/>
      <c r="IS278" s="409"/>
      <c r="IT278" s="409"/>
      <c r="IU278" s="409"/>
      <c r="IV278" s="409"/>
    </row>
    <row r="279" spans="1:256" s="404" customFormat="1" ht="30">
      <c r="A279" s="65">
        <v>270</v>
      </c>
      <c r="B279" s="493" t="s">
        <v>4997</v>
      </c>
      <c r="C279" s="491" t="s">
        <v>1584</v>
      </c>
      <c r="D279" s="494" t="s">
        <v>317</v>
      </c>
      <c r="E279" s="456" t="s">
        <v>5511</v>
      </c>
      <c r="F279" s="456" t="s">
        <v>1639</v>
      </c>
      <c r="G279" s="456" t="s">
        <v>5512</v>
      </c>
      <c r="H279" s="456" t="s">
        <v>5918</v>
      </c>
      <c r="I279" s="456" t="s">
        <v>311</v>
      </c>
      <c r="J279" s="435"/>
      <c r="K279" s="435"/>
      <c r="L279" s="338"/>
      <c r="M279" s="405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409"/>
      <c r="AB279" s="409"/>
      <c r="AC279" s="409"/>
      <c r="AD279" s="409"/>
      <c r="AE279" s="409"/>
      <c r="AF279" s="409"/>
      <c r="AG279" s="409"/>
      <c r="AH279" s="409"/>
      <c r="AI279" s="409"/>
      <c r="AJ279" s="409"/>
      <c r="AK279" s="409"/>
      <c r="AL279" s="409"/>
      <c r="AM279" s="409"/>
      <c r="AN279" s="409"/>
      <c r="AO279" s="409"/>
      <c r="AP279" s="409"/>
      <c r="AQ279" s="409"/>
      <c r="AR279" s="409"/>
      <c r="AS279" s="409"/>
      <c r="AT279" s="409"/>
      <c r="AU279" s="409"/>
      <c r="AV279" s="409"/>
      <c r="AW279" s="409"/>
      <c r="AX279" s="409"/>
      <c r="AY279" s="409"/>
      <c r="AZ279" s="409"/>
      <c r="BA279" s="409"/>
      <c r="BB279" s="409"/>
      <c r="BC279" s="409"/>
      <c r="BD279" s="409"/>
      <c r="BE279" s="409"/>
      <c r="BF279" s="409"/>
      <c r="BG279" s="409"/>
      <c r="BH279" s="409"/>
      <c r="BI279" s="409"/>
      <c r="BJ279" s="409"/>
      <c r="BK279" s="409"/>
      <c r="BL279" s="409"/>
      <c r="BM279" s="409"/>
      <c r="BN279" s="409"/>
      <c r="BO279" s="409"/>
      <c r="BP279" s="409"/>
      <c r="BQ279" s="409"/>
      <c r="BR279" s="409"/>
      <c r="BS279" s="409"/>
      <c r="BT279" s="409"/>
      <c r="BU279" s="409"/>
      <c r="BV279" s="409"/>
      <c r="BW279" s="409"/>
      <c r="BX279" s="409"/>
      <c r="BY279" s="409"/>
      <c r="BZ279" s="409"/>
      <c r="CA279" s="409"/>
      <c r="CB279" s="409"/>
      <c r="CC279" s="409"/>
      <c r="CD279" s="409"/>
      <c r="CE279" s="409"/>
      <c r="CF279" s="409"/>
      <c r="CG279" s="409"/>
      <c r="CH279" s="409"/>
      <c r="CI279" s="409"/>
      <c r="CJ279" s="409"/>
      <c r="CK279" s="409"/>
      <c r="CL279" s="409"/>
      <c r="CM279" s="409"/>
      <c r="CN279" s="409"/>
      <c r="CO279" s="409"/>
      <c r="CP279" s="409"/>
      <c r="CQ279" s="409"/>
      <c r="CR279" s="409"/>
      <c r="CS279" s="409"/>
      <c r="CT279" s="409"/>
      <c r="CU279" s="409"/>
      <c r="CV279" s="409"/>
      <c r="CW279" s="409"/>
      <c r="CX279" s="409"/>
      <c r="CY279" s="409"/>
      <c r="CZ279" s="409"/>
      <c r="DA279" s="409"/>
      <c r="DB279" s="409"/>
      <c r="DC279" s="409"/>
      <c r="DD279" s="409"/>
      <c r="DE279" s="409"/>
      <c r="DF279" s="409"/>
      <c r="DG279" s="409"/>
      <c r="DH279" s="409"/>
      <c r="DI279" s="409"/>
      <c r="DJ279" s="409"/>
      <c r="DK279" s="409"/>
      <c r="DL279" s="409"/>
      <c r="DM279" s="409"/>
      <c r="DN279" s="409"/>
      <c r="DO279" s="409"/>
      <c r="DP279" s="409"/>
      <c r="DQ279" s="409"/>
      <c r="DR279" s="409"/>
      <c r="DS279" s="409"/>
      <c r="DT279" s="409"/>
      <c r="DU279" s="409"/>
      <c r="DV279" s="409"/>
      <c r="DW279" s="409"/>
      <c r="DX279" s="409"/>
      <c r="DY279" s="409"/>
      <c r="DZ279" s="409"/>
      <c r="EA279" s="409"/>
      <c r="EB279" s="409"/>
      <c r="EC279" s="409"/>
      <c r="ED279" s="409"/>
      <c r="EE279" s="409"/>
      <c r="EF279" s="409"/>
      <c r="EG279" s="409"/>
      <c r="EH279" s="409"/>
      <c r="EI279" s="409"/>
      <c r="EJ279" s="409"/>
      <c r="EK279" s="409"/>
      <c r="EL279" s="409"/>
      <c r="EM279" s="409"/>
      <c r="EN279" s="409"/>
      <c r="EO279" s="409"/>
      <c r="EP279" s="409"/>
      <c r="EQ279" s="409"/>
      <c r="ER279" s="409"/>
      <c r="ES279" s="409"/>
      <c r="ET279" s="409"/>
      <c r="EU279" s="409"/>
      <c r="EV279" s="409"/>
      <c r="EW279" s="409"/>
      <c r="EX279" s="409"/>
      <c r="EY279" s="409"/>
      <c r="EZ279" s="409"/>
      <c r="FA279" s="409"/>
      <c r="FB279" s="409"/>
      <c r="FC279" s="409"/>
      <c r="FD279" s="409"/>
      <c r="FE279" s="409"/>
      <c r="FF279" s="409"/>
      <c r="FG279" s="409"/>
      <c r="FH279" s="409"/>
      <c r="FI279" s="409"/>
      <c r="FJ279" s="409"/>
      <c r="FK279" s="409"/>
      <c r="FL279" s="409"/>
      <c r="FM279" s="409"/>
      <c r="FN279" s="409"/>
      <c r="FO279" s="409"/>
      <c r="FP279" s="409"/>
      <c r="FQ279" s="409"/>
      <c r="FR279" s="409"/>
      <c r="FS279" s="409"/>
      <c r="FT279" s="409"/>
      <c r="FU279" s="409"/>
      <c r="FV279" s="409"/>
      <c r="FW279" s="409"/>
      <c r="FX279" s="409"/>
      <c r="FY279" s="409"/>
      <c r="FZ279" s="409"/>
      <c r="GA279" s="409"/>
      <c r="GB279" s="409"/>
      <c r="GC279" s="409"/>
      <c r="GD279" s="409"/>
      <c r="GE279" s="409"/>
      <c r="GF279" s="409"/>
      <c r="GG279" s="409"/>
      <c r="GH279" s="409"/>
      <c r="GI279" s="409"/>
      <c r="GJ279" s="409"/>
      <c r="GK279" s="409"/>
      <c r="GL279" s="409"/>
      <c r="GM279" s="409"/>
      <c r="GN279" s="409"/>
      <c r="GO279" s="409"/>
      <c r="GP279" s="409"/>
      <c r="GQ279" s="409"/>
      <c r="GR279" s="409"/>
      <c r="GS279" s="409"/>
      <c r="GT279" s="409"/>
      <c r="GU279" s="409"/>
      <c r="GV279" s="409"/>
      <c r="GW279" s="409"/>
      <c r="GX279" s="409"/>
      <c r="GY279" s="409"/>
      <c r="GZ279" s="409"/>
      <c r="HA279" s="409"/>
      <c r="HB279" s="409"/>
      <c r="HC279" s="409"/>
      <c r="HD279" s="409"/>
      <c r="HE279" s="409"/>
      <c r="HF279" s="409"/>
      <c r="HG279" s="409"/>
      <c r="HH279" s="409"/>
      <c r="HI279" s="409"/>
      <c r="HJ279" s="409"/>
      <c r="HK279" s="409"/>
      <c r="HL279" s="409"/>
      <c r="HM279" s="409"/>
      <c r="HN279" s="409"/>
      <c r="HO279" s="409"/>
      <c r="HP279" s="409"/>
      <c r="HQ279" s="409"/>
      <c r="HR279" s="409"/>
      <c r="HS279" s="409"/>
      <c r="HT279" s="409"/>
      <c r="HU279" s="409"/>
      <c r="HV279" s="409"/>
      <c r="HW279" s="409"/>
      <c r="HX279" s="409"/>
      <c r="HY279" s="409"/>
      <c r="HZ279" s="409"/>
      <c r="IA279" s="409"/>
      <c r="IB279" s="409"/>
      <c r="IC279" s="409"/>
      <c r="ID279" s="409"/>
      <c r="IE279" s="409"/>
      <c r="IF279" s="409"/>
      <c r="IG279" s="409"/>
      <c r="IH279" s="409"/>
      <c r="II279" s="409"/>
      <c r="IJ279" s="409"/>
      <c r="IK279" s="409"/>
      <c r="IL279" s="409"/>
      <c r="IM279" s="409"/>
      <c r="IN279" s="409"/>
      <c r="IO279" s="409"/>
      <c r="IP279" s="409"/>
      <c r="IQ279" s="409"/>
      <c r="IR279" s="409"/>
      <c r="IS279" s="409"/>
      <c r="IT279" s="409"/>
      <c r="IU279" s="409"/>
      <c r="IV279" s="409"/>
    </row>
    <row r="280" spans="1:256" s="404" customFormat="1" ht="30">
      <c r="A280" s="67">
        <v>271</v>
      </c>
      <c r="B280" s="493" t="s">
        <v>4997</v>
      </c>
      <c r="C280" s="491" t="s">
        <v>1584</v>
      </c>
      <c r="D280" s="494" t="s">
        <v>1697</v>
      </c>
      <c r="E280" s="456" t="s">
        <v>5513</v>
      </c>
      <c r="F280" s="456" t="s">
        <v>5514</v>
      </c>
      <c r="G280" s="456" t="s">
        <v>5515</v>
      </c>
      <c r="H280" s="456" t="s">
        <v>5919</v>
      </c>
      <c r="I280" s="456" t="s">
        <v>311</v>
      </c>
      <c r="J280" s="435"/>
      <c r="K280" s="435"/>
      <c r="L280" s="338"/>
      <c r="M280" s="405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  <c r="AA280" s="409"/>
      <c r="AB280" s="409"/>
      <c r="AC280" s="409"/>
      <c r="AD280" s="409"/>
      <c r="AE280" s="409"/>
      <c r="AF280" s="409"/>
      <c r="AG280" s="409"/>
      <c r="AH280" s="409"/>
      <c r="AI280" s="409"/>
      <c r="AJ280" s="409"/>
      <c r="AK280" s="409"/>
      <c r="AL280" s="409"/>
      <c r="AM280" s="409"/>
      <c r="AN280" s="409"/>
      <c r="AO280" s="409"/>
      <c r="AP280" s="409"/>
      <c r="AQ280" s="409"/>
      <c r="AR280" s="409"/>
      <c r="AS280" s="409"/>
      <c r="AT280" s="409"/>
      <c r="AU280" s="409"/>
      <c r="AV280" s="409"/>
      <c r="AW280" s="409"/>
      <c r="AX280" s="409"/>
      <c r="AY280" s="409"/>
      <c r="AZ280" s="409"/>
      <c r="BA280" s="409"/>
      <c r="BB280" s="409"/>
      <c r="BC280" s="409"/>
      <c r="BD280" s="409"/>
      <c r="BE280" s="409"/>
      <c r="BF280" s="409"/>
      <c r="BG280" s="409"/>
      <c r="BH280" s="409"/>
      <c r="BI280" s="409"/>
      <c r="BJ280" s="409"/>
      <c r="BK280" s="409"/>
      <c r="BL280" s="409"/>
      <c r="BM280" s="409"/>
      <c r="BN280" s="409"/>
      <c r="BO280" s="409"/>
      <c r="BP280" s="409"/>
      <c r="BQ280" s="409"/>
      <c r="BR280" s="409"/>
      <c r="BS280" s="409"/>
      <c r="BT280" s="409"/>
      <c r="BU280" s="409"/>
      <c r="BV280" s="409"/>
      <c r="BW280" s="409"/>
      <c r="BX280" s="409"/>
      <c r="BY280" s="409"/>
      <c r="BZ280" s="409"/>
      <c r="CA280" s="409"/>
      <c r="CB280" s="409"/>
      <c r="CC280" s="409"/>
      <c r="CD280" s="409"/>
      <c r="CE280" s="409"/>
      <c r="CF280" s="409"/>
      <c r="CG280" s="409"/>
      <c r="CH280" s="409"/>
      <c r="CI280" s="409"/>
      <c r="CJ280" s="409"/>
      <c r="CK280" s="409"/>
      <c r="CL280" s="409"/>
      <c r="CM280" s="409"/>
      <c r="CN280" s="409"/>
      <c r="CO280" s="409"/>
      <c r="CP280" s="409"/>
      <c r="CQ280" s="409"/>
      <c r="CR280" s="409"/>
      <c r="CS280" s="409"/>
      <c r="CT280" s="409"/>
      <c r="CU280" s="409"/>
      <c r="CV280" s="409"/>
      <c r="CW280" s="409"/>
      <c r="CX280" s="409"/>
      <c r="CY280" s="409"/>
      <c r="CZ280" s="409"/>
      <c r="DA280" s="409"/>
      <c r="DB280" s="409"/>
      <c r="DC280" s="409"/>
      <c r="DD280" s="409"/>
      <c r="DE280" s="409"/>
      <c r="DF280" s="409"/>
      <c r="DG280" s="409"/>
      <c r="DH280" s="409"/>
      <c r="DI280" s="409"/>
      <c r="DJ280" s="409"/>
      <c r="DK280" s="409"/>
      <c r="DL280" s="409"/>
      <c r="DM280" s="409"/>
      <c r="DN280" s="409"/>
      <c r="DO280" s="409"/>
      <c r="DP280" s="409"/>
      <c r="DQ280" s="409"/>
      <c r="DR280" s="409"/>
      <c r="DS280" s="409"/>
      <c r="DT280" s="409"/>
      <c r="DU280" s="409"/>
      <c r="DV280" s="409"/>
      <c r="DW280" s="409"/>
      <c r="DX280" s="409"/>
      <c r="DY280" s="409"/>
      <c r="DZ280" s="409"/>
      <c r="EA280" s="409"/>
      <c r="EB280" s="409"/>
      <c r="EC280" s="409"/>
      <c r="ED280" s="409"/>
      <c r="EE280" s="409"/>
      <c r="EF280" s="409"/>
      <c r="EG280" s="409"/>
      <c r="EH280" s="409"/>
      <c r="EI280" s="409"/>
      <c r="EJ280" s="409"/>
      <c r="EK280" s="409"/>
      <c r="EL280" s="409"/>
      <c r="EM280" s="409"/>
      <c r="EN280" s="409"/>
      <c r="EO280" s="409"/>
      <c r="EP280" s="409"/>
      <c r="EQ280" s="409"/>
      <c r="ER280" s="409"/>
      <c r="ES280" s="409"/>
      <c r="ET280" s="409"/>
      <c r="EU280" s="409"/>
      <c r="EV280" s="409"/>
      <c r="EW280" s="409"/>
      <c r="EX280" s="409"/>
      <c r="EY280" s="409"/>
      <c r="EZ280" s="409"/>
      <c r="FA280" s="409"/>
      <c r="FB280" s="409"/>
      <c r="FC280" s="409"/>
      <c r="FD280" s="409"/>
      <c r="FE280" s="409"/>
      <c r="FF280" s="409"/>
      <c r="FG280" s="409"/>
      <c r="FH280" s="409"/>
      <c r="FI280" s="409"/>
      <c r="FJ280" s="409"/>
      <c r="FK280" s="409"/>
      <c r="FL280" s="409"/>
      <c r="FM280" s="409"/>
      <c r="FN280" s="409"/>
      <c r="FO280" s="409"/>
      <c r="FP280" s="409"/>
      <c r="FQ280" s="409"/>
      <c r="FR280" s="409"/>
      <c r="FS280" s="409"/>
      <c r="FT280" s="409"/>
      <c r="FU280" s="409"/>
      <c r="FV280" s="409"/>
      <c r="FW280" s="409"/>
      <c r="FX280" s="409"/>
      <c r="FY280" s="409"/>
      <c r="FZ280" s="409"/>
      <c r="GA280" s="409"/>
      <c r="GB280" s="409"/>
      <c r="GC280" s="409"/>
      <c r="GD280" s="409"/>
      <c r="GE280" s="409"/>
      <c r="GF280" s="409"/>
      <c r="GG280" s="409"/>
      <c r="GH280" s="409"/>
      <c r="GI280" s="409"/>
      <c r="GJ280" s="409"/>
      <c r="GK280" s="409"/>
      <c r="GL280" s="409"/>
      <c r="GM280" s="409"/>
      <c r="GN280" s="409"/>
      <c r="GO280" s="409"/>
      <c r="GP280" s="409"/>
      <c r="GQ280" s="409"/>
      <c r="GR280" s="409"/>
      <c r="GS280" s="409"/>
      <c r="GT280" s="409"/>
      <c r="GU280" s="409"/>
      <c r="GV280" s="409"/>
      <c r="GW280" s="409"/>
      <c r="GX280" s="409"/>
      <c r="GY280" s="409"/>
      <c r="GZ280" s="409"/>
      <c r="HA280" s="409"/>
      <c r="HB280" s="409"/>
      <c r="HC280" s="409"/>
      <c r="HD280" s="409"/>
      <c r="HE280" s="409"/>
      <c r="HF280" s="409"/>
      <c r="HG280" s="409"/>
      <c r="HH280" s="409"/>
      <c r="HI280" s="409"/>
      <c r="HJ280" s="409"/>
      <c r="HK280" s="409"/>
      <c r="HL280" s="409"/>
      <c r="HM280" s="409"/>
      <c r="HN280" s="409"/>
      <c r="HO280" s="409"/>
      <c r="HP280" s="409"/>
      <c r="HQ280" s="409"/>
      <c r="HR280" s="409"/>
      <c r="HS280" s="409"/>
      <c r="HT280" s="409"/>
      <c r="HU280" s="409"/>
      <c r="HV280" s="409"/>
      <c r="HW280" s="409"/>
      <c r="HX280" s="409"/>
      <c r="HY280" s="409"/>
      <c r="HZ280" s="409"/>
      <c r="IA280" s="409"/>
      <c r="IB280" s="409"/>
      <c r="IC280" s="409"/>
      <c r="ID280" s="409"/>
      <c r="IE280" s="409"/>
      <c r="IF280" s="409"/>
      <c r="IG280" s="409"/>
      <c r="IH280" s="409"/>
      <c r="II280" s="409"/>
      <c r="IJ280" s="409"/>
      <c r="IK280" s="409"/>
      <c r="IL280" s="409"/>
      <c r="IM280" s="409"/>
      <c r="IN280" s="409"/>
      <c r="IO280" s="409"/>
      <c r="IP280" s="409"/>
      <c r="IQ280" s="409"/>
      <c r="IR280" s="409"/>
      <c r="IS280" s="409"/>
      <c r="IT280" s="409"/>
      <c r="IU280" s="409"/>
      <c r="IV280" s="409"/>
    </row>
    <row r="281" spans="1:256" s="404" customFormat="1" ht="30">
      <c r="A281" s="67">
        <v>272</v>
      </c>
      <c r="B281" s="493" t="s">
        <v>4997</v>
      </c>
      <c r="C281" s="491" t="s">
        <v>1584</v>
      </c>
      <c r="D281" s="494" t="s">
        <v>1692</v>
      </c>
      <c r="E281" s="456" t="s">
        <v>371</v>
      </c>
      <c r="F281" s="456" t="s">
        <v>398</v>
      </c>
      <c r="G281" s="456" t="s">
        <v>5516</v>
      </c>
      <c r="H281" s="456" t="s">
        <v>5920</v>
      </c>
      <c r="I281" s="456" t="s">
        <v>311</v>
      </c>
      <c r="J281" s="435"/>
      <c r="K281" s="435"/>
      <c r="L281" s="338"/>
      <c r="M281" s="405"/>
      <c r="N281" s="409"/>
      <c r="O281" s="409"/>
      <c r="P281" s="409"/>
      <c r="Q281" s="409"/>
      <c r="R281" s="409"/>
      <c r="S281" s="409"/>
      <c r="T281" s="409"/>
      <c r="U281" s="409"/>
      <c r="V281" s="409"/>
      <c r="W281" s="409"/>
      <c r="X281" s="409"/>
      <c r="Y281" s="409"/>
      <c r="Z281" s="409"/>
      <c r="AA281" s="409"/>
      <c r="AB281" s="409"/>
      <c r="AC281" s="409"/>
      <c r="AD281" s="409"/>
      <c r="AE281" s="409"/>
      <c r="AF281" s="409"/>
      <c r="AG281" s="409"/>
      <c r="AH281" s="409"/>
      <c r="AI281" s="409"/>
      <c r="AJ281" s="409"/>
      <c r="AK281" s="409"/>
      <c r="AL281" s="409"/>
      <c r="AM281" s="409"/>
      <c r="AN281" s="409"/>
      <c r="AO281" s="409"/>
      <c r="AP281" s="409"/>
      <c r="AQ281" s="409"/>
      <c r="AR281" s="409"/>
      <c r="AS281" s="409"/>
      <c r="AT281" s="409"/>
      <c r="AU281" s="409"/>
      <c r="AV281" s="409"/>
      <c r="AW281" s="409"/>
      <c r="AX281" s="409"/>
      <c r="AY281" s="409"/>
      <c r="AZ281" s="409"/>
      <c r="BA281" s="409"/>
      <c r="BB281" s="409"/>
      <c r="BC281" s="409"/>
      <c r="BD281" s="409"/>
      <c r="BE281" s="409"/>
      <c r="BF281" s="409"/>
      <c r="BG281" s="409"/>
      <c r="BH281" s="409"/>
      <c r="BI281" s="409"/>
      <c r="BJ281" s="409"/>
      <c r="BK281" s="409"/>
      <c r="BL281" s="409"/>
      <c r="BM281" s="409"/>
      <c r="BN281" s="409"/>
      <c r="BO281" s="409"/>
      <c r="BP281" s="409"/>
      <c r="BQ281" s="409"/>
      <c r="BR281" s="409"/>
      <c r="BS281" s="409"/>
      <c r="BT281" s="409"/>
      <c r="BU281" s="409"/>
      <c r="BV281" s="409"/>
      <c r="BW281" s="409"/>
      <c r="BX281" s="409"/>
      <c r="BY281" s="409"/>
      <c r="BZ281" s="409"/>
      <c r="CA281" s="409"/>
      <c r="CB281" s="409"/>
      <c r="CC281" s="409"/>
      <c r="CD281" s="409"/>
      <c r="CE281" s="409"/>
      <c r="CF281" s="409"/>
      <c r="CG281" s="409"/>
      <c r="CH281" s="409"/>
      <c r="CI281" s="409"/>
      <c r="CJ281" s="409"/>
      <c r="CK281" s="409"/>
      <c r="CL281" s="409"/>
      <c r="CM281" s="409"/>
      <c r="CN281" s="409"/>
      <c r="CO281" s="409"/>
      <c r="CP281" s="409"/>
      <c r="CQ281" s="409"/>
      <c r="CR281" s="409"/>
      <c r="CS281" s="409"/>
      <c r="CT281" s="409"/>
      <c r="CU281" s="409"/>
      <c r="CV281" s="409"/>
      <c r="CW281" s="409"/>
      <c r="CX281" s="409"/>
      <c r="CY281" s="409"/>
      <c r="CZ281" s="409"/>
      <c r="DA281" s="409"/>
      <c r="DB281" s="409"/>
      <c r="DC281" s="409"/>
      <c r="DD281" s="409"/>
      <c r="DE281" s="409"/>
      <c r="DF281" s="409"/>
      <c r="DG281" s="409"/>
      <c r="DH281" s="409"/>
      <c r="DI281" s="409"/>
      <c r="DJ281" s="409"/>
      <c r="DK281" s="409"/>
      <c r="DL281" s="409"/>
      <c r="DM281" s="409"/>
      <c r="DN281" s="409"/>
      <c r="DO281" s="409"/>
      <c r="DP281" s="409"/>
      <c r="DQ281" s="409"/>
      <c r="DR281" s="409"/>
      <c r="DS281" s="409"/>
      <c r="DT281" s="409"/>
      <c r="DU281" s="409"/>
      <c r="DV281" s="409"/>
      <c r="DW281" s="409"/>
      <c r="DX281" s="409"/>
      <c r="DY281" s="409"/>
      <c r="DZ281" s="409"/>
      <c r="EA281" s="409"/>
      <c r="EB281" s="409"/>
      <c r="EC281" s="409"/>
      <c r="ED281" s="409"/>
      <c r="EE281" s="409"/>
      <c r="EF281" s="409"/>
      <c r="EG281" s="409"/>
      <c r="EH281" s="409"/>
      <c r="EI281" s="409"/>
      <c r="EJ281" s="409"/>
      <c r="EK281" s="409"/>
      <c r="EL281" s="409"/>
      <c r="EM281" s="409"/>
      <c r="EN281" s="409"/>
      <c r="EO281" s="409"/>
      <c r="EP281" s="409"/>
      <c r="EQ281" s="409"/>
      <c r="ER281" s="409"/>
      <c r="ES281" s="409"/>
      <c r="ET281" s="409"/>
      <c r="EU281" s="409"/>
      <c r="EV281" s="409"/>
      <c r="EW281" s="409"/>
      <c r="EX281" s="409"/>
      <c r="EY281" s="409"/>
      <c r="EZ281" s="409"/>
      <c r="FA281" s="409"/>
      <c r="FB281" s="409"/>
      <c r="FC281" s="409"/>
      <c r="FD281" s="409"/>
      <c r="FE281" s="409"/>
      <c r="FF281" s="409"/>
      <c r="FG281" s="409"/>
      <c r="FH281" s="409"/>
      <c r="FI281" s="409"/>
      <c r="FJ281" s="409"/>
      <c r="FK281" s="409"/>
      <c r="FL281" s="409"/>
      <c r="FM281" s="409"/>
      <c r="FN281" s="409"/>
      <c r="FO281" s="409"/>
      <c r="FP281" s="409"/>
      <c r="FQ281" s="409"/>
      <c r="FR281" s="409"/>
      <c r="FS281" s="409"/>
      <c r="FT281" s="409"/>
      <c r="FU281" s="409"/>
      <c r="FV281" s="409"/>
      <c r="FW281" s="409"/>
      <c r="FX281" s="409"/>
      <c r="FY281" s="409"/>
      <c r="FZ281" s="409"/>
      <c r="GA281" s="409"/>
      <c r="GB281" s="409"/>
      <c r="GC281" s="409"/>
      <c r="GD281" s="409"/>
      <c r="GE281" s="409"/>
      <c r="GF281" s="409"/>
      <c r="GG281" s="409"/>
      <c r="GH281" s="409"/>
      <c r="GI281" s="409"/>
      <c r="GJ281" s="409"/>
      <c r="GK281" s="409"/>
      <c r="GL281" s="409"/>
      <c r="GM281" s="409"/>
      <c r="GN281" s="409"/>
      <c r="GO281" s="409"/>
      <c r="GP281" s="409"/>
      <c r="GQ281" s="409"/>
      <c r="GR281" s="409"/>
      <c r="GS281" s="409"/>
      <c r="GT281" s="409"/>
      <c r="GU281" s="409"/>
      <c r="GV281" s="409"/>
      <c r="GW281" s="409"/>
      <c r="GX281" s="409"/>
      <c r="GY281" s="409"/>
      <c r="GZ281" s="409"/>
      <c r="HA281" s="409"/>
      <c r="HB281" s="409"/>
      <c r="HC281" s="409"/>
      <c r="HD281" s="409"/>
      <c r="HE281" s="409"/>
      <c r="HF281" s="409"/>
      <c r="HG281" s="409"/>
      <c r="HH281" s="409"/>
      <c r="HI281" s="409"/>
      <c r="HJ281" s="409"/>
      <c r="HK281" s="409"/>
      <c r="HL281" s="409"/>
      <c r="HM281" s="409"/>
      <c r="HN281" s="409"/>
      <c r="HO281" s="409"/>
      <c r="HP281" s="409"/>
      <c r="HQ281" s="409"/>
      <c r="HR281" s="409"/>
      <c r="HS281" s="409"/>
      <c r="HT281" s="409"/>
      <c r="HU281" s="409"/>
      <c r="HV281" s="409"/>
      <c r="HW281" s="409"/>
      <c r="HX281" s="409"/>
      <c r="HY281" s="409"/>
      <c r="HZ281" s="409"/>
      <c r="IA281" s="409"/>
      <c r="IB281" s="409"/>
      <c r="IC281" s="409"/>
      <c r="ID281" s="409"/>
      <c r="IE281" s="409"/>
      <c r="IF281" s="409"/>
      <c r="IG281" s="409"/>
      <c r="IH281" s="409"/>
      <c r="II281" s="409"/>
      <c r="IJ281" s="409"/>
      <c r="IK281" s="409"/>
      <c r="IL281" s="409"/>
      <c r="IM281" s="409"/>
      <c r="IN281" s="409"/>
      <c r="IO281" s="409"/>
      <c r="IP281" s="409"/>
      <c r="IQ281" s="409"/>
      <c r="IR281" s="409"/>
      <c r="IS281" s="409"/>
      <c r="IT281" s="409"/>
      <c r="IU281" s="409"/>
      <c r="IV281" s="409"/>
    </row>
    <row r="282" spans="1:256" s="404" customFormat="1" ht="30">
      <c r="A282" s="65">
        <v>273</v>
      </c>
      <c r="B282" s="493" t="s">
        <v>4997</v>
      </c>
      <c r="C282" s="491" t="s">
        <v>1584</v>
      </c>
      <c r="D282" s="494" t="s">
        <v>1647</v>
      </c>
      <c r="E282" s="456" t="s">
        <v>5517</v>
      </c>
      <c r="F282" s="456" t="s">
        <v>1615</v>
      </c>
      <c r="G282" s="456" t="s">
        <v>5518</v>
      </c>
      <c r="H282" s="456" t="s">
        <v>5921</v>
      </c>
      <c r="I282" s="456" t="s">
        <v>311</v>
      </c>
      <c r="J282" s="435"/>
      <c r="K282" s="435"/>
      <c r="L282" s="338"/>
      <c r="M282" s="405"/>
      <c r="N282" s="409"/>
      <c r="O282" s="409"/>
      <c r="P282" s="409"/>
      <c r="Q282" s="409"/>
      <c r="R282" s="409"/>
      <c r="S282" s="409"/>
      <c r="T282" s="409"/>
      <c r="U282" s="409"/>
      <c r="V282" s="409"/>
      <c r="W282" s="409"/>
      <c r="X282" s="409"/>
      <c r="Y282" s="409"/>
      <c r="Z282" s="409"/>
      <c r="AA282" s="409"/>
      <c r="AB282" s="409"/>
      <c r="AC282" s="409"/>
      <c r="AD282" s="409"/>
      <c r="AE282" s="409"/>
      <c r="AF282" s="409"/>
      <c r="AG282" s="409"/>
      <c r="AH282" s="409"/>
      <c r="AI282" s="409"/>
      <c r="AJ282" s="409"/>
      <c r="AK282" s="409"/>
      <c r="AL282" s="409"/>
      <c r="AM282" s="409"/>
      <c r="AN282" s="409"/>
      <c r="AO282" s="409"/>
      <c r="AP282" s="409"/>
      <c r="AQ282" s="409"/>
      <c r="AR282" s="409"/>
      <c r="AS282" s="409"/>
      <c r="AT282" s="409"/>
      <c r="AU282" s="409"/>
      <c r="AV282" s="409"/>
      <c r="AW282" s="409"/>
      <c r="AX282" s="409"/>
      <c r="AY282" s="409"/>
      <c r="AZ282" s="409"/>
      <c r="BA282" s="409"/>
      <c r="BB282" s="409"/>
      <c r="BC282" s="409"/>
      <c r="BD282" s="409"/>
      <c r="BE282" s="409"/>
      <c r="BF282" s="409"/>
      <c r="BG282" s="409"/>
      <c r="BH282" s="409"/>
      <c r="BI282" s="409"/>
      <c r="BJ282" s="409"/>
      <c r="BK282" s="409"/>
      <c r="BL282" s="409"/>
      <c r="BM282" s="409"/>
      <c r="BN282" s="409"/>
      <c r="BO282" s="409"/>
      <c r="BP282" s="409"/>
      <c r="BQ282" s="409"/>
      <c r="BR282" s="409"/>
      <c r="BS282" s="409"/>
      <c r="BT282" s="409"/>
      <c r="BU282" s="409"/>
      <c r="BV282" s="409"/>
      <c r="BW282" s="409"/>
      <c r="BX282" s="409"/>
      <c r="BY282" s="409"/>
      <c r="BZ282" s="409"/>
      <c r="CA282" s="409"/>
      <c r="CB282" s="409"/>
      <c r="CC282" s="409"/>
      <c r="CD282" s="409"/>
      <c r="CE282" s="409"/>
      <c r="CF282" s="409"/>
      <c r="CG282" s="409"/>
      <c r="CH282" s="409"/>
      <c r="CI282" s="409"/>
      <c r="CJ282" s="409"/>
      <c r="CK282" s="409"/>
      <c r="CL282" s="409"/>
      <c r="CM282" s="409"/>
      <c r="CN282" s="409"/>
      <c r="CO282" s="409"/>
      <c r="CP282" s="409"/>
      <c r="CQ282" s="409"/>
      <c r="CR282" s="409"/>
      <c r="CS282" s="409"/>
      <c r="CT282" s="409"/>
      <c r="CU282" s="409"/>
      <c r="CV282" s="409"/>
      <c r="CW282" s="409"/>
      <c r="CX282" s="409"/>
      <c r="CY282" s="409"/>
      <c r="CZ282" s="409"/>
      <c r="DA282" s="409"/>
      <c r="DB282" s="409"/>
      <c r="DC282" s="409"/>
      <c r="DD282" s="409"/>
      <c r="DE282" s="409"/>
      <c r="DF282" s="409"/>
      <c r="DG282" s="409"/>
      <c r="DH282" s="409"/>
      <c r="DI282" s="409"/>
      <c r="DJ282" s="409"/>
      <c r="DK282" s="409"/>
      <c r="DL282" s="409"/>
      <c r="DM282" s="409"/>
      <c r="DN282" s="409"/>
      <c r="DO282" s="409"/>
      <c r="DP282" s="409"/>
      <c r="DQ282" s="409"/>
      <c r="DR282" s="409"/>
      <c r="DS282" s="409"/>
      <c r="DT282" s="409"/>
      <c r="DU282" s="409"/>
      <c r="DV282" s="409"/>
      <c r="DW282" s="409"/>
      <c r="DX282" s="409"/>
      <c r="DY282" s="409"/>
      <c r="DZ282" s="409"/>
      <c r="EA282" s="409"/>
      <c r="EB282" s="409"/>
      <c r="EC282" s="409"/>
      <c r="ED282" s="409"/>
      <c r="EE282" s="409"/>
      <c r="EF282" s="409"/>
      <c r="EG282" s="409"/>
      <c r="EH282" s="409"/>
      <c r="EI282" s="409"/>
      <c r="EJ282" s="409"/>
      <c r="EK282" s="409"/>
      <c r="EL282" s="409"/>
      <c r="EM282" s="409"/>
      <c r="EN282" s="409"/>
      <c r="EO282" s="409"/>
      <c r="EP282" s="409"/>
      <c r="EQ282" s="409"/>
      <c r="ER282" s="409"/>
      <c r="ES282" s="409"/>
      <c r="ET282" s="409"/>
      <c r="EU282" s="409"/>
      <c r="EV282" s="409"/>
      <c r="EW282" s="409"/>
      <c r="EX282" s="409"/>
      <c r="EY282" s="409"/>
      <c r="EZ282" s="409"/>
      <c r="FA282" s="409"/>
      <c r="FB282" s="409"/>
      <c r="FC282" s="409"/>
      <c r="FD282" s="409"/>
      <c r="FE282" s="409"/>
      <c r="FF282" s="409"/>
      <c r="FG282" s="409"/>
      <c r="FH282" s="409"/>
      <c r="FI282" s="409"/>
      <c r="FJ282" s="409"/>
      <c r="FK282" s="409"/>
      <c r="FL282" s="409"/>
      <c r="FM282" s="409"/>
      <c r="FN282" s="409"/>
      <c r="FO282" s="409"/>
      <c r="FP282" s="409"/>
      <c r="FQ282" s="409"/>
      <c r="FR282" s="409"/>
      <c r="FS282" s="409"/>
      <c r="FT282" s="409"/>
      <c r="FU282" s="409"/>
      <c r="FV282" s="409"/>
      <c r="FW282" s="409"/>
      <c r="FX282" s="409"/>
      <c r="FY282" s="409"/>
      <c r="FZ282" s="409"/>
      <c r="GA282" s="409"/>
      <c r="GB282" s="409"/>
      <c r="GC282" s="409"/>
      <c r="GD282" s="409"/>
      <c r="GE282" s="409"/>
      <c r="GF282" s="409"/>
      <c r="GG282" s="409"/>
      <c r="GH282" s="409"/>
      <c r="GI282" s="409"/>
      <c r="GJ282" s="409"/>
      <c r="GK282" s="409"/>
      <c r="GL282" s="409"/>
      <c r="GM282" s="409"/>
      <c r="GN282" s="409"/>
      <c r="GO282" s="409"/>
      <c r="GP282" s="409"/>
      <c r="GQ282" s="409"/>
      <c r="GR282" s="409"/>
      <c r="GS282" s="409"/>
      <c r="GT282" s="409"/>
      <c r="GU282" s="409"/>
      <c r="GV282" s="409"/>
      <c r="GW282" s="409"/>
      <c r="GX282" s="409"/>
      <c r="GY282" s="409"/>
      <c r="GZ282" s="409"/>
      <c r="HA282" s="409"/>
      <c r="HB282" s="409"/>
      <c r="HC282" s="409"/>
      <c r="HD282" s="409"/>
      <c r="HE282" s="409"/>
      <c r="HF282" s="409"/>
      <c r="HG282" s="409"/>
      <c r="HH282" s="409"/>
      <c r="HI282" s="409"/>
      <c r="HJ282" s="409"/>
      <c r="HK282" s="409"/>
      <c r="HL282" s="409"/>
      <c r="HM282" s="409"/>
      <c r="HN282" s="409"/>
      <c r="HO282" s="409"/>
      <c r="HP282" s="409"/>
      <c r="HQ282" s="409"/>
      <c r="HR282" s="409"/>
      <c r="HS282" s="409"/>
      <c r="HT282" s="409"/>
      <c r="HU282" s="409"/>
      <c r="HV282" s="409"/>
      <c r="HW282" s="409"/>
      <c r="HX282" s="409"/>
      <c r="HY282" s="409"/>
      <c r="HZ282" s="409"/>
      <c r="IA282" s="409"/>
      <c r="IB282" s="409"/>
      <c r="IC282" s="409"/>
      <c r="ID282" s="409"/>
      <c r="IE282" s="409"/>
      <c r="IF282" s="409"/>
      <c r="IG282" s="409"/>
      <c r="IH282" s="409"/>
      <c r="II282" s="409"/>
      <c r="IJ282" s="409"/>
      <c r="IK282" s="409"/>
      <c r="IL282" s="409"/>
      <c r="IM282" s="409"/>
      <c r="IN282" s="409"/>
      <c r="IO282" s="409"/>
      <c r="IP282" s="409"/>
      <c r="IQ282" s="409"/>
      <c r="IR282" s="409"/>
      <c r="IS282" s="409"/>
      <c r="IT282" s="409"/>
      <c r="IU282" s="409"/>
      <c r="IV282" s="409"/>
    </row>
    <row r="283" spans="1:256" s="404" customFormat="1" ht="30">
      <c r="A283" s="67">
        <v>274</v>
      </c>
      <c r="B283" s="493" t="s">
        <v>4997</v>
      </c>
      <c r="C283" s="491" t="s">
        <v>1584</v>
      </c>
      <c r="D283" s="494" t="s">
        <v>817</v>
      </c>
      <c r="E283" s="456" t="s">
        <v>5519</v>
      </c>
      <c r="F283" s="456" t="s">
        <v>5248</v>
      </c>
      <c r="G283" s="456" t="s">
        <v>5520</v>
      </c>
      <c r="H283" s="456" t="s">
        <v>5922</v>
      </c>
      <c r="I283" s="456" t="s">
        <v>311</v>
      </c>
      <c r="J283" s="435"/>
      <c r="K283" s="435"/>
      <c r="L283" s="338"/>
      <c r="M283" s="405"/>
      <c r="N283" s="409"/>
      <c r="O283" s="409"/>
      <c r="P283" s="409"/>
      <c r="Q283" s="409"/>
      <c r="R283" s="409"/>
      <c r="S283" s="409"/>
      <c r="T283" s="409"/>
      <c r="U283" s="409"/>
      <c r="V283" s="409"/>
      <c r="W283" s="409"/>
      <c r="X283" s="409"/>
      <c r="Y283" s="409"/>
      <c r="Z283" s="409"/>
      <c r="AA283" s="409"/>
      <c r="AB283" s="409"/>
      <c r="AC283" s="409"/>
      <c r="AD283" s="409"/>
      <c r="AE283" s="409"/>
      <c r="AF283" s="409"/>
      <c r="AG283" s="409"/>
      <c r="AH283" s="409"/>
      <c r="AI283" s="409"/>
      <c r="AJ283" s="409"/>
      <c r="AK283" s="409"/>
      <c r="AL283" s="409"/>
      <c r="AM283" s="409"/>
      <c r="AN283" s="409"/>
      <c r="AO283" s="409"/>
      <c r="AP283" s="409"/>
      <c r="AQ283" s="409"/>
      <c r="AR283" s="409"/>
      <c r="AS283" s="409"/>
      <c r="AT283" s="409"/>
      <c r="AU283" s="409"/>
      <c r="AV283" s="409"/>
      <c r="AW283" s="409"/>
      <c r="AX283" s="409"/>
      <c r="AY283" s="409"/>
      <c r="AZ283" s="409"/>
      <c r="BA283" s="409"/>
      <c r="BB283" s="409"/>
      <c r="BC283" s="409"/>
      <c r="BD283" s="409"/>
      <c r="BE283" s="409"/>
      <c r="BF283" s="409"/>
      <c r="BG283" s="409"/>
      <c r="BH283" s="409"/>
      <c r="BI283" s="409"/>
      <c r="BJ283" s="409"/>
      <c r="BK283" s="409"/>
      <c r="BL283" s="409"/>
      <c r="BM283" s="409"/>
      <c r="BN283" s="409"/>
      <c r="BO283" s="409"/>
      <c r="BP283" s="409"/>
      <c r="BQ283" s="409"/>
      <c r="BR283" s="409"/>
      <c r="BS283" s="409"/>
      <c r="BT283" s="409"/>
      <c r="BU283" s="409"/>
      <c r="BV283" s="409"/>
      <c r="BW283" s="409"/>
      <c r="BX283" s="409"/>
      <c r="BY283" s="409"/>
      <c r="BZ283" s="409"/>
      <c r="CA283" s="409"/>
      <c r="CB283" s="409"/>
      <c r="CC283" s="409"/>
      <c r="CD283" s="409"/>
      <c r="CE283" s="409"/>
      <c r="CF283" s="409"/>
      <c r="CG283" s="409"/>
      <c r="CH283" s="409"/>
      <c r="CI283" s="409"/>
      <c r="CJ283" s="409"/>
      <c r="CK283" s="409"/>
      <c r="CL283" s="409"/>
      <c r="CM283" s="409"/>
      <c r="CN283" s="409"/>
      <c r="CO283" s="409"/>
      <c r="CP283" s="409"/>
      <c r="CQ283" s="409"/>
      <c r="CR283" s="409"/>
      <c r="CS283" s="409"/>
      <c r="CT283" s="409"/>
      <c r="CU283" s="409"/>
      <c r="CV283" s="409"/>
      <c r="CW283" s="409"/>
      <c r="CX283" s="409"/>
      <c r="CY283" s="409"/>
      <c r="CZ283" s="409"/>
      <c r="DA283" s="409"/>
      <c r="DB283" s="409"/>
      <c r="DC283" s="409"/>
      <c r="DD283" s="409"/>
      <c r="DE283" s="409"/>
      <c r="DF283" s="409"/>
      <c r="DG283" s="409"/>
      <c r="DH283" s="409"/>
      <c r="DI283" s="409"/>
      <c r="DJ283" s="409"/>
      <c r="DK283" s="409"/>
      <c r="DL283" s="409"/>
      <c r="DM283" s="409"/>
      <c r="DN283" s="409"/>
      <c r="DO283" s="409"/>
      <c r="DP283" s="409"/>
      <c r="DQ283" s="409"/>
      <c r="DR283" s="409"/>
      <c r="DS283" s="409"/>
      <c r="DT283" s="409"/>
      <c r="DU283" s="409"/>
      <c r="DV283" s="409"/>
      <c r="DW283" s="409"/>
      <c r="DX283" s="409"/>
      <c r="DY283" s="409"/>
      <c r="DZ283" s="409"/>
      <c r="EA283" s="409"/>
      <c r="EB283" s="409"/>
      <c r="EC283" s="409"/>
      <c r="ED283" s="409"/>
      <c r="EE283" s="409"/>
      <c r="EF283" s="409"/>
      <c r="EG283" s="409"/>
      <c r="EH283" s="409"/>
      <c r="EI283" s="409"/>
      <c r="EJ283" s="409"/>
      <c r="EK283" s="409"/>
      <c r="EL283" s="409"/>
      <c r="EM283" s="409"/>
      <c r="EN283" s="409"/>
      <c r="EO283" s="409"/>
      <c r="EP283" s="409"/>
      <c r="EQ283" s="409"/>
      <c r="ER283" s="409"/>
      <c r="ES283" s="409"/>
      <c r="ET283" s="409"/>
      <c r="EU283" s="409"/>
      <c r="EV283" s="409"/>
      <c r="EW283" s="409"/>
      <c r="EX283" s="409"/>
      <c r="EY283" s="409"/>
      <c r="EZ283" s="409"/>
      <c r="FA283" s="409"/>
      <c r="FB283" s="409"/>
      <c r="FC283" s="409"/>
      <c r="FD283" s="409"/>
      <c r="FE283" s="409"/>
      <c r="FF283" s="409"/>
      <c r="FG283" s="409"/>
      <c r="FH283" s="409"/>
      <c r="FI283" s="409"/>
      <c r="FJ283" s="409"/>
      <c r="FK283" s="409"/>
      <c r="FL283" s="409"/>
      <c r="FM283" s="409"/>
      <c r="FN283" s="409"/>
      <c r="FO283" s="409"/>
      <c r="FP283" s="409"/>
      <c r="FQ283" s="409"/>
      <c r="FR283" s="409"/>
      <c r="FS283" s="409"/>
      <c r="FT283" s="409"/>
      <c r="FU283" s="409"/>
      <c r="FV283" s="409"/>
      <c r="FW283" s="409"/>
      <c r="FX283" s="409"/>
      <c r="FY283" s="409"/>
      <c r="FZ283" s="409"/>
      <c r="GA283" s="409"/>
      <c r="GB283" s="409"/>
      <c r="GC283" s="409"/>
      <c r="GD283" s="409"/>
      <c r="GE283" s="409"/>
      <c r="GF283" s="409"/>
      <c r="GG283" s="409"/>
      <c r="GH283" s="409"/>
      <c r="GI283" s="409"/>
      <c r="GJ283" s="409"/>
      <c r="GK283" s="409"/>
      <c r="GL283" s="409"/>
      <c r="GM283" s="409"/>
      <c r="GN283" s="409"/>
      <c r="GO283" s="409"/>
      <c r="GP283" s="409"/>
      <c r="GQ283" s="409"/>
      <c r="GR283" s="409"/>
      <c r="GS283" s="409"/>
      <c r="GT283" s="409"/>
      <c r="GU283" s="409"/>
      <c r="GV283" s="409"/>
      <c r="GW283" s="409"/>
      <c r="GX283" s="409"/>
      <c r="GY283" s="409"/>
      <c r="GZ283" s="409"/>
      <c r="HA283" s="409"/>
      <c r="HB283" s="409"/>
      <c r="HC283" s="409"/>
      <c r="HD283" s="409"/>
      <c r="HE283" s="409"/>
      <c r="HF283" s="409"/>
      <c r="HG283" s="409"/>
      <c r="HH283" s="409"/>
      <c r="HI283" s="409"/>
      <c r="HJ283" s="409"/>
      <c r="HK283" s="409"/>
      <c r="HL283" s="409"/>
      <c r="HM283" s="409"/>
      <c r="HN283" s="409"/>
      <c r="HO283" s="409"/>
      <c r="HP283" s="409"/>
      <c r="HQ283" s="409"/>
      <c r="HR283" s="409"/>
      <c r="HS283" s="409"/>
      <c r="HT283" s="409"/>
      <c r="HU283" s="409"/>
      <c r="HV283" s="409"/>
      <c r="HW283" s="409"/>
      <c r="HX283" s="409"/>
      <c r="HY283" s="409"/>
      <c r="HZ283" s="409"/>
      <c r="IA283" s="409"/>
      <c r="IB283" s="409"/>
      <c r="IC283" s="409"/>
      <c r="ID283" s="409"/>
      <c r="IE283" s="409"/>
      <c r="IF283" s="409"/>
      <c r="IG283" s="409"/>
      <c r="IH283" s="409"/>
      <c r="II283" s="409"/>
      <c r="IJ283" s="409"/>
      <c r="IK283" s="409"/>
      <c r="IL283" s="409"/>
      <c r="IM283" s="409"/>
      <c r="IN283" s="409"/>
      <c r="IO283" s="409"/>
      <c r="IP283" s="409"/>
      <c r="IQ283" s="409"/>
      <c r="IR283" s="409"/>
      <c r="IS283" s="409"/>
      <c r="IT283" s="409"/>
      <c r="IU283" s="409"/>
      <c r="IV283" s="409"/>
    </row>
    <row r="284" spans="1:256" s="404" customFormat="1" ht="30">
      <c r="A284" s="67">
        <v>275</v>
      </c>
      <c r="B284" s="493" t="s">
        <v>4997</v>
      </c>
      <c r="C284" s="491" t="s">
        <v>1584</v>
      </c>
      <c r="D284" s="494" t="s">
        <v>4538</v>
      </c>
      <c r="E284" s="456" t="s">
        <v>5521</v>
      </c>
      <c r="F284" s="456" t="s">
        <v>533</v>
      </c>
      <c r="G284" s="456" t="s">
        <v>5522</v>
      </c>
      <c r="H284" s="456" t="s">
        <v>5923</v>
      </c>
      <c r="I284" s="456" t="s">
        <v>311</v>
      </c>
      <c r="J284" s="435"/>
      <c r="K284" s="435"/>
      <c r="L284" s="338"/>
      <c r="M284" s="405"/>
      <c r="N284" s="409"/>
      <c r="O284" s="409"/>
      <c r="P284" s="409"/>
      <c r="Q284" s="409"/>
      <c r="R284" s="409"/>
      <c r="S284" s="409"/>
      <c r="T284" s="409"/>
      <c r="U284" s="409"/>
      <c r="V284" s="409"/>
      <c r="W284" s="409"/>
      <c r="X284" s="409"/>
      <c r="Y284" s="409"/>
      <c r="Z284" s="409"/>
      <c r="AA284" s="409"/>
      <c r="AB284" s="409"/>
      <c r="AC284" s="409"/>
      <c r="AD284" s="409"/>
      <c r="AE284" s="409"/>
      <c r="AF284" s="409"/>
      <c r="AG284" s="409"/>
      <c r="AH284" s="409"/>
      <c r="AI284" s="409"/>
      <c r="AJ284" s="409"/>
      <c r="AK284" s="409"/>
      <c r="AL284" s="409"/>
      <c r="AM284" s="409"/>
      <c r="AN284" s="409"/>
      <c r="AO284" s="409"/>
      <c r="AP284" s="409"/>
      <c r="AQ284" s="409"/>
      <c r="AR284" s="409"/>
      <c r="AS284" s="409"/>
      <c r="AT284" s="409"/>
      <c r="AU284" s="409"/>
      <c r="AV284" s="409"/>
      <c r="AW284" s="409"/>
      <c r="AX284" s="409"/>
      <c r="AY284" s="409"/>
      <c r="AZ284" s="409"/>
      <c r="BA284" s="409"/>
      <c r="BB284" s="409"/>
      <c r="BC284" s="409"/>
      <c r="BD284" s="409"/>
      <c r="BE284" s="409"/>
      <c r="BF284" s="409"/>
      <c r="BG284" s="409"/>
      <c r="BH284" s="409"/>
      <c r="BI284" s="409"/>
      <c r="BJ284" s="409"/>
      <c r="BK284" s="409"/>
      <c r="BL284" s="409"/>
      <c r="BM284" s="409"/>
      <c r="BN284" s="409"/>
      <c r="BO284" s="409"/>
      <c r="BP284" s="409"/>
      <c r="BQ284" s="409"/>
      <c r="BR284" s="409"/>
      <c r="BS284" s="409"/>
      <c r="BT284" s="409"/>
      <c r="BU284" s="409"/>
      <c r="BV284" s="409"/>
      <c r="BW284" s="409"/>
      <c r="BX284" s="409"/>
      <c r="BY284" s="409"/>
      <c r="BZ284" s="409"/>
      <c r="CA284" s="409"/>
      <c r="CB284" s="409"/>
      <c r="CC284" s="409"/>
      <c r="CD284" s="409"/>
      <c r="CE284" s="409"/>
      <c r="CF284" s="409"/>
      <c r="CG284" s="409"/>
      <c r="CH284" s="409"/>
      <c r="CI284" s="409"/>
      <c r="CJ284" s="409"/>
      <c r="CK284" s="409"/>
      <c r="CL284" s="409"/>
      <c r="CM284" s="409"/>
      <c r="CN284" s="409"/>
      <c r="CO284" s="409"/>
      <c r="CP284" s="409"/>
      <c r="CQ284" s="409"/>
      <c r="CR284" s="409"/>
      <c r="CS284" s="409"/>
      <c r="CT284" s="409"/>
      <c r="CU284" s="409"/>
      <c r="CV284" s="409"/>
      <c r="CW284" s="409"/>
      <c r="CX284" s="409"/>
      <c r="CY284" s="409"/>
      <c r="CZ284" s="409"/>
      <c r="DA284" s="409"/>
      <c r="DB284" s="409"/>
      <c r="DC284" s="409"/>
      <c r="DD284" s="409"/>
      <c r="DE284" s="409"/>
      <c r="DF284" s="409"/>
      <c r="DG284" s="409"/>
      <c r="DH284" s="409"/>
      <c r="DI284" s="409"/>
      <c r="DJ284" s="409"/>
      <c r="DK284" s="409"/>
      <c r="DL284" s="409"/>
      <c r="DM284" s="409"/>
      <c r="DN284" s="409"/>
      <c r="DO284" s="409"/>
      <c r="DP284" s="409"/>
      <c r="DQ284" s="409"/>
      <c r="DR284" s="409"/>
      <c r="DS284" s="409"/>
      <c r="DT284" s="409"/>
      <c r="DU284" s="409"/>
      <c r="DV284" s="409"/>
      <c r="DW284" s="409"/>
      <c r="DX284" s="409"/>
      <c r="DY284" s="409"/>
      <c r="DZ284" s="409"/>
      <c r="EA284" s="409"/>
      <c r="EB284" s="409"/>
      <c r="EC284" s="409"/>
      <c r="ED284" s="409"/>
      <c r="EE284" s="409"/>
      <c r="EF284" s="409"/>
      <c r="EG284" s="409"/>
      <c r="EH284" s="409"/>
      <c r="EI284" s="409"/>
      <c r="EJ284" s="409"/>
      <c r="EK284" s="409"/>
      <c r="EL284" s="409"/>
      <c r="EM284" s="409"/>
      <c r="EN284" s="409"/>
      <c r="EO284" s="409"/>
      <c r="EP284" s="409"/>
      <c r="EQ284" s="409"/>
      <c r="ER284" s="409"/>
      <c r="ES284" s="409"/>
      <c r="ET284" s="409"/>
      <c r="EU284" s="409"/>
      <c r="EV284" s="409"/>
      <c r="EW284" s="409"/>
      <c r="EX284" s="409"/>
      <c r="EY284" s="409"/>
      <c r="EZ284" s="409"/>
      <c r="FA284" s="409"/>
      <c r="FB284" s="409"/>
      <c r="FC284" s="409"/>
      <c r="FD284" s="409"/>
      <c r="FE284" s="409"/>
      <c r="FF284" s="409"/>
      <c r="FG284" s="409"/>
      <c r="FH284" s="409"/>
      <c r="FI284" s="409"/>
      <c r="FJ284" s="409"/>
      <c r="FK284" s="409"/>
      <c r="FL284" s="409"/>
      <c r="FM284" s="409"/>
      <c r="FN284" s="409"/>
      <c r="FO284" s="409"/>
      <c r="FP284" s="409"/>
      <c r="FQ284" s="409"/>
      <c r="FR284" s="409"/>
      <c r="FS284" s="409"/>
      <c r="FT284" s="409"/>
      <c r="FU284" s="409"/>
      <c r="FV284" s="409"/>
      <c r="FW284" s="409"/>
      <c r="FX284" s="409"/>
      <c r="FY284" s="409"/>
      <c r="FZ284" s="409"/>
      <c r="GA284" s="409"/>
      <c r="GB284" s="409"/>
      <c r="GC284" s="409"/>
      <c r="GD284" s="409"/>
      <c r="GE284" s="409"/>
      <c r="GF284" s="409"/>
      <c r="GG284" s="409"/>
      <c r="GH284" s="409"/>
      <c r="GI284" s="409"/>
      <c r="GJ284" s="409"/>
      <c r="GK284" s="409"/>
      <c r="GL284" s="409"/>
      <c r="GM284" s="409"/>
      <c r="GN284" s="409"/>
      <c r="GO284" s="409"/>
      <c r="GP284" s="409"/>
      <c r="GQ284" s="409"/>
      <c r="GR284" s="409"/>
      <c r="GS284" s="409"/>
      <c r="GT284" s="409"/>
      <c r="GU284" s="409"/>
      <c r="GV284" s="409"/>
      <c r="GW284" s="409"/>
      <c r="GX284" s="409"/>
      <c r="GY284" s="409"/>
      <c r="GZ284" s="409"/>
      <c r="HA284" s="409"/>
      <c r="HB284" s="409"/>
      <c r="HC284" s="409"/>
      <c r="HD284" s="409"/>
      <c r="HE284" s="409"/>
      <c r="HF284" s="409"/>
      <c r="HG284" s="409"/>
      <c r="HH284" s="409"/>
      <c r="HI284" s="409"/>
      <c r="HJ284" s="409"/>
      <c r="HK284" s="409"/>
      <c r="HL284" s="409"/>
      <c r="HM284" s="409"/>
      <c r="HN284" s="409"/>
      <c r="HO284" s="409"/>
      <c r="HP284" s="409"/>
      <c r="HQ284" s="409"/>
      <c r="HR284" s="409"/>
      <c r="HS284" s="409"/>
      <c r="HT284" s="409"/>
      <c r="HU284" s="409"/>
      <c r="HV284" s="409"/>
      <c r="HW284" s="409"/>
      <c r="HX284" s="409"/>
      <c r="HY284" s="409"/>
      <c r="HZ284" s="409"/>
      <c r="IA284" s="409"/>
      <c r="IB284" s="409"/>
      <c r="IC284" s="409"/>
      <c r="ID284" s="409"/>
      <c r="IE284" s="409"/>
      <c r="IF284" s="409"/>
      <c r="IG284" s="409"/>
      <c r="IH284" s="409"/>
      <c r="II284" s="409"/>
      <c r="IJ284" s="409"/>
      <c r="IK284" s="409"/>
      <c r="IL284" s="409"/>
      <c r="IM284" s="409"/>
      <c r="IN284" s="409"/>
      <c r="IO284" s="409"/>
      <c r="IP284" s="409"/>
      <c r="IQ284" s="409"/>
      <c r="IR284" s="409"/>
      <c r="IS284" s="409"/>
      <c r="IT284" s="409"/>
      <c r="IU284" s="409"/>
      <c r="IV284" s="409"/>
    </row>
    <row r="285" spans="1:256" s="404" customFormat="1" ht="30">
      <c r="A285" s="65">
        <v>276</v>
      </c>
      <c r="B285" s="493" t="s">
        <v>4997</v>
      </c>
      <c r="C285" s="491" t="s">
        <v>1584</v>
      </c>
      <c r="D285" s="494" t="s">
        <v>1622</v>
      </c>
      <c r="E285" s="456" t="s">
        <v>1696</v>
      </c>
      <c r="F285" s="456" t="s">
        <v>318</v>
      </c>
      <c r="G285" s="456" t="s">
        <v>5523</v>
      </c>
      <c r="H285" s="456" t="s">
        <v>5924</v>
      </c>
      <c r="I285" s="456" t="s">
        <v>311</v>
      </c>
      <c r="J285" s="435"/>
      <c r="K285" s="435"/>
      <c r="L285" s="338"/>
      <c r="M285" s="405"/>
      <c r="N285" s="409"/>
      <c r="O285" s="409"/>
      <c r="P285" s="409"/>
      <c r="Q285" s="409"/>
      <c r="R285" s="409"/>
      <c r="S285" s="409"/>
      <c r="T285" s="409"/>
      <c r="U285" s="409"/>
      <c r="V285" s="409"/>
      <c r="W285" s="409"/>
      <c r="X285" s="409"/>
      <c r="Y285" s="409"/>
      <c r="Z285" s="409"/>
      <c r="AA285" s="409"/>
      <c r="AB285" s="409"/>
      <c r="AC285" s="409"/>
      <c r="AD285" s="409"/>
      <c r="AE285" s="409"/>
      <c r="AF285" s="409"/>
      <c r="AG285" s="409"/>
      <c r="AH285" s="409"/>
      <c r="AI285" s="409"/>
      <c r="AJ285" s="409"/>
      <c r="AK285" s="409"/>
      <c r="AL285" s="409"/>
      <c r="AM285" s="409"/>
      <c r="AN285" s="409"/>
      <c r="AO285" s="409"/>
      <c r="AP285" s="409"/>
      <c r="AQ285" s="409"/>
      <c r="AR285" s="409"/>
      <c r="AS285" s="409"/>
      <c r="AT285" s="409"/>
      <c r="AU285" s="409"/>
      <c r="AV285" s="409"/>
      <c r="AW285" s="409"/>
      <c r="AX285" s="409"/>
      <c r="AY285" s="409"/>
      <c r="AZ285" s="409"/>
      <c r="BA285" s="409"/>
      <c r="BB285" s="409"/>
      <c r="BC285" s="409"/>
      <c r="BD285" s="409"/>
      <c r="BE285" s="409"/>
      <c r="BF285" s="409"/>
      <c r="BG285" s="409"/>
      <c r="BH285" s="409"/>
      <c r="BI285" s="409"/>
      <c r="BJ285" s="409"/>
      <c r="BK285" s="409"/>
      <c r="BL285" s="409"/>
      <c r="BM285" s="409"/>
      <c r="BN285" s="409"/>
      <c r="BO285" s="409"/>
      <c r="BP285" s="409"/>
      <c r="BQ285" s="409"/>
      <c r="BR285" s="409"/>
      <c r="BS285" s="409"/>
      <c r="BT285" s="409"/>
      <c r="BU285" s="409"/>
      <c r="BV285" s="409"/>
      <c r="BW285" s="409"/>
      <c r="BX285" s="409"/>
      <c r="BY285" s="409"/>
      <c r="BZ285" s="409"/>
      <c r="CA285" s="409"/>
      <c r="CB285" s="409"/>
      <c r="CC285" s="409"/>
      <c r="CD285" s="409"/>
      <c r="CE285" s="409"/>
      <c r="CF285" s="409"/>
      <c r="CG285" s="409"/>
      <c r="CH285" s="409"/>
      <c r="CI285" s="409"/>
      <c r="CJ285" s="409"/>
      <c r="CK285" s="409"/>
      <c r="CL285" s="409"/>
      <c r="CM285" s="409"/>
      <c r="CN285" s="409"/>
      <c r="CO285" s="409"/>
      <c r="CP285" s="409"/>
      <c r="CQ285" s="409"/>
      <c r="CR285" s="409"/>
      <c r="CS285" s="409"/>
      <c r="CT285" s="409"/>
      <c r="CU285" s="409"/>
      <c r="CV285" s="409"/>
      <c r="CW285" s="409"/>
      <c r="CX285" s="409"/>
      <c r="CY285" s="409"/>
      <c r="CZ285" s="409"/>
      <c r="DA285" s="409"/>
      <c r="DB285" s="409"/>
      <c r="DC285" s="409"/>
      <c r="DD285" s="409"/>
      <c r="DE285" s="409"/>
      <c r="DF285" s="409"/>
      <c r="DG285" s="409"/>
      <c r="DH285" s="409"/>
      <c r="DI285" s="409"/>
      <c r="DJ285" s="409"/>
      <c r="DK285" s="409"/>
      <c r="DL285" s="409"/>
      <c r="DM285" s="409"/>
      <c r="DN285" s="409"/>
      <c r="DO285" s="409"/>
      <c r="DP285" s="409"/>
      <c r="DQ285" s="409"/>
      <c r="DR285" s="409"/>
      <c r="DS285" s="409"/>
      <c r="DT285" s="409"/>
      <c r="DU285" s="409"/>
      <c r="DV285" s="409"/>
      <c r="DW285" s="409"/>
      <c r="DX285" s="409"/>
      <c r="DY285" s="409"/>
      <c r="DZ285" s="409"/>
      <c r="EA285" s="409"/>
      <c r="EB285" s="409"/>
      <c r="EC285" s="409"/>
      <c r="ED285" s="409"/>
      <c r="EE285" s="409"/>
      <c r="EF285" s="409"/>
      <c r="EG285" s="409"/>
      <c r="EH285" s="409"/>
      <c r="EI285" s="409"/>
      <c r="EJ285" s="409"/>
      <c r="EK285" s="409"/>
      <c r="EL285" s="409"/>
      <c r="EM285" s="409"/>
      <c r="EN285" s="409"/>
      <c r="EO285" s="409"/>
      <c r="EP285" s="409"/>
      <c r="EQ285" s="409"/>
      <c r="ER285" s="409"/>
      <c r="ES285" s="409"/>
      <c r="ET285" s="409"/>
      <c r="EU285" s="409"/>
      <c r="EV285" s="409"/>
      <c r="EW285" s="409"/>
      <c r="EX285" s="409"/>
      <c r="EY285" s="409"/>
      <c r="EZ285" s="409"/>
      <c r="FA285" s="409"/>
      <c r="FB285" s="409"/>
      <c r="FC285" s="409"/>
      <c r="FD285" s="409"/>
      <c r="FE285" s="409"/>
      <c r="FF285" s="409"/>
      <c r="FG285" s="409"/>
      <c r="FH285" s="409"/>
      <c r="FI285" s="409"/>
      <c r="FJ285" s="409"/>
      <c r="FK285" s="409"/>
      <c r="FL285" s="409"/>
      <c r="FM285" s="409"/>
      <c r="FN285" s="409"/>
      <c r="FO285" s="409"/>
      <c r="FP285" s="409"/>
      <c r="FQ285" s="409"/>
      <c r="FR285" s="409"/>
      <c r="FS285" s="409"/>
      <c r="FT285" s="409"/>
      <c r="FU285" s="409"/>
      <c r="FV285" s="409"/>
      <c r="FW285" s="409"/>
      <c r="FX285" s="409"/>
      <c r="FY285" s="409"/>
      <c r="FZ285" s="409"/>
      <c r="GA285" s="409"/>
      <c r="GB285" s="409"/>
      <c r="GC285" s="409"/>
      <c r="GD285" s="409"/>
      <c r="GE285" s="409"/>
      <c r="GF285" s="409"/>
      <c r="GG285" s="409"/>
      <c r="GH285" s="409"/>
      <c r="GI285" s="409"/>
      <c r="GJ285" s="409"/>
      <c r="GK285" s="409"/>
      <c r="GL285" s="409"/>
      <c r="GM285" s="409"/>
      <c r="GN285" s="409"/>
      <c r="GO285" s="409"/>
      <c r="GP285" s="409"/>
      <c r="GQ285" s="409"/>
      <c r="GR285" s="409"/>
      <c r="GS285" s="409"/>
      <c r="GT285" s="409"/>
      <c r="GU285" s="409"/>
      <c r="GV285" s="409"/>
      <c r="GW285" s="409"/>
      <c r="GX285" s="409"/>
      <c r="GY285" s="409"/>
      <c r="GZ285" s="409"/>
      <c r="HA285" s="409"/>
      <c r="HB285" s="409"/>
      <c r="HC285" s="409"/>
      <c r="HD285" s="409"/>
      <c r="HE285" s="409"/>
      <c r="HF285" s="409"/>
      <c r="HG285" s="409"/>
      <c r="HH285" s="409"/>
      <c r="HI285" s="409"/>
      <c r="HJ285" s="409"/>
      <c r="HK285" s="409"/>
      <c r="HL285" s="409"/>
      <c r="HM285" s="409"/>
      <c r="HN285" s="409"/>
      <c r="HO285" s="409"/>
      <c r="HP285" s="409"/>
      <c r="HQ285" s="409"/>
      <c r="HR285" s="409"/>
      <c r="HS285" s="409"/>
      <c r="HT285" s="409"/>
      <c r="HU285" s="409"/>
      <c r="HV285" s="409"/>
      <c r="HW285" s="409"/>
      <c r="HX285" s="409"/>
      <c r="HY285" s="409"/>
      <c r="HZ285" s="409"/>
      <c r="IA285" s="409"/>
      <c r="IB285" s="409"/>
      <c r="IC285" s="409"/>
      <c r="ID285" s="409"/>
      <c r="IE285" s="409"/>
      <c r="IF285" s="409"/>
      <c r="IG285" s="409"/>
      <c r="IH285" s="409"/>
      <c r="II285" s="409"/>
      <c r="IJ285" s="409"/>
      <c r="IK285" s="409"/>
      <c r="IL285" s="409"/>
      <c r="IM285" s="409"/>
      <c r="IN285" s="409"/>
      <c r="IO285" s="409"/>
      <c r="IP285" s="409"/>
      <c r="IQ285" s="409"/>
      <c r="IR285" s="409"/>
      <c r="IS285" s="409"/>
      <c r="IT285" s="409"/>
      <c r="IU285" s="409"/>
      <c r="IV285" s="409"/>
    </row>
    <row r="286" spans="1:256" s="404" customFormat="1" ht="30">
      <c r="A286" s="67">
        <v>277</v>
      </c>
      <c r="B286" s="493" t="s">
        <v>4997</v>
      </c>
      <c r="C286" s="491" t="s">
        <v>1584</v>
      </c>
      <c r="D286" s="494" t="s">
        <v>1608</v>
      </c>
      <c r="E286" s="456" t="s">
        <v>498</v>
      </c>
      <c r="F286" s="456" t="s">
        <v>5524</v>
      </c>
      <c r="G286" s="456" t="s">
        <v>5525</v>
      </c>
      <c r="H286" s="456" t="s">
        <v>5925</v>
      </c>
      <c r="I286" s="456" t="s">
        <v>311</v>
      </c>
      <c r="J286" s="435"/>
      <c r="K286" s="435"/>
      <c r="L286" s="338"/>
      <c r="M286" s="405"/>
      <c r="N286" s="409"/>
      <c r="O286" s="409"/>
      <c r="P286" s="409"/>
      <c r="Q286" s="409"/>
      <c r="R286" s="409"/>
      <c r="S286" s="409"/>
      <c r="T286" s="409"/>
      <c r="U286" s="409"/>
      <c r="V286" s="409"/>
      <c r="W286" s="409"/>
      <c r="X286" s="409"/>
      <c r="Y286" s="409"/>
      <c r="Z286" s="409"/>
      <c r="AA286" s="409"/>
      <c r="AB286" s="409"/>
      <c r="AC286" s="409"/>
      <c r="AD286" s="409"/>
      <c r="AE286" s="409"/>
      <c r="AF286" s="409"/>
      <c r="AG286" s="409"/>
      <c r="AH286" s="409"/>
      <c r="AI286" s="409"/>
      <c r="AJ286" s="409"/>
      <c r="AK286" s="409"/>
      <c r="AL286" s="409"/>
      <c r="AM286" s="409"/>
      <c r="AN286" s="409"/>
      <c r="AO286" s="409"/>
      <c r="AP286" s="409"/>
      <c r="AQ286" s="409"/>
      <c r="AR286" s="409"/>
      <c r="AS286" s="409"/>
      <c r="AT286" s="409"/>
      <c r="AU286" s="409"/>
      <c r="AV286" s="409"/>
      <c r="AW286" s="409"/>
      <c r="AX286" s="409"/>
      <c r="AY286" s="409"/>
      <c r="AZ286" s="409"/>
      <c r="BA286" s="409"/>
      <c r="BB286" s="409"/>
      <c r="BC286" s="409"/>
      <c r="BD286" s="409"/>
      <c r="BE286" s="409"/>
      <c r="BF286" s="409"/>
      <c r="BG286" s="409"/>
      <c r="BH286" s="409"/>
      <c r="BI286" s="409"/>
      <c r="BJ286" s="409"/>
      <c r="BK286" s="409"/>
      <c r="BL286" s="409"/>
      <c r="BM286" s="409"/>
      <c r="BN286" s="409"/>
      <c r="BO286" s="409"/>
      <c r="BP286" s="409"/>
      <c r="BQ286" s="409"/>
      <c r="BR286" s="409"/>
      <c r="BS286" s="409"/>
      <c r="BT286" s="409"/>
      <c r="BU286" s="409"/>
      <c r="BV286" s="409"/>
      <c r="BW286" s="409"/>
      <c r="BX286" s="409"/>
      <c r="BY286" s="409"/>
      <c r="BZ286" s="409"/>
      <c r="CA286" s="409"/>
      <c r="CB286" s="409"/>
      <c r="CC286" s="409"/>
      <c r="CD286" s="409"/>
      <c r="CE286" s="409"/>
      <c r="CF286" s="409"/>
      <c r="CG286" s="409"/>
      <c r="CH286" s="409"/>
      <c r="CI286" s="409"/>
      <c r="CJ286" s="409"/>
      <c r="CK286" s="409"/>
      <c r="CL286" s="409"/>
      <c r="CM286" s="409"/>
      <c r="CN286" s="409"/>
      <c r="CO286" s="409"/>
      <c r="CP286" s="409"/>
      <c r="CQ286" s="409"/>
      <c r="CR286" s="409"/>
      <c r="CS286" s="409"/>
      <c r="CT286" s="409"/>
      <c r="CU286" s="409"/>
      <c r="CV286" s="409"/>
      <c r="CW286" s="409"/>
      <c r="CX286" s="409"/>
      <c r="CY286" s="409"/>
      <c r="CZ286" s="409"/>
      <c r="DA286" s="409"/>
      <c r="DB286" s="409"/>
      <c r="DC286" s="409"/>
      <c r="DD286" s="409"/>
      <c r="DE286" s="409"/>
      <c r="DF286" s="409"/>
      <c r="DG286" s="409"/>
      <c r="DH286" s="409"/>
      <c r="DI286" s="409"/>
      <c r="DJ286" s="409"/>
      <c r="DK286" s="409"/>
      <c r="DL286" s="409"/>
      <c r="DM286" s="409"/>
      <c r="DN286" s="409"/>
      <c r="DO286" s="409"/>
      <c r="DP286" s="409"/>
      <c r="DQ286" s="409"/>
      <c r="DR286" s="409"/>
      <c r="DS286" s="409"/>
      <c r="DT286" s="409"/>
      <c r="DU286" s="409"/>
      <c r="DV286" s="409"/>
      <c r="DW286" s="409"/>
      <c r="DX286" s="409"/>
      <c r="DY286" s="409"/>
      <c r="DZ286" s="409"/>
      <c r="EA286" s="409"/>
      <c r="EB286" s="409"/>
      <c r="EC286" s="409"/>
      <c r="ED286" s="409"/>
      <c r="EE286" s="409"/>
      <c r="EF286" s="409"/>
      <c r="EG286" s="409"/>
      <c r="EH286" s="409"/>
      <c r="EI286" s="409"/>
      <c r="EJ286" s="409"/>
      <c r="EK286" s="409"/>
      <c r="EL286" s="409"/>
      <c r="EM286" s="409"/>
      <c r="EN286" s="409"/>
      <c r="EO286" s="409"/>
      <c r="EP286" s="409"/>
      <c r="EQ286" s="409"/>
      <c r="ER286" s="409"/>
      <c r="ES286" s="409"/>
      <c r="ET286" s="409"/>
      <c r="EU286" s="409"/>
      <c r="EV286" s="409"/>
      <c r="EW286" s="409"/>
      <c r="EX286" s="409"/>
      <c r="EY286" s="409"/>
      <c r="EZ286" s="409"/>
      <c r="FA286" s="409"/>
      <c r="FB286" s="409"/>
      <c r="FC286" s="409"/>
      <c r="FD286" s="409"/>
      <c r="FE286" s="409"/>
      <c r="FF286" s="409"/>
      <c r="FG286" s="409"/>
      <c r="FH286" s="409"/>
      <c r="FI286" s="409"/>
      <c r="FJ286" s="409"/>
      <c r="FK286" s="409"/>
      <c r="FL286" s="409"/>
      <c r="FM286" s="409"/>
      <c r="FN286" s="409"/>
      <c r="FO286" s="409"/>
      <c r="FP286" s="409"/>
      <c r="FQ286" s="409"/>
      <c r="FR286" s="409"/>
      <c r="FS286" s="409"/>
      <c r="FT286" s="409"/>
      <c r="FU286" s="409"/>
      <c r="FV286" s="409"/>
      <c r="FW286" s="409"/>
      <c r="FX286" s="409"/>
      <c r="FY286" s="409"/>
      <c r="FZ286" s="409"/>
      <c r="GA286" s="409"/>
      <c r="GB286" s="409"/>
      <c r="GC286" s="409"/>
      <c r="GD286" s="409"/>
      <c r="GE286" s="409"/>
      <c r="GF286" s="409"/>
      <c r="GG286" s="409"/>
      <c r="GH286" s="409"/>
      <c r="GI286" s="409"/>
      <c r="GJ286" s="409"/>
      <c r="GK286" s="409"/>
      <c r="GL286" s="409"/>
      <c r="GM286" s="409"/>
      <c r="GN286" s="409"/>
      <c r="GO286" s="409"/>
      <c r="GP286" s="409"/>
      <c r="GQ286" s="409"/>
      <c r="GR286" s="409"/>
      <c r="GS286" s="409"/>
      <c r="GT286" s="409"/>
      <c r="GU286" s="409"/>
      <c r="GV286" s="409"/>
      <c r="GW286" s="409"/>
      <c r="GX286" s="409"/>
      <c r="GY286" s="409"/>
      <c r="GZ286" s="409"/>
      <c r="HA286" s="409"/>
      <c r="HB286" s="409"/>
      <c r="HC286" s="409"/>
      <c r="HD286" s="409"/>
      <c r="HE286" s="409"/>
      <c r="HF286" s="409"/>
      <c r="HG286" s="409"/>
      <c r="HH286" s="409"/>
      <c r="HI286" s="409"/>
      <c r="HJ286" s="409"/>
      <c r="HK286" s="409"/>
      <c r="HL286" s="409"/>
      <c r="HM286" s="409"/>
      <c r="HN286" s="409"/>
      <c r="HO286" s="409"/>
      <c r="HP286" s="409"/>
      <c r="HQ286" s="409"/>
      <c r="HR286" s="409"/>
      <c r="HS286" s="409"/>
      <c r="HT286" s="409"/>
      <c r="HU286" s="409"/>
      <c r="HV286" s="409"/>
      <c r="HW286" s="409"/>
      <c r="HX286" s="409"/>
      <c r="HY286" s="409"/>
      <c r="HZ286" s="409"/>
      <c r="IA286" s="409"/>
      <c r="IB286" s="409"/>
      <c r="IC286" s="409"/>
      <c r="ID286" s="409"/>
      <c r="IE286" s="409"/>
      <c r="IF286" s="409"/>
      <c r="IG286" s="409"/>
      <c r="IH286" s="409"/>
      <c r="II286" s="409"/>
      <c r="IJ286" s="409"/>
      <c r="IK286" s="409"/>
      <c r="IL286" s="409"/>
      <c r="IM286" s="409"/>
      <c r="IN286" s="409"/>
      <c r="IO286" s="409"/>
      <c r="IP286" s="409"/>
      <c r="IQ286" s="409"/>
      <c r="IR286" s="409"/>
      <c r="IS286" s="409"/>
      <c r="IT286" s="409"/>
      <c r="IU286" s="409"/>
      <c r="IV286" s="409"/>
    </row>
    <row r="287" spans="1:256" s="404" customFormat="1" ht="30">
      <c r="A287" s="65">
        <v>278</v>
      </c>
      <c r="B287" s="493" t="s">
        <v>4997</v>
      </c>
      <c r="C287" s="491" t="s">
        <v>1584</v>
      </c>
      <c r="D287" s="494" t="s">
        <v>310</v>
      </c>
      <c r="E287" s="456" t="s">
        <v>5526</v>
      </c>
      <c r="F287" s="456" t="s">
        <v>5527</v>
      </c>
      <c r="G287" s="456" t="s">
        <v>5528</v>
      </c>
      <c r="H287" s="456" t="s">
        <v>5926</v>
      </c>
      <c r="I287" s="456" t="s">
        <v>311</v>
      </c>
      <c r="J287" s="435"/>
      <c r="K287" s="435"/>
      <c r="L287" s="338"/>
      <c r="M287" s="405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9"/>
      <c r="AA287" s="409"/>
      <c r="AB287" s="409"/>
      <c r="AC287" s="409"/>
      <c r="AD287" s="409"/>
      <c r="AE287" s="409"/>
      <c r="AF287" s="409"/>
      <c r="AG287" s="409"/>
      <c r="AH287" s="409"/>
      <c r="AI287" s="409"/>
      <c r="AJ287" s="409"/>
      <c r="AK287" s="409"/>
      <c r="AL287" s="409"/>
      <c r="AM287" s="409"/>
      <c r="AN287" s="409"/>
      <c r="AO287" s="409"/>
      <c r="AP287" s="409"/>
      <c r="AQ287" s="409"/>
      <c r="AR287" s="409"/>
      <c r="AS287" s="409"/>
      <c r="AT287" s="409"/>
      <c r="AU287" s="409"/>
      <c r="AV287" s="409"/>
      <c r="AW287" s="409"/>
      <c r="AX287" s="409"/>
      <c r="AY287" s="409"/>
      <c r="AZ287" s="409"/>
      <c r="BA287" s="409"/>
      <c r="BB287" s="409"/>
      <c r="BC287" s="409"/>
      <c r="BD287" s="409"/>
      <c r="BE287" s="409"/>
      <c r="BF287" s="409"/>
      <c r="BG287" s="409"/>
      <c r="BH287" s="409"/>
      <c r="BI287" s="409"/>
      <c r="BJ287" s="409"/>
      <c r="BK287" s="409"/>
      <c r="BL287" s="409"/>
      <c r="BM287" s="409"/>
      <c r="BN287" s="409"/>
      <c r="BO287" s="409"/>
      <c r="BP287" s="409"/>
      <c r="BQ287" s="409"/>
      <c r="BR287" s="409"/>
      <c r="BS287" s="409"/>
      <c r="BT287" s="409"/>
      <c r="BU287" s="409"/>
      <c r="BV287" s="409"/>
      <c r="BW287" s="409"/>
      <c r="BX287" s="409"/>
      <c r="BY287" s="409"/>
      <c r="BZ287" s="409"/>
      <c r="CA287" s="409"/>
      <c r="CB287" s="409"/>
      <c r="CC287" s="409"/>
      <c r="CD287" s="409"/>
      <c r="CE287" s="409"/>
      <c r="CF287" s="409"/>
      <c r="CG287" s="409"/>
      <c r="CH287" s="409"/>
      <c r="CI287" s="409"/>
      <c r="CJ287" s="409"/>
      <c r="CK287" s="409"/>
      <c r="CL287" s="409"/>
      <c r="CM287" s="409"/>
      <c r="CN287" s="409"/>
      <c r="CO287" s="409"/>
      <c r="CP287" s="409"/>
      <c r="CQ287" s="409"/>
      <c r="CR287" s="409"/>
      <c r="CS287" s="409"/>
      <c r="CT287" s="409"/>
      <c r="CU287" s="409"/>
      <c r="CV287" s="409"/>
      <c r="CW287" s="409"/>
      <c r="CX287" s="409"/>
      <c r="CY287" s="409"/>
      <c r="CZ287" s="409"/>
      <c r="DA287" s="409"/>
      <c r="DB287" s="409"/>
      <c r="DC287" s="409"/>
      <c r="DD287" s="409"/>
      <c r="DE287" s="409"/>
      <c r="DF287" s="409"/>
      <c r="DG287" s="409"/>
      <c r="DH287" s="409"/>
      <c r="DI287" s="409"/>
      <c r="DJ287" s="409"/>
      <c r="DK287" s="409"/>
      <c r="DL287" s="409"/>
      <c r="DM287" s="409"/>
      <c r="DN287" s="409"/>
      <c r="DO287" s="409"/>
      <c r="DP287" s="409"/>
      <c r="DQ287" s="409"/>
      <c r="DR287" s="409"/>
      <c r="DS287" s="409"/>
      <c r="DT287" s="409"/>
      <c r="DU287" s="409"/>
      <c r="DV287" s="409"/>
      <c r="DW287" s="409"/>
      <c r="DX287" s="409"/>
      <c r="DY287" s="409"/>
      <c r="DZ287" s="409"/>
      <c r="EA287" s="409"/>
      <c r="EB287" s="409"/>
      <c r="EC287" s="409"/>
      <c r="ED287" s="409"/>
      <c r="EE287" s="409"/>
      <c r="EF287" s="409"/>
      <c r="EG287" s="409"/>
      <c r="EH287" s="409"/>
      <c r="EI287" s="409"/>
      <c r="EJ287" s="409"/>
      <c r="EK287" s="409"/>
      <c r="EL287" s="409"/>
      <c r="EM287" s="409"/>
      <c r="EN287" s="409"/>
      <c r="EO287" s="409"/>
      <c r="EP287" s="409"/>
      <c r="EQ287" s="409"/>
      <c r="ER287" s="409"/>
      <c r="ES287" s="409"/>
      <c r="ET287" s="409"/>
      <c r="EU287" s="409"/>
      <c r="EV287" s="409"/>
      <c r="EW287" s="409"/>
      <c r="EX287" s="409"/>
      <c r="EY287" s="409"/>
      <c r="EZ287" s="409"/>
      <c r="FA287" s="409"/>
      <c r="FB287" s="409"/>
      <c r="FC287" s="409"/>
      <c r="FD287" s="409"/>
      <c r="FE287" s="409"/>
      <c r="FF287" s="409"/>
      <c r="FG287" s="409"/>
      <c r="FH287" s="409"/>
      <c r="FI287" s="409"/>
      <c r="FJ287" s="409"/>
      <c r="FK287" s="409"/>
      <c r="FL287" s="409"/>
      <c r="FM287" s="409"/>
      <c r="FN287" s="409"/>
      <c r="FO287" s="409"/>
      <c r="FP287" s="409"/>
      <c r="FQ287" s="409"/>
      <c r="FR287" s="409"/>
      <c r="FS287" s="409"/>
      <c r="FT287" s="409"/>
      <c r="FU287" s="409"/>
      <c r="FV287" s="409"/>
      <c r="FW287" s="409"/>
      <c r="FX287" s="409"/>
      <c r="FY287" s="409"/>
      <c r="FZ287" s="409"/>
      <c r="GA287" s="409"/>
      <c r="GB287" s="409"/>
      <c r="GC287" s="409"/>
      <c r="GD287" s="409"/>
      <c r="GE287" s="409"/>
      <c r="GF287" s="409"/>
      <c r="GG287" s="409"/>
      <c r="GH287" s="409"/>
      <c r="GI287" s="409"/>
      <c r="GJ287" s="409"/>
      <c r="GK287" s="409"/>
      <c r="GL287" s="409"/>
      <c r="GM287" s="409"/>
      <c r="GN287" s="409"/>
      <c r="GO287" s="409"/>
      <c r="GP287" s="409"/>
      <c r="GQ287" s="409"/>
      <c r="GR287" s="409"/>
      <c r="GS287" s="409"/>
      <c r="GT287" s="409"/>
      <c r="GU287" s="409"/>
      <c r="GV287" s="409"/>
      <c r="GW287" s="409"/>
      <c r="GX287" s="409"/>
      <c r="GY287" s="409"/>
      <c r="GZ287" s="409"/>
      <c r="HA287" s="409"/>
      <c r="HB287" s="409"/>
      <c r="HC287" s="409"/>
      <c r="HD287" s="409"/>
      <c r="HE287" s="409"/>
      <c r="HF287" s="409"/>
      <c r="HG287" s="409"/>
      <c r="HH287" s="409"/>
      <c r="HI287" s="409"/>
      <c r="HJ287" s="409"/>
      <c r="HK287" s="409"/>
      <c r="HL287" s="409"/>
      <c r="HM287" s="409"/>
      <c r="HN287" s="409"/>
      <c r="HO287" s="409"/>
      <c r="HP287" s="409"/>
      <c r="HQ287" s="409"/>
      <c r="HR287" s="409"/>
      <c r="HS287" s="409"/>
      <c r="HT287" s="409"/>
      <c r="HU287" s="409"/>
      <c r="HV287" s="409"/>
      <c r="HW287" s="409"/>
      <c r="HX287" s="409"/>
      <c r="HY287" s="409"/>
      <c r="HZ287" s="409"/>
      <c r="IA287" s="409"/>
      <c r="IB287" s="409"/>
      <c r="IC287" s="409"/>
      <c r="ID287" s="409"/>
      <c r="IE287" s="409"/>
      <c r="IF287" s="409"/>
      <c r="IG287" s="409"/>
      <c r="IH287" s="409"/>
      <c r="II287" s="409"/>
      <c r="IJ287" s="409"/>
      <c r="IK287" s="409"/>
      <c r="IL287" s="409"/>
      <c r="IM287" s="409"/>
      <c r="IN287" s="409"/>
      <c r="IO287" s="409"/>
      <c r="IP287" s="409"/>
      <c r="IQ287" s="409"/>
      <c r="IR287" s="409"/>
      <c r="IS287" s="409"/>
      <c r="IT287" s="409"/>
      <c r="IU287" s="409"/>
      <c r="IV287" s="409"/>
    </row>
    <row r="288" spans="1:256" s="404" customFormat="1" ht="30">
      <c r="A288" s="67">
        <v>279</v>
      </c>
      <c r="B288" s="493" t="s">
        <v>4997</v>
      </c>
      <c r="C288" s="491" t="s">
        <v>1584</v>
      </c>
      <c r="D288" s="494" t="s">
        <v>1647</v>
      </c>
      <c r="E288" s="456" t="s">
        <v>5529</v>
      </c>
      <c r="F288" s="456" t="s">
        <v>996</v>
      </c>
      <c r="G288" s="456" t="s">
        <v>5530</v>
      </c>
      <c r="H288" s="456" t="s">
        <v>5927</v>
      </c>
      <c r="I288" s="456" t="s">
        <v>311</v>
      </c>
      <c r="J288" s="435"/>
      <c r="K288" s="435"/>
      <c r="L288" s="338"/>
      <c r="M288" s="405"/>
      <c r="N288" s="409"/>
      <c r="O288" s="409"/>
      <c r="P288" s="409"/>
      <c r="Q288" s="409"/>
      <c r="R288" s="409"/>
      <c r="S288" s="409"/>
      <c r="T288" s="409"/>
      <c r="U288" s="409"/>
      <c r="V288" s="409"/>
      <c r="W288" s="409"/>
      <c r="X288" s="409"/>
      <c r="Y288" s="409"/>
      <c r="Z288" s="409"/>
      <c r="AA288" s="409"/>
      <c r="AB288" s="409"/>
      <c r="AC288" s="409"/>
      <c r="AD288" s="409"/>
      <c r="AE288" s="409"/>
      <c r="AF288" s="409"/>
      <c r="AG288" s="409"/>
      <c r="AH288" s="409"/>
      <c r="AI288" s="409"/>
      <c r="AJ288" s="409"/>
      <c r="AK288" s="409"/>
      <c r="AL288" s="409"/>
      <c r="AM288" s="409"/>
      <c r="AN288" s="409"/>
      <c r="AO288" s="409"/>
      <c r="AP288" s="409"/>
      <c r="AQ288" s="409"/>
      <c r="AR288" s="409"/>
      <c r="AS288" s="409"/>
      <c r="AT288" s="409"/>
      <c r="AU288" s="409"/>
      <c r="AV288" s="409"/>
      <c r="AW288" s="409"/>
      <c r="AX288" s="409"/>
      <c r="AY288" s="409"/>
      <c r="AZ288" s="409"/>
      <c r="BA288" s="409"/>
      <c r="BB288" s="409"/>
      <c r="BC288" s="409"/>
      <c r="BD288" s="409"/>
      <c r="BE288" s="409"/>
      <c r="BF288" s="409"/>
      <c r="BG288" s="409"/>
      <c r="BH288" s="409"/>
      <c r="BI288" s="409"/>
      <c r="BJ288" s="409"/>
      <c r="BK288" s="409"/>
      <c r="BL288" s="409"/>
      <c r="BM288" s="409"/>
      <c r="BN288" s="409"/>
      <c r="BO288" s="409"/>
      <c r="BP288" s="409"/>
      <c r="BQ288" s="409"/>
      <c r="BR288" s="409"/>
      <c r="BS288" s="409"/>
      <c r="BT288" s="409"/>
      <c r="BU288" s="409"/>
      <c r="BV288" s="409"/>
      <c r="BW288" s="409"/>
      <c r="BX288" s="409"/>
      <c r="BY288" s="409"/>
      <c r="BZ288" s="409"/>
      <c r="CA288" s="409"/>
      <c r="CB288" s="409"/>
      <c r="CC288" s="409"/>
      <c r="CD288" s="409"/>
      <c r="CE288" s="409"/>
      <c r="CF288" s="409"/>
      <c r="CG288" s="409"/>
      <c r="CH288" s="409"/>
      <c r="CI288" s="409"/>
      <c r="CJ288" s="409"/>
      <c r="CK288" s="409"/>
      <c r="CL288" s="409"/>
      <c r="CM288" s="409"/>
      <c r="CN288" s="409"/>
      <c r="CO288" s="409"/>
      <c r="CP288" s="409"/>
      <c r="CQ288" s="409"/>
      <c r="CR288" s="409"/>
      <c r="CS288" s="409"/>
      <c r="CT288" s="409"/>
      <c r="CU288" s="409"/>
      <c r="CV288" s="409"/>
      <c r="CW288" s="409"/>
      <c r="CX288" s="409"/>
      <c r="CY288" s="409"/>
      <c r="CZ288" s="409"/>
      <c r="DA288" s="409"/>
      <c r="DB288" s="409"/>
      <c r="DC288" s="409"/>
      <c r="DD288" s="409"/>
      <c r="DE288" s="409"/>
      <c r="DF288" s="409"/>
      <c r="DG288" s="409"/>
      <c r="DH288" s="409"/>
      <c r="DI288" s="409"/>
      <c r="DJ288" s="409"/>
      <c r="DK288" s="409"/>
      <c r="DL288" s="409"/>
      <c r="DM288" s="409"/>
      <c r="DN288" s="409"/>
      <c r="DO288" s="409"/>
      <c r="DP288" s="409"/>
      <c r="DQ288" s="409"/>
      <c r="DR288" s="409"/>
      <c r="DS288" s="409"/>
      <c r="DT288" s="409"/>
      <c r="DU288" s="409"/>
      <c r="DV288" s="409"/>
      <c r="DW288" s="409"/>
      <c r="DX288" s="409"/>
      <c r="DY288" s="409"/>
      <c r="DZ288" s="409"/>
      <c r="EA288" s="409"/>
      <c r="EB288" s="409"/>
      <c r="EC288" s="409"/>
      <c r="ED288" s="409"/>
      <c r="EE288" s="409"/>
      <c r="EF288" s="409"/>
      <c r="EG288" s="409"/>
      <c r="EH288" s="409"/>
      <c r="EI288" s="409"/>
      <c r="EJ288" s="409"/>
      <c r="EK288" s="409"/>
      <c r="EL288" s="409"/>
      <c r="EM288" s="409"/>
      <c r="EN288" s="409"/>
      <c r="EO288" s="409"/>
      <c r="EP288" s="409"/>
      <c r="EQ288" s="409"/>
      <c r="ER288" s="409"/>
      <c r="ES288" s="409"/>
      <c r="ET288" s="409"/>
      <c r="EU288" s="409"/>
      <c r="EV288" s="409"/>
      <c r="EW288" s="409"/>
      <c r="EX288" s="409"/>
      <c r="EY288" s="409"/>
      <c r="EZ288" s="409"/>
      <c r="FA288" s="409"/>
      <c r="FB288" s="409"/>
      <c r="FC288" s="409"/>
      <c r="FD288" s="409"/>
      <c r="FE288" s="409"/>
      <c r="FF288" s="409"/>
      <c r="FG288" s="409"/>
      <c r="FH288" s="409"/>
      <c r="FI288" s="409"/>
      <c r="FJ288" s="409"/>
      <c r="FK288" s="409"/>
      <c r="FL288" s="409"/>
      <c r="FM288" s="409"/>
      <c r="FN288" s="409"/>
      <c r="FO288" s="409"/>
      <c r="FP288" s="409"/>
      <c r="FQ288" s="409"/>
      <c r="FR288" s="409"/>
      <c r="FS288" s="409"/>
      <c r="FT288" s="409"/>
      <c r="FU288" s="409"/>
      <c r="FV288" s="409"/>
      <c r="FW288" s="409"/>
      <c r="FX288" s="409"/>
      <c r="FY288" s="409"/>
      <c r="FZ288" s="409"/>
      <c r="GA288" s="409"/>
      <c r="GB288" s="409"/>
      <c r="GC288" s="409"/>
      <c r="GD288" s="409"/>
      <c r="GE288" s="409"/>
      <c r="GF288" s="409"/>
      <c r="GG288" s="409"/>
      <c r="GH288" s="409"/>
      <c r="GI288" s="409"/>
      <c r="GJ288" s="409"/>
      <c r="GK288" s="409"/>
      <c r="GL288" s="409"/>
      <c r="GM288" s="409"/>
      <c r="GN288" s="409"/>
      <c r="GO288" s="409"/>
      <c r="GP288" s="409"/>
      <c r="GQ288" s="409"/>
      <c r="GR288" s="409"/>
      <c r="GS288" s="409"/>
      <c r="GT288" s="409"/>
      <c r="GU288" s="409"/>
      <c r="GV288" s="409"/>
      <c r="GW288" s="409"/>
      <c r="GX288" s="409"/>
      <c r="GY288" s="409"/>
      <c r="GZ288" s="409"/>
      <c r="HA288" s="409"/>
      <c r="HB288" s="409"/>
      <c r="HC288" s="409"/>
      <c r="HD288" s="409"/>
      <c r="HE288" s="409"/>
      <c r="HF288" s="409"/>
      <c r="HG288" s="409"/>
      <c r="HH288" s="409"/>
      <c r="HI288" s="409"/>
      <c r="HJ288" s="409"/>
      <c r="HK288" s="409"/>
      <c r="HL288" s="409"/>
      <c r="HM288" s="409"/>
      <c r="HN288" s="409"/>
      <c r="HO288" s="409"/>
      <c r="HP288" s="409"/>
      <c r="HQ288" s="409"/>
      <c r="HR288" s="409"/>
      <c r="HS288" s="409"/>
      <c r="HT288" s="409"/>
      <c r="HU288" s="409"/>
      <c r="HV288" s="409"/>
      <c r="HW288" s="409"/>
      <c r="HX288" s="409"/>
      <c r="HY288" s="409"/>
      <c r="HZ288" s="409"/>
      <c r="IA288" s="409"/>
      <c r="IB288" s="409"/>
      <c r="IC288" s="409"/>
      <c r="ID288" s="409"/>
      <c r="IE288" s="409"/>
      <c r="IF288" s="409"/>
      <c r="IG288" s="409"/>
      <c r="IH288" s="409"/>
      <c r="II288" s="409"/>
      <c r="IJ288" s="409"/>
      <c r="IK288" s="409"/>
      <c r="IL288" s="409"/>
      <c r="IM288" s="409"/>
      <c r="IN288" s="409"/>
      <c r="IO288" s="409"/>
      <c r="IP288" s="409"/>
      <c r="IQ288" s="409"/>
      <c r="IR288" s="409"/>
      <c r="IS288" s="409"/>
      <c r="IT288" s="409"/>
      <c r="IU288" s="409"/>
      <c r="IV288" s="409"/>
    </row>
    <row r="289" spans="1:256" s="404" customFormat="1" ht="30">
      <c r="A289" s="67">
        <v>280</v>
      </c>
      <c r="B289" s="493" t="s">
        <v>4997</v>
      </c>
      <c r="C289" s="491" t="s">
        <v>1584</v>
      </c>
      <c r="D289" s="494" t="s">
        <v>317</v>
      </c>
      <c r="E289" s="456" t="s">
        <v>1552</v>
      </c>
      <c r="F289" s="456" t="s">
        <v>5531</v>
      </c>
      <c r="G289" s="456" t="s">
        <v>5532</v>
      </c>
      <c r="H289" s="456" t="s">
        <v>5928</v>
      </c>
      <c r="I289" s="456" t="s">
        <v>311</v>
      </c>
      <c r="J289" s="435"/>
      <c r="K289" s="435"/>
      <c r="L289" s="338"/>
      <c r="M289" s="405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09"/>
      <c r="Z289" s="409"/>
      <c r="AA289" s="409"/>
      <c r="AB289" s="409"/>
      <c r="AC289" s="409"/>
      <c r="AD289" s="409"/>
      <c r="AE289" s="409"/>
      <c r="AF289" s="409"/>
      <c r="AG289" s="409"/>
      <c r="AH289" s="409"/>
      <c r="AI289" s="409"/>
      <c r="AJ289" s="409"/>
      <c r="AK289" s="409"/>
      <c r="AL289" s="409"/>
      <c r="AM289" s="409"/>
      <c r="AN289" s="409"/>
      <c r="AO289" s="409"/>
      <c r="AP289" s="409"/>
      <c r="AQ289" s="409"/>
      <c r="AR289" s="409"/>
      <c r="AS289" s="409"/>
      <c r="AT289" s="409"/>
      <c r="AU289" s="409"/>
      <c r="AV289" s="409"/>
      <c r="AW289" s="409"/>
      <c r="AX289" s="409"/>
      <c r="AY289" s="409"/>
      <c r="AZ289" s="409"/>
      <c r="BA289" s="409"/>
      <c r="BB289" s="409"/>
      <c r="BC289" s="409"/>
      <c r="BD289" s="409"/>
      <c r="BE289" s="409"/>
      <c r="BF289" s="409"/>
      <c r="BG289" s="409"/>
      <c r="BH289" s="409"/>
      <c r="BI289" s="409"/>
      <c r="BJ289" s="409"/>
      <c r="BK289" s="409"/>
      <c r="BL289" s="409"/>
      <c r="BM289" s="409"/>
      <c r="BN289" s="409"/>
      <c r="BO289" s="409"/>
      <c r="BP289" s="409"/>
      <c r="BQ289" s="409"/>
      <c r="BR289" s="409"/>
      <c r="BS289" s="409"/>
      <c r="BT289" s="409"/>
      <c r="BU289" s="409"/>
      <c r="BV289" s="409"/>
      <c r="BW289" s="409"/>
      <c r="BX289" s="409"/>
      <c r="BY289" s="409"/>
      <c r="BZ289" s="409"/>
      <c r="CA289" s="409"/>
      <c r="CB289" s="409"/>
      <c r="CC289" s="409"/>
      <c r="CD289" s="409"/>
      <c r="CE289" s="409"/>
      <c r="CF289" s="409"/>
      <c r="CG289" s="409"/>
      <c r="CH289" s="409"/>
      <c r="CI289" s="409"/>
      <c r="CJ289" s="409"/>
      <c r="CK289" s="409"/>
      <c r="CL289" s="409"/>
      <c r="CM289" s="409"/>
      <c r="CN289" s="409"/>
      <c r="CO289" s="409"/>
      <c r="CP289" s="409"/>
      <c r="CQ289" s="409"/>
      <c r="CR289" s="409"/>
      <c r="CS289" s="409"/>
      <c r="CT289" s="409"/>
      <c r="CU289" s="409"/>
      <c r="CV289" s="409"/>
      <c r="CW289" s="409"/>
      <c r="CX289" s="409"/>
      <c r="CY289" s="409"/>
      <c r="CZ289" s="409"/>
      <c r="DA289" s="409"/>
      <c r="DB289" s="409"/>
      <c r="DC289" s="409"/>
      <c r="DD289" s="409"/>
      <c r="DE289" s="409"/>
      <c r="DF289" s="409"/>
      <c r="DG289" s="409"/>
      <c r="DH289" s="409"/>
      <c r="DI289" s="409"/>
      <c r="DJ289" s="409"/>
      <c r="DK289" s="409"/>
      <c r="DL289" s="409"/>
      <c r="DM289" s="409"/>
      <c r="DN289" s="409"/>
      <c r="DO289" s="409"/>
      <c r="DP289" s="409"/>
      <c r="DQ289" s="409"/>
      <c r="DR289" s="409"/>
      <c r="DS289" s="409"/>
      <c r="DT289" s="409"/>
      <c r="DU289" s="409"/>
      <c r="DV289" s="409"/>
      <c r="DW289" s="409"/>
      <c r="DX289" s="409"/>
      <c r="DY289" s="409"/>
      <c r="DZ289" s="409"/>
      <c r="EA289" s="409"/>
      <c r="EB289" s="409"/>
      <c r="EC289" s="409"/>
      <c r="ED289" s="409"/>
      <c r="EE289" s="409"/>
      <c r="EF289" s="409"/>
      <c r="EG289" s="409"/>
      <c r="EH289" s="409"/>
      <c r="EI289" s="409"/>
      <c r="EJ289" s="409"/>
      <c r="EK289" s="409"/>
      <c r="EL289" s="409"/>
      <c r="EM289" s="409"/>
      <c r="EN289" s="409"/>
      <c r="EO289" s="409"/>
      <c r="EP289" s="409"/>
      <c r="EQ289" s="409"/>
      <c r="ER289" s="409"/>
      <c r="ES289" s="409"/>
      <c r="ET289" s="409"/>
      <c r="EU289" s="409"/>
      <c r="EV289" s="409"/>
      <c r="EW289" s="409"/>
      <c r="EX289" s="409"/>
      <c r="EY289" s="409"/>
      <c r="EZ289" s="409"/>
      <c r="FA289" s="409"/>
      <c r="FB289" s="409"/>
      <c r="FC289" s="409"/>
      <c r="FD289" s="409"/>
      <c r="FE289" s="409"/>
      <c r="FF289" s="409"/>
      <c r="FG289" s="409"/>
      <c r="FH289" s="409"/>
      <c r="FI289" s="409"/>
      <c r="FJ289" s="409"/>
      <c r="FK289" s="409"/>
      <c r="FL289" s="409"/>
      <c r="FM289" s="409"/>
      <c r="FN289" s="409"/>
      <c r="FO289" s="409"/>
      <c r="FP289" s="409"/>
      <c r="FQ289" s="409"/>
      <c r="FR289" s="409"/>
      <c r="FS289" s="409"/>
      <c r="FT289" s="409"/>
      <c r="FU289" s="409"/>
      <c r="FV289" s="409"/>
      <c r="FW289" s="409"/>
      <c r="FX289" s="409"/>
      <c r="FY289" s="409"/>
      <c r="FZ289" s="409"/>
      <c r="GA289" s="409"/>
      <c r="GB289" s="409"/>
      <c r="GC289" s="409"/>
      <c r="GD289" s="409"/>
      <c r="GE289" s="409"/>
      <c r="GF289" s="409"/>
      <c r="GG289" s="409"/>
      <c r="GH289" s="409"/>
      <c r="GI289" s="409"/>
      <c r="GJ289" s="409"/>
      <c r="GK289" s="409"/>
      <c r="GL289" s="409"/>
      <c r="GM289" s="409"/>
      <c r="GN289" s="409"/>
      <c r="GO289" s="409"/>
      <c r="GP289" s="409"/>
      <c r="GQ289" s="409"/>
      <c r="GR289" s="409"/>
      <c r="GS289" s="409"/>
      <c r="GT289" s="409"/>
      <c r="GU289" s="409"/>
      <c r="GV289" s="409"/>
      <c r="GW289" s="409"/>
      <c r="GX289" s="409"/>
      <c r="GY289" s="409"/>
      <c r="GZ289" s="409"/>
      <c r="HA289" s="409"/>
      <c r="HB289" s="409"/>
      <c r="HC289" s="409"/>
      <c r="HD289" s="409"/>
      <c r="HE289" s="409"/>
      <c r="HF289" s="409"/>
      <c r="HG289" s="409"/>
      <c r="HH289" s="409"/>
      <c r="HI289" s="409"/>
      <c r="HJ289" s="409"/>
      <c r="HK289" s="409"/>
      <c r="HL289" s="409"/>
      <c r="HM289" s="409"/>
      <c r="HN289" s="409"/>
      <c r="HO289" s="409"/>
      <c r="HP289" s="409"/>
      <c r="HQ289" s="409"/>
      <c r="HR289" s="409"/>
      <c r="HS289" s="409"/>
      <c r="HT289" s="409"/>
      <c r="HU289" s="409"/>
      <c r="HV289" s="409"/>
      <c r="HW289" s="409"/>
      <c r="HX289" s="409"/>
      <c r="HY289" s="409"/>
      <c r="HZ289" s="409"/>
      <c r="IA289" s="409"/>
      <c r="IB289" s="409"/>
      <c r="IC289" s="409"/>
      <c r="ID289" s="409"/>
      <c r="IE289" s="409"/>
      <c r="IF289" s="409"/>
      <c r="IG289" s="409"/>
      <c r="IH289" s="409"/>
      <c r="II289" s="409"/>
      <c r="IJ289" s="409"/>
      <c r="IK289" s="409"/>
      <c r="IL289" s="409"/>
      <c r="IM289" s="409"/>
      <c r="IN289" s="409"/>
      <c r="IO289" s="409"/>
      <c r="IP289" s="409"/>
      <c r="IQ289" s="409"/>
      <c r="IR289" s="409"/>
      <c r="IS289" s="409"/>
      <c r="IT289" s="409"/>
      <c r="IU289" s="409"/>
      <c r="IV289" s="409"/>
    </row>
    <row r="290" spans="1:256" s="404" customFormat="1" ht="30">
      <c r="A290" s="65">
        <v>281</v>
      </c>
      <c r="B290" s="493" t="s">
        <v>4997</v>
      </c>
      <c r="C290" s="491" t="s">
        <v>1584</v>
      </c>
      <c r="D290" s="494" t="s">
        <v>1608</v>
      </c>
      <c r="E290" s="456" t="s">
        <v>5252</v>
      </c>
      <c r="F290" s="456" t="s">
        <v>5533</v>
      </c>
      <c r="G290" s="456" t="s">
        <v>5534</v>
      </c>
      <c r="H290" s="456" t="s">
        <v>5929</v>
      </c>
      <c r="I290" s="456" t="s">
        <v>311</v>
      </c>
      <c r="J290" s="435"/>
      <c r="K290" s="435"/>
      <c r="L290" s="338"/>
      <c r="M290" s="405"/>
      <c r="N290" s="409"/>
      <c r="O290" s="409"/>
      <c r="P290" s="409"/>
      <c r="Q290" s="409"/>
      <c r="R290" s="409"/>
      <c r="S290" s="409"/>
      <c r="T290" s="409"/>
      <c r="U290" s="409"/>
      <c r="V290" s="409"/>
      <c r="W290" s="409"/>
      <c r="X290" s="409"/>
      <c r="Y290" s="409"/>
      <c r="Z290" s="409"/>
      <c r="AA290" s="409"/>
      <c r="AB290" s="409"/>
      <c r="AC290" s="409"/>
      <c r="AD290" s="409"/>
      <c r="AE290" s="409"/>
      <c r="AF290" s="409"/>
      <c r="AG290" s="409"/>
      <c r="AH290" s="409"/>
      <c r="AI290" s="409"/>
      <c r="AJ290" s="409"/>
      <c r="AK290" s="409"/>
      <c r="AL290" s="409"/>
      <c r="AM290" s="409"/>
      <c r="AN290" s="409"/>
      <c r="AO290" s="409"/>
      <c r="AP290" s="409"/>
      <c r="AQ290" s="409"/>
      <c r="AR290" s="409"/>
      <c r="AS290" s="409"/>
      <c r="AT290" s="409"/>
      <c r="AU290" s="409"/>
      <c r="AV290" s="409"/>
      <c r="AW290" s="409"/>
      <c r="AX290" s="409"/>
      <c r="AY290" s="409"/>
      <c r="AZ290" s="409"/>
      <c r="BA290" s="409"/>
      <c r="BB290" s="409"/>
      <c r="BC290" s="409"/>
      <c r="BD290" s="409"/>
      <c r="BE290" s="409"/>
      <c r="BF290" s="409"/>
      <c r="BG290" s="409"/>
      <c r="BH290" s="409"/>
      <c r="BI290" s="409"/>
      <c r="BJ290" s="409"/>
      <c r="BK290" s="409"/>
      <c r="BL290" s="409"/>
      <c r="BM290" s="409"/>
      <c r="BN290" s="409"/>
      <c r="BO290" s="409"/>
      <c r="BP290" s="409"/>
      <c r="BQ290" s="409"/>
      <c r="BR290" s="409"/>
      <c r="BS290" s="409"/>
      <c r="BT290" s="409"/>
      <c r="BU290" s="409"/>
      <c r="BV290" s="409"/>
      <c r="BW290" s="409"/>
      <c r="BX290" s="409"/>
      <c r="BY290" s="409"/>
      <c r="BZ290" s="409"/>
      <c r="CA290" s="409"/>
      <c r="CB290" s="409"/>
      <c r="CC290" s="409"/>
      <c r="CD290" s="409"/>
      <c r="CE290" s="409"/>
      <c r="CF290" s="409"/>
      <c r="CG290" s="409"/>
      <c r="CH290" s="409"/>
      <c r="CI290" s="409"/>
      <c r="CJ290" s="409"/>
      <c r="CK290" s="409"/>
      <c r="CL290" s="409"/>
      <c r="CM290" s="409"/>
      <c r="CN290" s="409"/>
      <c r="CO290" s="409"/>
      <c r="CP290" s="409"/>
      <c r="CQ290" s="409"/>
      <c r="CR290" s="409"/>
      <c r="CS290" s="409"/>
      <c r="CT290" s="409"/>
      <c r="CU290" s="409"/>
      <c r="CV290" s="409"/>
      <c r="CW290" s="409"/>
      <c r="CX290" s="409"/>
      <c r="CY290" s="409"/>
      <c r="CZ290" s="409"/>
      <c r="DA290" s="409"/>
      <c r="DB290" s="409"/>
      <c r="DC290" s="409"/>
      <c r="DD290" s="409"/>
      <c r="DE290" s="409"/>
      <c r="DF290" s="409"/>
      <c r="DG290" s="409"/>
      <c r="DH290" s="409"/>
      <c r="DI290" s="409"/>
      <c r="DJ290" s="409"/>
      <c r="DK290" s="409"/>
      <c r="DL290" s="409"/>
      <c r="DM290" s="409"/>
      <c r="DN290" s="409"/>
      <c r="DO290" s="409"/>
      <c r="DP290" s="409"/>
      <c r="DQ290" s="409"/>
      <c r="DR290" s="409"/>
      <c r="DS290" s="409"/>
      <c r="DT290" s="409"/>
      <c r="DU290" s="409"/>
      <c r="DV290" s="409"/>
      <c r="DW290" s="409"/>
      <c r="DX290" s="409"/>
      <c r="DY290" s="409"/>
      <c r="DZ290" s="409"/>
      <c r="EA290" s="409"/>
      <c r="EB290" s="409"/>
      <c r="EC290" s="409"/>
      <c r="ED290" s="409"/>
      <c r="EE290" s="409"/>
      <c r="EF290" s="409"/>
      <c r="EG290" s="409"/>
      <c r="EH290" s="409"/>
      <c r="EI290" s="409"/>
      <c r="EJ290" s="409"/>
      <c r="EK290" s="409"/>
      <c r="EL290" s="409"/>
      <c r="EM290" s="409"/>
      <c r="EN290" s="409"/>
      <c r="EO290" s="409"/>
      <c r="EP290" s="409"/>
      <c r="EQ290" s="409"/>
      <c r="ER290" s="409"/>
      <c r="ES290" s="409"/>
      <c r="ET290" s="409"/>
      <c r="EU290" s="409"/>
      <c r="EV290" s="409"/>
      <c r="EW290" s="409"/>
      <c r="EX290" s="409"/>
      <c r="EY290" s="409"/>
      <c r="EZ290" s="409"/>
      <c r="FA290" s="409"/>
      <c r="FB290" s="409"/>
      <c r="FC290" s="409"/>
      <c r="FD290" s="409"/>
      <c r="FE290" s="409"/>
      <c r="FF290" s="409"/>
      <c r="FG290" s="409"/>
      <c r="FH290" s="409"/>
      <c r="FI290" s="409"/>
      <c r="FJ290" s="409"/>
      <c r="FK290" s="409"/>
      <c r="FL290" s="409"/>
      <c r="FM290" s="409"/>
      <c r="FN290" s="409"/>
      <c r="FO290" s="409"/>
      <c r="FP290" s="409"/>
      <c r="FQ290" s="409"/>
      <c r="FR290" s="409"/>
      <c r="FS290" s="409"/>
      <c r="FT290" s="409"/>
      <c r="FU290" s="409"/>
      <c r="FV290" s="409"/>
      <c r="FW290" s="409"/>
      <c r="FX290" s="409"/>
      <c r="FY290" s="409"/>
      <c r="FZ290" s="409"/>
      <c r="GA290" s="409"/>
      <c r="GB290" s="409"/>
      <c r="GC290" s="409"/>
      <c r="GD290" s="409"/>
      <c r="GE290" s="409"/>
      <c r="GF290" s="409"/>
      <c r="GG290" s="409"/>
      <c r="GH290" s="409"/>
      <c r="GI290" s="409"/>
      <c r="GJ290" s="409"/>
      <c r="GK290" s="409"/>
      <c r="GL290" s="409"/>
      <c r="GM290" s="409"/>
      <c r="GN290" s="409"/>
      <c r="GO290" s="409"/>
      <c r="GP290" s="409"/>
      <c r="GQ290" s="409"/>
      <c r="GR290" s="409"/>
      <c r="GS290" s="409"/>
      <c r="GT290" s="409"/>
      <c r="GU290" s="409"/>
      <c r="GV290" s="409"/>
      <c r="GW290" s="409"/>
      <c r="GX290" s="409"/>
      <c r="GY290" s="409"/>
      <c r="GZ290" s="409"/>
      <c r="HA290" s="409"/>
      <c r="HB290" s="409"/>
      <c r="HC290" s="409"/>
      <c r="HD290" s="409"/>
      <c r="HE290" s="409"/>
      <c r="HF290" s="409"/>
      <c r="HG290" s="409"/>
      <c r="HH290" s="409"/>
      <c r="HI290" s="409"/>
      <c r="HJ290" s="409"/>
      <c r="HK290" s="409"/>
      <c r="HL290" s="409"/>
      <c r="HM290" s="409"/>
      <c r="HN290" s="409"/>
      <c r="HO290" s="409"/>
      <c r="HP290" s="409"/>
      <c r="HQ290" s="409"/>
      <c r="HR290" s="409"/>
      <c r="HS290" s="409"/>
      <c r="HT290" s="409"/>
      <c r="HU290" s="409"/>
      <c r="HV290" s="409"/>
      <c r="HW290" s="409"/>
      <c r="HX290" s="409"/>
      <c r="HY290" s="409"/>
      <c r="HZ290" s="409"/>
      <c r="IA290" s="409"/>
      <c r="IB290" s="409"/>
      <c r="IC290" s="409"/>
      <c r="ID290" s="409"/>
      <c r="IE290" s="409"/>
      <c r="IF290" s="409"/>
      <c r="IG290" s="409"/>
      <c r="IH290" s="409"/>
      <c r="II290" s="409"/>
      <c r="IJ290" s="409"/>
      <c r="IK290" s="409"/>
      <c r="IL290" s="409"/>
      <c r="IM290" s="409"/>
      <c r="IN290" s="409"/>
      <c r="IO290" s="409"/>
      <c r="IP290" s="409"/>
      <c r="IQ290" s="409"/>
      <c r="IR290" s="409"/>
      <c r="IS290" s="409"/>
      <c r="IT290" s="409"/>
      <c r="IU290" s="409"/>
      <c r="IV290" s="409"/>
    </row>
    <row r="291" spans="1:256" s="404" customFormat="1" ht="30">
      <c r="A291" s="67">
        <v>282</v>
      </c>
      <c r="B291" s="493" t="s">
        <v>4997</v>
      </c>
      <c r="C291" s="491" t="s">
        <v>1584</v>
      </c>
      <c r="D291" s="494" t="s">
        <v>817</v>
      </c>
      <c r="E291" s="456" t="s">
        <v>5535</v>
      </c>
      <c r="F291" s="456" t="s">
        <v>647</v>
      </c>
      <c r="G291" s="456" t="s">
        <v>5536</v>
      </c>
      <c r="H291" s="456" t="s">
        <v>5930</v>
      </c>
      <c r="I291" s="456" t="s">
        <v>311</v>
      </c>
      <c r="J291" s="435"/>
      <c r="K291" s="435"/>
      <c r="L291" s="338"/>
      <c r="M291" s="405"/>
      <c r="N291" s="409"/>
      <c r="O291" s="409"/>
      <c r="P291" s="409"/>
      <c r="Q291" s="409"/>
      <c r="R291" s="409"/>
      <c r="S291" s="409"/>
      <c r="T291" s="409"/>
      <c r="U291" s="409"/>
      <c r="V291" s="409"/>
      <c r="W291" s="409"/>
      <c r="X291" s="409"/>
      <c r="Y291" s="409"/>
      <c r="Z291" s="409"/>
      <c r="AA291" s="409"/>
      <c r="AB291" s="409"/>
      <c r="AC291" s="409"/>
      <c r="AD291" s="409"/>
      <c r="AE291" s="409"/>
      <c r="AF291" s="409"/>
      <c r="AG291" s="409"/>
      <c r="AH291" s="409"/>
      <c r="AI291" s="409"/>
      <c r="AJ291" s="409"/>
      <c r="AK291" s="409"/>
      <c r="AL291" s="409"/>
      <c r="AM291" s="409"/>
      <c r="AN291" s="409"/>
      <c r="AO291" s="409"/>
      <c r="AP291" s="409"/>
      <c r="AQ291" s="409"/>
      <c r="AR291" s="409"/>
      <c r="AS291" s="409"/>
      <c r="AT291" s="409"/>
      <c r="AU291" s="409"/>
      <c r="AV291" s="409"/>
      <c r="AW291" s="409"/>
      <c r="AX291" s="409"/>
      <c r="AY291" s="409"/>
      <c r="AZ291" s="409"/>
      <c r="BA291" s="409"/>
      <c r="BB291" s="409"/>
      <c r="BC291" s="409"/>
      <c r="BD291" s="409"/>
      <c r="BE291" s="409"/>
      <c r="BF291" s="409"/>
      <c r="BG291" s="409"/>
      <c r="BH291" s="409"/>
      <c r="BI291" s="409"/>
      <c r="BJ291" s="409"/>
      <c r="BK291" s="409"/>
      <c r="BL291" s="409"/>
      <c r="BM291" s="409"/>
      <c r="BN291" s="409"/>
      <c r="BO291" s="409"/>
      <c r="BP291" s="409"/>
      <c r="BQ291" s="409"/>
      <c r="BR291" s="409"/>
      <c r="BS291" s="409"/>
      <c r="BT291" s="409"/>
      <c r="BU291" s="409"/>
      <c r="BV291" s="409"/>
      <c r="BW291" s="409"/>
      <c r="BX291" s="409"/>
      <c r="BY291" s="409"/>
      <c r="BZ291" s="409"/>
      <c r="CA291" s="409"/>
      <c r="CB291" s="409"/>
      <c r="CC291" s="409"/>
      <c r="CD291" s="409"/>
      <c r="CE291" s="409"/>
      <c r="CF291" s="409"/>
      <c r="CG291" s="409"/>
      <c r="CH291" s="409"/>
      <c r="CI291" s="409"/>
      <c r="CJ291" s="409"/>
      <c r="CK291" s="409"/>
      <c r="CL291" s="409"/>
      <c r="CM291" s="409"/>
      <c r="CN291" s="409"/>
      <c r="CO291" s="409"/>
      <c r="CP291" s="409"/>
      <c r="CQ291" s="409"/>
      <c r="CR291" s="409"/>
      <c r="CS291" s="409"/>
      <c r="CT291" s="409"/>
      <c r="CU291" s="409"/>
      <c r="CV291" s="409"/>
      <c r="CW291" s="409"/>
      <c r="CX291" s="409"/>
      <c r="CY291" s="409"/>
      <c r="CZ291" s="409"/>
      <c r="DA291" s="409"/>
      <c r="DB291" s="409"/>
      <c r="DC291" s="409"/>
      <c r="DD291" s="409"/>
      <c r="DE291" s="409"/>
      <c r="DF291" s="409"/>
      <c r="DG291" s="409"/>
      <c r="DH291" s="409"/>
      <c r="DI291" s="409"/>
      <c r="DJ291" s="409"/>
      <c r="DK291" s="409"/>
      <c r="DL291" s="409"/>
      <c r="DM291" s="409"/>
      <c r="DN291" s="409"/>
      <c r="DO291" s="409"/>
      <c r="DP291" s="409"/>
      <c r="DQ291" s="409"/>
      <c r="DR291" s="409"/>
      <c r="DS291" s="409"/>
      <c r="DT291" s="409"/>
      <c r="DU291" s="409"/>
      <c r="DV291" s="409"/>
      <c r="DW291" s="409"/>
      <c r="DX291" s="409"/>
      <c r="DY291" s="409"/>
      <c r="DZ291" s="409"/>
      <c r="EA291" s="409"/>
      <c r="EB291" s="409"/>
      <c r="EC291" s="409"/>
      <c r="ED291" s="409"/>
      <c r="EE291" s="409"/>
      <c r="EF291" s="409"/>
      <c r="EG291" s="409"/>
      <c r="EH291" s="409"/>
      <c r="EI291" s="409"/>
      <c r="EJ291" s="409"/>
      <c r="EK291" s="409"/>
      <c r="EL291" s="409"/>
      <c r="EM291" s="409"/>
      <c r="EN291" s="409"/>
      <c r="EO291" s="409"/>
      <c r="EP291" s="409"/>
      <c r="EQ291" s="409"/>
      <c r="ER291" s="409"/>
      <c r="ES291" s="409"/>
      <c r="ET291" s="409"/>
      <c r="EU291" s="409"/>
      <c r="EV291" s="409"/>
      <c r="EW291" s="409"/>
      <c r="EX291" s="409"/>
      <c r="EY291" s="409"/>
      <c r="EZ291" s="409"/>
      <c r="FA291" s="409"/>
      <c r="FB291" s="409"/>
      <c r="FC291" s="409"/>
      <c r="FD291" s="409"/>
      <c r="FE291" s="409"/>
      <c r="FF291" s="409"/>
      <c r="FG291" s="409"/>
      <c r="FH291" s="409"/>
      <c r="FI291" s="409"/>
      <c r="FJ291" s="409"/>
      <c r="FK291" s="409"/>
      <c r="FL291" s="409"/>
      <c r="FM291" s="409"/>
      <c r="FN291" s="409"/>
      <c r="FO291" s="409"/>
      <c r="FP291" s="409"/>
      <c r="FQ291" s="409"/>
      <c r="FR291" s="409"/>
      <c r="FS291" s="409"/>
      <c r="FT291" s="409"/>
      <c r="FU291" s="409"/>
      <c r="FV291" s="409"/>
      <c r="FW291" s="409"/>
      <c r="FX291" s="409"/>
      <c r="FY291" s="409"/>
      <c r="FZ291" s="409"/>
      <c r="GA291" s="409"/>
      <c r="GB291" s="409"/>
      <c r="GC291" s="409"/>
      <c r="GD291" s="409"/>
      <c r="GE291" s="409"/>
      <c r="GF291" s="409"/>
      <c r="GG291" s="409"/>
      <c r="GH291" s="409"/>
      <c r="GI291" s="409"/>
      <c r="GJ291" s="409"/>
      <c r="GK291" s="409"/>
      <c r="GL291" s="409"/>
      <c r="GM291" s="409"/>
      <c r="GN291" s="409"/>
      <c r="GO291" s="409"/>
      <c r="GP291" s="409"/>
      <c r="GQ291" s="409"/>
      <c r="GR291" s="409"/>
      <c r="GS291" s="409"/>
      <c r="GT291" s="409"/>
      <c r="GU291" s="409"/>
      <c r="GV291" s="409"/>
      <c r="GW291" s="409"/>
      <c r="GX291" s="409"/>
      <c r="GY291" s="409"/>
      <c r="GZ291" s="409"/>
      <c r="HA291" s="409"/>
      <c r="HB291" s="409"/>
      <c r="HC291" s="409"/>
      <c r="HD291" s="409"/>
      <c r="HE291" s="409"/>
      <c r="HF291" s="409"/>
      <c r="HG291" s="409"/>
      <c r="HH291" s="409"/>
      <c r="HI291" s="409"/>
      <c r="HJ291" s="409"/>
      <c r="HK291" s="409"/>
      <c r="HL291" s="409"/>
      <c r="HM291" s="409"/>
      <c r="HN291" s="409"/>
      <c r="HO291" s="409"/>
      <c r="HP291" s="409"/>
      <c r="HQ291" s="409"/>
      <c r="HR291" s="409"/>
      <c r="HS291" s="409"/>
      <c r="HT291" s="409"/>
      <c r="HU291" s="409"/>
      <c r="HV291" s="409"/>
      <c r="HW291" s="409"/>
      <c r="HX291" s="409"/>
      <c r="HY291" s="409"/>
      <c r="HZ291" s="409"/>
      <c r="IA291" s="409"/>
      <c r="IB291" s="409"/>
      <c r="IC291" s="409"/>
      <c r="ID291" s="409"/>
      <c r="IE291" s="409"/>
      <c r="IF291" s="409"/>
      <c r="IG291" s="409"/>
      <c r="IH291" s="409"/>
      <c r="II291" s="409"/>
      <c r="IJ291" s="409"/>
      <c r="IK291" s="409"/>
      <c r="IL291" s="409"/>
      <c r="IM291" s="409"/>
      <c r="IN291" s="409"/>
      <c r="IO291" s="409"/>
      <c r="IP291" s="409"/>
      <c r="IQ291" s="409"/>
      <c r="IR291" s="409"/>
      <c r="IS291" s="409"/>
      <c r="IT291" s="409"/>
      <c r="IU291" s="409"/>
      <c r="IV291" s="409"/>
    </row>
    <row r="292" spans="1:256" s="404" customFormat="1" ht="30">
      <c r="A292" s="67">
        <v>283</v>
      </c>
      <c r="B292" s="493" t="s">
        <v>4997</v>
      </c>
      <c r="C292" s="491" t="s">
        <v>1584</v>
      </c>
      <c r="D292" s="494" t="s">
        <v>317</v>
      </c>
      <c r="E292" s="456" t="s">
        <v>5537</v>
      </c>
      <c r="F292" s="456" t="s">
        <v>316</v>
      </c>
      <c r="G292" s="456" t="s">
        <v>5538</v>
      </c>
      <c r="H292" s="456" t="s">
        <v>5931</v>
      </c>
      <c r="I292" s="456" t="s">
        <v>311</v>
      </c>
      <c r="J292" s="435"/>
      <c r="K292" s="435"/>
      <c r="L292" s="338"/>
      <c r="M292" s="405"/>
      <c r="N292" s="409"/>
      <c r="O292" s="409"/>
      <c r="P292" s="409"/>
      <c r="Q292" s="409"/>
      <c r="R292" s="409"/>
      <c r="S292" s="409"/>
      <c r="T292" s="409"/>
      <c r="U292" s="409"/>
      <c r="V292" s="409"/>
      <c r="W292" s="409"/>
      <c r="X292" s="409"/>
      <c r="Y292" s="409"/>
      <c r="Z292" s="409"/>
      <c r="AA292" s="409"/>
      <c r="AB292" s="409"/>
      <c r="AC292" s="409"/>
      <c r="AD292" s="409"/>
      <c r="AE292" s="409"/>
      <c r="AF292" s="409"/>
      <c r="AG292" s="409"/>
      <c r="AH292" s="409"/>
      <c r="AI292" s="409"/>
      <c r="AJ292" s="409"/>
      <c r="AK292" s="409"/>
      <c r="AL292" s="409"/>
      <c r="AM292" s="409"/>
      <c r="AN292" s="409"/>
      <c r="AO292" s="409"/>
      <c r="AP292" s="409"/>
      <c r="AQ292" s="409"/>
      <c r="AR292" s="409"/>
      <c r="AS292" s="409"/>
      <c r="AT292" s="409"/>
      <c r="AU292" s="409"/>
      <c r="AV292" s="409"/>
      <c r="AW292" s="409"/>
      <c r="AX292" s="409"/>
      <c r="AY292" s="409"/>
      <c r="AZ292" s="409"/>
      <c r="BA292" s="409"/>
      <c r="BB292" s="409"/>
      <c r="BC292" s="409"/>
      <c r="BD292" s="409"/>
      <c r="BE292" s="409"/>
      <c r="BF292" s="409"/>
      <c r="BG292" s="409"/>
      <c r="BH292" s="409"/>
      <c r="BI292" s="409"/>
      <c r="BJ292" s="409"/>
      <c r="BK292" s="409"/>
      <c r="BL292" s="409"/>
      <c r="BM292" s="409"/>
      <c r="BN292" s="409"/>
      <c r="BO292" s="409"/>
      <c r="BP292" s="409"/>
      <c r="BQ292" s="409"/>
      <c r="BR292" s="409"/>
      <c r="BS292" s="409"/>
      <c r="BT292" s="409"/>
      <c r="BU292" s="409"/>
      <c r="BV292" s="409"/>
      <c r="BW292" s="409"/>
      <c r="BX292" s="409"/>
      <c r="BY292" s="409"/>
      <c r="BZ292" s="409"/>
      <c r="CA292" s="409"/>
      <c r="CB292" s="409"/>
      <c r="CC292" s="409"/>
      <c r="CD292" s="409"/>
      <c r="CE292" s="409"/>
      <c r="CF292" s="409"/>
      <c r="CG292" s="409"/>
      <c r="CH292" s="409"/>
      <c r="CI292" s="409"/>
      <c r="CJ292" s="409"/>
      <c r="CK292" s="409"/>
      <c r="CL292" s="409"/>
      <c r="CM292" s="409"/>
      <c r="CN292" s="409"/>
      <c r="CO292" s="409"/>
      <c r="CP292" s="409"/>
      <c r="CQ292" s="409"/>
      <c r="CR292" s="409"/>
      <c r="CS292" s="409"/>
      <c r="CT292" s="409"/>
      <c r="CU292" s="409"/>
      <c r="CV292" s="409"/>
      <c r="CW292" s="409"/>
      <c r="CX292" s="409"/>
      <c r="CY292" s="409"/>
      <c r="CZ292" s="409"/>
      <c r="DA292" s="409"/>
      <c r="DB292" s="409"/>
      <c r="DC292" s="409"/>
      <c r="DD292" s="409"/>
      <c r="DE292" s="409"/>
      <c r="DF292" s="409"/>
      <c r="DG292" s="409"/>
      <c r="DH292" s="409"/>
      <c r="DI292" s="409"/>
      <c r="DJ292" s="409"/>
      <c r="DK292" s="409"/>
      <c r="DL292" s="409"/>
      <c r="DM292" s="409"/>
      <c r="DN292" s="409"/>
      <c r="DO292" s="409"/>
      <c r="DP292" s="409"/>
      <c r="DQ292" s="409"/>
      <c r="DR292" s="409"/>
      <c r="DS292" s="409"/>
      <c r="DT292" s="409"/>
      <c r="DU292" s="409"/>
      <c r="DV292" s="409"/>
      <c r="DW292" s="409"/>
      <c r="DX292" s="409"/>
      <c r="DY292" s="409"/>
      <c r="DZ292" s="409"/>
      <c r="EA292" s="409"/>
      <c r="EB292" s="409"/>
      <c r="EC292" s="409"/>
      <c r="ED292" s="409"/>
      <c r="EE292" s="409"/>
      <c r="EF292" s="409"/>
      <c r="EG292" s="409"/>
      <c r="EH292" s="409"/>
      <c r="EI292" s="409"/>
      <c r="EJ292" s="409"/>
      <c r="EK292" s="409"/>
      <c r="EL292" s="409"/>
      <c r="EM292" s="409"/>
      <c r="EN292" s="409"/>
      <c r="EO292" s="409"/>
      <c r="EP292" s="409"/>
      <c r="EQ292" s="409"/>
      <c r="ER292" s="409"/>
      <c r="ES292" s="409"/>
      <c r="ET292" s="409"/>
      <c r="EU292" s="409"/>
      <c r="EV292" s="409"/>
      <c r="EW292" s="409"/>
      <c r="EX292" s="409"/>
      <c r="EY292" s="409"/>
      <c r="EZ292" s="409"/>
      <c r="FA292" s="409"/>
      <c r="FB292" s="409"/>
      <c r="FC292" s="409"/>
      <c r="FD292" s="409"/>
      <c r="FE292" s="409"/>
      <c r="FF292" s="409"/>
      <c r="FG292" s="409"/>
      <c r="FH292" s="409"/>
      <c r="FI292" s="409"/>
      <c r="FJ292" s="409"/>
      <c r="FK292" s="409"/>
      <c r="FL292" s="409"/>
      <c r="FM292" s="409"/>
      <c r="FN292" s="409"/>
      <c r="FO292" s="409"/>
      <c r="FP292" s="409"/>
      <c r="FQ292" s="409"/>
      <c r="FR292" s="409"/>
      <c r="FS292" s="409"/>
      <c r="FT292" s="409"/>
      <c r="FU292" s="409"/>
      <c r="FV292" s="409"/>
      <c r="FW292" s="409"/>
      <c r="FX292" s="409"/>
      <c r="FY292" s="409"/>
      <c r="FZ292" s="409"/>
      <c r="GA292" s="409"/>
      <c r="GB292" s="409"/>
      <c r="GC292" s="409"/>
      <c r="GD292" s="409"/>
      <c r="GE292" s="409"/>
      <c r="GF292" s="409"/>
      <c r="GG292" s="409"/>
      <c r="GH292" s="409"/>
      <c r="GI292" s="409"/>
      <c r="GJ292" s="409"/>
      <c r="GK292" s="409"/>
      <c r="GL292" s="409"/>
      <c r="GM292" s="409"/>
      <c r="GN292" s="409"/>
      <c r="GO292" s="409"/>
      <c r="GP292" s="409"/>
      <c r="GQ292" s="409"/>
      <c r="GR292" s="409"/>
      <c r="GS292" s="409"/>
      <c r="GT292" s="409"/>
      <c r="GU292" s="409"/>
      <c r="GV292" s="409"/>
      <c r="GW292" s="409"/>
      <c r="GX292" s="409"/>
      <c r="GY292" s="409"/>
      <c r="GZ292" s="409"/>
      <c r="HA292" s="409"/>
      <c r="HB292" s="409"/>
      <c r="HC292" s="409"/>
      <c r="HD292" s="409"/>
      <c r="HE292" s="409"/>
      <c r="HF292" s="409"/>
      <c r="HG292" s="409"/>
      <c r="HH292" s="409"/>
      <c r="HI292" s="409"/>
      <c r="HJ292" s="409"/>
      <c r="HK292" s="409"/>
      <c r="HL292" s="409"/>
      <c r="HM292" s="409"/>
      <c r="HN292" s="409"/>
      <c r="HO292" s="409"/>
      <c r="HP292" s="409"/>
      <c r="HQ292" s="409"/>
      <c r="HR292" s="409"/>
      <c r="HS292" s="409"/>
      <c r="HT292" s="409"/>
      <c r="HU292" s="409"/>
      <c r="HV292" s="409"/>
      <c r="HW292" s="409"/>
      <c r="HX292" s="409"/>
      <c r="HY292" s="409"/>
      <c r="HZ292" s="409"/>
      <c r="IA292" s="409"/>
      <c r="IB292" s="409"/>
      <c r="IC292" s="409"/>
      <c r="ID292" s="409"/>
      <c r="IE292" s="409"/>
      <c r="IF292" s="409"/>
      <c r="IG292" s="409"/>
      <c r="IH292" s="409"/>
      <c r="II292" s="409"/>
      <c r="IJ292" s="409"/>
      <c r="IK292" s="409"/>
      <c r="IL292" s="409"/>
      <c r="IM292" s="409"/>
      <c r="IN292" s="409"/>
      <c r="IO292" s="409"/>
      <c r="IP292" s="409"/>
      <c r="IQ292" s="409"/>
      <c r="IR292" s="409"/>
      <c r="IS292" s="409"/>
      <c r="IT292" s="409"/>
      <c r="IU292" s="409"/>
      <c r="IV292" s="409"/>
    </row>
    <row r="293" spans="1:256" s="404" customFormat="1" ht="30">
      <c r="A293" s="65">
        <v>284</v>
      </c>
      <c r="B293" s="493" t="s">
        <v>4997</v>
      </c>
      <c r="C293" s="491" t="s">
        <v>1584</v>
      </c>
      <c r="D293" s="494" t="s">
        <v>1657</v>
      </c>
      <c r="E293" s="456" t="s">
        <v>322</v>
      </c>
      <c r="F293" s="456" t="s">
        <v>1591</v>
      </c>
      <c r="G293" s="456" t="s">
        <v>5539</v>
      </c>
      <c r="H293" s="456" t="s">
        <v>5932</v>
      </c>
      <c r="I293" s="456" t="s">
        <v>311</v>
      </c>
      <c r="J293" s="435"/>
      <c r="K293" s="435"/>
      <c r="L293" s="338"/>
      <c r="M293" s="405"/>
      <c r="N293" s="409"/>
      <c r="O293" s="409"/>
      <c r="P293" s="409"/>
      <c r="Q293" s="409"/>
      <c r="R293" s="409"/>
      <c r="S293" s="409"/>
      <c r="T293" s="409"/>
      <c r="U293" s="409"/>
      <c r="V293" s="409"/>
      <c r="W293" s="409"/>
      <c r="X293" s="409"/>
      <c r="Y293" s="409"/>
      <c r="Z293" s="409"/>
      <c r="AA293" s="409"/>
      <c r="AB293" s="409"/>
      <c r="AC293" s="409"/>
      <c r="AD293" s="409"/>
      <c r="AE293" s="409"/>
      <c r="AF293" s="409"/>
      <c r="AG293" s="409"/>
      <c r="AH293" s="409"/>
      <c r="AI293" s="409"/>
      <c r="AJ293" s="409"/>
      <c r="AK293" s="409"/>
      <c r="AL293" s="409"/>
      <c r="AM293" s="409"/>
      <c r="AN293" s="409"/>
      <c r="AO293" s="409"/>
      <c r="AP293" s="409"/>
      <c r="AQ293" s="409"/>
      <c r="AR293" s="409"/>
      <c r="AS293" s="409"/>
      <c r="AT293" s="409"/>
      <c r="AU293" s="409"/>
      <c r="AV293" s="409"/>
      <c r="AW293" s="409"/>
      <c r="AX293" s="409"/>
      <c r="AY293" s="409"/>
      <c r="AZ293" s="409"/>
      <c r="BA293" s="409"/>
      <c r="BB293" s="409"/>
      <c r="BC293" s="409"/>
      <c r="BD293" s="409"/>
      <c r="BE293" s="409"/>
      <c r="BF293" s="409"/>
      <c r="BG293" s="409"/>
      <c r="BH293" s="409"/>
      <c r="BI293" s="409"/>
      <c r="BJ293" s="409"/>
      <c r="BK293" s="409"/>
      <c r="BL293" s="409"/>
      <c r="BM293" s="409"/>
      <c r="BN293" s="409"/>
      <c r="BO293" s="409"/>
      <c r="BP293" s="409"/>
      <c r="BQ293" s="409"/>
      <c r="BR293" s="409"/>
      <c r="BS293" s="409"/>
      <c r="BT293" s="409"/>
      <c r="BU293" s="409"/>
      <c r="BV293" s="409"/>
      <c r="BW293" s="409"/>
      <c r="BX293" s="409"/>
      <c r="BY293" s="409"/>
      <c r="BZ293" s="409"/>
      <c r="CA293" s="409"/>
      <c r="CB293" s="409"/>
      <c r="CC293" s="409"/>
      <c r="CD293" s="409"/>
      <c r="CE293" s="409"/>
      <c r="CF293" s="409"/>
      <c r="CG293" s="409"/>
      <c r="CH293" s="409"/>
      <c r="CI293" s="409"/>
      <c r="CJ293" s="409"/>
      <c r="CK293" s="409"/>
      <c r="CL293" s="409"/>
      <c r="CM293" s="409"/>
      <c r="CN293" s="409"/>
      <c r="CO293" s="409"/>
      <c r="CP293" s="409"/>
      <c r="CQ293" s="409"/>
      <c r="CR293" s="409"/>
      <c r="CS293" s="409"/>
      <c r="CT293" s="409"/>
      <c r="CU293" s="409"/>
      <c r="CV293" s="409"/>
      <c r="CW293" s="409"/>
      <c r="CX293" s="409"/>
      <c r="CY293" s="409"/>
      <c r="CZ293" s="409"/>
      <c r="DA293" s="409"/>
      <c r="DB293" s="409"/>
      <c r="DC293" s="409"/>
      <c r="DD293" s="409"/>
      <c r="DE293" s="409"/>
      <c r="DF293" s="409"/>
      <c r="DG293" s="409"/>
      <c r="DH293" s="409"/>
      <c r="DI293" s="409"/>
      <c r="DJ293" s="409"/>
      <c r="DK293" s="409"/>
      <c r="DL293" s="409"/>
      <c r="DM293" s="409"/>
      <c r="DN293" s="409"/>
      <c r="DO293" s="409"/>
      <c r="DP293" s="409"/>
      <c r="DQ293" s="409"/>
      <c r="DR293" s="409"/>
      <c r="DS293" s="409"/>
      <c r="DT293" s="409"/>
      <c r="DU293" s="409"/>
      <c r="DV293" s="409"/>
      <c r="DW293" s="409"/>
      <c r="DX293" s="409"/>
      <c r="DY293" s="409"/>
      <c r="DZ293" s="409"/>
      <c r="EA293" s="409"/>
      <c r="EB293" s="409"/>
      <c r="EC293" s="409"/>
      <c r="ED293" s="409"/>
      <c r="EE293" s="409"/>
      <c r="EF293" s="409"/>
      <c r="EG293" s="409"/>
      <c r="EH293" s="409"/>
      <c r="EI293" s="409"/>
      <c r="EJ293" s="409"/>
      <c r="EK293" s="409"/>
      <c r="EL293" s="409"/>
      <c r="EM293" s="409"/>
      <c r="EN293" s="409"/>
      <c r="EO293" s="409"/>
      <c r="EP293" s="409"/>
      <c r="EQ293" s="409"/>
      <c r="ER293" s="409"/>
      <c r="ES293" s="409"/>
      <c r="ET293" s="409"/>
      <c r="EU293" s="409"/>
      <c r="EV293" s="409"/>
      <c r="EW293" s="409"/>
      <c r="EX293" s="409"/>
      <c r="EY293" s="409"/>
      <c r="EZ293" s="409"/>
      <c r="FA293" s="409"/>
      <c r="FB293" s="409"/>
      <c r="FC293" s="409"/>
      <c r="FD293" s="409"/>
      <c r="FE293" s="409"/>
      <c r="FF293" s="409"/>
      <c r="FG293" s="409"/>
      <c r="FH293" s="409"/>
      <c r="FI293" s="409"/>
      <c r="FJ293" s="409"/>
      <c r="FK293" s="409"/>
      <c r="FL293" s="409"/>
      <c r="FM293" s="409"/>
      <c r="FN293" s="409"/>
      <c r="FO293" s="409"/>
      <c r="FP293" s="409"/>
      <c r="FQ293" s="409"/>
      <c r="FR293" s="409"/>
      <c r="FS293" s="409"/>
      <c r="FT293" s="409"/>
      <c r="FU293" s="409"/>
      <c r="FV293" s="409"/>
      <c r="FW293" s="409"/>
      <c r="FX293" s="409"/>
      <c r="FY293" s="409"/>
      <c r="FZ293" s="409"/>
      <c r="GA293" s="409"/>
      <c r="GB293" s="409"/>
      <c r="GC293" s="409"/>
      <c r="GD293" s="409"/>
      <c r="GE293" s="409"/>
      <c r="GF293" s="409"/>
      <c r="GG293" s="409"/>
      <c r="GH293" s="409"/>
      <c r="GI293" s="409"/>
      <c r="GJ293" s="409"/>
      <c r="GK293" s="409"/>
      <c r="GL293" s="409"/>
      <c r="GM293" s="409"/>
      <c r="GN293" s="409"/>
      <c r="GO293" s="409"/>
      <c r="GP293" s="409"/>
      <c r="GQ293" s="409"/>
      <c r="GR293" s="409"/>
      <c r="GS293" s="409"/>
      <c r="GT293" s="409"/>
      <c r="GU293" s="409"/>
      <c r="GV293" s="409"/>
      <c r="GW293" s="409"/>
      <c r="GX293" s="409"/>
      <c r="GY293" s="409"/>
      <c r="GZ293" s="409"/>
      <c r="HA293" s="409"/>
      <c r="HB293" s="409"/>
      <c r="HC293" s="409"/>
      <c r="HD293" s="409"/>
      <c r="HE293" s="409"/>
      <c r="HF293" s="409"/>
      <c r="HG293" s="409"/>
      <c r="HH293" s="409"/>
      <c r="HI293" s="409"/>
      <c r="HJ293" s="409"/>
      <c r="HK293" s="409"/>
      <c r="HL293" s="409"/>
      <c r="HM293" s="409"/>
      <c r="HN293" s="409"/>
      <c r="HO293" s="409"/>
      <c r="HP293" s="409"/>
      <c r="HQ293" s="409"/>
      <c r="HR293" s="409"/>
      <c r="HS293" s="409"/>
      <c r="HT293" s="409"/>
      <c r="HU293" s="409"/>
      <c r="HV293" s="409"/>
      <c r="HW293" s="409"/>
      <c r="HX293" s="409"/>
      <c r="HY293" s="409"/>
      <c r="HZ293" s="409"/>
      <c r="IA293" s="409"/>
      <c r="IB293" s="409"/>
      <c r="IC293" s="409"/>
      <c r="ID293" s="409"/>
      <c r="IE293" s="409"/>
      <c r="IF293" s="409"/>
      <c r="IG293" s="409"/>
      <c r="IH293" s="409"/>
      <c r="II293" s="409"/>
      <c r="IJ293" s="409"/>
      <c r="IK293" s="409"/>
      <c r="IL293" s="409"/>
      <c r="IM293" s="409"/>
      <c r="IN293" s="409"/>
      <c r="IO293" s="409"/>
      <c r="IP293" s="409"/>
      <c r="IQ293" s="409"/>
      <c r="IR293" s="409"/>
      <c r="IS293" s="409"/>
      <c r="IT293" s="409"/>
      <c r="IU293" s="409"/>
      <c r="IV293" s="409"/>
    </row>
    <row r="294" spans="1:256" s="404" customFormat="1" ht="30">
      <c r="A294" s="67">
        <v>285</v>
      </c>
      <c r="B294" s="493" t="s">
        <v>4997</v>
      </c>
      <c r="C294" s="491" t="s">
        <v>1584</v>
      </c>
      <c r="D294" s="494" t="s">
        <v>1647</v>
      </c>
      <c r="E294" s="456" t="s">
        <v>1663</v>
      </c>
      <c r="F294" s="456" t="s">
        <v>1038</v>
      </c>
      <c r="G294" s="456" t="s">
        <v>5540</v>
      </c>
      <c r="H294" s="456" t="s">
        <v>5933</v>
      </c>
      <c r="I294" s="456" t="s">
        <v>311</v>
      </c>
      <c r="J294" s="435"/>
      <c r="K294" s="435"/>
      <c r="L294" s="338"/>
      <c r="M294" s="405"/>
      <c r="N294" s="409"/>
      <c r="O294" s="409"/>
      <c r="P294" s="409"/>
      <c r="Q294" s="409"/>
      <c r="R294" s="409"/>
      <c r="S294" s="409"/>
      <c r="T294" s="409"/>
      <c r="U294" s="409"/>
      <c r="V294" s="409"/>
      <c r="W294" s="409"/>
      <c r="X294" s="409"/>
      <c r="Y294" s="409"/>
      <c r="Z294" s="409"/>
      <c r="AA294" s="409"/>
      <c r="AB294" s="409"/>
      <c r="AC294" s="409"/>
      <c r="AD294" s="409"/>
      <c r="AE294" s="409"/>
      <c r="AF294" s="409"/>
      <c r="AG294" s="409"/>
      <c r="AH294" s="409"/>
      <c r="AI294" s="409"/>
      <c r="AJ294" s="409"/>
      <c r="AK294" s="409"/>
      <c r="AL294" s="409"/>
      <c r="AM294" s="409"/>
      <c r="AN294" s="409"/>
      <c r="AO294" s="409"/>
      <c r="AP294" s="409"/>
      <c r="AQ294" s="409"/>
      <c r="AR294" s="409"/>
      <c r="AS294" s="409"/>
      <c r="AT294" s="409"/>
      <c r="AU294" s="409"/>
      <c r="AV294" s="409"/>
      <c r="AW294" s="409"/>
      <c r="AX294" s="409"/>
      <c r="AY294" s="409"/>
      <c r="AZ294" s="409"/>
      <c r="BA294" s="409"/>
      <c r="BB294" s="409"/>
      <c r="BC294" s="409"/>
      <c r="BD294" s="409"/>
      <c r="BE294" s="409"/>
      <c r="BF294" s="409"/>
      <c r="BG294" s="409"/>
      <c r="BH294" s="409"/>
      <c r="BI294" s="409"/>
      <c r="BJ294" s="409"/>
      <c r="BK294" s="409"/>
      <c r="BL294" s="409"/>
      <c r="BM294" s="409"/>
      <c r="BN294" s="409"/>
      <c r="BO294" s="409"/>
      <c r="BP294" s="409"/>
      <c r="BQ294" s="409"/>
      <c r="BR294" s="409"/>
      <c r="BS294" s="409"/>
      <c r="BT294" s="409"/>
      <c r="BU294" s="409"/>
      <c r="BV294" s="409"/>
      <c r="BW294" s="409"/>
      <c r="BX294" s="409"/>
      <c r="BY294" s="409"/>
      <c r="BZ294" s="409"/>
      <c r="CA294" s="409"/>
      <c r="CB294" s="409"/>
      <c r="CC294" s="409"/>
      <c r="CD294" s="409"/>
      <c r="CE294" s="409"/>
      <c r="CF294" s="409"/>
      <c r="CG294" s="409"/>
      <c r="CH294" s="409"/>
      <c r="CI294" s="409"/>
      <c r="CJ294" s="409"/>
      <c r="CK294" s="409"/>
      <c r="CL294" s="409"/>
      <c r="CM294" s="409"/>
      <c r="CN294" s="409"/>
      <c r="CO294" s="409"/>
      <c r="CP294" s="409"/>
      <c r="CQ294" s="409"/>
      <c r="CR294" s="409"/>
      <c r="CS294" s="409"/>
      <c r="CT294" s="409"/>
      <c r="CU294" s="409"/>
      <c r="CV294" s="409"/>
      <c r="CW294" s="409"/>
      <c r="CX294" s="409"/>
      <c r="CY294" s="409"/>
      <c r="CZ294" s="409"/>
      <c r="DA294" s="409"/>
      <c r="DB294" s="409"/>
      <c r="DC294" s="409"/>
      <c r="DD294" s="409"/>
      <c r="DE294" s="409"/>
      <c r="DF294" s="409"/>
      <c r="DG294" s="409"/>
      <c r="DH294" s="409"/>
      <c r="DI294" s="409"/>
      <c r="DJ294" s="409"/>
      <c r="DK294" s="409"/>
      <c r="DL294" s="409"/>
      <c r="DM294" s="409"/>
      <c r="DN294" s="409"/>
      <c r="DO294" s="409"/>
      <c r="DP294" s="409"/>
      <c r="DQ294" s="409"/>
      <c r="DR294" s="409"/>
      <c r="DS294" s="409"/>
      <c r="DT294" s="409"/>
      <c r="DU294" s="409"/>
      <c r="DV294" s="409"/>
      <c r="DW294" s="409"/>
      <c r="DX294" s="409"/>
      <c r="DY294" s="409"/>
      <c r="DZ294" s="409"/>
      <c r="EA294" s="409"/>
      <c r="EB294" s="409"/>
      <c r="EC294" s="409"/>
      <c r="ED294" s="409"/>
      <c r="EE294" s="409"/>
      <c r="EF294" s="409"/>
      <c r="EG294" s="409"/>
      <c r="EH294" s="409"/>
      <c r="EI294" s="409"/>
      <c r="EJ294" s="409"/>
      <c r="EK294" s="409"/>
      <c r="EL294" s="409"/>
      <c r="EM294" s="409"/>
      <c r="EN294" s="409"/>
      <c r="EO294" s="409"/>
      <c r="EP294" s="409"/>
      <c r="EQ294" s="409"/>
      <c r="ER294" s="409"/>
      <c r="ES294" s="409"/>
      <c r="ET294" s="409"/>
      <c r="EU294" s="409"/>
      <c r="EV294" s="409"/>
      <c r="EW294" s="409"/>
      <c r="EX294" s="409"/>
      <c r="EY294" s="409"/>
      <c r="EZ294" s="409"/>
      <c r="FA294" s="409"/>
      <c r="FB294" s="409"/>
      <c r="FC294" s="409"/>
      <c r="FD294" s="409"/>
      <c r="FE294" s="409"/>
      <c r="FF294" s="409"/>
      <c r="FG294" s="409"/>
      <c r="FH294" s="409"/>
      <c r="FI294" s="409"/>
      <c r="FJ294" s="409"/>
      <c r="FK294" s="409"/>
      <c r="FL294" s="409"/>
      <c r="FM294" s="409"/>
      <c r="FN294" s="409"/>
      <c r="FO294" s="409"/>
      <c r="FP294" s="409"/>
      <c r="FQ294" s="409"/>
      <c r="FR294" s="409"/>
      <c r="FS294" s="409"/>
      <c r="FT294" s="409"/>
      <c r="FU294" s="409"/>
      <c r="FV294" s="409"/>
      <c r="FW294" s="409"/>
      <c r="FX294" s="409"/>
      <c r="FY294" s="409"/>
      <c r="FZ294" s="409"/>
      <c r="GA294" s="409"/>
      <c r="GB294" s="409"/>
      <c r="GC294" s="409"/>
      <c r="GD294" s="409"/>
      <c r="GE294" s="409"/>
      <c r="GF294" s="409"/>
      <c r="GG294" s="409"/>
      <c r="GH294" s="409"/>
      <c r="GI294" s="409"/>
      <c r="GJ294" s="409"/>
      <c r="GK294" s="409"/>
      <c r="GL294" s="409"/>
      <c r="GM294" s="409"/>
      <c r="GN294" s="409"/>
      <c r="GO294" s="409"/>
      <c r="GP294" s="409"/>
      <c r="GQ294" s="409"/>
      <c r="GR294" s="409"/>
      <c r="GS294" s="409"/>
      <c r="GT294" s="409"/>
      <c r="GU294" s="409"/>
      <c r="GV294" s="409"/>
      <c r="GW294" s="409"/>
      <c r="GX294" s="409"/>
      <c r="GY294" s="409"/>
      <c r="GZ294" s="409"/>
      <c r="HA294" s="409"/>
      <c r="HB294" s="409"/>
      <c r="HC294" s="409"/>
      <c r="HD294" s="409"/>
      <c r="HE294" s="409"/>
      <c r="HF294" s="409"/>
      <c r="HG294" s="409"/>
      <c r="HH294" s="409"/>
      <c r="HI294" s="409"/>
      <c r="HJ294" s="409"/>
      <c r="HK294" s="409"/>
      <c r="HL294" s="409"/>
      <c r="HM294" s="409"/>
      <c r="HN294" s="409"/>
      <c r="HO294" s="409"/>
      <c r="HP294" s="409"/>
      <c r="HQ294" s="409"/>
      <c r="HR294" s="409"/>
      <c r="HS294" s="409"/>
      <c r="HT294" s="409"/>
      <c r="HU294" s="409"/>
      <c r="HV294" s="409"/>
      <c r="HW294" s="409"/>
      <c r="HX294" s="409"/>
      <c r="HY294" s="409"/>
      <c r="HZ294" s="409"/>
      <c r="IA294" s="409"/>
      <c r="IB294" s="409"/>
      <c r="IC294" s="409"/>
      <c r="ID294" s="409"/>
      <c r="IE294" s="409"/>
      <c r="IF294" s="409"/>
      <c r="IG294" s="409"/>
      <c r="IH294" s="409"/>
      <c r="II294" s="409"/>
      <c r="IJ294" s="409"/>
      <c r="IK294" s="409"/>
      <c r="IL294" s="409"/>
      <c r="IM294" s="409"/>
      <c r="IN294" s="409"/>
      <c r="IO294" s="409"/>
      <c r="IP294" s="409"/>
      <c r="IQ294" s="409"/>
      <c r="IR294" s="409"/>
      <c r="IS294" s="409"/>
      <c r="IT294" s="409"/>
      <c r="IU294" s="409"/>
      <c r="IV294" s="409"/>
    </row>
    <row r="295" spans="1:256" s="404" customFormat="1" ht="30">
      <c r="A295" s="65">
        <v>286</v>
      </c>
      <c r="B295" s="493" t="s">
        <v>4997</v>
      </c>
      <c r="C295" s="491" t="s">
        <v>1584</v>
      </c>
      <c r="D295" s="494" t="s">
        <v>310</v>
      </c>
      <c r="E295" s="456" t="s">
        <v>5541</v>
      </c>
      <c r="F295" s="456" t="s">
        <v>5250</v>
      </c>
      <c r="G295" s="456" t="s">
        <v>5542</v>
      </c>
      <c r="H295" s="456" t="s">
        <v>5934</v>
      </c>
      <c r="I295" s="456" t="s">
        <v>311</v>
      </c>
      <c r="J295" s="435"/>
      <c r="K295" s="435"/>
      <c r="L295" s="338"/>
      <c r="M295" s="405"/>
      <c r="N295" s="409"/>
      <c r="O295" s="409"/>
      <c r="P295" s="409"/>
      <c r="Q295" s="409"/>
      <c r="R295" s="409"/>
      <c r="S295" s="409"/>
      <c r="T295" s="409"/>
      <c r="U295" s="409"/>
      <c r="V295" s="409"/>
      <c r="W295" s="409"/>
      <c r="X295" s="409"/>
      <c r="Y295" s="409"/>
      <c r="Z295" s="409"/>
      <c r="AA295" s="409"/>
      <c r="AB295" s="409"/>
      <c r="AC295" s="409"/>
      <c r="AD295" s="409"/>
      <c r="AE295" s="409"/>
      <c r="AF295" s="409"/>
      <c r="AG295" s="409"/>
      <c r="AH295" s="409"/>
      <c r="AI295" s="409"/>
      <c r="AJ295" s="409"/>
      <c r="AK295" s="409"/>
      <c r="AL295" s="409"/>
      <c r="AM295" s="409"/>
      <c r="AN295" s="409"/>
      <c r="AO295" s="409"/>
      <c r="AP295" s="409"/>
      <c r="AQ295" s="409"/>
      <c r="AR295" s="409"/>
      <c r="AS295" s="409"/>
      <c r="AT295" s="409"/>
      <c r="AU295" s="409"/>
      <c r="AV295" s="409"/>
      <c r="AW295" s="409"/>
      <c r="AX295" s="409"/>
      <c r="AY295" s="409"/>
      <c r="AZ295" s="409"/>
      <c r="BA295" s="409"/>
      <c r="BB295" s="409"/>
      <c r="BC295" s="409"/>
      <c r="BD295" s="409"/>
      <c r="BE295" s="409"/>
      <c r="BF295" s="409"/>
      <c r="BG295" s="409"/>
      <c r="BH295" s="409"/>
      <c r="BI295" s="409"/>
      <c r="BJ295" s="409"/>
      <c r="BK295" s="409"/>
      <c r="BL295" s="409"/>
      <c r="BM295" s="409"/>
      <c r="BN295" s="409"/>
      <c r="BO295" s="409"/>
      <c r="BP295" s="409"/>
      <c r="BQ295" s="409"/>
      <c r="BR295" s="409"/>
      <c r="BS295" s="409"/>
      <c r="BT295" s="409"/>
      <c r="BU295" s="409"/>
      <c r="BV295" s="409"/>
      <c r="BW295" s="409"/>
      <c r="BX295" s="409"/>
      <c r="BY295" s="409"/>
      <c r="BZ295" s="409"/>
      <c r="CA295" s="409"/>
      <c r="CB295" s="409"/>
      <c r="CC295" s="409"/>
      <c r="CD295" s="409"/>
      <c r="CE295" s="409"/>
      <c r="CF295" s="409"/>
      <c r="CG295" s="409"/>
      <c r="CH295" s="409"/>
      <c r="CI295" s="409"/>
      <c r="CJ295" s="409"/>
      <c r="CK295" s="409"/>
      <c r="CL295" s="409"/>
      <c r="CM295" s="409"/>
      <c r="CN295" s="409"/>
      <c r="CO295" s="409"/>
      <c r="CP295" s="409"/>
      <c r="CQ295" s="409"/>
      <c r="CR295" s="409"/>
      <c r="CS295" s="409"/>
      <c r="CT295" s="409"/>
      <c r="CU295" s="409"/>
      <c r="CV295" s="409"/>
      <c r="CW295" s="409"/>
      <c r="CX295" s="409"/>
      <c r="CY295" s="409"/>
      <c r="CZ295" s="409"/>
      <c r="DA295" s="409"/>
      <c r="DB295" s="409"/>
      <c r="DC295" s="409"/>
      <c r="DD295" s="409"/>
      <c r="DE295" s="409"/>
      <c r="DF295" s="409"/>
      <c r="DG295" s="409"/>
      <c r="DH295" s="409"/>
      <c r="DI295" s="409"/>
      <c r="DJ295" s="409"/>
      <c r="DK295" s="409"/>
      <c r="DL295" s="409"/>
      <c r="DM295" s="409"/>
      <c r="DN295" s="409"/>
      <c r="DO295" s="409"/>
      <c r="DP295" s="409"/>
      <c r="DQ295" s="409"/>
      <c r="DR295" s="409"/>
      <c r="DS295" s="409"/>
      <c r="DT295" s="409"/>
      <c r="DU295" s="409"/>
      <c r="DV295" s="409"/>
      <c r="DW295" s="409"/>
      <c r="DX295" s="409"/>
      <c r="DY295" s="409"/>
      <c r="DZ295" s="409"/>
      <c r="EA295" s="409"/>
      <c r="EB295" s="409"/>
      <c r="EC295" s="409"/>
      <c r="ED295" s="409"/>
      <c r="EE295" s="409"/>
      <c r="EF295" s="409"/>
      <c r="EG295" s="409"/>
      <c r="EH295" s="409"/>
      <c r="EI295" s="409"/>
      <c r="EJ295" s="409"/>
      <c r="EK295" s="409"/>
      <c r="EL295" s="409"/>
      <c r="EM295" s="409"/>
      <c r="EN295" s="409"/>
      <c r="EO295" s="409"/>
      <c r="EP295" s="409"/>
      <c r="EQ295" s="409"/>
      <c r="ER295" s="409"/>
      <c r="ES295" s="409"/>
      <c r="ET295" s="409"/>
      <c r="EU295" s="409"/>
      <c r="EV295" s="409"/>
      <c r="EW295" s="409"/>
      <c r="EX295" s="409"/>
      <c r="EY295" s="409"/>
      <c r="EZ295" s="409"/>
      <c r="FA295" s="409"/>
      <c r="FB295" s="409"/>
      <c r="FC295" s="409"/>
      <c r="FD295" s="409"/>
      <c r="FE295" s="409"/>
      <c r="FF295" s="409"/>
      <c r="FG295" s="409"/>
      <c r="FH295" s="409"/>
      <c r="FI295" s="409"/>
      <c r="FJ295" s="409"/>
      <c r="FK295" s="409"/>
      <c r="FL295" s="409"/>
      <c r="FM295" s="409"/>
      <c r="FN295" s="409"/>
      <c r="FO295" s="409"/>
      <c r="FP295" s="409"/>
      <c r="FQ295" s="409"/>
      <c r="FR295" s="409"/>
      <c r="FS295" s="409"/>
      <c r="FT295" s="409"/>
      <c r="FU295" s="409"/>
      <c r="FV295" s="409"/>
      <c r="FW295" s="409"/>
      <c r="FX295" s="409"/>
      <c r="FY295" s="409"/>
      <c r="FZ295" s="409"/>
      <c r="GA295" s="409"/>
      <c r="GB295" s="409"/>
      <c r="GC295" s="409"/>
      <c r="GD295" s="409"/>
      <c r="GE295" s="409"/>
      <c r="GF295" s="409"/>
      <c r="GG295" s="409"/>
      <c r="GH295" s="409"/>
      <c r="GI295" s="409"/>
      <c r="GJ295" s="409"/>
      <c r="GK295" s="409"/>
      <c r="GL295" s="409"/>
      <c r="GM295" s="409"/>
      <c r="GN295" s="409"/>
      <c r="GO295" s="409"/>
      <c r="GP295" s="409"/>
      <c r="GQ295" s="409"/>
      <c r="GR295" s="409"/>
      <c r="GS295" s="409"/>
      <c r="GT295" s="409"/>
      <c r="GU295" s="409"/>
      <c r="GV295" s="409"/>
      <c r="GW295" s="409"/>
      <c r="GX295" s="409"/>
      <c r="GY295" s="409"/>
      <c r="GZ295" s="409"/>
      <c r="HA295" s="409"/>
      <c r="HB295" s="409"/>
      <c r="HC295" s="409"/>
      <c r="HD295" s="409"/>
      <c r="HE295" s="409"/>
      <c r="HF295" s="409"/>
      <c r="HG295" s="409"/>
      <c r="HH295" s="409"/>
      <c r="HI295" s="409"/>
      <c r="HJ295" s="409"/>
      <c r="HK295" s="409"/>
      <c r="HL295" s="409"/>
      <c r="HM295" s="409"/>
      <c r="HN295" s="409"/>
      <c r="HO295" s="409"/>
      <c r="HP295" s="409"/>
      <c r="HQ295" s="409"/>
      <c r="HR295" s="409"/>
      <c r="HS295" s="409"/>
      <c r="HT295" s="409"/>
      <c r="HU295" s="409"/>
      <c r="HV295" s="409"/>
      <c r="HW295" s="409"/>
      <c r="HX295" s="409"/>
      <c r="HY295" s="409"/>
      <c r="HZ295" s="409"/>
      <c r="IA295" s="409"/>
      <c r="IB295" s="409"/>
      <c r="IC295" s="409"/>
      <c r="ID295" s="409"/>
      <c r="IE295" s="409"/>
      <c r="IF295" s="409"/>
      <c r="IG295" s="409"/>
      <c r="IH295" s="409"/>
      <c r="II295" s="409"/>
      <c r="IJ295" s="409"/>
      <c r="IK295" s="409"/>
      <c r="IL295" s="409"/>
      <c r="IM295" s="409"/>
      <c r="IN295" s="409"/>
      <c r="IO295" s="409"/>
      <c r="IP295" s="409"/>
      <c r="IQ295" s="409"/>
      <c r="IR295" s="409"/>
      <c r="IS295" s="409"/>
      <c r="IT295" s="409"/>
      <c r="IU295" s="409"/>
      <c r="IV295" s="409"/>
    </row>
    <row r="296" spans="1:256" s="404" customFormat="1" ht="30">
      <c r="A296" s="67">
        <v>287</v>
      </c>
      <c r="B296" s="493" t="s">
        <v>4997</v>
      </c>
      <c r="C296" s="491" t="s">
        <v>1584</v>
      </c>
      <c r="D296" s="494" t="s">
        <v>1580</v>
      </c>
      <c r="E296" s="456" t="s">
        <v>5543</v>
      </c>
      <c r="F296" s="456" t="s">
        <v>1675</v>
      </c>
      <c r="G296" s="456" t="s">
        <v>5544</v>
      </c>
      <c r="H296" s="456" t="s">
        <v>5935</v>
      </c>
      <c r="I296" s="456" t="s">
        <v>311</v>
      </c>
      <c r="J296" s="435"/>
      <c r="K296" s="435"/>
      <c r="L296" s="338"/>
      <c r="M296" s="405"/>
      <c r="N296" s="409"/>
      <c r="O296" s="409"/>
      <c r="P296" s="409"/>
      <c r="Q296" s="409"/>
      <c r="R296" s="409"/>
      <c r="S296" s="409"/>
      <c r="T296" s="409"/>
      <c r="U296" s="409"/>
      <c r="V296" s="409"/>
      <c r="W296" s="409"/>
      <c r="X296" s="409"/>
      <c r="Y296" s="409"/>
      <c r="Z296" s="409"/>
      <c r="AA296" s="409"/>
      <c r="AB296" s="409"/>
      <c r="AC296" s="409"/>
      <c r="AD296" s="409"/>
      <c r="AE296" s="409"/>
      <c r="AF296" s="409"/>
      <c r="AG296" s="409"/>
      <c r="AH296" s="409"/>
      <c r="AI296" s="409"/>
      <c r="AJ296" s="409"/>
      <c r="AK296" s="409"/>
      <c r="AL296" s="409"/>
      <c r="AM296" s="409"/>
      <c r="AN296" s="409"/>
      <c r="AO296" s="409"/>
      <c r="AP296" s="409"/>
      <c r="AQ296" s="409"/>
      <c r="AR296" s="409"/>
      <c r="AS296" s="409"/>
      <c r="AT296" s="409"/>
      <c r="AU296" s="409"/>
      <c r="AV296" s="409"/>
      <c r="AW296" s="409"/>
      <c r="AX296" s="409"/>
      <c r="AY296" s="409"/>
      <c r="AZ296" s="409"/>
      <c r="BA296" s="409"/>
      <c r="BB296" s="409"/>
      <c r="BC296" s="409"/>
      <c r="BD296" s="409"/>
      <c r="BE296" s="409"/>
      <c r="BF296" s="409"/>
      <c r="BG296" s="409"/>
      <c r="BH296" s="409"/>
      <c r="BI296" s="409"/>
      <c r="BJ296" s="409"/>
      <c r="BK296" s="409"/>
      <c r="BL296" s="409"/>
      <c r="BM296" s="409"/>
      <c r="BN296" s="409"/>
      <c r="BO296" s="409"/>
      <c r="BP296" s="409"/>
      <c r="BQ296" s="409"/>
      <c r="BR296" s="409"/>
      <c r="BS296" s="409"/>
      <c r="BT296" s="409"/>
      <c r="BU296" s="409"/>
      <c r="BV296" s="409"/>
      <c r="BW296" s="409"/>
      <c r="BX296" s="409"/>
      <c r="BY296" s="409"/>
      <c r="BZ296" s="409"/>
      <c r="CA296" s="409"/>
      <c r="CB296" s="409"/>
      <c r="CC296" s="409"/>
      <c r="CD296" s="409"/>
      <c r="CE296" s="409"/>
      <c r="CF296" s="409"/>
      <c r="CG296" s="409"/>
      <c r="CH296" s="409"/>
      <c r="CI296" s="409"/>
      <c r="CJ296" s="409"/>
      <c r="CK296" s="409"/>
      <c r="CL296" s="409"/>
      <c r="CM296" s="409"/>
      <c r="CN296" s="409"/>
      <c r="CO296" s="409"/>
      <c r="CP296" s="409"/>
      <c r="CQ296" s="409"/>
      <c r="CR296" s="409"/>
      <c r="CS296" s="409"/>
      <c r="CT296" s="409"/>
      <c r="CU296" s="409"/>
      <c r="CV296" s="409"/>
      <c r="CW296" s="409"/>
      <c r="CX296" s="409"/>
      <c r="CY296" s="409"/>
      <c r="CZ296" s="409"/>
      <c r="DA296" s="409"/>
      <c r="DB296" s="409"/>
      <c r="DC296" s="409"/>
      <c r="DD296" s="409"/>
      <c r="DE296" s="409"/>
      <c r="DF296" s="409"/>
      <c r="DG296" s="409"/>
      <c r="DH296" s="409"/>
      <c r="DI296" s="409"/>
      <c r="DJ296" s="409"/>
      <c r="DK296" s="409"/>
      <c r="DL296" s="409"/>
      <c r="DM296" s="409"/>
      <c r="DN296" s="409"/>
      <c r="DO296" s="409"/>
      <c r="DP296" s="409"/>
      <c r="DQ296" s="409"/>
      <c r="DR296" s="409"/>
      <c r="DS296" s="409"/>
      <c r="DT296" s="409"/>
      <c r="DU296" s="409"/>
      <c r="DV296" s="409"/>
      <c r="DW296" s="409"/>
      <c r="DX296" s="409"/>
      <c r="DY296" s="409"/>
      <c r="DZ296" s="409"/>
      <c r="EA296" s="409"/>
      <c r="EB296" s="409"/>
      <c r="EC296" s="409"/>
      <c r="ED296" s="409"/>
      <c r="EE296" s="409"/>
      <c r="EF296" s="409"/>
      <c r="EG296" s="409"/>
      <c r="EH296" s="409"/>
      <c r="EI296" s="409"/>
      <c r="EJ296" s="409"/>
      <c r="EK296" s="409"/>
      <c r="EL296" s="409"/>
      <c r="EM296" s="409"/>
      <c r="EN296" s="409"/>
      <c r="EO296" s="409"/>
      <c r="EP296" s="409"/>
      <c r="EQ296" s="409"/>
      <c r="ER296" s="409"/>
      <c r="ES296" s="409"/>
      <c r="ET296" s="409"/>
      <c r="EU296" s="409"/>
      <c r="EV296" s="409"/>
      <c r="EW296" s="409"/>
      <c r="EX296" s="409"/>
      <c r="EY296" s="409"/>
      <c r="EZ296" s="409"/>
      <c r="FA296" s="409"/>
      <c r="FB296" s="409"/>
      <c r="FC296" s="409"/>
      <c r="FD296" s="409"/>
      <c r="FE296" s="409"/>
      <c r="FF296" s="409"/>
      <c r="FG296" s="409"/>
      <c r="FH296" s="409"/>
      <c r="FI296" s="409"/>
      <c r="FJ296" s="409"/>
      <c r="FK296" s="409"/>
      <c r="FL296" s="409"/>
      <c r="FM296" s="409"/>
      <c r="FN296" s="409"/>
      <c r="FO296" s="409"/>
      <c r="FP296" s="409"/>
      <c r="FQ296" s="409"/>
      <c r="FR296" s="409"/>
      <c r="FS296" s="409"/>
      <c r="FT296" s="409"/>
      <c r="FU296" s="409"/>
      <c r="FV296" s="409"/>
      <c r="FW296" s="409"/>
      <c r="FX296" s="409"/>
      <c r="FY296" s="409"/>
      <c r="FZ296" s="409"/>
      <c r="GA296" s="409"/>
      <c r="GB296" s="409"/>
      <c r="GC296" s="409"/>
      <c r="GD296" s="409"/>
      <c r="GE296" s="409"/>
      <c r="GF296" s="409"/>
      <c r="GG296" s="409"/>
      <c r="GH296" s="409"/>
      <c r="GI296" s="409"/>
      <c r="GJ296" s="409"/>
      <c r="GK296" s="409"/>
      <c r="GL296" s="409"/>
      <c r="GM296" s="409"/>
      <c r="GN296" s="409"/>
      <c r="GO296" s="409"/>
      <c r="GP296" s="409"/>
      <c r="GQ296" s="409"/>
      <c r="GR296" s="409"/>
      <c r="GS296" s="409"/>
      <c r="GT296" s="409"/>
      <c r="GU296" s="409"/>
      <c r="GV296" s="409"/>
      <c r="GW296" s="409"/>
      <c r="GX296" s="409"/>
      <c r="GY296" s="409"/>
      <c r="GZ296" s="409"/>
      <c r="HA296" s="409"/>
      <c r="HB296" s="409"/>
      <c r="HC296" s="409"/>
      <c r="HD296" s="409"/>
      <c r="HE296" s="409"/>
      <c r="HF296" s="409"/>
      <c r="HG296" s="409"/>
      <c r="HH296" s="409"/>
      <c r="HI296" s="409"/>
      <c r="HJ296" s="409"/>
      <c r="HK296" s="409"/>
      <c r="HL296" s="409"/>
      <c r="HM296" s="409"/>
      <c r="HN296" s="409"/>
      <c r="HO296" s="409"/>
      <c r="HP296" s="409"/>
      <c r="HQ296" s="409"/>
      <c r="HR296" s="409"/>
      <c r="HS296" s="409"/>
      <c r="HT296" s="409"/>
      <c r="HU296" s="409"/>
      <c r="HV296" s="409"/>
      <c r="HW296" s="409"/>
      <c r="HX296" s="409"/>
      <c r="HY296" s="409"/>
      <c r="HZ296" s="409"/>
      <c r="IA296" s="409"/>
      <c r="IB296" s="409"/>
      <c r="IC296" s="409"/>
      <c r="ID296" s="409"/>
      <c r="IE296" s="409"/>
      <c r="IF296" s="409"/>
      <c r="IG296" s="409"/>
      <c r="IH296" s="409"/>
      <c r="II296" s="409"/>
      <c r="IJ296" s="409"/>
      <c r="IK296" s="409"/>
      <c r="IL296" s="409"/>
      <c r="IM296" s="409"/>
      <c r="IN296" s="409"/>
      <c r="IO296" s="409"/>
      <c r="IP296" s="409"/>
      <c r="IQ296" s="409"/>
      <c r="IR296" s="409"/>
      <c r="IS296" s="409"/>
      <c r="IT296" s="409"/>
      <c r="IU296" s="409"/>
      <c r="IV296" s="409"/>
    </row>
    <row r="297" spans="1:256" s="404" customFormat="1" ht="30">
      <c r="A297" s="67">
        <v>288</v>
      </c>
      <c r="B297" s="493" t="s">
        <v>4997</v>
      </c>
      <c r="C297" s="491" t="s">
        <v>1584</v>
      </c>
      <c r="D297" s="494" t="s">
        <v>1607</v>
      </c>
      <c r="E297" s="456" t="s">
        <v>5545</v>
      </c>
      <c r="F297" s="456" t="s">
        <v>316</v>
      </c>
      <c r="G297" s="456" t="s">
        <v>5546</v>
      </c>
      <c r="H297" s="456" t="s">
        <v>5936</v>
      </c>
      <c r="I297" s="456" t="s">
        <v>311</v>
      </c>
      <c r="J297" s="435"/>
      <c r="K297" s="435"/>
      <c r="L297" s="338"/>
      <c r="M297" s="405"/>
      <c r="N297" s="409"/>
      <c r="O297" s="409"/>
      <c r="P297" s="409"/>
      <c r="Q297" s="409"/>
      <c r="R297" s="409"/>
      <c r="S297" s="409"/>
      <c r="T297" s="409"/>
      <c r="U297" s="409"/>
      <c r="V297" s="409"/>
      <c r="W297" s="409"/>
      <c r="X297" s="409"/>
      <c r="Y297" s="409"/>
      <c r="Z297" s="409"/>
      <c r="AA297" s="409"/>
      <c r="AB297" s="409"/>
      <c r="AC297" s="409"/>
      <c r="AD297" s="409"/>
      <c r="AE297" s="409"/>
      <c r="AF297" s="409"/>
      <c r="AG297" s="409"/>
      <c r="AH297" s="409"/>
      <c r="AI297" s="409"/>
      <c r="AJ297" s="409"/>
      <c r="AK297" s="409"/>
      <c r="AL297" s="409"/>
      <c r="AM297" s="409"/>
      <c r="AN297" s="409"/>
      <c r="AO297" s="409"/>
      <c r="AP297" s="409"/>
      <c r="AQ297" s="409"/>
      <c r="AR297" s="409"/>
      <c r="AS297" s="409"/>
      <c r="AT297" s="409"/>
      <c r="AU297" s="409"/>
      <c r="AV297" s="409"/>
      <c r="AW297" s="409"/>
      <c r="AX297" s="409"/>
      <c r="AY297" s="409"/>
      <c r="AZ297" s="409"/>
      <c r="BA297" s="409"/>
      <c r="BB297" s="409"/>
      <c r="BC297" s="409"/>
      <c r="BD297" s="409"/>
      <c r="BE297" s="409"/>
      <c r="BF297" s="409"/>
      <c r="BG297" s="409"/>
      <c r="BH297" s="409"/>
      <c r="BI297" s="409"/>
      <c r="BJ297" s="409"/>
      <c r="BK297" s="409"/>
      <c r="BL297" s="409"/>
      <c r="BM297" s="409"/>
      <c r="BN297" s="409"/>
      <c r="BO297" s="409"/>
      <c r="BP297" s="409"/>
      <c r="BQ297" s="409"/>
      <c r="BR297" s="409"/>
      <c r="BS297" s="409"/>
      <c r="BT297" s="409"/>
      <c r="BU297" s="409"/>
      <c r="BV297" s="409"/>
      <c r="BW297" s="409"/>
      <c r="BX297" s="409"/>
      <c r="BY297" s="409"/>
      <c r="BZ297" s="409"/>
      <c r="CA297" s="409"/>
      <c r="CB297" s="409"/>
      <c r="CC297" s="409"/>
      <c r="CD297" s="409"/>
      <c r="CE297" s="409"/>
      <c r="CF297" s="409"/>
      <c r="CG297" s="409"/>
      <c r="CH297" s="409"/>
      <c r="CI297" s="409"/>
      <c r="CJ297" s="409"/>
      <c r="CK297" s="409"/>
      <c r="CL297" s="409"/>
      <c r="CM297" s="409"/>
      <c r="CN297" s="409"/>
      <c r="CO297" s="409"/>
      <c r="CP297" s="409"/>
      <c r="CQ297" s="409"/>
      <c r="CR297" s="409"/>
      <c r="CS297" s="409"/>
      <c r="CT297" s="409"/>
      <c r="CU297" s="409"/>
      <c r="CV297" s="409"/>
      <c r="CW297" s="409"/>
      <c r="CX297" s="409"/>
      <c r="CY297" s="409"/>
      <c r="CZ297" s="409"/>
      <c r="DA297" s="409"/>
      <c r="DB297" s="409"/>
      <c r="DC297" s="409"/>
      <c r="DD297" s="409"/>
      <c r="DE297" s="409"/>
      <c r="DF297" s="409"/>
      <c r="DG297" s="409"/>
      <c r="DH297" s="409"/>
      <c r="DI297" s="409"/>
      <c r="DJ297" s="409"/>
      <c r="DK297" s="409"/>
      <c r="DL297" s="409"/>
      <c r="DM297" s="409"/>
      <c r="DN297" s="409"/>
      <c r="DO297" s="409"/>
      <c r="DP297" s="409"/>
      <c r="DQ297" s="409"/>
      <c r="DR297" s="409"/>
      <c r="DS297" s="409"/>
      <c r="DT297" s="409"/>
      <c r="DU297" s="409"/>
      <c r="DV297" s="409"/>
      <c r="DW297" s="409"/>
      <c r="DX297" s="409"/>
      <c r="DY297" s="409"/>
      <c r="DZ297" s="409"/>
      <c r="EA297" s="409"/>
      <c r="EB297" s="409"/>
      <c r="EC297" s="409"/>
      <c r="ED297" s="409"/>
      <c r="EE297" s="409"/>
      <c r="EF297" s="409"/>
      <c r="EG297" s="409"/>
      <c r="EH297" s="409"/>
      <c r="EI297" s="409"/>
      <c r="EJ297" s="409"/>
      <c r="EK297" s="409"/>
      <c r="EL297" s="409"/>
      <c r="EM297" s="409"/>
      <c r="EN297" s="409"/>
      <c r="EO297" s="409"/>
      <c r="EP297" s="409"/>
      <c r="EQ297" s="409"/>
      <c r="ER297" s="409"/>
      <c r="ES297" s="409"/>
      <c r="ET297" s="409"/>
      <c r="EU297" s="409"/>
      <c r="EV297" s="409"/>
      <c r="EW297" s="409"/>
      <c r="EX297" s="409"/>
      <c r="EY297" s="409"/>
      <c r="EZ297" s="409"/>
      <c r="FA297" s="409"/>
      <c r="FB297" s="409"/>
      <c r="FC297" s="409"/>
      <c r="FD297" s="409"/>
      <c r="FE297" s="409"/>
      <c r="FF297" s="409"/>
      <c r="FG297" s="409"/>
      <c r="FH297" s="409"/>
      <c r="FI297" s="409"/>
      <c r="FJ297" s="409"/>
      <c r="FK297" s="409"/>
      <c r="FL297" s="409"/>
      <c r="FM297" s="409"/>
      <c r="FN297" s="409"/>
      <c r="FO297" s="409"/>
      <c r="FP297" s="409"/>
      <c r="FQ297" s="409"/>
      <c r="FR297" s="409"/>
      <c r="FS297" s="409"/>
      <c r="FT297" s="409"/>
      <c r="FU297" s="409"/>
      <c r="FV297" s="409"/>
      <c r="FW297" s="409"/>
      <c r="FX297" s="409"/>
      <c r="FY297" s="409"/>
      <c r="FZ297" s="409"/>
      <c r="GA297" s="409"/>
      <c r="GB297" s="409"/>
      <c r="GC297" s="409"/>
      <c r="GD297" s="409"/>
      <c r="GE297" s="409"/>
      <c r="GF297" s="409"/>
      <c r="GG297" s="409"/>
      <c r="GH297" s="409"/>
      <c r="GI297" s="409"/>
      <c r="GJ297" s="409"/>
      <c r="GK297" s="409"/>
      <c r="GL297" s="409"/>
      <c r="GM297" s="409"/>
      <c r="GN297" s="409"/>
      <c r="GO297" s="409"/>
      <c r="GP297" s="409"/>
      <c r="GQ297" s="409"/>
      <c r="GR297" s="409"/>
      <c r="GS297" s="409"/>
      <c r="GT297" s="409"/>
      <c r="GU297" s="409"/>
      <c r="GV297" s="409"/>
      <c r="GW297" s="409"/>
      <c r="GX297" s="409"/>
      <c r="GY297" s="409"/>
      <c r="GZ297" s="409"/>
      <c r="HA297" s="409"/>
      <c r="HB297" s="409"/>
      <c r="HC297" s="409"/>
      <c r="HD297" s="409"/>
      <c r="HE297" s="409"/>
      <c r="HF297" s="409"/>
      <c r="HG297" s="409"/>
      <c r="HH297" s="409"/>
      <c r="HI297" s="409"/>
      <c r="HJ297" s="409"/>
      <c r="HK297" s="409"/>
      <c r="HL297" s="409"/>
      <c r="HM297" s="409"/>
      <c r="HN297" s="409"/>
      <c r="HO297" s="409"/>
      <c r="HP297" s="409"/>
      <c r="HQ297" s="409"/>
      <c r="HR297" s="409"/>
      <c r="HS297" s="409"/>
      <c r="HT297" s="409"/>
      <c r="HU297" s="409"/>
      <c r="HV297" s="409"/>
      <c r="HW297" s="409"/>
      <c r="HX297" s="409"/>
      <c r="HY297" s="409"/>
      <c r="HZ297" s="409"/>
      <c r="IA297" s="409"/>
      <c r="IB297" s="409"/>
      <c r="IC297" s="409"/>
      <c r="ID297" s="409"/>
      <c r="IE297" s="409"/>
      <c r="IF297" s="409"/>
      <c r="IG297" s="409"/>
      <c r="IH297" s="409"/>
      <c r="II297" s="409"/>
      <c r="IJ297" s="409"/>
      <c r="IK297" s="409"/>
      <c r="IL297" s="409"/>
      <c r="IM297" s="409"/>
      <c r="IN297" s="409"/>
      <c r="IO297" s="409"/>
      <c r="IP297" s="409"/>
      <c r="IQ297" s="409"/>
      <c r="IR297" s="409"/>
      <c r="IS297" s="409"/>
      <c r="IT297" s="409"/>
      <c r="IU297" s="409"/>
      <c r="IV297" s="409"/>
    </row>
    <row r="298" spans="1:256" s="404" customFormat="1" ht="30">
      <c r="A298" s="65">
        <v>289</v>
      </c>
      <c r="B298" s="493" t="s">
        <v>4997</v>
      </c>
      <c r="C298" s="491" t="s">
        <v>1584</v>
      </c>
      <c r="D298" s="494" t="s">
        <v>817</v>
      </c>
      <c r="E298" s="456" t="s">
        <v>1669</v>
      </c>
      <c r="F298" s="456" t="s">
        <v>929</v>
      </c>
      <c r="G298" s="456" t="s">
        <v>5547</v>
      </c>
      <c r="H298" s="456" t="s">
        <v>5937</v>
      </c>
      <c r="I298" s="456" t="s">
        <v>311</v>
      </c>
      <c r="J298" s="435"/>
      <c r="K298" s="435"/>
      <c r="L298" s="338"/>
      <c r="M298" s="405"/>
      <c r="N298" s="409"/>
      <c r="O298" s="409"/>
      <c r="P298" s="409"/>
      <c r="Q298" s="409"/>
      <c r="R298" s="409"/>
      <c r="S298" s="409"/>
      <c r="T298" s="409"/>
      <c r="U298" s="409"/>
      <c r="V298" s="409"/>
      <c r="W298" s="409"/>
      <c r="X298" s="409"/>
      <c r="Y298" s="409"/>
      <c r="Z298" s="409"/>
      <c r="AA298" s="409"/>
      <c r="AB298" s="409"/>
      <c r="AC298" s="409"/>
      <c r="AD298" s="409"/>
      <c r="AE298" s="409"/>
      <c r="AF298" s="409"/>
      <c r="AG298" s="409"/>
      <c r="AH298" s="409"/>
      <c r="AI298" s="409"/>
      <c r="AJ298" s="409"/>
      <c r="AK298" s="409"/>
      <c r="AL298" s="409"/>
      <c r="AM298" s="409"/>
      <c r="AN298" s="409"/>
      <c r="AO298" s="409"/>
      <c r="AP298" s="409"/>
      <c r="AQ298" s="409"/>
      <c r="AR298" s="409"/>
      <c r="AS298" s="409"/>
      <c r="AT298" s="409"/>
      <c r="AU298" s="409"/>
      <c r="AV298" s="409"/>
      <c r="AW298" s="409"/>
      <c r="AX298" s="409"/>
      <c r="AY298" s="409"/>
      <c r="AZ298" s="409"/>
      <c r="BA298" s="409"/>
      <c r="BB298" s="409"/>
      <c r="BC298" s="409"/>
      <c r="BD298" s="409"/>
      <c r="BE298" s="409"/>
      <c r="BF298" s="409"/>
      <c r="BG298" s="409"/>
      <c r="BH298" s="409"/>
      <c r="BI298" s="409"/>
      <c r="BJ298" s="409"/>
      <c r="BK298" s="409"/>
      <c r="BL298" s="409"/>
      <c r="BM298" s="409"/>
      <c r="BN298" s="409"/>
      <c r="BO298" s="409"/>
      <c r="BP298" s="409"/>
      <c r="BQ298" s="409"/>
      <c r="BR298" s="409"/>
      <c r="BS298" s="409"/>
      <c r="BT298" s="409"/>
      <c r="BU298" s="409"/>
      <c r="BV298" s="409"/>
      <c r="BW298" s="409"/>
      <c r="BX298" s="409"/>
      <c r="BY298" s="409"/>
      <c r="BZ298" s="409"/>
      <c r="CA298" s="409"/>
      <c r="CB298" s="409"/>
      <c r="CC298" s="409"/>
      <c r="CD298" s="409"/>
      <c r="CE298" s="409"/>
      <c r="CF298" s="409"/>
      <c r="CG298" s="409"/>
      <c r="CH298" s="409"/>
      <c r="CI298" s="409"/>
      <c r="CJ298" s="409"/>
      <c r="CK298" s="409"/>
      <c r="CL298" s="409"/>
      <c r="CM298" s="409"/>
      <c r="CN298" s="409"/>
      <c r="CO298" s="409"/>
      <c r="CP298" s="409"/>
      <c r="CQ298" s="409"/>
      <c r="CR298" s="409"/>
      <c r="CS298" s="409"/>
      <c r="CT298" s="409"/>
      <c r="CU298" s="409"/>
      <c r="CV298" s="409"/>
      <c r="CW298" s="409"/>
      <c r="CX298" s="409"/>
      <c r="CY298" s="409"/>
      <c r="CZ298" s="409"/>
      <c r="DA298" s="409"/>
      <c r="DB298" s="409"/>
      <c r="DC298" s="409"/>
      <c r="DD298" s="409"/>
      <c r="DE298" s="409"/>
      <c r="DF298" s="409"/>
      <c r="DG298" s="409"/>
      <c r="DH298" s="409"/>
      <c r="DI298" s="409"/>
      <c r="DJ298" s="409"/>
      <c r="DK298" s="409"/>
      <c r="DL298" s="409"/>
      <c r="DM298" s="409"/>
      <c r="DN298" s="409"/>
      <c r="DO298" s="409"/>
      <c r="DP298" s="409"/>
      <c r="DQ298" s="409"/>
      <c r="DR298" s="409"/>
      <c r="DS298" s="409"/>
      <c r="DT298" s="409"/>
      <c r="DU298" s="409"/>
      <c r="DV298" s="409"/>
      <c r="DW298" s="409"/>
      <c r="DX298" s="409"/>
      <c r="DY298" s="409"/>
      <c r="DZ298" s="409"/>
      <c r="EA298" s="409"/>
      <c r="EB298" s="409"/>
      <c r="EC298" s="409"/>
      <c r="ED298" s="409"/>
      <c r="EE298" s="409"/>
      <c r="EF298" s="409"/>
      <c r="EG298" s="409"/>
      <c r="EH298" s="409"/>
      <c r="EI298" s="409"/>
      <c r="EJ298" s="409"/>
      <c r="EK298" s="409"/>
      <c r="EL298" s="409"/>
      <c r="EM298" s="409"/>
      <c r="EN298" s="409"/>
      <c r="EO298" s="409"/>
      <c r="EP298" s="409"/>
      <c r="EQ298" s="409"/>
      <c r="ER298" s="409"/>
      <c r="ES298" s="409"/>
      <c r="ET298" s="409"/>
      <c r="EU298" s="409"/>
      <c r="EV298" s="409"/>
      <c r="EW298" s="409"/>
      <c r="EX298" s="409"/>
      <c r="EY298" s="409"/>
      <c r="EZ298" s="409"/>
      <c r="FA298" s="409"/>
      <c r="FB298" s="409"/>
      <c r="FC298" s="409"/>
      <c r="FD298" s="409"/>
      <c r="FE298" s="409"/>
      <c r="FF298" s="409"/>
      <c r="FG298" s="409"/>
      <c r="FH298" s="409"/>
      <c r="FI298" s="409"/>
      <c r="FJ298" s="409"/>
      <c r="FK298" s="409"/>
      <c r="FL298" s="409"/>
      <c r="FM298" s="409"/>
      <c r="FN298" s="409"/>
      <c r="FO298" s="409"/>
      <c r="FP298" s="409"/>
      <c r="FQ298" s="409"/>
      <c r="FR298" s="409"/>
      <c r="FS298" s="409"/>
      <c r="FT298" s="409"/>
      <c r="FU298" s="409"/>
      <c r="FV298" s="409"/>
      <c r="FW298" s="409"/>
      <c r="FX298" s="409"/>
      <c r="FY298" s="409"/>
      <c r="FZ298" s="409"/>
      <c r="GA298" s="409"/>
      <c r="GB298" s="409"/>
      <c r="GC298" s="409"/>
      <c r="GD298" s="409"/>
      <c r="GE298" s="409"/>
      <c r="GF298" s="409"/>
      <c r="GG298" s="409"/>
      <c r="GH298" s="409"/>
      <c r="GI298" s="409"/>
      <c r="GJ298" s="409"/>
      <c r="GK298" s="409"/>
      <c r="GL298" s="409"/>
      <c r="GM298" s="409"/>
      <c r="GN298" s="409"/>
      <c r="GO298" s="409"/>
      <c r="GP298" s="409"/>
      <c r="GQ298" s="409"/>
      <c r="GR298" s="409"/>
      <c r="GS298" s="409"/>
      <c r="GT298" s="409"/>
      <c r="GU298" s="409"/>
      <c r="GV298" s="409"/>
      <c r="GW298" s="409"/>
      <c r="GX298" s="409"/>
      <c r="GY298" s="409"/>
      <c r="GZ298" s="409"/>
      <c r="HA298" s="409"/>
      <c r="HB298" s="409"/>
      <c r="HC298" s="409"/>
      <c r="HD298" s="409"/>
      <c r="HE298" s="409"/>
      <c r="HF298" s="409"/>
      <c r="HG298" s="409"/>
      <c r="HH298" s="409"/>
      <c r="HI298" s="409"/>
      <c r="HJ298" s="409"/>
      <c r="HK298" s="409"/>
      <c r="HL298" s="409"/>
      <c r="HM298" s="409"/>
      <c r="HN298" s="409"/>
      <c r="HO298" s="409"/>
      <c r="HP298" s="409"/>
      <c r="HQ298" s="409"/>
      <c r="HR298" s="409"/>
      <c r="HS298" s="409"/>
      <c r="HT298" s="409"/>
      <c r="HU298" s="409"/>
      <c r="HV298" s="409"/>
      <c r="HW298" s="409"/>
      <c r="HX298" s="409"/>
      <c r="HY298" s="409"/>
      <c r="HZ298" s="409"/>
      <c r="IA298" s="409"/>
      <c r="IB298" s="409"/>
      <c r="IC298" s="409"/>
      <c r="ID298" s="409"/>
      <c r="IE298" s="409"/>
      <c r="IF298" s="409"/>
      <c r="IG298" s="409"/>
      <c r="IH298" s="409"/>
      <c r="II298" s="409"/>
      <c r="IJ298" s="409"/>
      <c r="IK298" s="409"/>
      <c r="IL298" s="409"/>
      <c r="IM298" s="409"/>
      <c r="IN298" s="409"/>
      <c r="IO298" s="409"/>
      <c r="IP298" s="409"/>
      <c r="IQ298" s="409"/>
      <c r="IR298" s="409"/>
      <c r="IS298" s="409"/>
      <c r="IT298" s="409"/>
      <c r="IU298" s="409"/>
      <c r="IV298" s="409"/>
    </row>
    <row r="299" spans="1:256" s="404" customFormat="1" ht="30">
      <c r="A299" s="67">
        <v>290</v>
      </c>
      <c r="B299" s="493" t="s">
        <v>4997</v>
      </c>
      <c r="C299" s="491" t="s">
        <v>1584</v>
      </c>
      <c r="D299" s="494" t="s">
        <v>1622</v>
      </c>
      <c r="E299" s="456" t="s">
        <v>5548</v>
      </c>
      <c r="F299" s="456" t="s">
        <v>5549</v>
      </c>
      <c r="G299" s="456" t="s">
        <v>5550</v>
      </c>
      <c r="H299" s="456" t="s">
        <v>5938</v>
      </c>
      <c r="I299" s="456" t="s">
        <v>311</v>
      </c>
      <c r="J299" s="435"/>
      <c r="K299" s="435"/>
      <c r="L299" s="338"/>
      <c r="M299" s="405"/>
      <c r="N299" s="409"/>
      <c r="O299" s="409"/>
      <c r="P299" s="409"/>
      <c r="Q299" s="409"/>
      <c r="R299" s="409"/>
      <c r="S299" s="409"/>
      <c r="T299" s="409"/>
      <c r="U299" s="409"/>
      <c r="V299" s="409"/>
      <c r="W299" s="409"/>
      <c r="X299" s="409"/>
      <c r="Y299" s="409"/>
      <c r="Z299" s="409"/>
      <c r="AA299" s="409"/>
      <c r="AB299" s="409"/>
      <c r="AC299" s="409"/>
      <c r="AD299" s="409"/>
      <c r="AE299" s="409"/>
      <c r="AF299" s="409"/>
      <c r="AG299" s="409"/>
      <c r="AH299" s="409"/>
      <c r="AI299" s="409"/>
      <c r="AJ299" s="409"/>
      <c r="AK299" s="409"/>
      <c r="AL299" s="409"/>
      <c r="AM299" s="409"/>
      <c r="AN299" s="409"/>
      <c r="AO299" s="409"/>
      <c r="AP299" s="409"/>
      <c r="AQ299" s="409"/>
      <c r="AR299" s="409"/>
      <c r="AS299" s="409"/>
      <c r="AT299" s="409"/>
      <c r="AU299" s="409"/>
      <c r="AV299" s="409"/>
      <c r="AW299" s="409"/>
      <c r="AX299" s="409"/>
      <c r="AY299" s="409"/>
      <c r="AZ299" s="409"/>
      <c r="BA299" s="409"/>
      <c r="BB299" s="409"/>
      <c r="BC299" s="409"/>
      <c r="BD299" s="409"/>
      <c r="BE299" s="409"/>
      <c r="BF299" s="409"/>
      <c r="BG299" s="409"/>
      <c r="BH299" s="409"/>
      <c r="BI299" s="409"/>
      <c r="BJ299" s="409"/>
      <c r="BK299" s="409"/>
      <c r="BL299" s="409"/>
      <c r="BM299" s="409"/>
      <c r="BN299" s="409"/>
      <c r="BO299" s="409"/>
      <c r="BP299" s="409"/>
      <c r="BQ299" s="409"/>
      <c r="BR299" s="409"/>
      <c r="BS299" s="409"/>
      <c r="BT299" s="409"/>
      <c r="BU299" s="409"/>
      <c r="BV299" s="409"/>
      <c r="BW299" s="409"/>
      <c r="BX299" s="409"/>
      <c r="BY299" s="409"/>
      <c r="BZ299" s="409"/>
      <c r="CA299" s="409"/>
      <c r="CB299" s="409"/>
      <c r="CC299" s="409"/>
      <c r="CD299" s="409"/>
      <c r="CE299" s="409"/>
      <c r="CF299" s="409"/>
      <c r="CG299" s="409"/>
      <c r="CH299" s="409"/>
      <c r="CI299" s="409"/>
      <c r="CJ299" s="409"/>
      <c r="CK299" s="409"/>
      <c r="CL299" s="409"/>
      <c r="CM299" s="409"/>
      <c r="CN299" s="409"/>
      <c r="CO299" s="409"/>
      <c r="CP299" s="409"/>
      <c r="CQ299" s="409"/>
      <c r="CR299" s="409"/>
      <c r="CS299" s="409"/>
      <c r="CT299" s="409"/>
      <c r="CU299" s="409"/>
      <c r="CV299" s="409"/>
      <c r="CW299" s="409"/>
      <c r="CX299" s="409"/>
      <c r="CY299" s="409"/>
      <c r="CZ299" s="409"/>
      <c r="DA299" s="409"/>
      <c r="DB299" s="409"/>
      <c r="DC299" s="409"/>
      <c r="DD299" s="409"/>
      <c r="DE299" s="409"/>
      <c r="DF299" s="409"/>
      <c r="DG299" s="409"/>
      <c r="DH299" s="409"/>
      <c r="DI299" s="409"/>
      <c r="DJ299" s="409"/>
      <c r="DK299" s="409"/>
      <c r="DL299" s="409"/>
      <c r="DM299" s="409"/>
      <c r="DN299" s="409"/>
      <c r="DO299" s="409"/>
      <c r="DP299" s="409"/>
      <c r="DQ299" s="409"/>
      <c r="DR299" s="409"/>
      <c r="DS299" s="409"/>
      <c r="DT299" s="409"/>
      <c r="DU299" s="409"/>
      <c r="DV299" s="409"/>
      <c r="DW299" s="409"/>
      <c r="DX299" s="409"/>
      <c r="DY299" s="409"/>
      <c r="DZ299" s="409"/>
      <c r="EA299" s="409"/>
      <c r="EB299" s="409"/>
      <c r="EC299" s="409"/>
      <c r="ED299" s="409"/>
      <c r="EE299" s="409"/>
      <c r="EF299" s="409"/>
      <c r="EG299" s="409"/>
      <c r="EH299" s="409"/>
      <c r="EI299" s="409"/>
      <c r="EJ299" s="409"/>
      <c r="EK299" s="409"/>
      <c r="EL299" s="409"/>
      <c r="EM299" s="409"/>
      <c r="EN299" s="409"/>
      <c r="EO299" s="409"/>
      <c r="EP299" s="409"/>
      <c r="EQ299" s="409"/>
      <c r="ER299" s="409"/>
      <c r="ES299" s="409"/>
      <c r="ET299" s="409"/>
      <c r="EU299" s="409"/>
      <c r="EV299" s="409"/>
      <c r="EW299" s="409"/>
      <c r="EX299" s="409"/>
      <c r="EY299" s="409"/>
      <c r="EZ299" s="409"/>
      <c r="FA299" s="409"/>
      <c r="FB299" s="409"/>
      <c r="FC299" s="409"/>
      <c r="FD299" s="409"/>
      <c r="FE299" s="409"/>
      <c r="FF299" s="409"/>
      <c r="FG299" s="409"/>
      <c r="FH299" s="409"/>
      <c r="FI299" s="409"/>
      <c r="FJ299" s="409"/>
      <c r="FK299" s="409"/>
      <c r="FL299" s="409"/>
      <c r="FM299" s="409"/>
      <c r="FN299" s="409"/>
      <c r="FO299" s="409"/>
      <c r="FP299" s="409"/>
      <c r="FQ299" s="409"/>
      <c r="FR299" s="409"/>
      <c r="FS299" s="409"/>
      <c r="FT299" s="409"/>
      <c r="FU299" s="409"/>
      <c r="FV299" s="409"/>
      <c r="FW299" s="409"/>
      <c r="FX299" s="409"/>
      <c r="FY299" s="409"/>
      <c r="FZ299" s="409"/>
      <c r="GA299" s="409"/>
      <c r="GB299" s="409"/>
      <c r="GC299" s="409"/>
      <c r="GD299" s="409"/>
      <c r="GE299" s="409"/>
      <c r="GF299" s="409"/>
      <c r="GG299" s="409"/>
      <c r="GH299" s="409"/>
      <c r="GI299" s="409"/>
      <c r="GJ299" s="409"/>
      <c r="GK299" s="409"/>
      <c r="GL299" s="409"/>
      <c r="GM299" s="409"/>
      <c r="GN299" s="409"/>
      <c r="GO299" s="409"/>
      <c r="GP299" s="409"/>
      <c r="GQ299" s="409"/>
      <c r="GR299" s="409"/>
      <c r="GS299" s="409"/>
      <c r="GT299" s="409"/>
      <c r="GU299" s="409"/>
      <c r="GV299" s="409"/>
      <c r="GW299" s="409"/>
      <c r="GX299" s="409"/>
      <c r="GY299" s="409"/>
      <c r="GZ299" s="409"/>
      <c r="HA299" s="409"/>
      <c r="HB299" s="409"/>
      <c r="HC299" s="409"/>
      <c r="HD299" s="409"/>
      <c r="HE299" s="409"/>
      <c r="HF299" s="409"/>
      <c r="HG299" s="409"/>
      <c r="HH299" s="409"/>
      <c r="HI299" s="409"/>
      <c r="HJ299" s="409"/>
      <c r="HK299" s="409"/>
      <c r="HL299" s="409"/>
      <c r="HM299" s="409"/>
      <c r="HN299" s="409"/>
      <c r="HO299" s="409"/>
      <c r="HP299" s="409"/>
      <c r="HQ299" s="409"/>
      <c r="HR299" s="409"/>
      <c r="HS299" s="409"/>
      <c r="HT299" s="409"/>
      <c r="HU299" s="409"/>
      <c r="HV299" s="409"/>
      <c r="HW299" s="409"/>
      <c r="HX299" s="409"/>
      <c r="HY299" s="409"/>
      <c r="HZ299" s="409"/>
      <c r="IA299" s="409"/>
      <c r="IB299" s="409"/>
      <c r="IC299" s="409"/>
      <c r="ID299" s="409"/>
      <c r="IE299" s="409"/>
      <c r="IF299" s="409"/>
      <c r="IG299" s="409"/>
      <c r="IH299" s="409"/>
      <c r="II299" s="409"/>
      <c r="IJ299" s="409"/>
      <c r="IK299" s="409"/>
      <c r="IL299" s="409"/>
      <c r="IM299" s="409"/>
      <c r="IN299" s="409"/>
      <c r="IO299" s="409"/>
      <c r="IP299" s="409"/>
      <c r="IQ299" s="409"/>
      <c r="IR299" s="409"/>
      <c r="IS299" s="409"/>
      <c r="IT299" s="409"/>
      <c r="IU299" s="409"/>
      <c r="IV299" s="409"/>
    </row>
    <row r="300" spans="1:256" s="404" customFormat="1" ht="30">
      <c r="A300" s="67">
        <v>291</v>
      </c>
      <c r="B300" s="493" t="s">
        <v>4997</v>
      </c>
      <c r="C300" s="491" t="s">
        <v>1584</v>
      </c>
      <c r="D300" s="494" t="s">
        <v>1608</v>
      </c>
      <c r="E300" s="456" t="s">
        <v>1694</v>
      </c>
      <c r="F300" s="456" t="s">
        <v>930</v>
      </c>
      <c r="G300" s="456" t="s">
        <v>5551</v>
      </c>
      <c r="H300" s="456" t="s">
        <v>5939</v>
      </c>
      <c r="I300" s="456" t="s">
        <v>311</v>
      </c>
      <c r="J300" s="435"/>
      <c r="K300" s="435"/>
      <c r="L300" s="338"/>
      <c r="M300" s="405"/>
      <c r="N300" s="409"/>
      <c r="O300" s="409"/>
      <c r="P300" s="409"/>
      <c r="Q300" s="409"/>
      <c r="R300" s="409"/>
      <c r="S300" s="409"/>
      <c r="T300" s="409"/>
      <c r="U300" s="409"/>
      <c r="V300" s="409"/>
      <c r="W300" s="409"/>
      <c r="X300" s="409"/>
      <c r="Y300" s="409"/>
      <c r="Z300" s="409"/>
      <c r="AA300" s="409"/>
      <c r="AB300" s="409"/>
      <c r="AC300" s="409"/>
      <c r="AD300" s="409"/>
      <c r="AE300" s="409"/>
      <c r="AF300" s="409"/>
      <c r="AG300" s="409"/>
      <c r="AH300" s="409"/>
      <c r="AI300" s="409"/>
      <c r="AJ300" s="409"/>
      <c r="AK300" s="409"/>
      <c r="AL300" s="409"/>
      <c r="AM300" s="409"/>
      <c r="AN300" s="409"/>
      <c r="AO300" s="409"/>
      <c r="AP300" s="409"/>
      <c r="AQ300" s="409"/>
      <c r="AR300" s="409"/>
      <c r="AS300" s="409"/>
      <c r="AT300" s="409"/>
      <c r="AU300" s="409"/>
      <c r="AV300" s="409"/>
      <c r="AW300" s="409"/>
      <c r="AX300" s="409"/>
      <c r="AY300" s="409"/>
      <c r="AZ300" s="409"/>
      <c r="BA300" s="409"/>
      <c r="BB300" s="409"/>
      <c r="BC300" s="409"/>
      <c r="BD300" s="409"/>
      <c r="BE300" s="409"/>
      <c r="BF300" s="409"/>
      <c r="BG300" s="409"/>
      <c r="BH300" s="409"/>
      <c r="BI300" s="409"/>
      <c r="BJ300" s="409"/>
      <c r="BK300" s="409"/>
      <c r="BL300" s="409"/>
      <c r="BM300" s="409"/>
      <c r="BN300" s="409"/>
      <c r="BO300" s="409"/>
      <c r="BP300" s="409"/>
      <c r="BQ300" s="409"/>
      <c r="BR300" s="409"/>
      <c r="BS300" s="409"/>
      <c r="BT300" s="409"/>
      <c r="BU300" s="409"/>
      <c r="BV300" s="409"/>
      <c r="BW300" s="409"/>
      <c r="BX300" s="409"/>
      <c r="BY300" s="409"/>
      <c r="BZ300" s="409"/>
      <c r="CA300" s="409"/>
      <c r="CB300" s="409"/>
      <c r="CC300" s="409"/>
      <c r="CD300" s="409"/>
      <c r="CE300" s="409"/>
      <c r="CF300" s="409"/>
      <c r="CG300" s="409"/>
      <c r="CH300" s="409"/>
      <c r="CI300" s="409"/>
      <c r="CJ300" s="409"/>
      <c r="CK300" s="409"/>
      <c r="CL300" s="409"/>
      <c r="CM300" s="409"/>
      <c r="CN300" s="409"/>
      <c r="CO300" s="409"/>
      <c r="CP300" s="409"/>
      <c r="CQ300" s="409"/>
      <c r="CR300" s="409"/>
      <c r="CS300" s="409"/>
      <c r="CT300" s="409"/>
      <c r="CU300" s="409"/>
      <c r="CV300" s="409"/>
      <c r="CW300" s="409"/>
      <c r="CX300" s="409"/>
      <c r="CY300" s="409"/>
      <c r="CZ300" s="409"/>
      <c r="DA300" s="409"/>
      <c r="DB300" s="409"/>
      <c r="DC300" s="409"/>
      <c r="DD300" s="409"/>
      <c r="DE300" s="409"/>
      <c r="DF300" s="409"/>
      <c r="DG300" s="409"/>
      <c r="DH300" s="409"/>
      <c r="DI300" s="409"/>
      <c r="DJ300" s="409"/>
      <c r="DK300" s="409"/>
      <c r="DL300" s="409"/>
      <c r="DM300" s="409"/>
      <c r="DN300" s="409"/>
      <c r="DO300" s="409"/>
      <c r="DP300" s="409"/>
      <c r="DQ300" s="409"/>
      <c r="DR300" s="409"/>
      <c r="DS300" s="409"/>
      <c r="DT300" s="409"/>
      <c r="DU300" s="409"/>
      <c r="DV300" s="409"/>
      <c r="DW300" s="409"/>
      <c r="DX300" s="409"/>
      <c r="DY300" s="409"/>
      <c r="DZ300" s="409"/>
      <c r="EA300" s="409"/>
      <c r="EB300" s="409"/>
      <c r="EC300" s="409"/>
      <c r="ED300" s="409"/>
      <c r="EE300" s="409"/>
      <c r="EF300" s="409"/>
      <c r="EG300" s="409"/>
      <c r="EH300" s="409"/>
      <c r="EI300" s="409"/>
      <c r="EJ300" s="409"/>
      <c r="EK300" s="409"/>
      <c r="EL300" s="409"/>
      <c r="EM300" s="409"/>
      <c r="EN300" s="409"/>
      <c r="EO300" s="409"/>
      <c r="EP300" s="409"/>
      <c r="EQ300" s="409"/>
      <c r="ER300" s="409"/>
      <c r="ES300" s="409"/>
      <c r="ET300" s="409"/>
      <c r="EU300" s="409"/>
      <c r="EV300" s="409"/>
      <c r="EW300" s="409"/>
      <c r="EX300" s="409"/>
      <c r="EY300" s="409"/>
      <c r="EZ300" s="409"/>
      <c r="FA300" s="409"/>
      <c r="FB300" s="409"/>
      <c r="FC300" s="409"/>
      <c r="FD300" s="409"/>
      <c r="FE300" s="409"/>
      <c r="FF300" s="409"/>
      <c r="FG300" s="409"/>
      <c r="FH300" s="409"/>
      <c r="FI300" s="409"/>
      <c r="FJ300" s="409"/>
      <c r="FK300" s="409"/>
      <c r="FL300" s="409"/>
      <c r="FM300" s="409"/>
      <c r="FN300" s="409"/>
      <c r="FO300" s="409"/>
      <c r="FP300" s="409"/>
      <c r="FQ300" s="409"/>
      <c r="FR300" s="409"/>
      <c r="FS300" s="409"/>
      <c r="FT300" s="409"/>
      <c r="FU300" s="409"/>
      <c r="FV300" s="409"/>
      <c r="FW300" s="409"/>
      <c r="FX300" s="409"/>
      <c r="FY300" s="409"/>
      <c r="FZ300" s="409"/>
      <c r="GA300" s="409"/>
      <c r="GB300" s="409"/>
      <c r="GC300" s="409"/>
      <c r="GD300" s="409"/>
      <c r="GE300" s="409"/>
      <c r="GF300" s="409"/>
      <c r="GG300" s="409"/>
      <c r="GH300" s="409"/>
      <c r="GI300" s="409"/>
      <c r="GJ300" s="409"/>
      <c r="GK300" s="409"/>
      <c r="GL300" s="409"/>
      <c r="GM300" s="409"/>
      <c r="GN300" s="409"/>
      <c r="GO300" s="409"/>
      <c r="GP300" s="409"/>
      <c r="GQ300" s="409"/>
      <c r="GR300" s="409"/>
      <c r="GS300" s="409"/>
      <c r="GT300" s="409"/>
      <c r="GU300" s="409"/>
      <c r="GV300" s="409"/>
      <c r="GW300" s="409"/>
      <c r="GX300" s="409"/>
      <c r="GY300" s="409"/>
      <c r="GZ300" s="409"/>
      <c r="HA300" s="409"/>
      <c r="HB300" s="409"/>
      <c r="HC300" s="409"/>
      <c r="HD300" s="409"/>
      <c r="HE300" s="409"/>
      <c r="HF300" s="409"/>
      <c r="HG300" s="409"/>
      <c r="HH300" s="409"/>
      <c r="HI300" s="409"/>
      <c r="HJ300" s="409"/>
      <c r="HK300" s="409"/>
      <c r="HL300" s="409"/>
      <c r="HM300" s="409"/>
      <c r="HN300" s="409"/>
      <c r="HO300" s="409"/>
      <c r="HP300" s="409"/>
      <c r="HQ300" s="409"/>
      <c r="HR300" s="409"/>
      <c r="HS300" s="409"/>
      <c r="HT300" s="409"/>
      <c r="HU300" s="409"/>
      <c r="HV300" s="409"/>
      <c r="HW300" s="409"/>
      <c r="HX300" s="409"/>
      <c r="HY300" s="409"/>
      <c r="HZ300" s="409"/>
      <c r="IA300" s="409"/>
      <c r="IB300" s="409"/>
      <c r="IC300" s="409"/>
      <c r="ID300" s="409"/>
      <c r="IE300" s="409"/>
      <c r="IF300" s="409"/>
      <c r="IG300" s="409"/>
      <c r="IH300" s="409"/>
      <c r="II300" s="409"/>
      <c r="IJ300" s="409"/>
      <c r="IK300" s="409"/>
      <c r="IL300" s="409"/>
      <c r="IM300" s="409"/>
      <c r="IN300" s="409"/>
      <c r="IO300" s="409"/>
      <c r="IP300" s="409"/>
      <c r="IQ300" s="409"/>
      <c r="IR300" s="409"/>
      <c r="IS300" s="409"/>
      <c r="IT300" s="409"/>
      <c r="IU300" s="409"/>
      <c r="IV300" s="409"/>
    </row>
    <row r="301" spans="1:256" s="404" customFormat="1" ht="30">
      <c r="A301" s="65">
        <v>292</v>
      </c>
      <c r="B301" s="493" t="s">
        <v>4997</v>
      </c>
      <c r="C301" s="491" t="s">
        <v>1584</v>
      </c>
      <c r="D301" s="494" t="s">
        <v>310</v>
      </c>
      <c r="E301" s="456" t="s">
        <v>5552</v>
      </c>
      <c r="F301" s="456" t="s">
        <v>315</v>
      </c>
      <c r="G301" s="456" t="s">
        <v>5553</v>
      </c>
      <c r="H301" s="456" t="s">
        <v>5940</v>
      </c>
      <c r="I301" s="456" t="s">
        <v>311</v>
      </c>
      <c r="J301" s="435"/>
      <c r="K301" s="435"/>
      <c r="L301" s="338"/>
      <c r="M301" s="405"/>
      <c r="N301" s="409"/>
      <c r="O301" s="409"/>
      <c r="P301" s="409"/>
      <c r="Q301" s="409"/>
      <c r="R301" s="409"/>
      <c r="S301" s="409"/>
      <c r="T301" s="409"/>
      <c r="U301" s="409"/>
      <c r="V301" s="409"/>
      <c r="W301" s="409"/>
      <c r="X301" s="409"/>
      <c r="Y301" s="409"/>
      <c r="Z301" s="409"/>
      <c r="AA301" s="409"/>
      <c r="AB301" s="409"/>
      <c r="AC301" s="409"/>
      <c r="AD301" s="409"/>
      <c r="AE301" s="409"/>
      <c r="AF301" s="409"/>
      <c r="AG301" s="409"/>
      <c r="AH301" s="409"/>
      <c r="AI301" s="409"/>
      <c r="AJ301" s="409"/>
      <c r="AK301" s="409"/>
      <c r="AL301" s="409"/>
      <c r="AM301" s="409"/>
      <c r="AN301" s="409"/>
      <c r="AO301" s="409"/>
      <c r="AP301" s="409"/>
      <c r="AQ301" s="409"/>
      <c r="AR301" s="409"/>
      <c r="AS301" s="409"/>
      <c r="AT301" s="409"/>
      <c r="AU301" s="409"/>
      <c r="AV301" s="409"/>
      <c r="AW301" s="409"/>
      <c r="AX301" s="409"/>
      <c r="AY301" s="409"/>
      <c r="AZ301" s="409"/>
      <c r="BA301" s="409"/>
      <c r="BB301" s="409"/>
      <c r="BC301" s="409"/>
      <c r="BD301" s="409"/>
      <c r="BE301" s="409"/>
      <c r="BF301" s="409"/>
      <c r="BG301" s="409"/>
      <c r="BH301" s="409"/>
      <c r="BI301" s="409"/>
      <c r="BJ301" s="409"/>
      <c r="BK301" s="409"/>
      <c r="BL301" s="409"/>
      <c r="BM301" s="409"/>
      <c r="BN301" s="409"/>
      <c r="BO301" s="409"/>
      <c r="BP301" s="409"/>
      <c r="BQ301" s="409"/>
      <c r="BR301" s="409"/>
      <c r="BS301" s="409"/>
      <c r="BT301" s="409"/>
      <c r="BU301" s="409"/>
      <c r="BV301" s="409"/>
      <c r="BW301" s="409"/>
      <c r="BX301" s="409"/>
      <c r="BY301" s="409"/>
      <c r="BZ301" s="409"/>
      <c r="CA301" s="409"/>
      <c r="CB301" s="409"/>
      <c r="CC301" s="409"/>
      <c r="CD301" s="409"/>
      <c r="CE301" s="409"/>
      <c r="CF301" s="409"/>
      <c r="CG301" s="409"/>
      <c r="CH301" s="409"/>
      <c r="CI301" s="409"/>
      <c r="CJ301" s="409"/>
      <c r="CK301" s="409"/>
      <c r="CL301" s="409"/>
      <c r="CM301" s="409"/>
      <c r="CN301" s="409"/>
      <c r="CO301" s="409"/>
      <c r="CP301" s="409"/>
      <c r="CQ301" s="409"/>
      <c r="CR301" s="409"/>
      <c r="CS301" s="409"/>
      <c r="CT301" s="409"/>
      <c r="CU301" s="409"/>
      <c r="CV301" s="409"/>
      <c r="CW301" s="409"/>
      <c r="CX301" s="409"/>
      <c r="CY301" s="409"/>
      <c r="CZ301" s="409"/>
      <c r="DA301" s="409"/>
      <c r="DB301" s="409"/>
      <c r="DC301" s="409"/>
      <c r="DD301" s="409"/>
      <c r="DE301" s="409"/>
      <c r="DF301" s="409"/>
      <c r="DG301" s="409"/>
      <c r="DH301" s="409"/>
      <c r="DI301" s="409"/>
      <c r="DJ301" s="409"/>
      <c r="DK301" s="409"/>
      <c r="DL301" s="409"/>
      <c r="DM301" s="409"/>
      <c r="DN301" s="409"/>
      <c r="DO301" s="409"/>
      <c r="DP301" s="409"/>
      <c r="DQ301" s="409"/>
      <c r="DR301" s="409"/>
      <c r="DS301" s="409"/>
      <c r="DT301" s="409"/>
      <c r="DU301" s="409"/>
      <c r="DV301" s="409"/>
      <c r="DW301" s="409"/>
      <c r="DX301" s="409"/>
      <c r="DY301" s="409"/>
      <c r="DZ301" s="409"/>
      <c r="EA301" s="409"/>
      <c r="EB301" s="409"/>
      <c r="EC301" s="409"/>
      <c r="ED301" s="409"/>
      <c r="EE301" s="409"/>
      <c r="EF301" s="409"/>
      <c r="EG301" s="409"/>
      <c r="EH301" s="409"/>
      <c r="EI301" s="409"/>
      <c r="EJ301" s="409"/>
      <c r="EK301" s="409"/>
      <c r="EL301" s="409"/>
      <c r="EM301" s="409"/>
      <c r="EN301" s="409"/>
      <c r="EO301" s="409"/>
      <c r="EP301" s="409"/>
      <c r="EQ301" s="409"/>
      <c r="ER301" s="409"/>
      <c r="ES301" s="409"/>
      <c r="ET301" s="409"/>
      <c r="EU301" s="409"/>
      <c r="EV301" s="409"/>
      <c r="EW301" s="409"/>
      <c r="EX301" s="409"/>
      <c r="EY301" s="409"/>
      <c r="EZ301" s="409"/>
      <c r="FA301" s="409"/>
      <c r="FB301" s="409"/>
      <c r="FC301" s="409"/>
      <c r="FD301" s="409"/>
      <c r="FE301" s="409"/>
      <c r="FF301" s="409"/>
      <c r="FG301" s="409"/>
      <c r="FH301" s="409"/>
      <c r="FI301" s="409"/>
      <c r="FJ301" s="409"/>
      <c r="FK301" s="409"/>
      <c r="FL301" s="409"/>
      <c r="FM301" s="409"/>
      <c r="FN301" s="409"/>
      <c r="FO301" s="409"/>
      <c r="FP301" s="409"/>
      <c r="FQ301" s="409"/>
      <c r="FR301" s="409"/>
      <c r="FS301" s="409"/>
      <c r="FT301" s="409"/>
      <c r="FU301" s="409"/>
      <c r="FV301" s="409"/>
      <c r="FW301" s="409"/>
      <c r="FX301" s="409"/>
      <c r="FY301" s="409"/>
      <c r="FZ301" s="409"/>
      <c r="GA301" s="409"/>
      <c r="GB301" s="409"/>
      <c r="GC301" s="409"/>
      <c r="GD301" s="409"/>
      <c r="GE301" s="409"/>
      <c r="GF301" s="409"/>
      <c r="GG301" s="409"/>
      <c r="GH301" s="409"/>
      <c r="GI301" s="409"/>
      <c r="GJ301" s="409"/>
      <c r="GK301" s="409"/>
      <c r="GL301" s="409"/>
      <c r="GM301" s="409"/>
      <c r="GN301" s="409"/>
      <c r="GO301" s="409"/>
      <c r="GP301" s="409"/>
      <c r="GQ301" s="409"/>
      <c r="GR301" s="409"/>
      <c r="GS301" s="409"/>
      <c r="GT301" s="409"/>
      <c r="GU301" s="409"/>
      <c r="GV301" s="409"/>
      <c r="GW301" s="409"/>
      <c r="GX301" s="409"/>
      <c r="GY301" s="409"/>
      <c r="GZ301" s="409"/>
      <c r="HA301" s="409"/>
      <c r="HB301" s="409"/>
      <c r="HC301" s="409"/>
      <c r="HD301" s="409"/>
      <c r="HE301" s="409"/>
      <c r="HF301" s="409"/>
      <c r="HG301" s="409"/>
      <c r="HH301" s="409"/>
      <c r="HI301" s="409"/>
      <c r="HJ301" s="409"/>
      <c r="HK301" s="409"/>
      <c r="HL301" s="409"/>
      <c r="HM301" s="409"/>
      <c r="HN301" s="409"/>
      <c r="HO301" s="409"/>
      <c r="HP301" s="409"/>
      <c r="HQ301" s="409"/>
      <c r="HR301" s="409"/>
      <c r="HS301" s="409"/>
      <c r="HT301" s="409"/>
      <c r="HU301" s="409"/>
      <c r="HV301" s="409"/>
      <c r="HW301" s="409"/>
      <c r="HX301" s="409"/>
      <c r="HY301" s="409"/>
      <c r="HZ301" s="409"/>
      <c r="IA301" s="409"/>
      <c r="IB301" s="409"/>
      <c r="IC301" s="409"/>
      <c r="ID301" s="409"/>
      <c r="IE301" s="409"/>
      <c r="IF301" s="409"/>
      <c r="IG301" s="409"/>
      <c r="IH301" s="409"/>
      <c r="II301" s="409"/>
      <c r="IJ301" s="409"/>
      <c r="IK301" s="409"/>
      <c r="IL301" s="409"/>
      <c r="IM301" s="409"/>
      <c r="IN301" s="409"/>
      <c r="IO301" s="409"/>
      <c r="IP301" s="409"/>
      <c r="IQ301" s="409"/>
      <c r="IR301" s="409"/>
      <c r="IS301" s="409"/>
      <c r="IT301" s="409"/>
      <c r="IU301" s="409"/>
      <c r="IV301" s="409"/>
    </row>
    <row r="302" spans="1:256" s="404" customFormat="1" ht="30">
      <c r="A302" s="67">
        <v>293</v>
      </c>
      <c r="B302" s="493" t="s">
        <v>4997</v>
      </c>
      <c r="C302" s="491" t="s">
        <v>1584</v>
      </c>
      <c r="D302" s="494" t="s">
        <v>1657</v>
      </c>
      <c r="E302" s="456" t="s">
        <v>5554</v>
      </c>
      <c r="F302" s="456" t="s">
        <v>922</v>
      </c>
      <c r="G302" s="456" t="s">
        <v>5555</v>
      </c>
      <c r="H302" s="456" t="s">
        <v>5941</v>
      </c>
      <c r="I302" s="456" t="s">
        <v>311</v>
      </c>
      <c r="J302" s="435"/>
      <c r="K302" s="435"/>
      <c r="L302" s="338"/>
      <c r="M302" s="405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409"/>
      <c r="AA302" s="409"/>
      <c r="AB302" s="409"/>
      <c r="AC302" s="409"/>
      <c r="AD302" s="409"/>
      <c r="AE302" s="409"/>
      <c r="AF302" s="409"/>
      <c r="AG302" s="409"/>
      <c r="AH302" s="409"/>
      <c r="AI302" s="409"/>
      <c r="AJ302" s="409"/>
      <c r="AK302" s="409"/>
      <c r="AL302" s="409"/>
      <c r="AM302" s="409"/>
      <c r="AN302" s="409"/>
      <c r="AO302" s="409"/>
      <c r="AP302" s="409"/>
      <c r="AQ302" s="409"/>
      <c r="AR302" s="409"/>
      <c r="AS302" s="409"/>
      <c r="AT302" s="409"/>
      <c r="AU302" s="409"/>
      <c r="AV302" s="409"/>
      <c r="AW302" s="409"/>
      <c r="AX302" s="409"/>
      <c r="AY302" s="409"/>
      <c r="AZ302" s="409"/>
      <c r="BA302" s="409"/>
      <c r="BB302" s="409"/>
      <c r="BC302" s="409"/>
      <c r="BD302" s="409"/>
      <c r="BE302" s="409"/>
      <c r="BF302" s="409"/>
      <c r="BG302" s="409"/>
      <c r="BH302" s="409"/>
      <c r="BI302" s="409"/>
      <c r="BJ302" s="409"/>
      <c r="BK302" s="409"/>
      <c r="BL302" s="409"/>
      <c r="BM302" s="409"/>
      <c r="BN302" s="409"/>
      <c r="BO302" s="409"/>
      <c r="BP302" s="409"/>
      <c r="BQ302" s="409"/>
      <c r="BR302" s="409"/>
      <c r="BS302" s="409"/>
      <c r="BT302" s="409"/>
      <c r="BU302" s="409"/>
      <c r="BV302" s="409"/>
      <c r="BW302" s="409"/>
      <c r="BX302" s="409"/>
      <c r="BY302" s="409"/>
      <c r="BZ302" s="409"/>
      <c r="CA302" s="409"/>
      <c r="CB302" s="409"/>
      <c r="CC302" s="409"/>
      <c r="CD302" s="409"/>
      <c r="CE302" s="409"/>
      <c r="CF302" s="409"/>
      <c r="CG302" s="409"/>
      <c r="CH302" s="409"/>
      <c r="CI302" s="409"/>
      <c r="CJ302" s="409"/>
      <c r="CK302" s="409"/>
      <c r="CL302" s="409"/>
      <c r="CM302" s="409"/>
      <c r="CN302" s="409"/>
      <c r="CO302" s="409"/>
      <c r="CP302" s="409"/>
      <c r="CQ302" s="409"/>
      <c r="CR302" s="409"/>
      <c r="CS302" s="409"/>
      <c r="CT302" s="409"/>
      <c r="CU302" s="409"/>
      <c r="CV302" s="409"/>
      <c r="CW302" s="409"/>
      <c r="CX302" s="409"/>
      <c r="CY302" s="409"/>
      <c r="CZ302" s="409"/>
      <c r="DA302" s="409"/>
      <c r="DB302" s="409"/>
      <c r="DC302" s="409"/>
      <c r="DD302" s="409"/>
      <c r="DE302" s="409"/>
      <c r="DF302" s="409"/>
      <c r="DG302" s="409"/>
      <c r="DH302" s="409"/>
      <c r="DI302" s="409"/>
      <c r="DJ302" s="409"/>
      <c r="DK302" s="409"/>
      <c r="DL302" s="409"/>
      <c r="DM302" s="409"/>
      <c r="DN302" s="409"/>
      <c r="DO302" s="409"/>
      <c r="DP302" s="409"/>
      <c r="DQ302" s="409"/>
      <c r="DR302" s="409"/>
      <c r="DS302" s="409"/>
      <c r="DT302" s="409"/>
      <c r="DU302" s="409"/>
      <c r="DV302" s="409"/>
      <c r="DW302" s="409"/>
      <c r="DX302" s="409"/>
      <c r="DY302" s="409"/>
      <c r="DZ302" s="409"/>
      <c r="EA302" s="409"/>
      <c r="EB302" s="409"/>
      <c r="EC302" s="409"/>
      <c r="ED302" s="409"/>
      <c r="EE302" s="409"/>
      <c r="EF302" s="409"/>
      <c r="EG302" s="409"/>
      <c r="EH302" s="409"/>
      <c r="EI302" s="409"/>
      <c r="EJ302" s="409"/>
      <c r="EK302" s="409"/>
      <c r="EL302" s="409"/>
      <c r="EM302" s="409"/>
      <c r="EN302" s="409"/>
      <c r="EO302" s="409"/>
      <c r="EP302" s="409"/>
      <c r="EQ302" s="409"/>
      <c r="ER302" s="409"/>
      <c r="ES302" s="409"/>
      <c r="ET302" s="409"/>
      <c r="EU302" s="409"/>
      <c r="EV302" s="409"/>
      <c r="EW302" s="409"/>
      <c r="EX302" s="409"/>
      <c r="EY302" s="409"/>
      <c r="EZ302" s="409"/>
      <c r="FA302" s="409"/>
      <c r="FB302" s="409"/>
      <c r="FC302" s="409"/>
      <c r="FD302" s="409"/>
      <c r="FE302" s="409"/>
      <c r="FF302" s="409"/>
      <c r="FG302" s="409"/>
      <c r="FH302" s="409"/>
      <c r="FI302" s="409"/>
      <c r="FJ302" s="409"/>
      <c r="FK302" s="409"/>
      <c r="FL302" s="409"/>
      <c r="FM302" s="409"/>
      <c r="FN302" s="409"/>
      <c r="FO302" s="409"/>
      <c r="FP302" s="409"/>
      <c r="FQ302" s="409"/>
      <c r="FR302" s="409"/>
      <c r="FS302" s="409"/>
      <c r="FT302" s="409"/>
      <c r="FU302" s="409"/>
      <c r="FV302" s="409"/>
      <c r="FW302" s="409"/>
      <c r="FX302" s="409"/>
      <c r="FY302" s="409"/>
      <c r="FZ302" s="409"/>
      <c r="GA302" s="409"/>
      <c r="GB302" s="409"/>
      <c r="GC302" s="409"/>
      <c r="GD302" s="409"/>
      <c r="GE302" s="409"/>
      <c r="GF302" s="409"/>
      <c r="GG302" s="409"/>
      <c r="GH302" s="409"/>
      <c r="GI302" s="409"/>
      <c r="GJ302" s="409"/>
      <c r="GK302" s="409"/>
      <c r="GL302" s="409"/>
      <c r="GM302" s="409"/>
      <c r="GN302" s="409"/>
      <c r="GO302" s="409"/>
      <c r="GP302" s="409"/>
      <c r="GQ302" s="409"/>
      <c r="GR302" s="409"/>
      <c r="GS302" s="409"/>
      <c r="GT302" s="409"/>
      <c r="GU302" s="409"/>
      <c r="GV302" s="409"/>
      <c r="GW302" s="409"/>
      <c r="GX302" s="409"/>
      <c r="GY302" s="409"/>
      <c r="GZ302" s="409"/>
      <c r="HA302" s="409"/>
      <c r="HB302" s="409"/>
      <c r="HC302" s="409"/>
      <c r="HD302" s="409"/>
      <c r="HE302" s="409"/>
      <c r="HF302" s="409"/>
      <c r="HG302" s="409"/>
      <c r="HH302" s="409"/>
      <c r="HI302" s="409"/>
      <c r="HJ302" s="409"/>
      <c r="HK302" s="409"/>
      <c r="HL302" s="409"/>
      <c r="HM302" s="409"/>
      <c r="HN302" s="409"/>
      <c r="HO302" s="409"/>
      <c r="HP302" s="409"/>
      <c r="HQ302" s="409"/>
      <c r="HR302" s="409"/>
      <c r="HS302" s="409"/>
      <c r="HT302" s="409"/>
      <c r="HU302" s="409"/>
      <c r="HV302" s="409"/>
      <c r="HW302" s="409"/>
      <c r="HX302" s="409"/>
      <c r="HY302" s="409"/>
      <c r="HZ302" s="409"/>
      <c r="IA302" s="409"/>
      <c r="IB302" s="409"/>
      <c r="IC302" s="409"/>
      <c r="ID302" s="409"/>
      <c r="IE302" s="409"/>
      <c r="IF302" s="409"/>
      <c r="IG302" s="409"/>
      <c r="IH302" s="409"/>
      <c r="II302" s="409"/>
      <c r="IJ302" s="409"/>
      <c r="IK302" s="409"/>
      <c r="IL302" s="409"/>
      <c r="IM302" s="409"/>
      <c r="IN302" s="409"/>
      <c r="IO302" s="409"/>
      <c r="IP302" s="409"/>
      <c r="IQ302" s="409"/>
      <c r="IR302" s="409"/>
      <c r="IS302" s="409"/>
      <c r="IT302" s="409"/>
      <c r="IU302" s="409"/>
      <c r="IV302" s="409"/>
    </row>
    <row r="303" spans="1:256" s="404" customFormat="1" ht="30">
      <c r="A303" s="65">
        <v>294</v>
      </c>
      <c r="B303" s="493" t="s">
        <v>4997</v>
      </c>
      <c r="C303" s="491" t="s">
        <v>1584</v>
      </c>
      <c r="D303" s="494" t="s">
        <v>317</v>
      </c>
      <c r="E303" s="456" t="s">
        <v>5556</v>
      </c>
      <c r="F303" s="456" t="s">
        <v>5486</v>
      </c>
      <c r="G303" s="456" t="s">
        <v>5557</v>
      </c>
      <c r="H303" s="456" t="s">
        <v>5942</v>
      </c>
      <c r="I303" s="456" t="s">
        <v>311</v>
      </c>
      <c r="J303" s="435"/>
      <c r="K303" s="435"/>
      <c r="L303" s="338"/>
      <c r="M303" s="405"/>
      <c r="N303" s="409"/>
      <c r="O303" s="409"/>
      <c r="P303" s="409"/>
      <c r="Q303" s="409"/>
      <c r="R303" s="409"/>
      <c r="S303" s="409"/>
      <c r="T303" s="409"/>
      <c r="U303" s="409"/>
      <c r="V303" s="409"/>
      <c r="W303" s="409"/>
      <c r="X303" s="409"/>
      <c r="Y303" s="409"/>
      <c r="Z303" s="409"/>
      <c r="AA303" s="409"/>
      <c r="AB303" s="409"/>
      <c r="AC303" s="409"/>
      <c r="AD303" s="409"/>
      <c r="AE303" s="409"/>
      <c r="AF303" s="409"/>
      <c r="AG303" s="409"/>
      <c r="AH303" s="409"/>
      <c r="AI303" s="409"/>
      <c r="AJ303" s="409"/>
      <c r="AK303" s="409"/>
      <c r="AL303" s="409"/>
      <c r="AM303" s="409"/>
      <c r="AN303" s="409"/>
      <c r="AO303" s="409"/>
      <c r="AP303" s="409"/>
      <c r="AQ303" s="409"/>
      <c r="AR303" s="409"/>
      <c r="AS303" s="409"/>
      <c r="AT303" s="409"/>
      <c r="AU303" s="409"/>
      <c r="AV303" s="409"/>
      <c r="AW303" s="409"/>
      <c r="AX303" s="409"/>
      <c r="AY303" s="409"/>
      <c r="AZ303" s="409"/>
      <c r="BA303" s="409"/>
      <c r="BB303" s="409"/>
      <c r="BC303" s="409"/>
      <c r="BD303" s="409"/>
      <c r="BE303" s="409"/>
      <c r="BF303" s="409"/>
      <c r="BG303" s="409"/>
      <c r="BH303" s="409"/>
      <c r="BI303" s="409"/>
      <c r="BJ303" s="409"/>
      <c r="BK303" s="409"/>
      <c r="BL303" s="409"/>
      <c r="BM303" s="409"/>
      <c r="BN303" s="409"/>
      <c r="BO303" s="409"/>
      <c r="BP303" s="409"/>
      <c r="BQ303" s="409"/>
      <c r="BR303" s="409"/>
      <c r="BS303" s="409"/>
      <c r="BT303" s="409"/>
      <c r="BU303" s="409"/>
      <c r="BV303" s="409"/>
      <c r="BW303" s="409"/>
      <c r="BX303" s="409"/>
      <c r="BY303" s="409"/>
      <c r="BZ303" s="409"/>
      <c r="CA303" s="409"/>
      <c r="CB303" s="409"/>
      <c r="CC303" s="409"/>
      <c r="CD303" s="409"/>
      <c r="CE303" s="409"/>
      <c r="CF303" s="409"/>
      <c r="CG303" s="409"/>
      <c r="CH303" s="409"/>
      <c r="CI303" s="409"/>
      <c r="CJ303" s="409"/>
      <c r="CK303" s="409"/>
      <c r="CL303" s="409"/>
      <c r="CM303" s="409"/>
      <c r="CN303" s="409"/>
      <c r="CO303" s="409"/>
      <c r="CP303" s="409"/>
      <c r="CQ303" s="409"/>
      <c r="CR303" s="409"/>
      <c r="CS303" s="409"/>
      <c r="CT303" s="409"/>
      <c r="CU303" s="409"/>
      <c r="CV303" s="409"/>
      <c r="CW303" s="409"/>
      <c r="CX303" s="409"/>
      <c r="CY303" s="409"/>
      <c r="CZ303" s="409"/>
      <c r="DA303" s="409"/>
      <c r="DB303" s="409"/>
      <c r="DC303" s="409"/>
      <c r="DD303" s="409"/>
      <c r="DE303" s="409"/>
      <c r="DF303" s="409"/>
      <c r="DG303" s="409"/>
      <c r="DH303" s="409"/>
      <c r="DI303" s="409"/>
      <c r="DJ303" s="409"/>
      <c r="DK303" s="409"/>
      <c r="DL303" s="409"/>
      <c r="DM303" s="409"/>
      <c r="DN303" s="409"/>
      <c r="DO303" s="409"/>
      <c r="DP303" s="409"/>
      <c r="DQ303" s="409"/>
      <c r="DR303" s="409"/>
      <c r="DS303" s="409"/>
      <c r="DT303" s="409"/>
      <c r="DU303" s="409"/>
      <c r="DV303" s="409"/>
      <c r="DW303" s="409"/>
      <c r="DX303" s="409"/>
      <c r="DY303" s="409"/>
      <c r="DZ303" s="409"/>
      <c r="EA303" s="409"/>
      <c r="EB303" s="409"/>
      <c r="EC303" s="409"/>
      <c r="ED303" s="409"/>
      <c r="EE303" s="409"/>
      <c r="EF303" s="409"/>
      <c r="EG303" s="409"/>
      <c r="EH303" s="409"/>
      <c r="EI303" s="409"/>
      <c r="EJ303" s="409"/>
      <c r="EK303" s="409"/>
      <c r="EL303" s="409"/>
      <c r="EM303" s="409"/>
      <c r="EN303" s="409"/>
      <c r="EO303" s="409"/>
      <c r="EP303" s="409"/>
      <c r="EQ303" s="409"/>
      <c r="ER303" s="409"/>
      <c r="ES303" s="409"/>
      <c r="ET303" s="409"/>
      <c r="EU303" s="409"/>
      <c r="EV303" s="409"/>
      <c r="EW303" s="409"/>
      <c r="EX303" s="409"/>
      <c r="EY303" s="409"/>
      <c r="EZ303" s="409"/>
      <c r="FA303" s="409"/>
      <c r="FB303" s="409"/>
      <c r="FC303" s="409"/>
      <c r="FD303" s="409"/>
      <c r="FE303" s="409"/>
      <c r="FF303" s="409"/>
      <c r="FG303" s="409"/>
      <c r="FH303" s="409"/>
      <c r="FI303" s="409"/>
      <c r="FJ303" s="409"/>
      <c r="FK303" s="409"/>
      <c r="FL303" s="409"/>
      <c r="FM303" s="409"/>
      <c r="FN303" s="409"/>
      <c r="FO303" s="409"/>
      <c r="FP303" s="409"/>
      <c r="FQ303" s="409"/>
      <c r="FR303" s="409"/>
      <c r="FS303" s="409"/>
      <c r="FT303" s="409"/>
      <c r="FU303" s="409"/>
      <c r="FV303" s="409"/>
      <c r="FW303" s="409"/>
      <c r="FX303" s="409"/>
      <c r="FY303" s="409"/>
      <c r="FZ303" s="409"/>
      <c r="GA303" s="409"/>
      <c r="GB303" s="409"/>
      <c r="GC303" s="409"/>
      <c r="GD303" s="409"/>
      <c r="GE303" s="409"/>
      <c r="GF303" s="409"/>
      <c r="GG303" s="409"/>
      <c r="GH303" s="409"/>
      <c r="GI303" s="409"/>
      <c r="GJ303" s="409"/>
      <c r="GK303" s="409"/>
      <c r="GL303" s="409"/>
      <c r="GM303" s="409"/>
      <c r="GN303" s="409"/>
      <c r="GO303" s="409"/>
      <c r="GP303" s="409"/>
      <c r="GQ303" s="409"/>
      <c r="GR303" s="409"/>
      <c r="GS303" s="409"/>
      <c r="GT303" s="409"/>
      <c r="GU303" s="409"/>
      <c r="GV303" s="409"/>
      <c r="GW303" s="409"/>
      <c r="GX303" s="409"/>
      <c r="GY303" s="409"/>
      <c r="GZ303" s="409"/>
      <c r="HA303" s="409"/>
      <c r="HB303" s="409"/>
      <c r="HC303" s="409"/>
      <c r="HD303" s="409"/>
      <c r="HE303" s="409"/>
      <c r="HF303" s="409"/>
      <c r="HG303" s="409"/>
      <c r="HH303" s="409"/>
      <c r="HI303" s="409"/>
      <c r="HJ303" s="409"/>
      <c r="HK303" s="409"/>
      <c r="HL303" s="409"/>
      <c r="HM303" s="409"/>
      <c r="HN303" s="409"/>
      <c r="HO303" s="409"/>
      <c r="HP303" s="409"/>
      <c r="HQ303" s="409"/>
      <c r="HR303" s="409"/>
      <c r="HS303" s="409"/>
      <c r="HT303" s="409"/>
      <c r="HU303" s="409"/>
      <c r="HV303" s="409"/>
      <c r="HW303" s="409"/>
      <c r="HX303" s="409"/>
      <c r="HY303" s="409"/>
      <c r="HZ303" s="409"/>
      <c r="IA303" s="409"/>
      <c r="IB303" s="409"/>
      <c r="IC303" s="409"/>
      <c r="ID303" s="409"/>
      <c r="IE303" s="409"/>
      <c r="IF303" s="409"/>
      <c r="IG303" s="409"/>
      <c r="IH303" s="409"/>
      <c r="II303" s="409"/>
      <c r="IJ303" s="409"/>
      <c r="IK303" s="409"/>
      <c r="IL303" s="409"/>
      <c r="IM303" s="409"/>
      <c r="IN303" s="409"/>
      <c r="IO303" s="409"/>
      <c r="IP303" s="409"/>
      <c r="IQ303" s="409"/>
      <c r="IR303" s="409"/>
      <c r="IS303" s="409"/>
      <c r="IT303" s="409"/>
      <c r="IU303" s="409"/>
      <c r="IV303" s="409"/>
    </row>
    <row r="304" spans="1:256" s="404" customFormat="1" ht="30">
      <c r="A304" s="67">
        <v>295</v>
      </c>
      <c r="B304" s="493" t="s">
        <v>4998</v>
      </c>
      <c r="C304" s="491" t="s">
        <v>1584</v>
      </c>
      <c r="D304" s="494" t="s">
        <v>317</v>
      </c>
      <c r="E304" s="456" t="s">
        <v>5558</v>
      </c>
      <c r="F304" s="456" t="s">
        <v>537</v>
      </c>
      <c r="G304" s="456" t="s">
        <v>5559</v>
      </c>
      <c r="H304" s="456" t="s">
        <v>5943</v>
      </c>
      <c r="I304" s="456" t="s">
        <v>311</v>
      </c>
      <c r="J304" s="435"/>
      <c r="K304" s="435"/>
      <c r="L304" s="338"/>
      <c r="M304" s="405"/>
      <c r="N304" s="409"/>
      <c r="O304" s="409"/>
      <c r="P304" s="409"/>
      <c r="Q304" s="409"/>
      <c r="R304" s="409"/>
      <c r="S304" s="409"/>
      <c r="T304" s="409"/>
      <c r="U304" s="409"/>
      <c r="V304" s="409"/>
      <c r="W304" s="409"/>
      <c r="X304" s="409"/>
      <c r="Y304" s="409"/>
      <c r="Z304" s="409"/>
      <c r="AA304" s="409"/>
      <c r="AB304" s="409"/>
      <c r="AC304" s="409"/>
      <c r="AD304" s="409"/>
      <c r="AE304" s="409"/>
      <c r="AF304" s="409"/>
      <c r="AG304" s="409"/>
      <c r="AH304" s="409"/>
      <c r="AI304" s="409"/>
      <c r="AJ304" s="409"/>
      <c r="AK304" s="409"/>
      <c r="AL304" s="409"/>
      <c r="AM304" s="409"/>
      <c r="AN304" s="409"/>
      <c r="AO304" s="409"/>
      <c r="AP304" s="409"/>
      <c r="AQ304" s="409"/>
      <c r="AR304" s="409"/>
      <c r="AS304" s="409"/>
      <c r="AT304" s="409"/>
      <c r="AU304" s="409"/>
      <c r="AV304" s="409"/>
      <c r="AW304" s="409"/>
      <c r="AX304" s="409"/>
      <c r="AY304" s="409"/>
      <c r="AZ304" s="409"/>
      <c r="BA304" s="409"/>
      <c r="BB304" s="409"/>
      <c r="BC304" s="409"/>
      <c r="BD304" s="409"/>
      <c r="BE304" s="409"/>
      <c r="BF304" s="409"/>
      <c r="BG304" s="409"/>
      <c r="BH304" s="409"/>
      <c r="BI304" s="409"/>
      <c r="BJ304" s="409"/>
      <c r="BK304" s="409"/>
      <c r="BL304" s="409"/>
      <c r="BM304" s="409"/>
      <c r="BN304" s="409"/>
      <c r="BO304" s="409"/>
      <c r="BP304" s="409"/>
      <c r="BQ304" s="409"/>
      <c r="BR304" s="409"/>
      <c r="BS304" s="409"/>
      <c r="BT304" s="409"/>
      <c r="BU304" s="409"/>
      <c r="BV304" s="409"/>
      <c r="BW304" s="409"/>
      <c r="BX304" s="409"/>
      <c r="BY304" s="409"/>
      <c r="BZ304" s="409"/>
      <c r="CA304" s="409"/>
      <c r="CB304" s="409"/>
      <c r="CC304" s="409"/>
      <c r="CD304" s="409"/>
      <c r="CE304" s="409"/>
      <c r="CF304" s="409"/>
      <c r="CG304" s="409"/>
      <c r="CH304" s="409"/>
      <c r="CI304" s="409"/>
      <c r="CJ304" s="409"/>
      <c r="CK304" s="409"/>
      <c r="CL304" s="409"/>
      <c r="CM304" s="409"/>
      <c r="CN304" s="409"/>
      <c r="CO304" s="409"/>
      <c r="CP304" s="409"/>
      <c r="CQ304" s="409"/>
      <c r="CR304" s="409"/>
      <c r="CS304" s="409"/>
      <c r="CT304" s="409"/>
      <c r="CU304" s="409"/>
      <c r="CV304" s="409"/>
      <c r="CW304" s="409"/>
      <c r="CX304" s="409"/>
      <c r="CY304" s="409"/>
      <c r="CZ304" s="409"/>
      <c r="DA304" s="409"/>
      <c r="DB304" s="409"/>
      <c r="DC304" s="409"/>
      <c r="DD304" s="409"/>
      <c r="DE304" s="409"/>
      <c r="DF304" s="409"/>
      <c r="DG304" s="409"/>
      <c r="DH304" s="409"/>
      <c r="DI304" s="409"/>
      <c r="DJ304" s="409"/>
      <c r="DK304" s="409"/>
      <c r="DL304" s="409"/>
      <c r="DM304" s="409"/>
      <c r="DN304" s="409"/>
      <c r="DO304" s="409"/>
      <c r="DP304" s="409"/>
      <c r="DQ304" s="409"/>
      <c r="DR304" s="409"/>
      <c r="DS304" s="409"/>
      <c r="DT304" s="409"/>
      <c r="DU304" s="409"/>
      <c r="DV304" s="409"/>
      <c r="DW304" s="409"/>
      <c r="DX304" s="409"/>
      <c r="DY304" s="409"/>
      <c r="DZ304" s="409"/>
      <c r="EA304" s="409"/>
      <c r="EB304" s="409"/>
      <c r="EC304" s="409"/>
      <c r="ED304" s="409"/>
      <c r="EE304" s="409"/>
      <c r="EF304" s="409"/>
      <c r="EG304" s="409"/>
      <c r="EH304" s="409"/>
      <c r="EI304" s="409"/>
      <c r="EJ304" s="409"/>
      <c r="EK304" s="409"/>
      <c r="EL304" s="409"/>
      <c r="EM304" s="409"/>
      <c r="EN304" s="409"/>
      <c r="EO304" s="409"/>
      <c r="EP304" s="409"/>
      <c r="EQ304" s="409"/>
      <c r="ER304" s="409"/>
      <c r="ES304" s="409"/>
      <c r="ET304" s="409"/>
      <c r="EU304" s="409"/>
      <c r="EV304" s="409"/>
      <c r="EW304" s="409"/>
      <c r="EX304" s="409"/>
      <c r="EY304" s="409"/>
      <c r="EZ304" s="409"/>
      <c r="FA304" s="409"/>
      <c r="FB304" s="409"/>
      <c r="FC304" s="409"/>
      <c r="FD304" s="409"/>
      <c r="FE304" s="409"/>
      <c r="FF304" s="409"/>
      <c r="FG304" s="409"/>
      <c r="FH304" s="409"/>
      <c r="FI304" s="409"/>
      <c r="FJ304" s="409"/>
      <c r="FK304" s="409"/>
      <c r="FL304" s="409"/>
      <c r="FM304" s="409"/>
      <c r="FN304" s="409"/>
      <c r="FO304" s="409"/>
      <c r="FP304" s="409"/>
      <c r="FQ304" s="409"/>
      <c r="FR304" s="409"/>
      <c r="FS304" s="409"/>
      <c r="FT304" s="409"/>
      <c r="FU304" s="409"/>
      <c r="FV304" s="409"/>
      <c r="FW304" s="409"/>
      <c r="FX304" s="409"/>
      <c r="FY304" s="409"/>
      <c r="FZ304" s="409"/>
      <c r="GA304" s="409"/>
      <c r="GB304" s="409"/>
      <c r="GC304" s="409"/>
      <c r="GD304" s="409"/>
      <c r="GE304" s="409"/>
      <c r="GF304" s="409"/>
      <c r="GG304" s="409"/>
      <c r="GH304" s="409"/>
      <c r="GI304" s="409"/>
      <c r="GJ304" s="409"/>
      <c r="GK304" s="409"/>
      <c r="GL304" s="409"/>
      <c r="GM304" s="409"/>
      <c r="GN304" s="409"/>
      <c r="GO304" s="409"/>
      <c r="GP304" s="409"/>
      <c r="GQ304" s="409"/>
      <c r="GR304" s="409"/>
      <c r="GS304" s="409"/>
      <c r="GT304" s="409"/>
      <c r="GU304" s="409"/>
      <c r="GV304" s="409"/>
      <c r="GW304" s="409"/>
      <c r="GX304" s="409"/>
      <c r="GY304" s="409"/>
      <c r="GZ304" s="409"/>
      <c r="HA304" s="409"/>
      <c r="HB304" s="409"/>
      <c r="HC304" s="409"/>
      <c r="HD304" s="409"/>
      <c r="HE304" s="409"/>
      <c r="HF304" s="409"/>
      <c r="HG304" s="409"/>
      <c r="HH304" s="409"/>
      <c r="HI304" s="409"/>
      <c r="HJ304" s="409"/>
      <c r="HK304" s="409"/>
      <c r="HL304" s="409"/>
      <c r="HM304" s="409"/>
      <c r="HN304" s="409"/>
      <c r="HO304" s="409"/>
      <c r="HP304" s="409"/>
      <c r="HQ304" s="409"/>
      <c r="HR304" s="409"/>
      <c r="HS304" s="409"/>
      <c r="HT304" s="409"/>
      <c r="HU304" s="409"/>
      <c r="HV304" s="409"/>
      <c r="HW304" s="409"/>
      <c r="HX304" s="409"/>
      <c r="HY304" s="409"/>
      <c r="HZ304" s="409"/>
      <c r="IA304" s="409"/>
      <c r="IB304" s="409"/>
      <c r="IC304" s="409"/>
      <c r="ID304" s="409"/>
      <c r="IE304" s="409"/>
      <c r="IF304" s="409"/>
      <c r="IG304" s="409"/>
      <c r="IH304" s="409"/>
      <c r="II304" s="409"/>
      <c r="IJ304" s="409"/>
      <c r="IK304" s="409"/>
      <c r="IL304" s="409"/>
      <c r="IM304" s="409"/>
      <c r="IN304" s="409"/>
      <c r="IO304" s="409"/>
      <c r="IP304" s="409"/>
      <c r="IQ304" s="409"/>
      <c r="IR304" s="409"/>
      <c r="IS304" s="409"/>
      <c r="IT304" s="409"/>
      <c r="IU304" s="409"/>
      <c r="IV304" s="409"/>
    </row>
    <row r="305" spans="1:256" s="404" customFormat="1" ht="30">
      <c r="A305" s="67">
        <v>296</v>
      </c>
      <c r="B305" s="493" t="s">
        <v>4998</v>
      </c>
      <c r="C305" s="491" t="s">
        <v>1584</v>
      </c>
      <c r="D305" s="494" t="s">
        <v>1608</v>
      </c>
      <c r="E305" s="456" t="s">
        <v>5560</v>
      </c>
      <c r="F305" s="456" t="s">
        <v>533</v>
      </c>
      <c r="G305" s="456" t="s">
        <v>5561</v>
      </c>
      <c r="H305" s="456" t="s">
        <v>5944</v>
      </c>
      <c r="I305" s="456" t="s">
        <v>311</v>
      </c>
      <c r="J305" s="435"/>
      <c r="K305" s="435"/>
      <c r="L305" s="338"/>
      <c r="M305" s="405"/>
      <c r="N305" s="409"/>
      <c r="O305" s="409"/>
      <c r="P305" s="409"/>
      <c r="Q305" s="409"/>
      <c r="R305" s="409"/>
      <c r="S305" s="409"/>
      <c r="T305" s="409"/>
      <c r="U305" s="409"/>
      <c r="V305" s="409"/>
      <c r="W305" s="409"/>
      <c r="X305" s="409"/>
      <c r="Y305" s="409"/>
      <c r="Z305" s="409"/>
      <c r="AA305" s="409"/>
      <c r="AB305" s="409"/>
      <c r="AC305" s="409"/>
      <c r="AD305" s="409"/>
      <c r="AE305" s="409"/>
      <c r="AF305" s="409"/>
      <c r="AG305" s="409"/>
      <c r="AH305" s="409"/>
      <c r="AI305" s="409"/>
      <c r="AJ305" s="409"/>
      <c r="AK305" s="409"/>
      <c r="AL305" s="409"/>
      <c r="AM305" s="409"/>
      <c r="AN305" s="409"/>
      <c r="AO305" s="409"/>
      <c r="AP305" s="409"/>
      <c r="AQ305" s="409"/>
      <c r="AR305" s="409"/>
      <c r="AS305" s="409"/>
      <c r="AT305" s="409"/>
      <c r="AU305" s="409"/>
      <c r="AV305" s="409"/>
      <c r="AW305" s="409"/>
      <c r="AX305" s="409"/>
      <c r="AY305" s="409"/>
      <c r="AZ305" s="409"/>
      <c r="BA305" s="409"/>
      <c r="BB305" s="409"/>
      <c r="BC305" s="409"/>
      <c r="BD305" s="409"/>
      <c r="BE305" s="409"/>
      <c r="BF305" s="409"/>
      <c r="BG305" s="409"/>
      <c r="BH305" s="409"/>
      <c r="BI305" s="409"/>
      <c r="BJ305" s="409"/>
      <c r="BK305" s="409"/>
      <c r="BL305" s="409"/>
      <c r="BM305" s="409"/>
      <c r="BN305" s="409"/>
      <c r="BO305" s="409"/>
      <c r="BP305" s="409"/>
      <c r="BQ305" s="409"/>
      <c r="BR305" s="409"/>
      <c r="BS305" s="409"/>
      <c r="BT305" s="409"/>
      <c r="BU305" s="409"/>
      <c r="BV305" s="409"/>
      <c r="BW305" s="409"/>
      <c r="BX305" s="409"/>
      <c r="BY305" s="409"/>
      <c r="BZ305" s="409"/>
      <c r="CA305" s="409"/>
      <c r="CB305" s="409"/>
      <c r="CC305" s="409"/>
      <c r="CD305" s="409"/>
      <c r="CE305" s="409"/>
      <c r="CF305" s="409"/>
      <c r="CG305" s="409"/>
      <c r="CH305" s="409"/>
      <c r="CI305" s="409"/>
      <c r="CJ305" s="409"/>
      <c r="CK305" s="409"/>
      <c r="CL305" s="409"/>
      <c r="CM305" s="409"/>
      <c r="CN305" s="409"/>
      <c r="CO305" s="409"/>
      <c r="CP305" s="409"/>
      <c r="CQ305" s="409"/>
      <c r="CR305" s="409"/>
      <c r="CS305" s="409"/>
      <c r="CT305" s="409"/>
      <c r="CU305" s="409"/>
      <c r="CV305" s="409"/>
      <c r="CW305" s="409"/>
      <c r="CX305" s="409"/>
      <c r="CY305" s="409"/>
      <c r="CZ305" s="409"/>
      <c r="DA305" s="409"/>
      <c r="DB305" s="409"/>
      <c r="DC305" s="409"/>
      <c r="DD305" s="409"/>
      <c r="DE305" s="409"/>
      <c r="DF305" s="409"/>
      <c r="DG305" s="409"/>
      <c r="DH305" s="409"/>
      <c r="DI305" s="409"/>
      <c r="DJ305" s="409"/>
      <c r="DK305" s="409"/>
      <c r="DL305" s="409"/>
      <c r="DM305" s="409"/>
      <c r="DN305" s="409"/>
      <c r="DO305" s="409"/>
      <c r="DP305" s="409"/>
      <c r="DQ305" s="409"/>
      <c r="DR305" s="409"/>
      <c r="DS305" s="409"/>
      <c r="DT305" s="409"/>
      <c r="DU305" s="409"/>
      <c r="DV305" s="409"/>
      <c r="DW305" s="409"/>
      <c r="DX305" s="409"/>
      <c r="DY305" s="409"/>
      <c r="DZ305" s="409"/>
      <c r="EA305" s="409"/>
      <c r="EB305" s="409"/>
      <c r="EC305" s="409"/>
      <c r="ED305" s="409"/>
      <c r="EE305" s="409"/>
      <c r="EF305" s="409"/>
      <c r="EG305" s="409"/>
      <c r="EH305" s="409"/>
      <c r="EI305" s="409"/>
      <c r="EJ305" s="409"/>
      <c r="EK305" s="409"/>
      <c r="EL305" s="409"/>
      <c r="EM305" s="409"/>
      <c r="EN305" s="409"/>
      <c r="EO305" s="409"/>
      <c r="EP305" s="409"/>
      <c r="EQ305" s="409"/>
      <c r="ER305" s="409"/>
      <c r="ES305" s="409"/>
      <c r="ET305" s="409"/>
      <c r="EU305" s="409"/>
      <c r="EV305" s="409"/>
      <c r="EW305" s="409"/>
      <c r="EX305" s="409"/>
      <c r="EY305" s="409"/>
      <c r="EZ305" s="409"/>
      <c r="FA305" s="409"/>
      <c r="FB305" s="409"/>
      <c r="FC305" s="409"/>
      <c r="FD305" s="409"/>
      <c r="FE305" s="409"/>
      <c r="FF305" s="409"/>
      <c r="FG305" s="409"/>
      <c r="FH305" s="409"/>
      <c r="FI305" s="409"/>
      <c r="FJ305" s="409"/>
      <c r="FK305" s="409"/>
      <c r="FL305" s="409"/>
      <c r="FM305" s="409"/>
      <c r="FN305" s="409"/>
      <c r="FO305" s="409"/>
      <c r="FP305" s="409"/>
      <c r="FQ305" s="409"/>
      <c r="FR305" s="409"/>
      <c r="FS305" s="409"/>
      <c r="FT305" s="409"/>
      <c r="FU305" s="409"/>
      <c r="FV305" s="409"/>
      <c r="FW305" s="409"/>
      <c r="FX305" s="409"/>
      <c r="FY305" s="409"/>
      <c r="FZ305" s="409"/>
      <c r="GA305" s="409"/>
      <c r="GB305" s="409"/>
      <c r="GC305" s="409"/>
      <c r="GD305" s="409"/>
      <c r="GE305" s="409"/>
      <c r="GF305" s="409"/>
      <c r="GG305" s="409"/>
      <c r="GH305" s="409"/>
      <c r="GI305" s="409"/>
      <c r="GJ305" s="409"/>
      <c r="GK305" s="409"/>
      <c r="GL305" s="409"/>
      <c r="GM305" s="409"/>
      <c r="GN305" s="409"/>
      <c r="GO305" s="409"/>
      <c r="GP305" s="409"/>
      <c r="GQ305" s="409"/>
      <c r="GR305" s="409"/>
      <c r="GS305" s="409"/>
      <c r="GT305" s="409"/>
      <c r="GU305" s="409"/>
      <c r="GV305" s="409"/>
      <c r="GW305" s="409"/>
      <c r="GX305" s="409"/>
      <c r="GY305" s="409"/>
      <c r="GZ305" s="409"/>
      <c r="HA305" s="409"/>
      <c r="HB305" s="409"/>
      <c r="HC305" s="409"/>
      <c r="HD305" s="409"/>
      <c r="HE305" s="409"/>
      <c r="HF305" s="409"/>
      <c r="HG305" s="409"/>
      <c r="HH305" s="409"/>
      <c r="HI305" s="409"/>
      <c r="HJ305" s="409"/>
      <c r="HK305" s="409"/>
      <c r="HL305" s="409"/>
      <c r="HM305" s="409"/>
      <c r="HN305" s="409"/>
      <c r="HO305" s="409"/>
      <c r="HP305" s="409"/>
      <c r="HQ305" s="409"/>
      <c r="HR305" s="409"/>
      <c r="HS305" s="409"/>
      <c r="HT305" s="409"/>
      <c r="HU305" s="409"/>
      <c r="HV305" s="409"/>
      <c r="HW305" s="409"/>
      <c r="HX305" s="409"/>
      <c r="HY305" s="409"/>
      <c r="HZ305" s="409"/>
      <c r="IA305" s="409"/>
      <c r="IB305" s="409"/>
      <c r="IC305" s="409"/>
      <c r="ID305" s="409"/>
      <c r="IE305" s="409"/>
      <c r="IF305" s="409"/>
      <c r="IG305" s="409"/>
      <c r="IH305" s="409"/>
      <c r="II305" s="409"/>
      <c r="IJ305" s="409"/>
      <c r="IK305" s="409"/>
      <c r="IL305" s="409"/>
      <c r="IM305" s="409"/>
      <c r="IN305" s="409"/>
      <c r="IO305" s="409"/>
      <c r="IP305" s="409"/>
      <c r="IQ305" s="409"/>
      <c r="IR305" s="409"/>
      <c r="IS305" s="409"/>
      <c r="IT305" s="409"/>
      <c r="IU305" s="409"/>
      <c r="IV305" s="409"/>
    </row>
    <row r="306" spans="1:256" s="404" customFormat="1" ht="30">
      <c r="A306" s="65">
        <v>297</v>
      </c>
      <c r="B306" s="493" t="s">
        <v>4998</v>
      </c>
      <c r="C306" s="491" t="s">
        <v>1584</v>
      </c>
      <c r="D306" s="494" t="s">
        <v>4965</v>
      </c>
      <c r="E306" s="456" t="s">
        <v>1665</v>
      </c>
      <c r="F306" s="456" t="s">
        <v>1666</v>
      </c>
      <c r="G306" s="456" t="s">
        <v>1667</v>
      </c>
      <c r="H306" s="456" t="s">
        <v>1668</v>
      </c>
      <c r="I306" s="456" t="s">
        <v>311</v>
      </c>
      <c r="J306" s="435"/>
      <c r="K306" s="435"/>
      <c r="L306" s="338"/>
      <c r="M306" s="405"/>
      <c r="N306" s="409"/>
      <c r="O306" s="409"/>
      <c r="P306" s="409"/>
      <c r="Q306" s="409"/>
      <c r="R306" s="409"/>
      <c r="S306" s="409"/>
      <c r="T306" s="409"/>
      <c r="U306" s="409"/>
      <c r="V306" s="409"/>
      <c r="W306" s="409"/>
      <c r="X306" s="409"/>
      <c r="Y306" s="409"/>
      <c r="Z306" s="409"/>
      <c r="AA306" s="409"/>
      <c r="AB306" s="409"/>
      <c r="AC306" s="409"/>
      <c r="AD306" s="409"/>
      <c r="AE306" s="409"/>
      <c r="AF306" s="409"/>
      <c r="AG306" s="409"/>
      <c r="AH306" s="409"/>
      <c r="AI306" s="409"/>
      <c r="AJ306" s="409"/>
      <c r="AK306" s="409"/>
      <c r="AL306" s="409"/>
      <c r="AM306" s="409"/>
      <c r="AN306" s="409"/>
      <c r="AO306" s="409"/>
      <c r="AP306" s="409"/>
      <c r="AQ306" s="409"/>
      <c r="AR306" s="409"/>
      <c r="AS306" s="409"/>
      <c r="AT306" s="409"/>
      <c r="AU306" s="409"/>
      <c r="AV306" s="409"/>
      <c r="AW306" s="409"/>
      <c r="AX306" s="409"/>
      <c r="AY306" s="409"/>
      <c r="AZ306" s="409"/>
      <c r="BA306" s="409"/>
      <c r="BB306" s="409"/>
      <c r="BC306" s="409"/>
      <c r="BD306" s="409"/>
      <c r="BE306" s="409"/>
      <c r="BF306" s="409"/>
      <c r="BG306" s="409"/>
      <c r="BH306" s="409"/>
      <c r="BI306" s="409"/>
      <c r="BJ306" s="409"/>
      <c r="BK306" s="409"/>
      <c r="BL306" s="409"/>
      <c r="BM306" s="409"/>
      <c r="BN306" s="409"/>
      <c r="BO306" s="409"/>
      <c r="BP306" s="409"/>
      <c r="BQ306" s="409"/>
      <c r="BR306" s="409"/>
      <c r="BS306" s="409"/>
      <c r="BT306" s="409"/>
      <c r="BU306" s="409"/>
      <c r="BV306" s="409"/>
      <c r="BW306" s="409"/>
      <c r="BX306" s="409"/>
      <c r="BY306" s="409"/>
      <c r="BZ306" s="409"/>
      <c r="CA306" s="409"/>
      <c r="CB306" s="409"/>
      <c r="CC306" s="409"/>
      <c r="CD306" s="409"/>
      <c r="CE306" s="409"/>
      <c r="CF306" s="409"/>
      <c r="CG306" s="409"/>
      <c r="CH306" s="409"/>
      <c r="CI306" s="409"/>
      <c r="CJ306" s="409"/>
      <c r="CK306" s="409"/>
      <c r="CL306" s="409"/>
      <c r="CM306" s="409"/>
      <c r="CN306" s="409"/>
      <c r="CO306" s="409"/>
      <c r="CP306" s="409"/>
      <c r="CQ306" s="409"/>
      <c r="CR306" s="409"/>
      <c r="CS306" s="409"/>
      <c r="CT306" s="409"/>
      <c r="CU306" s="409"/>
      <c r="CV306" s="409"/>
      <c r="CW306" s="409"/>
      <c r="CX306" s="409"/>
      <c r="CY306" s="409"/>
      <c r="CZ306" s="409"/>
      <c r="DA306" s="409"/>
      <c r="DB306" s="409"/>
      <c r="DC306" s="409"/>
      <c r="DD306" s="409"/>
      <c r="DE306" s="409"/>
      <c r="DF306" s="409"/>
      <c r="DG306" s="409"/>
      <c r="DH306" s="409"/>
      <c r="DI306" s="409"/>
      <c r="DJ306" s="409"/>
      <c r="DK306" s="409"/>
      <c r="DL306" s="409"/>
      <c r="DM306" s="409"/>
      <c r="DN306" s="409"/>
      <c r="DO306" s="409"/>
      <c r="DP306" s="409"/>
      <c r="DQ306" s="409"/>
      <c r="DR306" s="409"/>
      <c r="DS306" s="409"/>
      <c r="DT306" s="409"/>
      <c r="DU306" s="409"/>
      <c r="DV306" s="409"/>
      <c r="DW306" s="409"/>
      <c r="DX306" s="409"/>
      <c r="DY306" s="409"/>
      <c r="DZ306" s="409"/>
      <c r="EA306" s="409"/>
      <c r="EB306" s="409"/>
      <c r="EC306" s="409"/>
      <c r="ED306" s="409"/>
      <c r="EE306" s="409"/>
      <c r="EF306" s="409"/>
      <c r="EG306" s="409"/>
      <c r="EH306" s="409"/>
      <c r="EI306" s="409"/>
      <c r="EJ306" s="409"/>
      <c r="EK306" s="409"/>
      <c r="EL306" s="409"/>
      <c r="EM306" s="409"/>
      <c r="EN306" s="409"/>
      <c r="EO306" s="409"/>
      <c r="EP306" s="409"/>
      <c r="EQ306" s="409"/>
      <c r="ER306" s="409"/>
      <c r="ES306" s="409"/>
      <c r="ET306" s="409"/>
      <c r="EU306" s="409"/>
      <c r="EV306" s="409"/>
      <c r="EW306" s="409"/>
      <c r="EX306" s="409"/>
      <c r="EY306" s="409"/>
      <c r="EZ306" s="409"/>
      <c r="FA306" s="409"/>
      <c r="FB306" s="409"/>
      <c r="FC306" s="409"/>
      <c r="FD306" s="409"/>
      <c r="FE306" s="409"/>
      <c r="FF306" s="409"/>
      <c r="FG306" s="409"/>
      <c r="FH306" s="409"/>
      <c r="FI306" s="409"/>
      <c r="FJ306" s="409"/>
      <c r="FK306" s="409"/>
      <c r="FL306" s="409"/>
      <c r="FM306" s="409"/>
      <c r="FN306" s="409"/>
      <c r="FO306" s="409"/>
      <c r="FP306" s="409"/>
      <c r="FQ306" s="409"/>
      <c r="FR306" s="409"/>
      <c r="FS306" s="409"/>
      <c r="FT306" s="409"/>
      <c r="FU306" s="409"/>
      <c r="FV306" s="409"/>
      <c r="FW306" s="409"/>
      <c r="FX306" s="409"/>
      <c r="FY306" s="409"/>
      <c r="FZ306" s="409"/>
      <c r="GA306" s="409"/>
      <c r="GB306" s="409"/>
      <c r="GC306" s="409"/>
      <c r="GD306" s="409"/>
      <c r="GE306" s="409"/>
      <c r="GF306" s="409"/>
      <c r="GG306" s="409"/>
      <c r="GH306" s="409"/>
      <c r="GI306" s="409"/>
      <c r="GJ306" s="409"/>
      <c r="GK306" s="409"/>
      <c r="GL306" s="409"/>
      <c r="GM306" s="409"/>
      <c r="GN306" s="409"/>
      <c r="GO306" s="409"/>
      <c r="GP306" s="409"/>
      <c r="GQ306" s="409"/>
      <c r="GR306" s="409"/>
      <c r="GS306" s="409"/>
      <c r="GT306" s="409"/>
      <c r="GU306" s="409"/>
      <c r="GV306" s="409"/>
      <c r="GW306" s="409"/>
      <c r="GX306" s="409"/>
      <c r="GY306" s="409"/>
      <c r="GZ306" s="409"/>
      <c r="HA306" s="409"/>
      <c r="HB306" s="409"/>
      <c r="HC306" s="409"/>
      <c r="HD306" s="409"/>
      <c r="HE306" s="409"/>
      <c r="HF306" s="409"/>
      <c r="HG306" s="409"/>
      <c r="HH306" s="409"/>
      <c r="HI306" s="409"/>
      <c r="HJ306" s="409"/>
      <c r="HK306" s="409"/>
      <c r="HL306" s="409"/>
      <c r="HM306" s="409"/>
      <c r="HN306" s="409"/>
      <c r="HO306" s="409"/>
      <c r="HP306" s="409"/>
      <c r="HQ306" s="409"/>
      <c r="HR306" s="409"/>
      <c r="HS306" s="409"/>
      <c r="HT306" s="409"/>
      <c r="HU306" s="409"/>
      <c r="HV306" s="409"/>
      <c r="HW306" s="409"/>
      <c r="HX306" s="409"/>
      <c r="HY306" s="409"/>
      <c r="HZ306" s="409"/>
      <c r="IA306" s="409"/>
      <c r="IB306" s="409"/>
      <c r="IC306" s="409"/>
      <c r="ID306" s="409"/>
      <c r="IE306" s="409"/>
      <c r="IF306" s="409"/>
      <c r="IG306" s="409"/>
      <c r="IH306" s="409"/>
      <c r="II306" s="409"/>
      <c r="IJ306" s="409"/>
      <c r="IK306" s="409"/>
      <c r="IL306" s="409"/>
      <c r="IM306" s="409"/>
      <c r="IN306" s="409"/>
      <c r="IO306" s="409"/>
      <c r="IP306" s="409"/>
      <c r="IQ306" s="409"/>
      <c r="IR306" s="409"/>
      <c r="IS306" s="409"/>
      <c r="IT306" s="409"/>
      <c r="IU306" s="409"/>
      <c r="IV306" s="409"/>
    </row>
    <row r="307" spans="1:256" s="404" customFormat="1" ht="30">
      <c r="A307" s="67">
        <v>298</v>
      </c>
      <c r="B307" s="493" t="s">
        <v>4998</v>
      </c>
      <c r="C307" s="491" t="s">
        <v>1584</v>
      </c>
      <c r="D307" s="494" t="s">
        <v>4999</v>
      </c>
      <c r="E307" s="456" t="s">
        <v>5562</v>
      </c>
      <c r="F307" s="456" t="s">
        <v>1652</v>
      </c>
      <c r="G307" s="456" t="s">
        <v>5563</v>
      </c>
      <c r="H307" s="456" t="s">
        <v>5945</v>
      </c>
      <c r="I307" s="456" t="s">
        <v>311</v>
      </c>
      <c r="J307" s="435"/>
      <c r="K307" s="435"/>
      <c r="L307" s="338"/>
      <c r="M307" s="405"/>
      <c r="N307" s="409"/>
      <c r="O307" s="409"/>
      <c r="P307" s="409"/>
      <c r="Q307" s="409"/>
      <c r="R307" s="409"/>
      <c r="S307" s="409"/>
      <c r="T307" s="409"/>
      <c r="U307" s="409"/>
      <c r="V307" s="409"/>
      <c r="W307" s="409"/>
      <c r="X307" s="409"/>
      <c r="Y307" s="409"/>
      <c r="Z307" s="409"/>
      <c r="AA307" s="409"/>
      <c r="AB307" s="409"/>
      <c r="AC307" s="409"/>
      <c r="AD307" s="409"/>
      <c r="AE307" s="409"/>
      <c r="AF307" s="409"/>
      <c r="AG307" s="409"/>
      <c r="AH307" s="409"/>
      <c r="AI307" s="409"/>
      <c r="AJ307" s="409"/>
      <c r="AK307" s="409"/>
      <c r="AL307" s="409"/>
      <c r="AM307" s="409"/>
      <c r="AN307" s="409"/>
      <c r="AO307" s="409"/>
      <c r="AP307" s="409"/>
      <c r="AQ307" s="409"/>
      <c r="AR307" s="409"/>
      <c r="AS307" s="409"/>
      <c r="AT307" s="409"/>
      <c r="AU307" s="409"/>
      <c r="AV307" s="409"/>
      <c r="AW307" s="409"/>
      <c r="AX307" s="409"/>
      <c r="AY307" s="409"/>
      <c r="AZ307" s="409"/>
      <c r="BA307" s="409"/>
      <c r="BB307" s="409"/>
      <c r="BC307" s="409"/>
      <c r="BD307" s="409"/>
      <c r="BE307" s="409"/>
      <c r="BF307" s="409"/>
      <c r="BG307" s="409"/>
      <c r="BH307" s="409"/>
      <c r="BI307" s="409"/>
      <c r="BJ307" s="409"/>
      <c r="BK307" s="409"/>
      <c r="BL307" s="409"/>
      <c r="BM307" s="409"/>
      <c r="BN307" s="409"/>
      <c r="BO307" s="409"/>
      <c r="BP307" s="409"/>
      <c r="BQ307" s="409"/>
      <c r="BR307" s="409"/>
      <c r="BS307" s="409"/>
      <c r="BT307" s="409"/>
      <c r="BU307" s="409"/>
      <c r="BV307" s="409"/>
      <c r="BW307" s="409"/>
      <c r="BX307" s="409"/>
      <c r="BY307" s="409"/>
      <c r="BZ307" s="409"/>
      <c r="CA307" s="409"/>
      <c r="CB307" s="409"/>
      <c r="CC307" s="409"/>
      <c r="CD307" s="409"/>
      <c r="CE307" s="409"/>
      <c r="CF307" s="409"/>
      <c r="CG307" s="409"/>
      <c r="CH307" s="409"/>
      <c r="CI307" s="409"/>
      <c r="CJ307" s="409"/>
      <c r="CK307" s="409"/>
      <c r="CL307" s="409"/>
      <c r="CM307" s="409"/>
      <c r="CN307" s="409"/>
      <c r="CO307" s="409"/>
      <c r="CP307" s="409"/>
      <c r="CQ307" s="409"/>
      <c r="CR307" s="409"/>
      <c r="CS307" s="409"/>
      <c r="CT307" s="409"/>
      <c r="CU307" s="409"/>
      <c r="CV307" s="409"/>
      <c r="CW307" s="409"/>
      <c r="CX307" s="409"/>
      <c r="CY307" s="409"/>
      <c r="CZ307" s="409"/>
      <c r="DA307" s="409"/>
      <c r="DB307" s="409"/>
      <c r="DC307" s="409"/>
      <c r="DD307" s="409"/>
      <c r="DE307" s="409"/>
      <c r="DF307" s="409"/>
      <c r="DG307" s="409"/>
      <c r="DH307" s="409"/>
      <c r="DI307" s="409"/>
      <c r="DJ307" s="409"/>
      <c r="DK307" s="409"/>
      <c r="DL307" s="409"/>
      <c r="DM307" s="409"/>
      <c r="DN307" s="409"/>
      <c r="DO307" s="409"/>
      <c r="DP307" s="409"/>
      <c r="DQ307" s="409"/>
      <c r="DR307" s="409"/>
      <c r="DS307" s="409"/>
      <c r="DT307" s="409"/>
      <c r="DU307" s="409"/>
      <c r="DV307" s="409"/>
      <c r="DW307" s="409"/>
      <c r="DX307" s="409"/>
      <c r="DY307" s="409"/>
      <c r="DZ307" s="409"/>
      <c r="EA307" s="409"/>
      <c r="EB307" s="409"/>
      <c r="EC307" s="409"/>
      <c r="ED307" s="409"/>
      <c r="EE307" s="409"/>
      <c r="EF307" s="409"/>
      <c r="EG307" s="409"/>
      <c r="EH307" s="409"/>
      <c r="EI307" s="409"/>
      <c r="EJ307" s="409"/>
      <c r="EK307" s="409"/>
      <c r="EL307" s="409"/>
      <c r="EM307" s="409"/>
      <c r="EN307" s="409"/>
      <c r="EO307" s="409"/>
      <c r="EP307" s="409"/>
      <c r="EQ307" s="409"/>
      <c r="ER307" s="409"/>
      <c r="ES307" s="409"/>
      <c r="ET307" s="409"/>
      <c r="EU307" s="409"/>
      <c r="EV307" s="409"/>
      <c r="EW307" s="409"/>
      <c r="EX307" s="409"/>
      <c r="EY307" s="409"/>
      <c r="EZ307" s="409"/>
      <c r="FA307" s="409"/>
      <c r="FB307" s="409"/>
      <c r="FC307" s="409"/>
      <c r="FD307" s="409"/>
      <c r="FE307" s="409"/>
      <c r="FF307" s="409"/>
      <c r="FG307" s="409"/>
      <c r="FH307" s="409"/>
      <c r="FI307" s="409"/>
      <c r="FJ307" s="409"/>
      <c r="FK307" s="409"/>
      <c r="FL307" s="409"/>
      <c r="FM307" s="409"/>
      <c r="FN307" s="409"/>
      <c r="FO307" s="409"/>
      <c r="FP307" s="409"/>
      <c r="FQ307" s="409"/>
      <c r="FR307" s="409"/>
      <c r="FS307" s="409"/>
      <c r="FT307" s="409"/>
      <c r="FU307" s="409"/>
      <c r="FV307" s="409"/>
      <c r="FW307" s="409"/>
      <c r="FX307" s="409"/>
      <c r="FY307" s="409"/>
      <c r="FZ307" s="409"/>
      <c r="GA307" s="409"/>
      <c r="GB307" s="409"/>
      <c r="GC307" s="409"/>
      <c r="GD307" s="409"/>
      <c r="GE307" s="409"/>
      <c r="GF307" s="409"/>
      <c r="GG307" s="409"/>
      <c r="GH307" s="409"/>
      <c r="GI307" s="409"/>
      <c r="GJ307" s="409"/>
      <c r="GK307" s="409"/>
      <c r="GL307" s="409"/>
      <c r="GM307" s="409"/>
      <c r="GN307" s="409"/>
      <c r="GO307" s="409"/>
      <c r="GP307" s="409"/>
      <c r="GQ307" s="409"/>
      <c r="GR307" s="409"/>
      <c r="GS307" s="409"/>
      <c r="GT307" s="409"/>
      <c r="GU307" s="409"/>
      <c r="GV307" s="409"/>
      <c r="GW307" s="409"/>
      <c r="GX307" s="409"/>
      <c r="GY307" s="409"/>
      <c r="GZ307" s="409"/>
      <c r="HA307" s="409"/>
      <c r="HB307" s="409"/>
      <c r="HC307" s="409"/>
      <c r="HD307" s="409"/>
      <c r="HE307" s="409"/>
      <c r="HF307" s="409"/>
      <c r="HG307" s="409"/>
      <c r="HH307" s="409"/>
      <c r="HI307" s="409"/>
      <c r="HJ307" s="409"/>
      <c r="HK307" s="409"/>
      <c r="HL307" s="409"/>
      <c r="HM307" s="409"/>
      <c r="HN307" s="409"/>
      <c r="HO307" s="409"/>
      <c r="HP307" s="409"/>
      <c r="HQ307" s="409"/>
      <c r="HR307" s="409"/>
      <c r="HS307" s="409"/>
      <c r="HT307" s="409"/>
      <c r="HU307" s="409"/>
      <c r="HV307" s="409"/>
      <c r="HW307" s="409"/>
      <c r="HX307" s="409"/>
      <c r="HY307" s="409"/>
      <c r="HZ307" s="409"/>
      <c r="IA307" s="409"/>
      <c r="IB307" s="409"/>
      <c r="IC307" s="409"/>
      <c r="ID307" s="409"/>
      <c r="IE307" s="409"/>
      <c r="IF307" s="409"/>
      <c r="IG307" s="409"/>
      <c r="IH307" s="409"/>
      <c r="II307" s="409"/>
      <c r="IJ307" s="409"/>
      <c r="IK307" s="409"/>
      <c r="IL307" s="409"/>
      <c r="IM307" s="409"/>
      <c r="IN307" s="409"/>
      <c r="IO307" s="409"/>
      <c r="IP307" s="409"/>
      <c r="IQ307" s="409"/>
      <c r="IR307" s="409"/>
      <c r="IS307" s="409"/>
      <c r="IT307" s="409"/>
      <c r="IU307" s="409"/>
      <c r="IV307" s="409"/>
    </row>
    <row r="308" spans="1:256" s="404" customFormat="1" ht="30">
      <c r="A308" s="67">
        <v>299</v>
      </c>
      <c r="B308" s="493" t="s">
        <v>4998</v>
      </c>
      <c r="C308" s="491" t="s">
        <v>1584</v>
      </c>
      <c r="D308" s="494" t="s">
        <v>323</v>
      </c>
      <c r="E308" s="456" t="s">
        <v>5564</v>
      </c>
      <c r="F308" s="456" t="s">
        <v>5565</v>
      </c>
      <c r="G308" s="456" t="s">
        <v>5566</v>
      </c>
      <c r="H308" s="456" t="s">
        <v>5946</v>
      </c>
      <c r="I308" s="456" t="s">
        <v>311</v>
      </c>
      <c r="J308" s="435"/>
      <c r="K308" s="435"/>
      <c r="L308" s="338"/>
      <c r="M308" s="405"/>
      <c r="N308" s="409"/>
      <c r="O308" s="409"/>
      <c r="P308" s="409"/>
      <c r="Q308" s="409"/>
      <c r="R308" s="409"/>
      <c r="S308" s="409"/>
      <c r="T308" s="409"/>
      <c r="U308" s="409"/>
      <c r="V308" s="409"/>
      <c r="W308" s="409"/>
      <c r="X308" s="409"/>
      <c r="Y308" s="409"/>
      <c r="Z308" s="409"/>
      <c r="AA308" s="409"/>
      <c r="AB308" s="409"/>
      <c r="AC308" s="409"/>
      <c r="AD308" s="409"/>
      <c r="AE308" s="409"/>
      <c r="AF308" s="409"/>
      <c r="AG308" s="409"/>
      <c r="AH308" s="409"/>
      <c r="AI308" s="409"/>
      <c r="AJ308" s="409"/>
      <c r="AK308" s="409"/>
      <c r="AL308" s="409"/>
      <c r="AM308" s="409"/>
      <c r="AN308" s="409"/>
      <c r="AO308" s="409"/>
      <c r="AP308" s="409"/>
      <c r="AQ308" s="409"/>
      <c r="AR308" s="409"/>
      <c r="AS308" s="409"/>
      <c r="AT308" s="409"/>
      <c r="AU308" s="409"/>
      <c r="AV308" s="409"/>
      <c r="AW308" s="409"/>
      <c r="AX308" s="409"/>
      <c r="AY308" s="409"/>
      <c r="AZ308" s="409"/>
      <c r="BA308" s="409"/>
      <c r="BB308" s="409"/>
      <c r="BC308" s="409"/>
      <c r="BD308" s="409"/>
      <c r="BE308" s="409"/>
      <c r="BF308" s="409"/>
      <c r="BG308" s="409"/>
      <c r="BH308" s="409"/>
      <c r="BI308" s="409"/>
      <c r="BJ308" s="409"/>
      <c r="BK308" s="409"/>
      <c r="BL308" s="409"/>
      <c r="BM308" s="409"/>
      <c r="BN308" s="409"/>
      <c r="BO308" s="409"/>
      <c r="BP308" s="409"/>
      <c r="BQ308" s="409"/>
      <c r="BR308" s="409"/>
      <c r="BS308" s="409"/>
      <c r="BT308" s="409"/>
      <c r="BU308" s="409"/>
      <c r="BV308" s="409"/>
      <c r="BW308" s="409"/>
      <c r="BX308" s="409"/>
      <c r="BY308" s="409"/>
      <c r="BZ308" s="409"/>
      <c r="CA308" s="409"/>
      <c r="CB308" s="409"/>
      <c r="CC308" s="409"/>
      <c r="CD308" s="409"/>
      <c r="CE308" s="409"/>
      <c r="CF308" s="409"/>
      <c r="CG308" s="409"/>
      <c r="CH308" s="409"/>
      <c r="CI308" s="409"/>
      <c r="CJ308" s="409"/>
      <c r="CK308" s="409"/>
      <c r="CL308" s="409"/>
      <c r="CM308" s="409"/>
      <c r="CN308" s="409"/>
      <c r="CO308" s="409"/>
      <c r="CP308" s="409"/>
      <c r="CQ308" s="409"/>
      <c r="CR308" s="409"/>
      <c r="CS308" s="409"/>
      <c r="CT308" s="409"/>
      <c r="CU308" s="409"/>
      <c r="CV308" s="409"/>
      <c r="CW308" s="409"/>
      <c r="CX308" s="409"/>
      <c r="CY308" s="409"/>
      <c r="CZ308" s="409"/>
      <c r="DA308" s="409"/>
      <c r="DB308" s="409"/>
      <c r="DC308" s="409"/>
      <c r="DD308" s="409"/>
      <c r="DE308" s="409"/>
      <c r="DF308" s="409"/>
      <c r="DG308" s="409"/>
      <c r="DH308" s="409"/>
      <c r="DI308" s="409"/>
      <c r="DJ308" s="409"/>
      <c r="DK308" s="409"/>
      <c r="DL308" s="409"/>
      <c r="DM308" s="409"/>
      <c r="DN308" s="409"/>
      <c r="DO308" s="409"/>
      <c r="DP308" s="409"/>
      <c r="DQ308" s="409"/>
      <c r="DR308" s="409"/>
      <c r="DS308" s="409"/>
      <c r="DT308" s="409"/>
      <c r="DU308" s="409"/>
      <c r="DV308" s="409"/>
      <c r="DW308" s="409"/>
      <c r="DX308" s="409"/>
      <c r="DY308" s="409"/>
      <c r="DZ308" s="409"/>
      <c r="EA308" s="409"/>
      <c r="EB308" s="409"/>
      <c r="EC308" s="409"/>
      <c r="ED308" s="409"/>
      <c r="EE308" s="409"/>
      <c r="EF308" s="409"/>
      <c r="EG308" s="409"/>
      <c r="EH308" s="409"/>
      <c r="EI308" s="409"/>
      <c r="EJ308" s="409"/>
      <c r="EK308" s="409"/>
      <c r="EL308" s="409"/>
      <c r="EM308" s="409"/>
      <c r="EN308" s="409"/>
      <c r="EO308" s="409"/>
      <c r="EP308" s="409"/>
      <c r="EQ308" s="409"/>
      <c r="ER308" s="409"/>
      <c r="ES308" s="409"/>
      <c r="ET308" s="409"/>
      <c r="EU308" s="409"/>
      <c r="EV308" s="409"/>
      <c r="EW308" s="409"/>
      <c r="EX308" s="409"/>
      <c r="EY308" s="409"/>
      <c r="EZ308" s="409"/>
      <c r="FA308" s="409"/>
      <c r="FB308" s="409"/>
      <c r="FC308" s="409"/>
      <c r="FD308" s="409"/>
      <c r="FE308" s="409"/>
      <c r="FF308" s="409"/>
      <c r="FG308" s="409"/>
      <c r="FH308" s="409"/>
      <c r="FI308" s="409"/>
      <c r="FJ308" s="409"/>
      <c r="FK308" s="409"/>
      <c r="FL308" s="409"/>
      <c r="FM308" s="409"/>
      <c r="FN308" s="409"/>
      <c r="FO308" s="409"/>
      <c r="FP308" s="409"/>
      <c r="FQ308" s="409"/>
      <c r="FR308" s="409"/>
      <c r="FS308" s="409"/>
      <c r="FT308" s="409"/>
      <c r="FU308" s="409"/>
      <c r="FV308" s="409"/>
      <c r="FW308" s="409"/>
      <c r="FX308" s="409"/>
      <c r="FY308" s="409"/>
      <c r="FZ308" s="409"/>
      <c r="GA308" s="409"/>
      <c r="GB308" s="409"/>
      <c r="GC308" s="409"/>
      <c r="GD308" s="409"/>
      <c r="GE308" s="409"/>
      <c r="GF308" s="409"/>
      <c r="GG308" s="409"/>
      <c r="GH308" s="409"/>
      <c r="GI308" s="409"/>
      <c r="GJ308" s="409"/>
      <c r="GK308" s="409"/>
      <c r="GL308" s="409"/>
      <c r="GM308" s="409"/>
      <c r="GN308" s="409"/>
      <c r="GO308" s="409"/>
      <c r="GP308" s="409"/>
      <c r="GQ308" s="409"/>
      <c r="GR308" s="409"/>
      <c r="GS308" s="409"/>
      <c r="GT308" s="409"/>
      <c r="GU308" s="409"/>
      <c r="GV308" s="409"/>
      <c r="GW308" s="409"/>
      <c r="GX308" s="409"/>
      <c r="GY308" s="409"/>
      <c r="GZ308" s="409"/>
      <c r="HA308" s="409"/>
      <c r="HB308" s="409"/>
      <c r="HC308" s="409"/>
      <c r="HD308" s="409"/>
      <c r="HE308" s="409"/>
      <c r="HF308" s="409"/>
      <c r="HG308" s="409"/>
      <c r="HH308" s="409"/>
      <c r="HI308" s="409"/>
      <c r="HJ308" s="409"/>
      <c r="HK308" s="409"/>
      <c r="HL308" s="409"/>
      <c r="HM308" s="409"/>
      <c r="HN308" s="409"/>
      <c r="HO308" s="409"/>
      <c r="HP308" s="409"/>
      <c r="HQ308" s="409"/>
      <c r="HR308" s="409"/>
      <c r="HS308" s="409"/>
      <c r="HT308" s="409"/>
      <c r="HU308" s="409"/>
      <c r="HV308" s="409"/>
      <c r="HW308" s="409"/>
      <c r="HX308" s="409"/>
      <c r="HY308" s="409"/>
      <c r="HZ308" s="409"/>
      <c r="IA308" s="409"/>
      <c r="IB308" s="409"/>
      <c r="IC308" s="409"/>
      <c r="ID308" s="409"/>
      <c r="IE308" s="409"/>
      <c r="IF308" s="409"/>
      <c r="IG308" s="409"/>
      <c r="IH308" s="409"/>
      <c r="II308" s="409"/>
      <c r="IJ308" s="409"/>
      <c r="IK308" s="409"/>
      <c r="IL308" s="409"/>
      <c r="IM308" s="409"/>
      <c r="IN308" s="409"/>
      <c r="IO308" s="409"/>
      <c r="IP308" s="409"/>
      <c r="IQ308" s="409"/>
      <c r="IR308" s="409"/>
      <c r="IS308" s="409"/>
      <c r="IT308" s="409"/>
      <c r="IU308" s="409"/>
      <c r="IV308" s="409"/>
    </row>
    <row r="309" spans="1:256" s="404" customFormat="1" ht="30">
      <c r="A309" s="65">
        <v>300</v>
      </c>
      <c r="B309" s="493" t="s">
        <v>4998</v>
      </c>
      <c r="C309" s="491" t="s">
        <v>1584</v>
      </c>
      <c r="D309" s="494" t="s">
        <v>1586</v>
      </c>
      <c r="E309" s="456" t="s">
        <v>5567</v>
      </c>
      <c r="F309" s="456" t="s">
        <v>5250</v>
      </c>
      <c r="G309" s="456" t="s">
        <v>5568</v>
      </c>
      <c r="H309" s="456" t="s">
        <v>5947</v>
      </c>
      <c r="I309" s="456" t="s">
        <v>311</v>
      </c>
      <c r="J309" s="435"/>
      <c r="K309" s="435"/>
      <c r="L309" s="338"/>
      <c r="M309" s="405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409"/>
      <c r="AA309" s="409"/>
      <c r="AB309" s="409"/>
      <c r="AC309" s="409"/>
      <c r="AD309" s="409"/>
      <c r="AE309" s="409"/>
      <c r="AF309" s="409"/>
      <c r="AG309" s="409"/>
      <c r="AH309" s="409"/>
      <c r="AI309" s="409"/>
      <c r="AJ309" s="409"/>
      <c r="AK309" s="409"/>
      <c r="AL309" s="409"/>
      <c r="AM309" s="409"/>
      <c r="AN309" s="409"/>
      <c r="AO309" s="409"/>
      <c r="AP309" s="409"/>
      <c r="AQ309" s="409"/>
      <c r="AR309" s="409"/>
      <c r="AS309" s="409"/>
      <c r="AT309" s="409"/>
      <c r="AU309" s="409"/>
      <c r="AV309" s="409"/>
      <c r="AW309" s="409"/>
      <c r="AX309" s="409"/>
      <c r="AY309" s="409"/>
      <c r="AZ309" s="409"/>
      <c r="BA309" s="409"/>
      <c r="BB309" s="409"/>
      <c r="BC309" s="409"/>
      <c r="BD309" s="409"/>
      <c r="BE309" s="409"/>
      <c r="BF309" s="409"/>
      <c r="BG309" s="409"/>
      <c r="BH309" s="409"/>
      <c r="BI309" s="409"/>
      <c r="BJ309" s="409"/>
      <c r="BK309" s="409"/>
      <c r="BL309" s="409"/>
      <c r="BM309" s="409"/>
      <c r="BN309" s="409"/>
      <c r="BO309" s="409"/>
      <c r="BP309" s="409"/>
      <c r="BQ309" s="409"/>
      <c r="BR309" s="409"/>
      <c r="BS309" s="409"/>
      <c r="BT309" s="409"/>
      <c r="BU309" s="409"/>
      <c r="BV309" s="409"/>
      <c r="BW309" s="409"/>
      <c r="BX309" s="409"/>
      <c r="BY309" s="409"/>
      <c r="BZ309" s="409"/>
      <c r="CA309" s="409"/>
      <c r="CB309" s="409"/>
      <c r="CC309" s="409"/>
      <c r="CD309" s="409"/>
      <c r="CE309" s="409"/>
      <c r="CF309" s="409"/>
      <c r="CG309" s="409"/>
      <c r="CH309" s="409"/>
      <c r="CI309" s="409"/>
      <c r="CJ309" s="409"/>
      <c r="CK309" s="409"/>
      <c r="CL309" s="409"/>
      <c r="CM309" s="409"/>
      <c r="CN309" s="409"/>
      <c r="CO309" s="409"/>
      <c r="CP309" s="409"/>
      <c r="CQ309" s="409"/>
      <c r="CR309" s="409"/>
      <c r="CS309" s="409"/>
      <c r="CT309" s="409"/>
      <c r="CU309" s="409"/>
      <c r="CV309" s="409"/>
      <c r="CW309" s="409"/>
      <c r="CX309" s="409"/>
      <c r="CY309" s="409"/>
      <c r="CZ309" s="409"/>
      <c r="DA309" s="409"/>
      <c r="DB309" s="409"/>
      <c r="DC309" s="409"/>
      <c r="DD309" s="409"/>
      <c r="DE309" s="409"/>
      <c r="DF309" s="409"/>
      <c r="DG309" s="409"/>
      <c r="DH309" s="409"/>
      <c r="DI309" s="409"/>
      <c r="DJ309" s="409"/>
      <c r="DK309" s="409"/>
      <c r="DL309" s="409"/>
      <c r="DM309" s="409"/>
      <c r="DN309" s="409"/>
      <c r="DO309" s="409"/>
      <c r="DP309" s="409"/>
      <c r="DQ309" s="409"/>
      <c r="DR309" s="409"/>
      <c r="DS309" s="409"/>
      <c r="DT309" s="409"/>
      <c r="DU309" s="409"/>
      <c r="DV309" s="409"/>
      <c r="DW309" s="409"/>
      <c r="DX309" s="409"/>
      <c r="DY309" s="409"/>
      <c r="DZ309" s="409"/>
      <c r="EA309" s="409"/>
      <c r="EB309" s="409"/>
      <c r="EC309" s="409"/>
      <c r="ED309" s="409"/>
      <c r="EE309" s="409"/>
      <c r="EF309" s="409"/>
      <c r="EG309" s="409"/>
      <c r="EH309" s="409"/>
      <c r="EI309" s="409"/>
      <c r="EJ309" s="409"/>
      <c r="EK309" s="409"/>
      <c r="EL309" s="409"/>
      <c r="EM309" s="409"/>
      <c r="EN309" s="409"/>
      <c r="EO309" s="409"/>
      <c r="EP309" s="409"/>
      <c r="EQ309" s="409"/>
      <c r="ER309" s="409"/>
      <c r="ES309" s="409"/>
      <c r="ET309" s="409"/>
      <c r="EU309" s="409"/>
      <c r="EV309" s="409"/>
      <c r="EW309" s="409"/>
      <c r="EX309" s="409"/>
      <c r="EY309" s="409"/>
      <c r="EZ309" s="409"/>
      <c r="FA309" s="409"/>
      <c r="FB309" s="409"/>
      <c r="FC309" s="409"/>
      <c r="FD309" s="409"/>
      <c r="FE309" s="409"/>
      <c r="FF309" s="409"/>
      <c r="FG309" s="409"/>
      <c r="FH309" s="409"/>
      <c r="FI309" s="409"/>
      <c r="FJ309" s="409"/>
      <c r="FK309" s="409"/>
      <c r="FL309" s="409"/>
      <c r="FM309" s="409"/>
      <c r="FN309" s="409"/>
      <c r="FO309" s="409"/>
      <c r="FP309" s="409"/>
      <c r="FQ309" s="409"/>
      <c r="FR309" s="409"/>
      <c r="FS309" s="409"/>
      <c r="FT309" s="409"/>
      <c r="FU309" s="409"/>
      <c r="FV309" s="409"/>
      <c r="FW309" s="409"/>
      <c r="FX309" s="409"/>
      <c r="FY309" s="409"/>
      <c r="FZ309" s="409"/>
      <c r="GA309" s="409"/>
      <c r="GB309" s="409"/>
      <c r="GC309" s="409"/>
      <c r="GD309" s="409"/>
      <c r="GE309" s="409"/>
      <c r="GF309" s="409"/>
      <c r="GG309" s="409"/>
      <c r="GH309" s="409"/>
      <c r="GI309" s="409"/>
      <c r="GJ309" s="409"/>
      <c r="GK309" s="409"/>
      <c r="GL309" s="409"/>
      <c r="GM309" s="409"/>
      <c r="GN309" s="409"/>
      <c r="GO309" s="409"/>
      <c r="GP309" s="409"/>
      <c r="GQ309" s="409"/>
      <c r="GR309" s="409"/>
      <c r="GS309" s="409"/>
      <c r="GT309" s="409"/>
      <c r="GU309" s="409"/>
      <c r="GV309" s="409"/>
      <c r="GW309" s="409"/>
      <c r="GX309" s="409"/>
      <c r="GY309" s="409"/>
      <c r="GZ309" s="409"/>
      <c r="HA309" s="409"/>
      <c r="HB309" s="409"/>
      <c r="HC309" s="409"/>
      <c r="HD309" s="409"/>
      <c r="HE309" s="409"/>
      <c r="HF309" s="409"/>
      <c r="HG309" s="409"/>
      <c r="HH309" s="409"/>
      <c r="HI309" s="409"/>
      <c r="HJ309" s="409"/>
      <c r="HK309" s="409"/>
      <c r="HL309" s="409"/>
      <c r="HM309" s="409"/>
      <c r="HN309" s="409"/>
      <c r="HO309" s="409"/>
      <c r="HP309" s="409"/>
      <c r="HQ309" s="409"/>
      <c r="HR309" s="409"/>
      <c r="HS309" s="409"/>
      <c r="HT309" s="409"/>
      <c r="HU309" s="409"/>
      <c r="HV309" s="409"/>
      <c r="HW309" s="409"/>
      <c r="HX309" s="409"/>
      <c r="HY309" s="409"/>
      <c r="HZ309" s="409"/>
      <c r="IA309" s="409"/>
      <c r="IB309" s="409"/>
      <c r="IC309" s="409"/>
      <c r="ID309" s="409"/>
      <c r="IE309" s="409"/>
      <c r="IF309" s="409"/>
      <c r="IG309" s="409"/>
      <c r="IH309" s="409"/>
      <c r="II309" s="409"/>
      <c r="IJ309" s="409"/>
      <c r="IK309" s="409"/>
      <c r="IL309" s="409"/>
      <c r="IM309" s="409"/>
      <c r="IN309" s="409"/>
      <c r="IO309" s="409"/>
      <c r="IP309" s="409"/>
      <c r="IQ309" s="409"/>
      <c r="IR309" s="409"/>
      <c r="IS309" s="409"/>
      <c r="IT309" s="409"/>
      <c r="IU309" s="409"/>
      <c r="IV309" s="409"/>
    </row>
    <row r="310" spans="1:256" s="404" customFormat="1" ht="30">
      <c r="A310" s="67">
        <v>301</v>
      </c>
      <c r="B310" s="493" t="s">
        <v>5000</v>
      </c>
      <c r="C310" s="491" t="s">
        <v>1584</v>
      </c>
      <c r="D310" s="494" t="s">
        <v>1586</v>
      </c>
      <c r="E310" s="456" t="s">
        <v>5569</v>
      </c>
      <c r="F310" s="456" t="s">
        <v>956</v>
      </c>
      <c r="G310" s="456" t="s">
        <v>5570</v>
      </c>
      <c r="H310" s="456" t="s">
        <v>5948</v>
      </c>
      <c r="I310" s="456" t="s">
        <v>311</v>
      </c>
      <c r="J310" s="435"/>
      <c r="K310" s="435"/>
      <c r="L310" s="338"/>
      <c r="M310" s="405"/>
      <c r="N310" s="409"/>
      <c r="O310" s="409"/>
      <c r="P310" s="409"/>
      <c r="Q310" s="409"/>
      <c r="R310" s="409"/>
      <c r="S310" s="409"/>
      <c r="T310" s="409"/>
      <c r="U310" s="409"/>
      <c r="V310" s="409"/>
      <c r="W310" s="409"/>
      <c r="X310" s="409"/>
      <c r="Y310" s="409"/>
      <c r="Z310" s="409"/>
      <c r="AA310" s="409"/>
      <c r="AB310" s="409"/>
      <c r="AC310" s="409"/>
      <c r="AD310" s="409"/>
      <c r="AE310" s="409"/>
      <c r="AF310" s="409"/>
      <c r="AG310" s="409"/>
      <c r="AH310" s="409"/>
      <c r="AI310" s="409"/>
      <c r="AJ310" s="409"/>
      <c r="AK310" s="409"/>
      <c r="AL310" s="409"/>
      <c r="AM310" s="409"/>
      <c r="AN310" s="409"/>
      <c r="AO310" s="409"/>
      <c r="AP310" s="409"/>
      <c r="AQ310" s="409"/>
      <c r="AR310" s="409"/>
      <c r="AS310" s="409"/>
      <c r="AT310" s="409"/>
      <c r="AU310" s="409"/>
      <c r="AV310" s="409"/>
      <c r="AW310" s="409"/>
      <c r="AX310" s="409"/>
      <c r="AY310" s="409"/>
      <c r="AZ310" s="409"/>
      <c r="BA310" s="409"/>
      <c r="BB310" s="409"/>
      <c r="BC310" s="409"/>
      <c r="BD310" s="409"/>
      <c r="BE310" s="409"/>
      <c r="BF310" s="409"/>
      <c r="BG310" s="409"/>
      <c r="BH310" s="409"/>
      <c r="BI310" s="409"/>
      <c r="BJ310" s="409"/>
      <c r="BK310" s="409"/>
      <c r="BL310" s="409"/>
      <c r="BM310" s="409"/>
      <c r="BN310" s="409"/>
      <c r="BO310" s="409"/>
      <c r="BP310" s="409"/>
      <c r="BQ310" s="409"/>
      <c r="BR310" s="409"/>
      <c r="BS310" s="409"/>
      <c r="BT310" s="409"/>
      <c r="BU310" s="409"/>
      <c r="BV310" s="409"/>
      <c r="BW310" s="409"/>
      <c r="BX310" s="409"/>
      <c r="BY310" s="409"/>
      <c r="BZ310" s="409"/>
      <c r="CA310" s="409"/>
      <c r="CB310" s="409"/>
      <c r="CC310" s="409"/>
      <c r="CD310" s="409"/>
      <c r="CE310" s="409"/>
      <c r="CF310" s="409"/>
      <c r="CG310" s="409"/>
      <c r="CH310" s="409"/>
      <c r="CI310" s="409"/>
      <c r="CJ310" s="409"/>
      <c r="CK310" s="409"/>
      <c r="CL310" s="409"/>
      <c r="CM310" s="409"/>
      <c r="CN310" s="409"/>
      <c r="CO310" s="409"/>
      <c r="CP310" s="409"/>
      <c r="CQ310" s="409"/>
      <c r="CR310" s="409"/>
      <c r="CS310" s="409"/>
      <c r="CT310" s="409"/>
      <c r="CU310" s="409"/>
      <c r="CV310" s="409"/>
      <c r="CW310" s="409"/>
      <c r="CX310" s="409"/>
      <c r="CY310" s="409"/>
      <c r="CZ310" s="409"/>
      <c r="DA310" s="409"/>
      <c r="DB310" s="409"/>
      <c r="DC310" s="409"/>
      <c r="DD310" s="409"/>
      <c r="DE310" s="409"/>
      <c r="DF310" s="409"/>
      <c r="DG310" s="409"/>
      <c r="DH310" s="409"/>
      <c r="DI310" s="409"/>
      <c r="DJ310" s="409"/>
      <c r="DK310" s="409"/>
      <c r="DL310" s="409"/>
      <c r="DM310" s="409"/>
      <c r="DN310" s="409"/>
      <c r="DO310" s="409"/>
      <c r="DP310" s="409"/>
      <c r="DQ310" s="409"/>
      <c r="DR310" s="409"/>
      <c r="DS310" s="409"/>
      <c r="DT310" s="409"/>
      <c r="DU310" s="409"/>
      <c r="DV310" s="409"/>
      <c r="DW310" s="409"/>
      <c r="DX310" s="409"/>
      <c r="DY310" s="409"/>
      <c r="DZ310" s="409"/>
      <c r="EA310" s="409"/>
      <c r="EB310" s="409"/>
      <c r="EC310" s="409"/>
      <c r="ED310" s="409"/>
      <c r="EE310" s="409"/>
      <c r="EF310" s="409"/>
      <c r="EG310" s="409"/>
      <c r="EH310" s="409"/>
      <c r="EI310" s="409"/>
      <c r="EJ310" s="409"/>
      <c r="EK310" s="409"/>
      <c r="EL310" s="409"/>
      <c r="EM310" s="409"/>
      <c r="EN310" s="409"/>
      <c r="EO310" s="409"/>
      <c r="EP310" s="409"/>
      <c r="EQ310" s="409"/>
      <c r="ER310" s="409"/>
      <c r="ES310" s="409"/>
      <c r="ET310" s="409"/>
      <c r="EU310" s="409"/>
      <c r="EV310" s="409"/>
      <c r="EW310" s="409"/>
      <c r="EX310" s="409"/>
      <c r="EY310" s="409"/>
      <c r="EZ310" s="409"/>
      <c r="FA310" s="409"/>
      <c r="FB310" s="409"/>
      <c r="FC310" s="409"/>
      <c r="FD310" s="409"/>
      <c r="FE310" s="409"/>
      <c r="FF310" s="409"/>
      <c r="FG310" s="409"/>
      <c r="FH310" s="409"/>
      <c r="FI310" s="409"/>
      <c r="FJ310" s="409"/>
      <c r="FK310" s="409"/>
      <c r="FL310" s="409"/>
      <c r="FM310" s="409"/>
      <c r="FN310" s="409"/>
      <c r="FO310" s="409"/>
      <c r="FP310" s="409"/>
      <c r="FQ310" s="409"/>
      <c r="FR310" s="409"/>
      <c r="FS310" s="409"/>
      <c r="FT310" s="409"/>
      <c r="FU310" s="409"/>
      <c r="FV310" s="409"/>
      <c r="FW310" s="409"/>
      <c r="FX310" s="409"/>
      <c r="FY310" s="409"/>
      <c r="FZ310" s="409"/>
      <c r="GA310" s="409"/>
      <c r="GB310" s="409"/>
      <c r="GC310" s="409"/>
      <c r="GD310" s="409"/>
      <c r="GE310" s="409"/>
      <c r="GF310" s="409"/>
      <c r="GG310" s="409"/>
      <c r="GH310" s="409"/>
      <c r="GI310" s="409"/>
      <c r="GJ310" s="409"/>
      <c r="GK310" s="409"/>
      <c r="GL310" s="409"/>
      <c r="GM310" s="409"/>
      <c r="GN310" s="409"/>
      <c r="GO310" s="409"/>
      <c r="GP310" s="409"/>
      <c r="GQ310" s="409"/>
      <c r="GR310" s="409"/>
      <c r="GS310" s="409"/>
      <c r="GT310" s="409"/>
      <c r="GU310" s="409"/>
      <c r="GV310" s="409"/>
      <c r="GW310" s="409"/>
      <c r="GX310" s="409"/>
      <c r="GY310" s="409"/>
      <c r="GZ310" s="409"/>
      <c r="HA310" s="409"/>
      <c r="HB310" s="409"/>
      <c r="HC310" s="409"/>
      <c r="HD310" s="409"/>
      <c r="HE310" s="409"/>
      <c r="HF310" s="409"/>
      <c r="HG310" s="409"/>
      <c r="HH310" s="409"/>
      <c r="HI310" s="409"/>
      <c r="HJ310" s="409"/>
      <c r="HK310" s="409"/>
      <c r="HL310" s="409"/>
      <c r="HM310" s="409"/>
      <c r="HN310" s="409"/>
      <c r="HO310" s="409"/>
      <c r="HP310" s="409"/>
      <c r="HQ310" s="409"/>
      <c r="HR310" s="409"/>
      <c r="HS310" s="409"/>
      <c r="HT310" s="409"/>
      <c r="HU310" s="409"/>
      <c r="HV310" s="409"/>
      <c r="HW310" s="409"/>
      <c r="HX310" s="409"/>
      <c r="HY310" s="409"/>
      <c r="HZ310" s="409"/>
      <c r="IA310" s="409"/>
      <c r="IB310" s="409"/>
      <c r="IC310" s="409"/>
      <c r="ID310" s="409"/>
      <c r="IE310" s="409"/>
      <c r="IF310" s="409"/>
      <c r="IG310" s="409"/>
      <c r="IH310" s="409"/>
      <c r="II310" s="409"/>
      <c r="IJ310" s="409"/>
      <c r="IK310" s="409"/>
      <c r="IL310" s="409"/>
      <c r="IM310" s="409"/>
      <c r="IN310" s="409"/>
      <c r="IO310" s="409"/>
      <c r="IP310" s="409"/>
      <c r="IQ310" s="409"/>
      <c r="IR310" s="409"/>
      <c r="IS310" s="409"/>
      <c r="IT310" s="409"/>
      <c r="IU310" s="409"/>
      <c r="IV310" s="409"/>
    </row>
    <row r="311" spans="1:256" s="404" customFormat="1" ht="30">
      <c r="A311" s="65">
        <v>302</v>
      </c>
      <c r="B311" s="493" t="s">
        <v>5000</v>
      </c>
      <c r="C311" s="491" t="s">
        <v>1584</v>
      </c>
      <c r="D311" s="494" t="s">
        <v>1609</v>
      </c>
      <c r="E311" s="456" t="s">
        <v>5571</v>
      </c>
      <c r="F311" s="456" t="s">
        <v>433</v>
      </c>
      <c r="G311" s="456" t="s">
        <v>5572</v>
      </c>
      <c r="H311" s="456" t="s">
        <v>5949</v>
      </c>
      <c r="I311" s="456" t="s">
        <v>311</v>
      </c>
      <c r="J311" s="435"/>
      <c r="K311" s="435"/>
      <c r="L311" s="338"/>
      <c r="M311" s="405"/>
      <c r="N311" s="409"/>
      <c r="O311" s="409"/>
      <c r="P311" s="409"/>
      <c r="Q311" s="409"/>
      <c r="R311" s="409"/>
      <c r="S311" s="409"/>
      <c r="T311" s="409"/>
      <c r="U311" s="409"/>
      <c r="V311" s="409"/>
      <c r="W311" s="409"/>
      <c r="X311" s="409"/>
      <c r="Y311" s="409"/>
      <c r="Z311" s="409"/>
      <c r="AA311" s="409"/>
      <c r="AB311" s="409"/>
      <c r="AC311" s="409"/>
      <c r="AD311" s="409"/>
      <c r="AE311" s="409"/>
      <c r="AF311" s="409"/>
      <c r="AG311" s="409"/>
      <c r="AH311" s="409"/>
      <c r="AI311" s="409"/>
      <c r="AJ311" s="409"/>
      <c r="AK311" s="409"/>
      <c r="AL311" s="409"/>
      <c r="AM311" s="409"/>
      <c r="AN311" s="409"/>
      <c r="AO311" s="409"/>
      <c r="AP311" s="409"/>
      <c r="AQ311" s="409"/>
      <c r="AR311" s="409"/>
      <c r="AS311" s="409"/>
      <c r="AT311" s="409"/>
      <c r="AU311" s="409"/>
      <c r="AV311" s="409"/>
      <c r="AW311" s="409"/>
      <c r="AX311" s="409"/>
      <c r="AY311" s="409"/>
      <c r="AZ311" s="409"/>
      <c r="BA311" s="409"/>
      <c r="BB311" s="409"/>
      <c r="BC311" s="409"/>
      <c r="BD311" s="409"/>
      <c r="BE311" s="409"/>
      <c r="BF311" s="409"/>
      <c r="BG311" s="409"/>
      <c r="BH311" s="409"/>
      <c r="BI311" s="409"/>
      <c r="BJ311" s="409"/>
      <c r="BK311" s="409"/>
      <c r="BL311" s="409"/>
      <c r="BM311" s="409"/>
      <c r="BN311" s="409"/>
      <c r="BO311" s="409"/>
      <c r="BP311" s="409"/>
      <c r="BQ311" s="409"/>
      <c r="BR311" s="409"/>
      <c r="BS311" s="409"/>
      <c r="BT311" s="409"/>
      <c r="BU311" s="409"/>
      <c r="BV311" s="409"/>
      <c r="BW311" s="409"/>
      <c r="BX311" s="409"/>
      <c r="BY311" s="409"/>
      <c r="BZ311" s="409"/>
      <c r="CA311" s="409"/>
      <c r="CB311" s="409"/>
      <c r="CC311" s="409"/>
      <c r="CD311" s="409"/>
      <c r="CE311" s="409"/>
      <c r="CF311" s="409"/>
      <c r="CG311" s="409"/>
      <c r="CH311" s="409"/>
      <c r="CI311" s="409"/>
      <c r="CJ311" s="409"/>
      <c r="CK311" s="409"/>
      <c r="CL311" s="409"/>
      <c r="CM311" s="409"/>
      <c r="CN311" s="409"/>
      <c r="CO311" s="409"/>
      <c r="CP311" s="409"/>
      <c r="CQ311" s="409"/>
      <c r="CR311" s="409"/>
      <c r="CS311" s="409"/>
      <c r="CT311" s="409"/>
      <c r="CU311" s="409"/>
      <c r="CV311" s="409"/>
      <c r="CW311" s="409"/>
      <c r="CX311" s="409"/>
      <c r="CY311" s="409"/>
      <c r="CZ311" s="409"/>
      <c r="DA311" s="409"/>
      <c r="DB311" s="409"/>
      <c r="DC311" s="409"/>
      <c r="DD311" s="409"/>
      <c r="DE311" s="409"/>
      <c r="DF311" s="409"/>
      <c r="DG311" s="409"/>
      <c r="DH311" s="409"/>
      <c r="DI311" s="409"/>
      <c r="DJ311" s="409"/>
      <c r="DK311" s="409"/>
      <c r="DL311" s="409"/>
      <c r="DM311" s="409"/>
      <c r="DN311" s="409"/>
      <c r="DO311" s="409"/>
      <c r="DP311" s="409"/>
      <c r="DQ311" s="409"/>
      <c r="DR311" s="409"/>
      <c r="DS311" s="409"/>
      <c r="DT311" s="409"/>
      <c r="DU311" s="409"/>
      <c r="DV311" s="409"/>
      <c r="DW311" s="409"/>
      <c r="DX311" s="409"/>
      <c r="DY311" s="409"/>
      <c r="DZ311" s="409"/>
      <c r="EA311" s="409"/>
      <c r="EB311" s="409"/>
      <c r="EC311" s="409"/>
      <c r="ED311" s="409"/>
      <c r="EE311" s="409"/>
      <c r="EF311" s="409"/>
      <c r="EG311" s="409"/>
      <c r="EH311" s="409"/>
      <c r="EI311" s="409"/>
      <c r="EJ311" s="409"/>
      <c r="EK311" s="409"/>
      <c r="EL311" s="409"/>
      <c r="EM311" s="409"/>
      <c r="EN311" s="409"/>
      <c r="EO311" s="409"/>
      <c r="EP311" s="409"/>
      <c r="EQ311" s="409"/>
      <c r="ER311" s="409"/>
      <c r="ES311" s="409"/>
      <c r="ET311" s="409"/>
      <c r="EU311" s="409"/>
      <c r="EV311" s="409"/>
      <c r="EW311" s="409"/>
      <c r="EX311" s="409"/>
      <c r="EY311" s="409"/>
      <c r="EZ311" s="409"/>
      <c r="FA311" s="409"/>
      <c r="FB311" s="409"/>
      <c r="FC311" s="409"/>
      <c r="FD311" s="409"/>
      <c r="FE311" s="409"/>
      <c r="FF311" s="409"/>
      <c r="FG311" s="409"/>
      <c r="FH311" s="409"/>
      <c r="FI311" s="409"/>
      <c r="FJ311" s="409"/>
      <c r="FK311" s="409"/>
      <c r="FL311" s="409"/>
      <c r="FM311" s="409"/>
      <c r="FN311" s="409"/>
      <c r="FO311" s="409"/>
      <c r="FP311" s="409"/>
      <c r="FQ311" s="409"/>
      <c r="FR311" s="409"/>
      <c r="FS311" s="409"/>
      <c r="FT311" s="409"/>
      <c r="FU311" s="409"/>
      <c r="FV311" s="409"/>
      <c r="FW311" s="409"/>
      <c r="FX311" s="409"/>
      <c r="FY311" s="409"/>
      <c r="FZ311" s="409"/>
      <c r="GA311" s="409"/>
      <c r="GB311" s="409"/>
      <c r="GC311" s="409"/>
      <c r="GD311" s="409"/>
      <c r="GE311" s="409"/>
      <c r="GF311" s="409"/>
      <c r="GG311" s="409"/>
      <c r="GH311" s="409"/>
      <c r="GI311" s="409"/>
      <c r="GJ311" s="409"/>
      <c r="GK311" s="409"/>
      <c r="GL311" s="409"/>
      <c r="GM311" s="409"/>
      <c r="GN311" s="409"/>
      <c r="GO311" s="409"/>
      <c r="GP311" s="409"/>
      <c r="GQ311" s="409"/>
      <c r="GR311" s="409"/>
      <c r="GS311" s="409"/>
      <c r="GT311" s="409"/>
      <c r="GU311" s="409"/>
      <c r="GV311" s="409"/>
      <c r="GW311" s="409"/>
      <c r="GX311" s="409"/>
      <c r="GY311" s="409"/>
      <c r="GZ311" s="409"/>
      <c r="HA311" s="409"/>
      <c r="HB311" s="409"/>
      <c r="HC311" s="409"/>
      <c r="HD311" s="409"/>
      <c r="HE311" s="409"/>
      <c r="HF311" s="409"/>
      <c r="HG311" s="409"/>
      <c r="HH311" s="409"/>
      <c r="HI311" s="409"/>
      <c r="HJ311" s="409"/>
      <c r="HK311" s="409"/>
      <c r="HL311" s="409"/>
      <c r="HM311" s="409"/>
      <c r="HN311" s="409"/>
      <c r="HO311" s="409"/>
      <c r="HP311" s="409"/>
      <c r="HQ311" s="409"/>
      <c r="HR311" s="409"/>
      <c r="HS311" s="409"/>
      <c r="HT311" s="409"/>
      <c r="HU311" s="409"/>
      <c r="HV311" s="409"/>
      <c r="HW311" s="409"/>
      <c r="HX311" s="409"/>
      <c r="HY311" s="409"/>
      <c r="HZ311" s="409"/>
      <c r="IA311" s="409"/>
      <c r="IB311" s="409"/>
      <c r="IC311" s="409"/>
      <c r="ID311" s="409"/>
      <c r="IE311" s="409"/>
      <c r="IF311" s="409"/>
      <c r="IG311" s="409"/>
      <c r="IH311" s="409"/>
      <c r="II311" s="409"/>
      <c r="IJ311" s="409"/>
      <c r="IK311" s="409"/>
      <c r="IL311" s="409"/>
      <c r="IM311" s="409"/>
      <c r="IN311" s="409"/>
      <c r="IO311" s="409"/>
      <c r="IP311" s="409"/>
      <c r="IQ311" s="409"/>
      <c r="IR311" s="409"/>
      <c r="IS311" s="409"/>
      <c r="IT311" s="409"/>
      <c r="IU311" s="409"/>
      <c r="IV311" s="409"/>
    </row>
    <row r="312" spans="1:256" s="404" customFormat="1" ht="30">
      <c r="A312" s="67">
        <v>303</v>
      </c>
      <c r="B312" s="493" t="s">
        <v>5001</v>
      </c>
      <c r="C312" s="491" t="s">
        <v>1584</v>
      </c>
      <c r="D312" s="494" t="s">
        <v>4978</v>
      </c>
      <c r="E312" s="456" t="s">
        <v>352</v>
      </c>
      <c r="F312" s="456" t="s">
        <v>351</v>
      </c>
      <c r="G312" s="456" t="s">
        <v>5573</v>
      </c>
      <c r="H312" s="456" t="s">
        <v>5950</v>
      </c>
      <c r="I312" s="456" t="s">
        <v>1588</v>
      </c>
      <c r="J312" s="435"/>
      <c r="K312" s="435"/>
      <c r="L312" s="338"/>
      <c r="M312" s="405"/>
      <c r="N312" s="409"/>
      <c r="O312" s="409"/>
      <c r="P312" s="409"/>
      <c r="Q312" s="409"/>
      <c r="R312" s="409"/>
      <c r="S312" s="409"/>
      <c r="T312" s="409"/>
      <c r="U312" s="409"/>
      <c r="V312" s="409"/>
      <c r="W312" s="409"/>
      <c r="X312" s="409"/>
      <c r="Y312" s="409"/>
      <c r="Z312" s="409"/>
      <c r="AA312" s="409"/>
      <c r="AB312" s="409"/>
      <c r="AC312" s="409"/>
      <c r="AD312" s="409"/>
      <c r="AE312" s="409"/>
      <c r="AF312" s="409"/>
      <c r="AG312" s="409"/>
      <c r="AH312" s="409"/>
      <c r="AI312" s="409"/>
      <c r="AJ312" s="409"/>
      <c r="AK312" s="409"/>
      <c r="AL312" s="409"/>
      <c r="AM312" s="409"/>
      <c r="AN312" s="409"/>
      <c r="AO312" s="409"/>
      <c r="AP312" s="409"/>
      <c r="AQ312" s="409"/>
      <c r="AR312" s="409"/>
      <c r="AS312" s="409"/>
      <c r="AT312" s="409"/>
      <c r="AU312" s="409"/>
      <c r="AV312" s="409"/>
      <c r="AW312" s="409"/>
      <c r="AX312" s="409"/>
      <c r="AY312" s="409"/>
      <c r="AZ312" s="409"/>
      <c r="BA312" s="409"/>
      <c r="BB312" s="409"/>
      <c r="BC312" s="409"/>
      <c r="BD312" s="409"/>
      <c r="BE312" s="409"/>
      <c r="BF312" s="409"/>
      <c r="BG312" s="409"/>
      <c r="BH312" s="409"/>
      <c r="BI312" s="409"/>
      <c r="BJ312" s="409"/>
      <c r="BK312" s="409"/>
      <c r="BL312" s="409"/>
      <c r="BM312" s="409"/>
      <c r="BN312" s="409"/>
      <c r="BO312" s="409"/>
      <c r="BP312" s="409"/>
      <c r="BQ312" s="409"/>
      <c r="BR312" s="409"/>
      <c r="BS312" s="409"/>
      <c r="BT312" s="409"/>
      <c r="BU312" s="409"/>
      <c r="BV312" s="409"/>
      <c r="BW312" s="409"/>
      <c r="BX312" s="409"/>
      <c r="BY312" s="409"/>
      <c r="BZ312" s="409"/>
      <c r="CA312" s="409"/>
      <c r="CB312" s="409"/>
      <c r="CC312" s="409"/>
      <c r="CD312" s="409"/>
      <c r="CE312" s="409"/>
      <c r="CF312" s="409"/>
      <c r="CG312" s="409"/>
      <c r="CH312" s="409"/>
      <c r="CI312" s="409"/>
      <c r="CJ312" s="409"/>
      <c r="CK312" s="409"/>
      <c r="CL312" s="409"/>
      <c r="CM312" s="409"/>
      <c r="CN312" s="409"/>
      <c r="CO312" s="409"/>
      <c r="CP312" s="409"/>
      <c r="CQ312" s="409"/>
      <c r="CR312" s="409"/>
      <c r="CS312" s="409"/>
      <c r="CT312" s="409"/>
      <c r="CU312" s="409"/>
      <c r="CV312" s="409"/>
      <c r="CW312" s="409"/>
      <c r="CX312" s="409"/>
      <c r="CY312" s="409"/>
      <c r="CZ312" s="409"/>
      <c r="DA312" s="409"/>
      <c r="DB312" s="409"/>
      <c r="DC312" s="409"/>
      <c r="DD312" s="409"/>
      <c r="DE312" s="409"/>
      <c r="DF312" s="409"/>
      <c r="DG312" s="409"/>
      <c r="DH312" s="409"/>
      <c r="DI312" s="409"/>
      <c r="DJ312" s="409"/>
      <c r="DK312" s="409"/>
      <c r="DL312" s="409"/>
      <c r="DM312" s="409"/>
      <c r="DN312" s="409"/>
      <c r="DO312" s="409"/>
      <c r="DP312" s="409"/>
      <c r="DQ312" s="409"/>
      <c r="DR312" s="409"/>
      <c r="DS312" s="409"/>
      <c r="DT312" s="409"/>
      <c r="DU312" s="409"/>
      <c r="DV312" s="409"/>
      <c r="DW312" s="409"/>
      <c r="DX312" s="409"/>
      <c r="DY312" s="409"/>
      <c r="DZ312" s="409"/>
      <c r="EA312" s="409"/>
      <c r="EB312" s="409"/>
      <c r="EC312" s="409"/>
      <c r="ED312" s="409"/>
      <c r="EE312" s="409"/>
      <c r="EF312" s="409"/>
      <c r="EG312" s="409"/>
      <c r="EH312" s="409"/>
      <c r="EI312" s="409"/>
      <c r="EJ312" s="409"/>
      <c r="EK312" s="409"/>
      <c r="EL312" s="409"/>
      <c r="EM312" s="409"/>
      <c r="EN312" s="409"/>
      <c r="EO312" s="409"/>
      <c r="EP312" s="409"/>
      <c r="EQ312" s="409"/>
      <c r="ER312" s="409"/>
      <c r="ES312" s="409"/>
      <c r="ET312" s="409"/>
      <c r="EU312" s="409"/>
      <c r="EV312" s="409"/>
      <c r="EW312" s="409"/>
      <c r="EX312" s="409"/>
      <c r="EY312" s="409"/>
      <c r="EZ312" s="409"/>
      <c r="FA312" s="409"/>
      <c r="FB312" s="409"/>
      <c r="FC312" s="409"/>
      <c r="FD312" s="409"/>
      <c r="FE312" s="409"/>
      <c r="FF312" s="409"/>
      <c r="FG312" s="409"/>
      <c r="FH312" s="409"/>
      <c r="FI312" s="409"/>
      <c r="FJ312" s="409"/>
      <c r="FK312" s="409"/>
      <c r="FL312" s="409"/>
      <c r="FM312" s="409"/>
      <c r="FN312" s="409"/>
      <c r="FO312" s="409"/>
      <c r="FP312" s="409"/>
      <c r="FQ312" s="409"/>
      <c r="FR312" s="409"/>
      <c r="FS312" s="409"/>
      <c r="FT312" s="409"/>
      <c r="FU312" s="409"/>
      <c r="FV312" s="409"/>
      <c r="FW312" s="409"/>
      <c r="FX312" s="409"/>
      <c r="FY312" s="409"/>
      <c r="FZ312" s="409"/>
      <c r="GA312" s="409"/>
      <c r="GB312" s="409"/>
      <c r="GC312" s="409"/>
      <c r="GD312" s="409"/>
      <c r="GE312" s="409"/>
      <c r="GF312" s="409"/>
      <c r="GG312" s="409"/>
      <c r="GH312" s="409"/>
      <c r="GI312" s="409"/>
      <c r="GJ312" s="409"/>
      <c r="GK312" s="409"/>
      <c r="GL312" s="409"/>
      <c r="GM312" s="409"/>
      <c r="GN312" s="409"/>
      <c r="GO312" s="409"/>
      <c r="GP312" s="409"/>
      <c r="GQ312" s="409"/>
      <c r="GR312" s="409"/>
      <c r="GS312" s="409"/>
      <c r="GT312" s="409"/>
      <c r="GU312" s="409"/>
      <c r="GV312" s="409"/>
      <c r="GW312" s="409"/>
      <c r="GX312" s="409"/>
      <c r="GY312" s="409"/>
      <c r="GZ312" s="409"/>
      <c r="HA312" s="409"/>
      <c r="HB312" s="409"/>
      <c r="HC312" s="409"/>
      <c r="HD312" s="409"/>
      <c r="HE312" s="409"/>
      <c r="HF312" s="409"/>
      <c r="HG312" s="409"/>
      <c r="HH312" s="409"/>
      <c r="HI312" s="409"/>
      <c r="HJ312" s="409"/>
      <c r="HK312" s="409"/>
      <c r="HL312" s="409"/>
      <c r="HM312" s="409"/>
      <c r="HN312" s="409"/>
      <c r="HO312" s="409"/>
      <c r="HP312" s="409"/>
      <c r="HQ312" s="409"/>
      <c r="HR312" s="409"/>
      <c r="HS312" s="409"/>
      <c r="HT312" s="409"/>
      <c r="HU312" s="409"/>
      <c r="HV312" s="409"/>
      <c r="HW312" s="409"/>
      <c r="HX312" s="409"/>
      <c r="HY312" s="409"/>
      <c r="HZ312" s="409"/>
      <c r="IA312" s="409"/>
      <c r="IB312" s="409"/>
      <c r="IC312" s="409"/>
      <c r="ID312" s="409"/>
      <c r="IE312" s="409"/>
      <c r="IF312" s="409"/>
      <c r="IG312" s="409"/>
      <c r="IH312" s="409"/>
      <c r="II312" s="409"/>
      <c r="IJ312" s="409"/>
      <c r="IK312" s="409"/>
      <c r="IL312" s="409"/>
      <c r="IM312" s="409"/>
      <c r="IN312" s="409"/>
      <c r="IO312" s="409"/>
      <c r="IP312" s="409"/>
      <c r="IQ312" s="409"/>
      <c r="IR312" s="409"/>
      <c r="IS312" s="409"/>
      <c r="IT312" s="409"/>
      <c r="IU312" s="409"/>
      <c r="IV312" s="409"/>
    </row>
    <row r="313" spans="1:256" s="404" customFormat="1" ht="30">
      <c r="A313" s="67">
        <v>304</v>
      </c>
      <c r="B313" s="493" t="s">
        <v>5001</v>
      </c>
      <c r="C313" s="491" t="s">
        <v>1584</v>
      </c>
      <c r="D313" s="494" t="s">
        <v>1586</v>
      </c>
      <c r="E313" s="456" t="s">
        <v>5574</v>
      </c>
      <c r="F313" s="456" t="s">
        <v>593</v>
      </c>
      <c r="G313" s="456" t="s">
        <v>5575</v>
      </c>
      <c r="H313" s="456" t="s">
        <v>5951</v>
      </c>
      <c r="I313" s="456" t="s">
        <v>311</v>
      </c>
      <c r="J313" s="435"/>
      <c r="K313" s="435"/>
      <c r="L313" s="338"/>
      <c r="M313" s="405"/>
      <c r="N313" s="409"/>
      <c r="O313" s="409"/>
      <c r="P313" s="409"/>
      <c r="Q313" s="409"/>
      <c r="R313" s="409"/>
      <c r="S313" s="409"/>
      <c r="T313" s="409"/>
      <c r="U313" s="409"/>
      <c r="V313" s="409"/>
      <c r="W313" s="409"/>
      <c r="X313" s="409"/>
      <c r="Y313" s="409"/>
      <c r="Z313" s="409"/>
      <c r="AA313" s="409"/>
      <c r="AB313" s="409"/>
      <c r="AC313" s="409"/>
      <c r="AD313" s="409"/>
      <c r="AE313" s="409"/>
      <c r="AF313" s="409"/>
      <c r="AG313" s="409"/>
      <c r="AH313" s="409"/>
      <c r="AI313" s="409"/>
      <c r="AJ313" s="409"/>
      <c r="AK313" s="409"/>
      <c r="AL313" s="409"/>
      <c r="AM313" s="409"/>
      <c r="AN313" s="409"/>
      <c r="AO313" s="409"/>
      <c r="AP313" s="409"/>
      <c r="AQ313" s="409"/>
      <c r="AR313" s="409"/>
      <c r="AS313" s="409"/>
      <c r="AT313" s="409"/>
      <c r="AU313" s="409"/>
      <c r="AV313" s="409"/>
      <c r="AW313" s="409"/>
      <c r="AX313" s="409"/>
      <c r="AY313" s="409"/>
      <c r="AZ313" s="409"/>
      <c r="BA313" s="409"/>
      <c r="BB313" s="409"/>
      <c r="BC313" s="409"/>
      <c r="BD313" s="409"/>
      <c r="BE313" s="409"/>
      <c r="BF313" s="409"/>
      <c r="BG313" s="409"/>
      <c r="BH313" s="409"/>
      <c r="BI313" s="409"/>
      <c r="BJ313" s="409"/>
      <c r="BK313" s="409"/>
      <c r="BL313" s="409"/>
      <c r="BM313" s="409"/>
      <c r="BN313" s="409"/>
      <c r="BO313" s="409"/>
      <c r="BP313" s="409"/>
      <c r="BQ313" s="409"/>
      <c r="BR313" s="409"/>
      <c r="BS313" s="409"/>
      <c r="BT313" s="409"/>
      <c r="BU313" s="409"/>
      <c r="BV313" s="409"/>
      <c r="BW313" s="409"/>
      <c r="BX313" s="409"/>
      <c r="BY313" s="409"/>
      <c r="BZ313" s="409"/>
      <c r="CA313" s="409"/>
      <c r="CB313" s="409"/>
      <c r="CC313" s="409"/>
      <c r="CD313" s="409"/>
      <c r="CE313" s="409"/>
      <c r="CF313" s="409"/>
      <c r="CG313" s="409"/>
      <c r="CH313" s="409"/>
      <c r="CI313" s="409"/>
      <c r="CJ313" s="409"/>
      <c r="CK313" s="409"/>
      <c r="CL313" s="409"/>
      <c r="CM313" s="409"/>
      <c r="CN313" s="409"/>
      <c r="CO313" s="409"/>
      <c r="CP313" s="409"/>
      <c r="CQ313" s="409"/>
      <c r="CR313" s="409"/>
      <c r="CS313" s="409"/>
      <c r="CT313" s="409"/>
      <c r="CU313" s="409"/>
      <c r="CV313" s="409"/>
      <c r="CW313" s="409"/>
      <c r="CX313" s="409"/>
      <c r="CY313" s="409"/>
      <c r="CZ313" s="409"/>
      <c r="DA313" s="409"/>
      <c r="DB313" s="409"/>
      <c r="DC313" s="409"/>
      <c r="DD313" s="409"/>
      <c r="DE313" s="409"/>
      <c r="DF313" s="409"/>
      <c r="DG313" s="409"/>
      <c r="DH313" s="409"/>
      <c r="DI313" s="409"/>
      <c r="DJ313" s="409"/>
      <c r="DK313" s="409"/>
      <c r="DL313" s="409"/>
      <c r="DM313" s="409"/>
      <c r="DN313" s="409"/>
      <c r="DO313" s="409"/>
      <c r="DP313" s="409"/>
      <c r="DQ313" s="409"/>
      <c r="DR313" s="409"/>
      <c r="DS313" s="409"/>
      <c r="DT313" s="409"/>
      <c r="DU313" s="409"/>
      <c r="DV313" s="409"/>
      <c r="DW313" s="409"/>
      <c r="DX313" s="409"/>
      <c r="DY313" s="409"/>
      <c r="DZ313" s="409"/>
      <c r="EA313" s="409"/>
      <c r="EB313" s="409"/>
      <c r="EC313" s="409"/>
      <c r="ED313" s="409"/>
      <c r="EE313" s="409"/>
      <c r="EF313" s="409"/>
      <c r="EG313" s="409"/>
      <c r="EH313" s="409"/>
      <c r="EI313" s="409"/>
      <c r="EJ313" s="409"/>
      <c r="EK313" s="409"/>
      <c r="EL313" s="409"/>
      <c r="EM313" s="409"/>
      <c r="EN313" s="409"/>
      <c r="EO313" s="409"/>
      <c r="EP313" s="409"/>
      <c r="EQ313" s="409"/>
      <c r="ER313" s="409"/>
      <c r="ES313" s="409"/>
      <c r="ET313" s="409"/>
      <c r="EU313" s="409"/>
      <c r="EV313" s="409"/>
      <c r="EW313" s="409"/>
      <c r="EX313" s="409"/>
      <c r="EY313" s="409"/>
      <c r="EZ313" s="409"/>
      <c r="FA313" s="409"/>
      <c r="FB313" s="409"/>
      <c r="FC313" s="409"/>
      <c r="FD313" s="409"/>
      <c r="FE313" s="409"/>
      <c r="FF313" s="409"/>
      <c r="FG313" s="409"/>
      <c r="FH313" s="409"/>
      <c r="FI313" s="409"/>
      <c r="FJ313" s="409"/>
      <c r="FK313" s="409"/>
      <c r="FL313" s="409"/>
      <c r="FM313" s="409"/>
      <c r="FN313" s="409"/>
      <c r="FO313" s="409"/>
      <c r="FP313" s="409"/>
      <c r="FQ313" s="409"/>
      <c r="FR313" s="409"/>
      <c r="FS313" s="409"/>
      <c r="FT313" s="409"/>
      <c r="FU313" s="409"/>
      <c r="FV313" s="409"/>
      <c r="FW313" s="409"/>
      <c r="FX313" s="409"/>
      <c r="FY313" s="409"/>
      <c r="FZ313" s="409"/>
      <c r="GA313" s="409"/>
      <c r="GB313" s="409"/>
      <c r="GC313" s="409"/>
      <c r="GD313" s="409"/>
      <c r="GE313" s="409"/>
      <c r="GF313" s="409"/>
      <c r="GG313" s="409"/>
      <c r="GH313" s="409"/>
      <c r="GI313" s="409"/>
      <c r="GJ313" s="409"/>
      <c r="GK313" s="409"/>
      <c r="GL313" s="409"/>
      <c r="GM313" s="409"/>
      <c r="GN313" s="409"/>
      <c r="GO313" s="409"/>
      <c r="GP313" s="409"/>
      <c r="GQ313" s="409"/>
      <c r="GR313" s="409"/>
      <c r="GS313" s="409"/>
      <c r="GT313" s="409"/>
      <c r="GU313" s="409"/>
      <c r="GV313" s="409"/>
      <c r="GW313" s="409"/>
      <c r="GX313" s="409"/>
      <c r="GY313" s="409"/>
      <c r="GZ313" s="409"/>
      <c r="HA313" s="409"/>
      <c r="HB313" s="409"/>
      <c r="HC313" s="409"/>
      <c r="HD313" s="409"/>
      <c r="HE313" s="409"/>
      <c r="HF313" s="409"/>
      <c r="HG313" s="409"/>
      <c r="HH313" s="409"/>
      <c r="HI313" s="409"/>
      <c r="HJ313" s="409"/>
      <c r="HK313" s="409"/>
      <c r="HL313" s="409"/>
      <c r="HM313" s="409"/>
      <c r="HN313" s="409"/>
      <c r="HO313" s="409"/>
      <c r="HP313" s="409"/>
      <c r="HQ313" s="409"/>
      <c r="HR313" s="409"/>
      <c r="HS313" s="409"/>
      <c r="HT313" s="409"/>
      <c r="HU313" s="409"/>
      <c r="HV313" s="409"/>
      <c r="HW313" s="409"/>
      <c r="HX313" s="409"/>
      <c r="HY313" s="409"/>
      <c r="HZ313" s="409"/>
      <c r="IA313" s="409"/>
      <c r="IB313" s="409"/>
      <c r="IC313" s="409"/>
      <c r="ID313" s="409"/>
      <c r="IE313" s="409"/>
      <c r="IF313" s="409"/>
      <c r="IG313" s="409"/>
      <c r="IH313" s="409"/>
      <c r="II313" s="409"/>
      <c r="IJ313" s="409"/>
      <c r="IK313" s="409"/>
      <c r="IL313" s="409"/>
      <c r="IM313" s="409"/>
      <c r="IN313" s="409"/>
      <c r="IO313" s="409"/>
      <c r="IP313" s="409"/>
      <c r="IQ313" s="409"/>
      <c r="IR313" s="409"/>
      <c r="IS313" s="409"/>
      <c r="IT313" s="409"/>
      <c r="IU313" s="409"/>
      <c r="IV313" s="409"/>
    </row>
    <row r="314" spans="1:256" s="404" customFormat="1" ht="30">
      <c r="A314" s="65">
        <v>305</v>
      </c>
      <c r="B314" s="493" t="s">
        <v>5001</v>
      </c>
      <c r="C314" s="491" t="s">
        <v>1584</v>
      </c>
      <c r="D314" s="494" t="s">
        <v>5002</v>
      </c>
      <c r="E314" s="456" t="s">
        <v>5576</v>
      </c>
      <c r="F314" s="456" t="s">
        <v>5577</v>
      </c>
      <c r="G314" s="456" t="s">
        <v>5578</v>
      </c>
      <c r="H314" s="456" t="s">
        <v>5952</v>
      </c>
      <c r="I314" s="456" t="s">
        <v>311</v>
      </c>
      <c r="J314" s="435"/>
      <c r="K314" s="435"/>
      <c r="L314" s="338"/>
      <c r="M314" s="405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9"/>
      <c r="AA314" s="409"/>
      <c r="AB314" s="409"/>
      <c r="AC314" s="409"/>
      <c r="AD314" s="409"/>
      <c r="AE314" s="409"/>
      <c r="AF314" s="409"/>
      <c r="AG314" s="409"/>
      <c r="AH314" s="409"/>
      <c r="AI314" s="409"/>
      <c r="AJ314" s="409"/>
      <c r="AK314" s="409"/>
      <c r="AL314" s="409"/>
      <c r="AM314" s="409"/>
      <c r="AN314" s="409"/>
      <c r="AO314" s="409"/>
      <c r="AP314" s="409"/>
      <c r="AQ314" s="409"/>
      <c r="AR314" s="409"/>
      <c r="AS314" s="409"/>
      <c r="AT314" s="409"/>
      <c r="AU314" s="409"/>
      <c r="AV314" s="409"/>
      <c r="AW314" s="409"/>
      <c r="AX314" s="409"/>
      <c r="AY314" s="409"/>
      <c r="AZ314" s="409"/>
      <c r="BA314" s="409"/>
      <c r="BB314" s="409"/>
      <c r="BC314" s="409"/>
      <c r="BD314" s="409"/>
      <c r="BE314" s="409"/>
      <c r="BF314" s="409"/>
      <c r="BG314" s="409"/>
      <c r="BH314" s="409"/>
      <c r="BI314" s="409"/>
      <c r="BJ314" s="409"/>
      <c r="BK314" s="409"/>
      <c r="BL314" s="409"/>
      <c r="BM314" s="409"/>
      <c r="BN314" s="409"/>
      <c r="BO314" s="409"/>
      <c r="BP314" s="409"/>
      <c r="BQ314" s="409"/>
      <c r="BR314" s="409"/>
      <c r="BS314" s="409"/>
      <c r="BT314" s="409"/>
      <c r="BU314" s="409"/>
      <c r="BV314" s="409"/>
      <c r="BW314" s="409"/>
      <c r="BX314" s="409"/>
      <c r="BY314" s="409"/>
      <c r="BZ314" s="409"/>
      <c r="CA314" s="409"/>
      <c r="CB314" s="409"/>
      <c r="CC314" s="409"/>
      <c r="CD314" s="409"/>
      <c r="CE314" s="409"/>
      <c r="CF314" s="409"/>
      <c r="CG314" s="409"/>
      <c r="CH314" s="409"/>
      <c r="CI314" s="409"/>
      <c r="CJ314" s="409"/>
      <c r="CK314" s="409"/>
      <c r="CL314" s="409"/>
      <c r="CM314" s="409"/>
      <c r="CN314" s="409"/>
      <c r="CO314" s="409"/>
      <c r="CP314" s="409"/>
      <c r="CQ314" s="409"/>
      <c r="CR314" s="409"/>
      <c r="CS314" s="409"/>
      <c r="CT314" s="409"/>
      <c r="CU314" s="409"/>
      <c r="CV314" s="409"/>
      <c r="CW314" s="409"/>
      <c r="CX314" s="409"/>
      <c r="CY314" s="409"/>
      <c r="CZ314" s="409"/>
      <c r="DA314" s="409"/>
      <c r="DB314" s="409"/>
      <c r="DC314" s="409"/>
      <c r="DD314" s="409"/>
      <c r="DE314" s="409"/>
      <c r="DF314" s="409"/>
      <c r="DG314" s="409"/>
      <c r="DH314" s="409"/>
      <c r="DI314" s="409"/>
      <c r="DJ314" s="409"/>
      <c r="DK314" s="409"/>
      <c r="DL314" s="409"/>
      <c r="DM314" s="409"/>
      <c r="DN314" s="409"/>
      <c r="DO314" s="409"/>
      <c r="DP314" s="409"/>
      <c r="DQ314" s="409"/>
      <c r="DR314" s="409"/>
      <c r="DS314" s="409"/>
      <c r="DT314" s="409"/>
      <c r="DU314" s="409"/>
      <c r="DV314" s="409"/>
      <c r="DW314" s="409"/>
      <c r="DX314" s="409"/>
      <c r="DY314" s="409"/>
      <c r="DZ314" s="409"/>
      <c r="EA314" s="409"/>
      <c r="EB314" s="409"/>
      <c r="EC314" s="409"/>
      <c r="ED314" s="409"/>
      <c r="EE314" s="409"/>
      <c r="EF314" s="409"/>
      <c r="EG314" s="409"/>
      <c r="EH314" s="409"/>
      <c r="EI314" s="409"/>
      <c r="EJ314" s="409"/>
      <c r="EK314" s="409"/>
      <c r="EL314" s="409"/>
      <c r="EM314" s="409"/>
      <c r="EN314" s="409"/>
      <c r="EO314" s="409"/>
      <c r="EP314" s="409"/>
      <c r="EQ314" s="409"/>
      <c r="ER314" s="409"/>
      <c r="ES314" s="409"/>
      <c r="ET314" s="409"/>
      <c r="EU314" s="409"/>
      <c r="EV314" s="409"/>
      <c r="EW314" s="409"/>
      <c r="EX314" s="409"/>
      <c r="EY314" s="409"/>
      <c r="EZ314" s="409"/>
      <c r="FA314" s="409"/>
      <c r="FB314" s="409"/>
      <c r="FC314" s="409"/>
      <c r="FD314" s="409"/>
      <c r="FE314" s="409"/>
      <c r="FF314" s="409"/>
      <c r="FG314" s="409"/>
      <c r="FH314" s="409"/>
      <c r="FI314" s="409"/>
      <c r="FJ314" s="409"/>
      <c r="FK314" s="409"/>
      <c r="FL314" s="409"/>
      <c r="FM314" s="409"/>
      <c r="FN314" s="409"/>
      <c r="FO314" s="409"/>
      <c r="FP314" s="409"/>
      <c r="FQ314" s="409"/>
      <c r="FR314" s="409"/>
      <c r="FS314" s="409"/>
      <c r="FT314" s="409"/>
      <c r="FU314" s="409"/>
      <c r="FV314" s="409"/>
      <c r="FW314" s="409"/>
      <c r="FX314" s="409"/>
      <c r="FY314" s="409"/>
      <c r="FZ314" s="409"/>
      <c r="GA314" s="409"/>
      <c r="GB314" s="409"/>
      <c r="GC314" s="409"/>
      <c r="GD314" s="409"/>
      <c r="GE314" s="409"/>
      <c r="GF314" s="409"/>
      <c r="GG314" s="409"/>
      <c r="GH314" s="409"/>
      <c r="GI314" s="409"/>
      <c r="GJ314" s="409"/>
      <c r="GK314" s="409"/>
      <c r="GL314" s="409"/>
      <c r="GM314" s="409"/>
      <c r="GN314" s="409"/>
      <c r="GO314" s="409"/>
      <c r="GP314" s="409"/>
      <c r="GQ314" s="409"/>
      <c r="GR314" s="409"/>
      <c r="GS314" s="409"/>
      <c r="GT314" s="409"/>
      <c r="GU314" s="409"/>
      <c r="GV314" s="409"/>
      <c r="GW314" s="409"/>
      <c r="GX314" s="409"/>
      <c r="GY314" s="409"/>
      <c r="GZ314" s="409"/>
      <c r="HA314" s="409"/>
      <c r="HB314" s="409"/>
      <c r="HC314" s="409"/>
      <c r="HD314" s="409"/>
      <c r="HE314" s="409"/>
      <c r="HF314" s="409"/>
      <c r="HG314" s="409"/>
      <c r="HH314" s="409"/>
      <c r="HI314" s="409"/>
      <c r="HJ314" s="409"/>
      <c r="HK314" s="409"/>
      <c r="HL314" s="409"/>
      <c r="HM314" s="409"/>
      <c r="HN314" s="409"/>
      <c r="HO314" s="409"/>
      <c r="HP314" s="409"/>
      <c r="HQ314" s="409"/>
      <c r="HR314" s="409"/>
      <c r="HS314" s="409"/>
      <c r="HT314" s="409"/>
      <c r="HU314" s="409"/>
      <c r="HV314" s="409"/>
      <c r="HW314" s="409"/>
      <c r="HX314" s="409"/>
      <c r="HY314" s="409"/>
      <c r="HZ314" s="409"/>
      <c r="IA314" s="409"/>
      <c r="IB314" s="409"/>
      <c r="IC314" s="409"/>
      <c r="ID314" s="409"/>
      <c r="IE314" s="409"/>
      <c r="IF314" s="409"/>
      <c r="IG314" s="409"/>
      <c r="IH314" s="409"/>
      <c r="II314" s="409"/>
      <c r="IJ314" s="409"/>
      <c r="IK314" s="409"/>
      <c r="IL314" s="409"/>
      <c r="IM314" s="409"/>
      <c r="IN314" s="409"/>
      <c r="IO314" s="409"/>
      <c r="IP314" s="409"/>
      <c r="IQ314" s="409"/>
      <c r="IR314" s="409"/>
      <c r="IS314" s="409"/>
      <c r="IT314" s="409"/>
      <c r="IU314" s="409"/>
      <c r="IV314" s="409"/>
    </row>
    <row r="315" spans="1:256" s="404" customFormat="1" ht="30">
      <c r="A315" s="67">
        <v>306</v>
      </c>
      <c r="B315" s="493" t="s">
        <v>5001</v>
      </c>
      <c r="C315" s="491" t="s">
        <v>1584</v>
      </c>
      <c r="D315" s="494" t="s">
        <v>317</v>
      </c>
      <c r="E315" s="456" t="s">
        <v>4950</v>
      </c>
      <c r="F315" s="456" t="s">
        <v>4788</v>
      </c>
      <c r="G315" s="456" t="s">
        <v>4952</v>
      </c>
      <c r="H315" s="456" t="s">
        <v>4960</v>
      </c>
      <c r="I315" s="456" t="s">
        <v>311</v>
      </c>
      <c r="J315" s="435"/>
      <c r="K315" s="435"/>
      <c r="L315" s="338"/>
      <c r="M315" s="405"/>
      <c r="N315" s="409"/>
      <c r="O315" s="409"/>
      <c r="P315" s="409"/>
      <c r="Q315" s="409"/>
      <c r="R315" s="409"/>
      <c r="S315" s="409"/>
      <c r="T315" s="409"/>
      <c r="U315" s="409"/>
      <c r="V315" s="409"/>
      <c r="W315" s="409"/>
      <c r="X315" s="409"/>
      <c r="Y315" s="409"/>
      <c r="Z315" s="409"/>
      <c r="AA315" s="409"/>
      <c r="AB315" s="409"/>
      <c r="AC315" s="409"/>
      <c r="AD315" s="409"/>
      <c r="AE315" s="409"/>
      <c r="AF315" s="409"/>
      <c r="AG315" s="409"/>
      <c r="AH315" s="409"/>
      <c r="AI315" s="409"/>
      <c r="AJ315" s="409"/>
      <c r="AK315" s="409"/>
      <c r="AL315" s="409"/>
      <c r="AM315" s="409"/>
      <c r="AN315" s="409"/>
      <c r="AO315" s="409"/>
      <c r="AP315" s="409"/>
      <c r="AQ315" s="409"/>
      <c r="AR315" s="409"/>
      <c r="AS315" s="409"/>
      <c r="AT315" s="409"/>
      <c r="AU315" s="409"/>
      <c r="AV315" s="409"/>
      <c r="AW315" s="409"/>
      <c r="AX315" s="409"/>
      <c r="AY315" s="409"/>
      <c r="AZ315" s="409"/>
      <c r="BA315" s="409"/>
      <c r="BB315" s="409"/>
      <c r="BC315" s="409"/>
      <c r="BD315" s="409"/>
      <c r="BE315" s="409"/>
      <c r="BF315" s="409"/>
      <c r="BG315" s="409"/>
      <c r="BH315" s="409"/>
      <c r="BI315" s="409"/>
      <c r="BJ315" s="409"/>
      <c r="BK315" s="409"/>
      <c r="BL315" s="409"/>
      <c r="BM315" s="409"/>
      <c r="BN315" s="409"/>
      <c r="BO315" s="409"/>
      <c r="BP315" s="409"/>
      <c r="BQ315" s="409"/>
      <c r="BR315" s="409"/>
      <c r="BS315" s="409"/>
      <c r="BT315" s="409"/>
      <c r="BU315" s="409"/>
      <c r="BV315" s="409"/>
      <c r="BW315" s="409"/>
      <c r="BX315" s="409"/>
      <c r="BY315" s="409"/>
      <c r="BZ315" s="409"/>
      <c r="CA315" s="409"/>
      <c r="CB315" s="409"/>
      <c r="CC315" s="409"/>
      <c r="CD315" s="409"/>
      <c r="CE315" s="409"/>
      <c r="CF315" s="409"/>
      <c r="CG315" s="409"/>
      <c r="CH315" s="409"/>
      <c r="CI315" s="409"/>
      <c r="CJ315" s="409"/>
      <c r="CK315" s="409"/>
      <c r="CL315" s="409"/>
      <c r="CM315" s="409"/>
      <c r="CN315" s="409"/>
      <c r="CO315" s="409"/>
      <c r="CP315" s="409"/>
      <c r="CQ315" s="409"/>
      <c r="CR315" s="409"/>
      <c r="CS315" s="409"/>
      <c r="CT315" s="409"/>
      <c r="CU315" s="409"/>
      <c r="CV315" s="409"/>
      <c r="CW315" s="409"/>
      <c r="CX315" s="409"/>
      <c r="CY315" s="409"/>
      <c r="CZ315" s="409"/>
      <c r="DA315" s="409"/>
      <c r="DB315" s="409"/>
      <c r="DC315" s="409"/>
      <c r="DD315" s="409"/>
      <c r="DE315" s="409"/>
      <c r="DF315" s="409"/>
      <c r="DG315" s="409"/>
      <c r="DH315" s="409"/>
      <c r="DI315" s="409"/>
      <c r="DJ315" s="409"/>
      <c r="DK315" s="409"/>
      <c r="DL315" s="409"/>
      <c r="DM315" s="409"/>
      <c r="DN315" s="409"/>
      <c r="DO315" s="409"/>
      <c r="DP315" s="409"/>
      <c r="DQ315" s="409"/>
      <c r="DR315" s="409"/>
      <c r="DS315" s="409"/>
      <c r="DT315" s="409"/>
      <c r="DU315" s="409"/>
      <c r="DV315" s="409"/>
      <c r="DW315" s="409"/>
      <c r="DX315" s="409"/>
      <c r="DY315" s="409"/>
      <c r="DZ315" s="409"/>
      <c r="EA315" s="409"/>
      <c r="EB315" s="409"/>
      <c r="EC315" s="409"/>
      <c r="ED315" s="409"/>
      <c r="EE315" s="409"/>
      <c r="EF315" s="409"/>
      <c r="EG315" s="409"/>
      <c r="EH315" s="409"/>
      <c r="EI315" s="409"/>
      <c r="EJ315" s="409"/>
      <c r="EK315" s="409"/>
      <c r="EL315" s="409"/>
      <c r="EM315" s="409"/>
      <c r="EN315" s="409"/>
      <c r="EO315" s="409"/>
      <c r="EP315" s="409"/>
      <c r="EQ315" s="409"/>
      <c r="ER315" s="409"/>
      <c r="ES315" s="409"/>
      <c r="ET315" s="409"/>
      <c r="EU315" s="409"/>
      <c r="EV315" s="409"/>
      <c r="EW315" s="409"/>
      <c r="EX315" s="409"/>
      <c r="EY315" s="409"/>
      <c r="EZ315" s="409"/>
      <c r="FA315" s="409"/>
      <c r="FB315" s="409"/>
      <c r="FC315" s="409"/>
      <c r="FD315" s="409"/>
      <c r="FE315" s="409"/>
      <c r="FF315" s="409"/>
      <c r="FG315" s="409"/>
      <c r="FH315" s="409"/>
      <c r="FI315" s="409"/>
      <c r="FJ315" s="409"/>
      <c r="FK315" s="409"/>
      <c r="FL315" s="409"/>
      <c r="FM315" s="409"/>
      <c r="FN315" s="409"/>
      <c r="FO315" s="409"/>
      <c r="FP315" s="409"/>
      <c r="FQ315" s="409"/>
      <c r="FR315" s="409"/>
      <c r="FS315" s="409"/>
      <c r="FT315" s="409"/>
      <c r="FU315" s="409"/>
      <c r="FV315" s="409"/>
      <c r="FW315" s="409"/>
      <c r="FX315" s="409"/>
      <c r="FY315" s="409"/>
      <c r="FZ315" s="409"/>
      <c r="GA315" s="409"/>
      <c r="GB315" s="409"/>
      <c r="GC315" s="409"/>
      <c r="GD315" s="409"/>
      <c r="GE315" s="409"/>
      <c r="GF315" s="409"/>
      <c r="GG315" s="409"/>
      <c r="GH315" s="409"/>
      <c r="GI315" s="409"/>
      <c r="GJ315" s="409"/>
      <c r="GK315" s="409"/>
      <c r="GL315" s="409"/>
      <c r="GM315" s="409"/>
      <c r="GN315" s="409"/>
      <c r="GO315" s="409"/>
      <c r="GP315" s="409"/>
      <c r="GQ315" s="409"/>
      <c r="GR315" s="409"/>
      <c r="GS315" s="409"/>
      <c r="GT315" s="409"/>
      <c r="GU315" s="409"/>
      <c r="GV315" s="409"/>
      <c r="GW315" s="409"/>
      <c r="GX315" s="409"/>
      <c r="GY315" s="409"/>
      <c r="GZ315" s="409"/>
      <c r="HA315" s="409"/>
      <c r="HB315" s="409"/>
      <c r="HC315" s="409"/>
      <c r="HD315" s="409"/>
      <c r="HE315" s="409"/>
      <c r="HF315" s="409"/>
      <c r="HG315" s="409"/>
      <c r="HH315" s="409"/>
      <c r="HI315" s="409"/>
      <c r="HJ315" s="409"/>
      <c r="HK315" s="409"/>
      <c r="HL315" s="409"/>
      <c r="HM315" s="409"/>
      <c r="HN315" s="409"/>
      <c r="HO315" s="409"/>
      <c r="HP315" s="409"/>
      <c r="HQ315" s="409"/>
      <c r="HR315" s="409"/>
      <c r="HS315" s="409"/>
      <c r="HT315" s="409"/>
      <c r="HU315" s="409"/>
      <c r="HV315" s="409"/>
      <c r="HW315" s="409"/>
      <c r="HX315" s="409"/>
      <c r="HY315" s="409"/>
      <c r="HZ315" s="409"/>
      <c r="IA315" s="409"/>
      <c r="IB315" s="409"/>
      <c r="IC315" s="409"/>
      <c r="ID315" s="409"/>
      <c r="IE315" s="409"/>
      <c r="IF315" s="409"/>
      <c r="IG315" s="409"/>
      <c r="IH315" s="409"/>
      <c r="II315" s="409"/>
      <c r="IJ315" s="409"/>
      <c r="IK315" s="409"/>
      <c r="IL315" s="409"/>
      <c r="IM315" s="409"/>
      <c r="IN315" s="409"/>
      <c r="IO315" s="409"/>
      <c r="IP315" s="409"/>
      <c r="IQ315" s="409"/>
      <c r="IR315" s="409"/>
      <c r="IS315" s="409"/>
      <c r="IT315" s="409"/>
      <c r="IU315" s="409"/>
      <c r="IV315" s="409"/>
    </row>
    <row r="316" spans="1:256" s="404" customFormat="1" ht="30">
      <c r="A316" s="67">
        <v>307</v>
      </c>
      <c r="B316" s="493" t="s">
        <v>5003</v>
      </c>
      <c r="C316" s="491" t="s">
        <v>1584</v>
      </c>
      <c r="D316" s="494" t="s">
        <v>1622</v>
      </c>
      <c r="E316" s="456" t="s">
        <v>5579</v>
      </c>
      <c r="F316" s="456" t="s">
        <v>541</v>
      </c>
      <c r="G316" s="456" t="s">
        <v>5580</v>
      </c>
      <c r="H316" s="456" t="s">
        <v>5953</v>
      </c>
      <c r="I316" s="456" t="s">
        <v>311</v>
      </c>
      <c r="J316" s="435"/>
      <c r="K316" s="435"/>
      <c r="L316" s="338"/>
      <c r="M316" s="405"/>
      <c r="N316" s="409"/>
      <c r="O316" s="409"/>
      <c r="P316" s="409"/>
      <c r="Q316" s="409"/>
      <c r="R316" s="409"/>
      <c r="S316" s="409"/>
      <c r="T316" s="409"/>
      <c r="U316" s="409"/>
      <c r="V316" s="409"/>
      <c r="W316" s="409"/>
      <c r="X316" s="409"/>
      <c r="Y316" s="409"/>
      <c r="Z316" s="409"/>
      <c r="AA316" s="409"/>
      <c r="AB316" s="409"/>
      <c r="AC316" s="409"/>
      <c r="AD316" s="409"/>
      <c r="AE316" s="409"/>
      <c r="AF316" s="409"/>
      <c r="AG316" s="409"/>
      <c r="AH316" s="409"/>
      <c r="AI316" s="409"/>
      <c r="AJ316" s="409"/>
      <c r="AK316" s="409"/>
      <c r="AL316" s="409"/>
      <c r="AM316" s="409"/>
      <c r="AN316" s="409"/>
      <c r="AO316" s="409"/>
      <c r="AP316" s="409"/>
      <c r="AQ316" s="409"/>
      <c r="AR316" s="409"/>
      <c r="AS316" s="409"/>
      <c r="AT316" s="409"/>
      <c r="AU316" s="409"/>
      <c r="AV316" s="409"/>
      <c r="AW316" s="409"/>
      <c r="AX316" s="409"/>
      <c r="AY316" s="409"/>
      <c r="AZ316" s="409"/>
      <c r="BA316" s="409"/>
      <c r="BB316" s="409"/>
      <c r="BC316" s="409"/>
      <c r="BD316" s="409"/>
      <c r="BE316" s="409"/>
      <c r="BF316" s="409"/>
      <c r="BG316" s="409"/>
      <c r="BH316" s="409"/>
      <c r="BI316" s="409"/>
      <c r="BJ316" s="409"/>
      <c r="BK316" s="409"/>
      <c r="BL316" s="409"/>
      <c r="BM316" s="409"/>
      <c r="BN316" s="409"/>
      <c r="BO316" s="409"/>
      <c r="BP316" s="409"/>
      <c r="BQ316" s="409"/>
      <c r="BR316" s="409"/>
      <c r="BS316" s="409"/>
      <c r="BT316" s="409"/>
      <c r="BU316" s="409"/>
      <c r="BV316" s="409"/>
      <c r="BW316" s="409"/>
      <c r="BX316" s="409"/>
      <c r="BY316" s="409"/>
      <c r="BZ316" s="409"/>
      <c r="CA316" s="409"/>
      <c r="CB316" s="409"/>
      <c r="CC316" s="409"/>
      <c r="CD316" s="409"/>
      <c r="CE316" s="409"/>
      <c r="CF316" s="409"/>
      <c r="CG316" s="409"/>
      <c r="CH316" s="409"/>
      <c r="CI316" s="409"/>
      <c r="CJ316" s="409"/>
      <c r="CK316" s="409"/>
      <c r="CL316" s="409"/>
      <c r="CM316" s="409"/>
      <c r="CN316" s="409"/>
      <c r="CO316" s="409"/>
      <c r="CP316" s="409"/>
      <c r="CQ316" s="409"/>
      <c r="CR316" s="409"/>
      <c r="CS316" s="409"/>
      <c r="CT316" s="409"/>
      <c r="CU316" s="409"/>
      <c r="CV316" s="409"/>
      <c r="CW316" s="409"/>
      <c r="CX316" s="409"/>
      <c r="CY316" s="409"/>
      <c r="CZ316" s="409"/>
      <c r="DA316" s="409"/>
      <c r="DB316" s="409"/>
      <c r="DC316" s="409"/>
      <c r="DD316" s="409"/>
      <c r="DE316" s="409"/>
      <c r="DF316" s="409"/>
      <c r="DG316" s="409"/>
      <c r="DH316" s="409"/>
      <c r="DI316" s="409"/>
      <c r="DJ316" s="409"/>
      <c r="DK316" s="409"/>
      <c r="DL316" s="409"/>
      <c r="DM316" s="409"/>
      <c r="DN316" s="409"/>
      <c r="DO316" s="409"/>
      <c r="DP316" s="409"/>
      <c r="DQ316" s="409"/>
      <c r="DR316" s="409"/>
      <c r="DS316" s="409"/>
      <c r="DT316" s="409"/>
      <c r="DU316" s="409"/>
      <c r="DV316" s="409"/>
      <c r="DW316" s="409"/>
      <c r="DX316" s="409"/>
      <c r="DY316" s="409"/>
      <c r="DZ316" s="409"/>
      <c r="EA316" s="409"/>
      <c r="EB316" s="409"/>
      <c r="EC316" s="409"/>
      <c r="ED316" s="409"/>
      <c r="EE316" s="409"/>
      <c r="EF316" s="409"/>
      <c r="EG316" s="409"/>
      <c r="EH316" s="409"/>
      <c r="EI316" s="409"/>
      <c r="EJ316" s="409"/>
      <c r="EK316" s="409"/>
      <c r="EL316" s="409"/>
      <c r="EM316" s="409"/>
      <c r="EN316" s="409"/>
      <c r="EO316" s="409"/>
      <c r="EP316" s="409"/>
      <c r="EQ316" s="409"/>
      <c r="ER316" s="409"/>
      <c r="ES316" s="409"/>
      <c r="ET316" s="409"/>
      <c r="EU316" s="409"/>
      <c r="EV316" s="409"/>
      <c r="EW316" s="409"/>
      <c r="EX316" s="409"/>
      <c r="EY316" s="409"/>
      <c r="EZ316" s="409"/>
      <c r="FA316" s="409"/>
      <c r="FB316" s="409"/>
      <c r="FC316" s="409"/>
      <c r="FD316" s="409"/>
      <c r="FE316" s="409"/>
      <c r="FF316" s="409"/>
      <c r="FG316" s="409"/>
      <c r="FH316" s="409"/>
      <c r="FI316" s="409"/>
      <c r="FJ316" s="409"/>
      <c r="FK316" s="409"/>
      <c r="FL316" s="409"/>
      <c r="FM316" s="409"/>
      <c r="FN316" s="409"/>
      <c r="FO316" s="409"/>
      <c r="FP316" s="409"/>
      <c r="FQ316" s="409"/>
      <c r="FR316" s="409"/>
      <c r="FS316" s="409"/>
      <c r="FT316" s="409"/>
      <c r="FU316" s="409"/>
      <c r="FV316" s="409"/>
      <c r="FW316" s="409"/>
      <c r="FX316" s="409"/>
      <c r="FY316" s="409"/>
      <c r="FZ316" s="409"/>
      <c r="GA316" s="409"/>
      <c r="GB316" s="409"/>
      <c r="GC316" s="409"/>
      <c r="GD316" s="409"/>
      <c r="GE316" s="409"/>
      <c r="GF316" s="409"/>
      <c r="GG316" s="409"/>
      <c r="GH316" s="409"/>
      <c r="GI316" s="409"/>
      <c r="GJ316" s="409"/>
      <c r="GK316" s="409"/>
      <c r="GL316" s="409"/>
      <c r="GM316" s="409"/>
      <c r="GN316" s="409"/>
      <c r="GO316" s="409"/>
      <c r="GP316" s="409"/>
      <c r="GQ316" s="409"/>
      <c r="GR316" s="409"/>
      <c r="GS316" s="409"/>
      <c r="GT316" s="409"/>
      <c r="GU316" s="409"/>
      <c r="GV316" s="409"/>
      <c r="GW316" s="409"/>
      <c r="GX316" s="409"/>
      <c r="GY316" s="409"/>
      <c r="GZ316" s="409"/>
      <c r="HA316" s="409"/>
      <c r="HB316" s="409"/>
      <c r="HC316" s="409"/>
      <c r="HD316" s="409"/>
      <c r="HE316" s="409"/>
      <c r="HF316" s="409"/>
      <c r="HG316" s="409"/>
      <c r="HH316" s="409"/>
      <c r="HI316" s="409"/>
      <c r="HJ316" s="409"/>
      <c r="HK316" s="409"/>
      <c r="HL316" s="409"/>
      <c r="HM316" s="409"/>
      <c r="HN316" s="409"/>
      <c r="HO316" s="409"/>
      <c r="HP316" s="409"/>
      <c r="HQ316" s="409"/>
      <c r="HR316" s="409"/>
      <c r="HS316" s="409"/>
      <c r="HT316" s="409"/>
      <c r="HU316" s="409"/>
      <c r="HV316" s="409"/>
      <c r="HW316" s="409"/>
      <c r="HX316" s="409"/>
      <c r="HY316" s="409"/>
      <c r="HZ316" s="409"/>
      <c r="IA316" s="409"/>
      <c r="IB316" s="409"/>
      <c r="IC316" s="409"/>
      <c r="ID316" s="409"/>
      <c r="IE316" s="409"/>
      <c r="IF316" s="409"/>
      <c r="IG316" s="409"/>
      <c r="IH316" s="409"/>
      <c r="II316" s="409"/>
      <c r="IJ316" s="409"/>
      <c r="IK316" s="409"/>
      <c r="IL316" s="409"/>
      <c r="IM316" s="409"/>
      <c r="IN316" s="409"/>
      <c r="IO316" s="409"/>
      <c r="IP316" s="409"/>
      <c r="IQ316" s="409"/>
      <c r="IR316" s="409"/>
      <c r="IS316" s="409"/>
      <c r="IT316" s="409"/>
      <c r="IU316" s="409"/>
      <c r="IV316" s="409"/>
    </row>
    <row r="317" spans="1:256" s="404" customFormat="1" ht="30">
      <c r="A317" s="65">
        <v>308</v>
      </c>
      <c r="B317" s="493" t="s">
        <v>5003</v>
      </c>
      <c r="C317" s="491" t="s">
        <v>1584</v>
      </c>
      <c r="D317" s="494" t="s">
        <v>1622</v>
      </c>
      <c r="E317" s="456" t="s">
        <v>5581</v>
      </c>
      <c r="F317" s="456" t="s">
        <v>5408</v>
      </c>
      <c r="G317" s="456" t="s">
        <v>5582</v>
      </c>
      <c r="H317" s="456" t="s">
        <v>5954</v>
      </c>
      <c r="I317" s="456" t="s">
        <v>311</v>
      </c>
      <c r="J317" s="435"/>
      <c r="K317" s="435"/>
      <c r="L317" s="338"/>
      <c r="M317" s="405"/>
      <c r="N317" s="409"/>
      <c r="O317" s="409"/>
      <c r="P317" s="409"/>
      <c r="Q317" s="409"/>
      <c r="R317" s="409"/>
      <c r="S317" s="409"/>
      <c r="T317" s="409"/>
      <c r="U317" s="409"/>
      <c r="V317" s="409"/>
      <c r="W317" s="409"/>
      <c r="X317" s="409"/>
      <c r="Y317" s="409"/>
      <c r="Z317" s="409"/>
      <c r="AA317" s="409"/>
      <c r="AB317" s="409"/>
      <c r="AC317" s="409"/>
      <c r="AD317" s="409"/>
      <c r="AE317" s="409"/>
      <c r="AF317" s="409"/>
      <c r="AG317" s="409"/>
      <c r="AH317" s="409"/>
      <c r="AI317" s="409"/>
      <c r="AJ317" s="409"/>
      <c r="AK317" s="409"/>
      <c r="AL317" s="409"/>
      <c r="AM317" s="409"/>
      <c r="AN317" s="409"/>
      <c r="AO317" s="409"/>
      <c r="AP317" s="409"/>
      <c r="AQ317" s="409"/>
      <c r="AR317" s="409"/>
      <c r="AS317" s="409"/>
      <c r="AT317" s="409"/>
      <c r="AU317" s="409"/>
      <c r="AV317" s="409"/>
      <c r="AW317" s="409"/>
      <c r="AX317" s="409"/>
      <c r="AY317" s="409"/>
      <c r="AZ317" s="409"/>
      <c r="BA317" s="409"/>
      <c r="BB317" s="409"/>
      <c r="BC317" s="409"/>
      <c r="BD317" s="409"/>
      <c r="BE317" s="409"/>
      <c r="BF317" s="409"/>
      <c r="BG317" s="409"/>
      <c r="BH317" s="409"/>
      <c r="BI317" s="409"/>
      <c r="BJ317" s="409"/>
      <c r="BK317" s="409"/>
      <c r="BL317" s="409"/>
      <c r="BM317" s="409"/>
      <c r="BN317" s="409"/>
      <c r="BO317" s="409"/>
      <c r="BP317" s="409"/>
      <c r="BQ317" s="409"/>
      <c r="BR317" s="409"/>
      <c r="BS317" s="409"/>
      <c r="BT317" s="409"/>
      <c r="BU317" s="409"/>
      <c r="BV317" s="409"/>
      <c r="BW317" s="409"/>
      <c r="BX317" s="409"/>
      <c r="BY317" s="409"/>
      <c r="BZ317" s="409"/>
      <c r="CA317" s="409"/>
      <c r="CB317" s="409"/>
      <c r="CC317" s="409"/>
      <c r="CD317" s="409"/>
      <c r="CE317" s="409"/>
      <c r="CF317" s="409"/>
      <c r="CG317" s="409"/>
      <c r="CH317" s="409"/>
      <c r="CI317" s="409"/>
      <c r="CJ317" s="409"/>
      <c r="CK317" s="409"/>
      <c r="CL317" s="409"/>
      <c r="CM317" s="409"/>
      <c r="CN317" s="409"/>
      <c r="CO317" s="409"/>
      <c r="CP317" s="409"/>
      <c r="CQ317" s="409"/>
      <c r="CR317" s="409"/>
      <c r="CS317" s="409"/>
      <c r="CT317" s="409"/>
      <c r="CU317" s="409"/>
      <c r="CV317" s="409"/>
      <c r="CW317" s="409"/>
      <c r="CX317" s="409"/>
      <c r="CY317" s="409"/>
      <c r="CZ317" s="409"/>
      <c r="DA317" s="409"/>
      <c r="DB317" s="409"/>
      <c r="DC317" s="409"/>
      <c r="DD317" s="409"/>
      <c r="DE317" s="409"/>
      <c r="DF317" s="409"/>
      <c r="DG317" s="409"/>
      <c r="DH317" s="409"/>
      <c r="DI317" s="409"/>
      <c r="DJ317" s="409"/>
      <c r="DK317" s="409"/>
      <c r="DL317" s="409"/>
      <c r="DM317" s="409"/>
      <c r="DN317" s="409"/>
      <c r="DO317" s="409"/>
      <c r="DP317" s="409"/>
      <c r="DQ317" s="409"/>
      <c r="DR317" s="409"/>
      <c r="DS317" s="409"/>
      <c r="DT317" s="409"/>
      <c r="DU317" s="409"/>
      <c r="DV317" s="409"/>
      <c r="DW317" s="409"/>
      <c r="DX317" s="409"/>
      <c r="DY317" s="409"/>
      <c r="DZ317" s="409"/>
      <c r="EA317" s="409"/>
      <c r="EB317" s="409"/>
      <c r="EC317" s="409"/>
      <c r="ED317" s="409"/>
      <c r="EE317" s="409"/>
      <c r="EF317" s="409"/>
      <c r="EG317" s="409"/>
      <c r="EH317" s="409"/>
      <c r="EI317" s="409"/>
      <c r="EJ317" s="409"/>
      <c r="EK317" s="409"/>
      <c r="EL317" s="409"/>
      <c r="EM317" s="409"/>
      <c r="EN317" s="409"/>
      <c r="EO317" s="409"/>
      <c r="EP317" s="409"/>
      <c r="EQ317" s="409"/>
      <c r="ER317" s="409"/>
      <c r="ES317" s="409"/>
      <c r="ET317" s="409"/>
      <c r="EU317" s="409"/>
      <c r="EV317" s="409"/>
      <c r="EW317" s="409"/>
      <c r="EX317" s="409"/>
      <c r="EY317" s="409"/>
      <c r="EZ317" s="409"/>
      <c r="FA317" s="409"/>
      <c r="FB317" s="409"/>
      <c r="FC317" s="409"/>
      <c r="FD317" s="409"/>
      <c r="FE317" s="409"/>
      <c r="FF317" s="409"/>
      <c r="FG317" s="409"/>
      <c r="FH317" s="409"/>
      <c r="FI317" s="409"/>
      <c r="FJ317" s="409"/>
      <c r="FK317" s="409"/>
      <c r="FL317" s="409"/>
      <c r="FM317" s="409"/>
      <c r="FN317" s="409"/>
      <c r="FO317" s="409"/>
      <c r="FP317" s="409"/>
      <c r="FQ317" s="409"/>
      <c r="FR317" s="409"/>
      <c r="FS317" s="409"/>
      <c r="FT317" s="409"/>
      <c r="FU317" s="409"/>
      <c r="FV317" s="409"/>
      <c r="FW317" s="409"/>
      <c r="FX317" s="409"/>
      <c r="FY317" s="409"/>
      <c r="FZ317" s="409"/>
      <c r="GA317" s="409"/>
      <c r="GB317" s="409"/>
      <c r="GC317" s="409"/>
      <c r="GD317" s="409"/>
      <c r="GE317" s="409"/>
      <c r="GF317" s="409"/>
      <c r="GG317" s="409"/>
      <c r="GH317" s="409"/>
      <c r="GI317" s="409"/>
      <c r="GJ317" s="409"/>
      <c r="GK317" s="409"/>
      <c r="GL317" s="409"/>
      <c r="GM317" s="409"/>
      <c r="GN317" s="409"/>
      <c r="GO317" s="409"/>
      <c r="GP317" s="409"/>
      <c r="GQ317" s="409"/>
      <c r="GR317" s="409"/>
      <c r="GS317" s="409"/>
      <c r="GT317" s="409"/>
      <c r="GU317" s="409"/>
      <c r="GV317" s="409"/>
      <c r="GW317" s="409"/>
      <c r="GX317" s="409"/>
      <c r="GY317" s="409"/>
      <c r="GZ317" s="409"/>
      <c r="HA317" s="409"/>
      <c r="HB317" s="409"/>
      <c r="HC317" s="409"/>
      <c r="HD317" s="409"/>
      <c r="HE317" s="409"/>
      <c r="HF317" s="409"/>
      <c r="HG317" s="409"/>
      <c r="HH317" s="409"/>
      <c r="HI317" s="409"/>
      <c r="HJ317" s="409"/>
      <c r="HK317" s="409"/>
      <c r="HL317" s="409"/>
      <c r="HM317" s="409"/>
      <c r="HN317" s="409"/>
      <c r="HO317" s="409"/>
      <c r="HP317" s="409"/>
      <c r="HQ317" s="409"/>
      <c r="HR317" s="409"/>
      <c r="HS317" s="409"/>
      <c r="HT317" s="409"/>
      <c r="HU317" s="409"/>
      <c r="HV317" s="409"/>
      <c r="HW317" s="409"/>
      <c r="HX317" s="409"/>
      <c r="HY317" s="409"/>
      <c r="HZ317" s="409"/>
      <c r="IA317" s="409"/>
      <c r="IB317" s="409"/>
      <c r="IC317" s="409"/>
      <c r="ID317" s="409"/>
      <c r="IE317" s="409"/>
      <c r="IF317" s="409"/>
      <c r="IG317" s="409"/>
      <c r="IH317" s="409"/>
      <c r="II317" s="409"/>
      <c r="IJ317" s="409"/>
      <c r="IK317" s="409"/>
      <c r="IL317" s="409"/>
      <c r="IM317" s="409"/>
      <c r="IN317" s="409"/>
      <c r="IO317" s="409"/>
      <c r="IP317" s="409"/>
      <c r="IQ317" s="409"/>
      <c r="IR317" s="409"/>
      <c r="IS317" s="409"/>
      <c r="IT317" s="409"/>
      <c r="IU317" s="409"/>
      <c r="IV317" s="409"/>
    </row>
    <row r="318" spans="1:256" s="404" customFormat="1" ht="30">
      <c r="A318" s="67">
        <v>309</v>
      </c>
      <c r="B318" s="490" t="s">
        <v>5004</v>
      </c>
      <c r="C318" s="491" t="s">
        <v>1584</v>
      </c>
      <c r="D318" s="492" t="s">
        <v>1594</v>
      </c>
      <c r="E318" s="489" t="s">
        <v>388</v>
      </c>
      <c r="F318" s="489" t="s">
        <v>5583</v>
      </c>
      <c r="G318" s="489" t="s">
        <v>5584</v>
      </c>
      <c r="H318" s="489" t="s">
        <v>5955</v>
      </c>
      <c r="I318" s="489" t="s">
        <v>1595</v>
      </c>
      <c r="J318" s="435"/>
      <c r="K318" s="435"/>
      <c r="L318" s="338"/>
      <c r="M318" s="405"/>
      <c r="N318" s="409"/>
      <c r="O318" s="409"/>
      <c r="P318" s="409"/>
      <c r="Q318" s="409"/>
      <c r="R318" s="409"/>
      <c r="S318" s="409"/>
      <c r="T318" s="409"/>
      <c r="U318" s="409"/>
      <c r="V318" s="409"/>
      <c r="W318" s="409"/>
      <c r="X318" s="409"/>
      <c r="Y318" s="409"/>
      <c r="Z318" s="409"/>
      <c r="AA318" s="409"/>
      <c r="AB318" s="409"/>
      <c r="AC318" s="409"/>
      <c r="AD318" s="409"/>
      <c r="AE318" s="409"/>
      <c r="AF318" s="409"/>
      <c r="AG318" s="409"/>
      <c r="AH318" s="409"/>
      <c r="AI318" s="409"/>
      <c r="AJ318" s="409"/>
      <c r="AK318" s="409"/>
      <c r="AL318" s="409"/>
      <c r="AM318" s="409"/>
      <c r="AN318" s="409"/>
      <c r="AO318" s="409"/>
      <c r="AP318" s="409"/>
      <c r="AQ318" s="409"/>
      <c r="AR318" s="409"/>
      <c r="AS318" s="409"/>
      <c r="AT318" s="409"/>
      <c r="AU318" s="409"/>
      <c r="AV318" s="409"/>
      <c r="AW318" s="409"/>
      <c r="AX318" s="409"/>
      <c r="AY318" s="409"/>
      <c r="AZ318" s="409"/>
      <c r="BA318" s="409"/>
      <c r="BB318" s="409"/>
      <c r="BC318" s="409"/>
      <c r="BD318" s="409"/>
      <c r="BE318" s="409"/>
      <c r="BF318" s="409"/>
      <c r="BG318" s="409"/>
      <c r="BH318" s="409"/>
      <c r="BI318" s="409"/>
      <c r="BJ318" s="409"/>
      <c r="BK318" s="409"/>
      <c r="BL318" s="409"/>
      <c r="BM318" s="409"/>
      <c r="BN318" s="409"/>
      <c r="BO318" s="409"/>
      <c r="BP318" s="409"/>
      <c r="BQ318" s="409"/>
      <c r="BR318" s="409"/>
      <c r="BS318" s="409"/>
      <c r="BT318" s="409"/>
      <c r="BU318" s="409"/>
      <c r="BV318" s="409"/>
      <c r="BW318" s="409"/>
      <c r="BX318" s="409"/>
      <c r="BY318" s="409"/>
      <c r="BZ318" s="409"/>
      <c r="CA318" s="409"/>
      <c r="CB318" s="409"/>
      <c r="CC318" s="409"/>
      <c r="CD318" s="409"/>
      <c r="CE318" s="409"/>
      <c r="CF318" s="409"/>
      <c r="CG318" s="409"/>
      <c r="CH318" s="409"/>
      <c r="CI318" s="409"/>
      <c r="CJ318" s="409"/>
      <c r="CK318" s="409"/>
      <c r="CL318" s="409"/>
      <c r="CM318" s="409"/>
      <c r="CN318" s="409"/>
      <c r="CO318" s="409"/>
      <c r="CP318" s="409"/>
      <c r="CQ318" s="409"/>
      <c r="CR318" s="409"/>
      <c r="CS318" s="409"/>
      <c r="CT318" s="409"/>
      <c r="CU318" s="409"/>
      <c r="CV318" s="409"/>
      <c r="CW318" s="409"/>
      <c r="CX318" s="409"/>
      <c r="CY318" s="409"/>
      <c r="CZ318" s="409"/>
      <c r="DA318" s="409"/>
      <c r="DB318" s="409"/>
      <c r="DC318" s="409"/>
      <c r="DD318" s="409"/>
      <c r="DE318" s="409"/>
      <c r="DF318" s="409"/>
      <c r="DG318" s="409"/>
      <c r="DH318" s="409"/>
      <c r="DI318" s="409"/>
      <c r="DJ318" s="409"/>
      <c r="DK318" s="409"/>
      <c r="DL318" s="409"/>
      <c r="DM318" s="409"/>
      <c r="DN318" s="409"/>
      <c r="DO318" s="409"/>
      <c r="DP318" s="409"/>
      <c r="DQ318" s="409"/>
      <c r="DR318" s="409"/>
      <c r="DS318" s="409"/>
      <c r="DT318" s="409"/>
      <c r="DU318" s="409"/>
      <c r="DV318" s="409"/>
      <c r="DW318" s="409"/>
      <c r="DX318" s="409"/>
      <c r="DY318" s="409"/>
      <c r="DZ318" s="409"/>
      <c r="EA318" s="409"/>
      <c r="EB318" s="409"/>
      <c r="EC318" s="409"/>
      <c r="ED318" s="409"/>
      <c r="EE318" s="409"/>
      <c r="EF318" s="409"/>
      <c r="EG318" s="409"/>
      <c r="EH318" s="409"/>
      <c r="EI318" s="409"/>
      <c r="EJ318" s="409"/>
      <c r="EK318" s="409"/>
      <c r="EL318" s="409"/>
      <c r="EM318" s="409"/>
      <c r="EN318" s="409"/>
      <c r="EO318" s="409"/>
      <c r="EP318" s="409"/>
      <c r="EQ318" s="409"/>
      <c r="ER318" s="409"/>
      <c r="ES318" s="409"/>
      <c r="ET318" s="409"/>
      <c r="EU318" s="409"/>
      <c r="EV318" s="409"/>
      <c r="EW318" s="409"/>
      <c r="EX318" s="409"/>
      <c r="EY318" s="409"/>
      <c r="EZ318" s="409"/>
      <c r="FA318" s="409"/>
      <c r="FB318" s="409"/>
      <c r="FC318" s="409"/>
      <c r="FD318" s="409"/>
      <c r="FE318" s="409"/>
      <c r="FF318" s="409"/>
      <c r="FG318" s="409"/>
      <c r="FH318" s="409"/>
      <c r="FI318" s="409"/>
      <c r="FJ318" s="409"/>
      <c r="FK318" s="409"/>
      <c r="FL318" s="409"/>
      <c r="FM318" s="409"/>
      <c r="FN318" s="409"/>
      <c r="FO318" s="409"/>
      <c r="FP318" s="409"/>
      <c r="FQ318" s="409"/>
      <c r="FR318" s="409"/>
      <c r="FS318" s="409"/>
      <c r="FT318" s="409"/>
      <c r="FU318" s="409"/>
      <c r="FV318" s="409"/>
      <c r="FW318" s="409"/>
      <c r="FX318" s="409"/>
      <c r="FY318" s="409"/>
      <c r="FZ318" s="409"/>
      <c r="GA318" s="409"/>
      <c r="GB318" s="409"/>
      <c r="GC318" s="409"/>
      <c r="GD318" s="409"/>
      <c r="GE318" s="409"/>
      <c r="GF318" s="409"/>
      <c r="GG318" s="409"/>
      <c r="GH318" s="409"/>
      <c r="GI318" s="409"/>
      <c r="GJ318" s="409"/>
      <c r="GK318" s="409"/>
      <c r="GL318" s="409"/>
      <c r="GM318" s="409"/>
      <c r="GN318" s="409"/>
      <c r="GO318" s="409"/>
      <c r="GP318" s="409"/>
      <c r="GQ318" s="409"/>
      <c r="GR318" s="409"/>
      <c r="GS318" s="409"/>
      <c r="GT318" s="409"/>
      <c r="GU318" s="409"/>
      <c r="GV318" s="409"/>
      <c r="GW318" s="409"/>
      <c r="GX318" s="409"/>
      <c r="GY318" s="409"/>
      <c r="GZ318" s="409"/>
      <c r="HA318" s="409"/>
      <c r="HB318" s="409"/>
      <c r="HC318" s="409"/>
      <c r="HD318" s="409"/>
      <c r="HE318" s="409"/>
      <c r="HF318" s="409"/>
      <c r="HG318" s="409"/>
      <c r="HH318" s="409"/>
      <c r="HI318" s="409"/>
      <c r="HJ318" s="409"/>
      <c r="HK318" s="409"/>
      <c r="HL318" s="409"/>
      <c r="HM318" s="409"/>
      <c r="HN318" s="409"/>
      <c r="HO318" s="409"/>
      <c r="HP318" s="409"/>
      <c r="HQ318" s="409"/>
      <c r="HR318" s="409"/>
      <c r="HS318" s="409"/>
      <c r="HT318" s="409"/>
      <c r="HU318" s="409"/>
      <c r="HV318" s="409"/>
      <c r="HW318" s="409"/>
      <c r="HX318" s="409"/>
      <c r="HY318" s="409"/>
      <c r="HZ318" s="409"/>
      <c r="IA318" s="409"/>
      <c r="IB318" s="409"/>
      <c r="IC318" s="409"/>
      <c r="ID318" s="409"/>
      <c r="IE318" s="409"/>
      <c r="IF318" s="409"/>
      <c r="IG318" s="409"/>
      <c r="IH318" s="409"/>
      <c r="II318" s="409"/>
      <c r="IJ318" s="409"/>
      <c r="IK318" s="409"/>
      <c r="IL318" s="409"/>
      <c r="IM318" s="409"/>
      <c r="IN318" s="409"/>
      <c r="IO318" s="409"/>
      <c r="IP318" s="409"/>
      <c r="IQ318" s="409"/>
      <c r="IR318" s="409"/>
      <c r="IS318" s="409"/>
      <c r="IT318" s="409"/>
      <c r="IU318" s="409"/>
      <c r="IV318" s="409"/>
    </row>
    <row r="319" spans="1:256" s="404" customFormat="1" ht="30">
      <c r="A319" s="65">
        <v>310</v>
      </c>
      <c r="B319" s="493" t="s">
        <v>5005</v>
      </c>
      <c r="C319" s="491" t="s">
        <v>1584</v>
      </c>
      <c r="D319" s="494" t="s">
        <v>1647</v>
      </c>
      <c r="E319" s="456" t="s">
        <v>5585</v>
      </c>
      <c r="F319" s="456" t="s">
        <v>5531</v>
      </c>
      <c r="G319" s="456" t="s">
        <v>5586</v>
      </c>
      <c r="H319" s="456" t="s">
        <v>5956</v>
      </c>
      <c r="I319" s="456" t="s">
        <v>311</v>
      </c>
      <c r="J319" s="435"/>
      <c r="K319" s="435"/>
      <c r="L319" s="338"/>
      <c r="M319" s="405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  <c r="AA319" s="409"/>
      <c r="AB319" s="409"/>
      <c r="AC319" s="409"/>
      <c r="AD319" s="409"/>
      <c r="AE319" s="409"/>
      <c r="AF319" s="409"/>
      <c r="AG319" s="409"/>
      <c r="AH319" s="409"/>
      <c r="AI319" s="409"/>
      <c r="AJ319" s="409"/>
      <c r="AK319" s="409"/>
      <c r="AL319" s="409"/>
      <c r="AM319" s="409"/>
      <c r="AN319" s="409"/>
      <c r="AO319" s="409"/>
      <c r="AP319" s="409"/>
      <c r="AQ319" s="409"/>
      <c r="AR319" s="409"/>
      <c r="AS319" s="409"/>
      <c r="AT319" s="409"/>
      <c r="AU319" s="409"/>
      <c r="AV319" s="409"/>
      <c r="AW319" s="409"/>
      <c r="AX319" s="409"/>
      <c r="AY319" s="409"/>
      <c r="AZ319" s="409"/>
      <c r="BA319" s="409"/>
      <c r="BB319" s="409"/>
      <c r="BC319" s="409"/>
      <c r="BD319" s="409"/>
      <c r="BE319" s="409"/>
      <c r="BF319" s="409"/>
      <c r="BG319" s="409"/>
      <c r="BH319" s="409"/>
      <c r="BI319" s="409"/>
      <c r="BJ319" s="409"/>
      <c r="BK319" s="409"/>
      <c r="BL319" s="409"/>
      <c r="BM319" s="409"/>
      <c r="BN319" s="409"/>
      <c r="BO319" s="409"/>
      <c r="BP319" s="409"/>
      <c r="BQ319" s="409"/>
      <c r="BR319" s="409"/>
      <c r="BS319" s="409"/>
      <c r="BT319" s="409"/>
      <c r="BU319" s="409"/>
      <c r="BV319" s="409"/>
      <c r="BW319" s="409"/>
      <c r="BX319" s="409"/>
      <c r="BY319" s="409"/>
      <c r="BZ319" s="409"/>
      <c r="CA319" s="409"/>
      <c r="CB319" s="409"/>
      <c r="CC319" s="409"/>
      <c r="CD319" s="409"/>
      <c r="CE319" s="409"/>
      <c r="CF319" s="409"/>
      <c r="CG319" s="409"/>
      <c r="CH319" s="409"/>
      <c r="CI319" s="409"/>
      <c r="CJ319" s="409"/>
      <c r="CK319" s="409"/>
      <c r="CL319" s="409"/>
      <c r="CM319" s="409"/>
      <c r="CN319" s="409"/>
      <c r="CO319" s="409"/>
      <c r="CP319" s="409"/>
      <c r="CQ319" s="409"/>
      <c r="CR319" s="409"/>
      <c r="CS319" s="409"/>
      <c r="CT319" s="409"/>
      <c r="CU319" s="409"/>
      <c r="CV319" s="409"/>
      <c r="CW319" s="409"/>
      <c r="CX319" s="409"/>
      <c r="CY319" s="409"/>
      <c r="CZ319" s="409"/>
      <c r="DA319" s="409"/>
      <c r="DB319" s="409"/>
      <c r="DC319" s="409"/>
      <c r="DD319" s="409"/>
      <c r="DE319" s="409"/>
      <c r="DF319" s="409"/>
      <c r="DG319" s="409"/>
      <c r="DH319" s="409"/>
      <c r="DI319" s="409"/>
      <c r="DJ319" s="409"/>
      <c r="DK319" s="409"/>
      <c r="DL319" s="409"/>
      <c r="DM319" s="409"/>
      <c r="DN319" s="409"/>
      <c r="DO319" s="409"/>
      <c r="DP319" s="409"/>
      <c r="DQ319" s="409"/>
      <c r="DR319" s="409"/>
      <c r="DS319" s="409"/>
      <c r="DT319" s="409"/>
      <c r="DU319" s="409"/>
      <c r="DV319" s="409"/>
      <c r="DW319" s="409"/>
      <c r="DX319" s="409"/>
      <c r="DY319" s="409"/>
      <c r="DZ319" s="409"/>
      <c r="EA319" s="409"/>
      <c r="EB319" s="409"/>
      <c r="EC319" s="409"/>
      <c r="ED319" s="409"/>
      <c r="EE319" s="409"/>
      <c r="EF319" s="409"/>
      <c r="EG319" s="409"/>
      <c r="EH319" s="409"/>
      <c r="EI319" s="409"/>
      <c r="EJ319" s="409"/>
      <c r="EK319" s="409"/>
      <c r="EL319" s="409"/>
      <c r="EM319" s="409"/>
      <c r="EN319" s="409"/>
      <c r="EO319" s="409"/>
      <c r="EP319" s="409"/>
      <c r="EQ319" s="409"/>
      <c r="ER319" s="409"/>
      <c r="ES319" s="409"/>
      <c r="ET319" s="409"/>
      <c r="EU319" s="409"/>
      <c r="EV319" s="409"/>
      <c r="EW319" s="409"/>
      <c r="EX319" s="409"/>
      <c r="EY319" s="409"/>
      <c r="EZ319" s="409"/>
      <c r="FA319" s="409"/>
      <c r="FB319" s="409"/>
      <c r="FC319" s="409"/>
      <c r="FD319" s="409"/>
      <c r="FE319" s="409"/>
      <c r="FF319" s="409"/>
      <c r="FG319" s="409"/>
      <c r="FH319" s="409"/>
      <c r="FI319" s="409"/>
      <c r="FJ319" s="409"/>
      <c r="FK319" s="409"/>
      <c r="FL319" s="409"/>
      <c r="FM319" s="409"/>
      <c r="FN319" s="409"/>
      <c r="FO319" s="409"/>
      <c r="FP319" s="409"/>
      <c r="FQ319" s="409"/>
      <c r="FR319" s="409"/>
      <c r="FS319" s="409"/>
      <c r="FT319" s="409"/>
      <c r="FU319" s="409"/>
      <c r="FV319" s="409"/>
      <c r="FW319" s="409"/>
      <c r="FX319" s="409"/>
      <c r="FY319" s="409"/>
      <c r="FZ319" s="409"/>
      <c r="GA319" s="409"/>
      <c r="GB319" s="409"/>
      <c r="GC319" s="409"/>
      <c r="GD319" s="409"/>
      <c r="GE319" s="409"/>
      <c r="GF319" s="409"/>
      <c r="GG319" s="409"/>
      <c r="GH319" s="409"/>
      <c r="GI319" s="409"/>
      <c r="GJ319" s="409"/>
      <c r="GK319" s="409"/>
      <c r="GL319" s="409"/>
      <c r="GM319" s="409"/>
      <c r="GN319" s="409"/>
      <c r="GO319" s="409"/>
      <c r="GP319" s="409"/>
      <c r="GQ319" s="409"/>
      <c r="GR319" s="409"/>
      <c r="GS319" s="409"/>
      <c r="GT319" s="409"/>
      <c r="GU319" s="409"/>
      <c r="GV319" s="409"/>
      <c r="GW319" s="409"/>
      <c r="GX319" s="409"/>
      <c r="GY319" s="409"/>
      <c r="GZ319" s="409"/>
      <c r="HA319" s="409"/>
      <c r="HB319" s="409"/>
      <c r="HC319" s="409"/>
      <c r="HD319" s="409"/>
      <c r="HE319" s="409"/>
      <c r="HF319" s="409"/>
      <c r="HG319" s="409"/>
      <c r="HH319" s="409"/>
      <c r="HI319" s="409"/>
      <c r="HJ319" s="409"/>
      <c r="HK319" s="409"/>
      <c r="HL319" s="409"/>
      <c r="HM319" s="409"/>
      <c r="HN319" s="409"/>
      <c r="HO319" s="409"/>
      <c r="HP319" s="409"/>
      <c r="HQ319" s="409"/>
      <c r="HR319" s="409"/>
      <c r="HS319" s="409"/>
      <c r="HT319" s="409"/>
      <c r="HU319" s="409"/>
      <c r="HV319" s="409"/>
      <c r="HW319" s="409"/>
      <c r="HX319" s="409"/>
      <c r="HY319" s="409"/>
      <c r="HZ319" s="409"/>
      <c r="IA319" s="409"/>
      <c r="IB319" s="409"/>
      <c r="IC319" s="409"/>
      <c r="ID319" s="409"/>
      <c r="IE319" s="409"/>
      <c r="IF319" s="409"/>
      <c r="IG319" s="409"/>
      <c r="IH319" s="409"/>
      <c r="II319" s="409"/>
      <c r="IJ319" s="409"/>
      <c r="IK319" s="409"/>
      <c r="IL319" s="409"/>
      <c r="IM319" s="409"/>
      <c r="IN319" s="409"/>
      <c r="IO319" s="409"/>
      <c r="IP319" s="409"/>
      <c r="IQ319" s="409"/>
      <c r="IR319" s="409"/>
      <c r="IS319" s="409"/>
      <c r="IT319" s="409"/>
      <c r="IU319" s="409"/>
      <c r="IV319" s="409"/>
    </row>
    <row r="320" spans="1:256" s="404" customFormat="1" ht="30">
      <c r="A320" s="67">
        <v>311</v>
      </c>
      <c r="B320" s="493" t="s">
        <v>5005</v>
      </c>
      <c r="C320" s="491" t="s">
        <v>1584</v>
      </c>
      <c r="D320" s="494" t="s">
        <v>817</v>
      </c>
      <c r="E320" s="456" t="s">
        <v>5587</v>
      </c>
      <c r="F320" s="456" t="s">
        <v>5175</v>
      </c>
      <c r="G320" s="456" t="s">
        <v>5588</v>
      </c>
      <c r="H320" s="456" t="s">
        <v>5957</v>
      </c>
      <c r="I320" s="456" t="s">
        <v>311</v>
      </c>
      <c r="J320" s="435"/>
      <c r="K320" s="435"/>
      <c r="L320" s="338"/>
      <c r="M320" s="405"/>
      <c r="N320" s="409"/>
      <c r="O320" s="409"/>
      <c r="P320" s="409"/>
      <c r="Q320" s="409"/>
      <c r="R320" s="409"/>
      <c r="S320" s="409"/>
      <c r="T320" s="409"/>
      <c r="U320" s="409"/>
      <c r="V320" s="409"/>
      <c r="W320" s="409"/>
      <c r="X320" s="409"/>
      <c r="Y320" s="409"/>
      <c r="Z320" s="409"/>
      <c r="AA320" s="409"/>
      <c r="AB320" s="409"/>
      <c r="AC320" s="409"/>
      <c r="AD320" s="409"/>
      <c r="AE320" s="409"/>
      <c r="AF320" s="409"/>
      <c r="AG320" s="409"/>
      <c r="AH320" s="409"/>
      <c r="AI320" s="409"/>
      <c r="AJ320" s="409"/>
      <c r="AK320" s="409"/>
      <c r="AL320" s="409"/>
      <c r="AM320" s="409"/>
      <c r="AN320" s="409"/>
      <c r="AO320" s="409"/>
      <c r="AP320" s="409"/>
      <c r="AQ320" s="409"/>
      <c r="AR320" s="409"/>
      <c r="AS320" s="409"/>
      <c r="AT320" s="409"/>
      <c r="AU320" s="409"/>
      <c r="AV320" s="409"/>
      <c r="AW320" s="409"/>
      <c r="AX320" s="409"/>
      <c r="AY320" s="409"/>
      <c r="AZ320" s="409"/>
      <c r="BA320" s="409"/>
      <c r="BB320" s="409"/>
      <c r="BC320" s="409"/>
      <c r="BD320" s="409"/>
      <c r="BE320" s="409"/>
      <c r="BF320" s="409"/>
      <c r="BG320" s="409"/>
      <c r="BH320" s="409"/>
      <c r="BI320" s="409"/>
      <c r="BJ320" s="409"/>
      <c r="BK320" s="409"/>
      <c r="BL320" s="409"/>
      <c r="BM320" s="409"/>
      <c r="BN320" s="409"/>
      <c r="BO320" s="409"/>
      <c r="BP320" s="409"/>
      <c r="BQ320" s="409"/>
      <c r="BR320" s="409"/>
      <c r="BS320" s="409"/>
      <c r="BT320" s="409"/>
      <c r="BU320" s="409"/>
      <c r="BV320" s="409"/>
      <c r="BW320" s="409"/>
      <c r="BX320" s="409"/>
      <c r="BY320" s="409"/>
      <c r="BZ320" s="409"/>
      <c r="CA320" s="409"/>
      <c r="CB320" s="409"/>
      <c r="CC320" s="409"/>
      <c r="CD320" s="409"/>
      <c r="CE320" s="409"/>
      <c r="CF320" s="409"/>
      <c r="CG320" s="409"/>
      <c r="CH320" s="409"/>
      <c r="CI320" s="409"/>
      <c r="CJ320" s="409"/>
      <c r="CK320" s="409"/>
      <c r="CL320" s="409"/>
      <c r="CM320" s="409"/>
      <c r="CN320" s="409"/>
      <c r="CO320" s="409"/>
      <c r="CP320" s="409"/>
      <c r="CQ320" s="409"/>
      <c r="CR320" s="409"/>
      <c r="CS320" s="409"/>
      <c r="CT320" s="409"/>
      <c r="CU320" s="409"/>
      <c r="CV320" s="409"/>
      <c r="CW320" s="409"/>
      <c r="CX320" s="409"/>
      <c r="CY320" s="409"/>
      <c r="CZ320" s="409"/>
      <c r="DA320" s="409"/>
      <c r="DB320" s="409"/>
      <c r="DC320" s="409"/>
      <c r="DD320" s="409"/>
      <c r="DE320" s="409"/>
      <c r="DF320" s="409"/>
      <c r="DG320" s="409"/>
      <c r="DH320" s="409"/>
      <c r="DI320" s="409"/>
      <c r="DJ320" s="409"/>
      <c r="DK320" s="409"/>
      <c r="DL320" s="409"/>
      <c r="DM320" s="409"/>
      <c r="DN320" s="409"/>
      <c r="DO320" s="409"/>
      <c r="DP320" s="409"/>
      <c r="DQ320" s="409"/>
      <c r="DR320" s="409"/>
      <c r="DS320" s="409"/>
      <c r="DT320" s="409"/>
      <c r="DU320" s="409"/>
      <c r="DV320" s="409"/>
      <c r="DW320" s="409"/>
      <c r="DX320" s="409"/>
      <c r="DY320" s="409"/>
      <c r="DZ320" s="409"/>
      <c r="EA320" s="409"/>
      <c r="EB320" s="409"/>
      <c r="EC320" s="409"/>
      <c r="ED320" s="409"/>
      <c r="EE320" s="409"/>
      <c r="EF320" s="409"/>
      <c r="EG320" s="409"/>
      <c r="EH320" s="409"/>
      <c r="EI320" s="409"/>
      <c r="EJ320" s="409"/>
      <c r="EK320" s="409"/>
      <c r="EL320" s="409"/>
      <c r="EM320" s="409"/>
      <c r="EN320" s="409"/>
      <c r="EO320" s="409"/>
      <c r="EP320" s="409"/>
      <c r="EQ320" s="409"/>
      <c r="ER320" s="409"/>
      <c r="ES320" s="409"/>
      <c r="ET320" s="409"/>
      <c r="EU320" s="409"/>
      <c r="EV320" s="409"/>
      <c r="EW320" s="409"/>
      <c r="EX320" s="409"/>
      <c r="EY320" s="409"/>
      <c r="EZ320" s="409"/>
      <c r="FA320" s="409"/>
      <c r="FB320" s="409"/>
      <c r="FC320" s="409"/>
      <c r="FD320" s="409"/>
      <c r="FE320" s="409"/>
      <c r="FF320" s="409"/>
      <c r="FG320" s="409"/>
      <c r="FH320" s="409"/>
      <c r="FI320" s="409"/>
      <c r="FJ320" s="409"/>
      <c r="FK320" s="409"/>
      <c r="FL320" s="409"/>
      <c r="FM320" s="409"/>
      <c r="FN320" s="409"/>
      <c r="FO320" s="409"/>
      <c r="FP320" s="409"/>
      <c r="FQ320" s="409"/>
      <c r="FR320" s="409"/>
      <c r="FS320" s="409"/>
      <c r="FT320" s="409"/>
      <c r="FU320" s="409"/>
      <c r="FV320" s="409"/>
      <c r="FW320" s="409"/>
      <c r="FX320" s="409"/>
      <c r="FY320" s="409"/>
      <c r="FZ320" s="409"/>
      <c r="GA320" s="409"/>
      <c r="GB320" s="409"/>
      <c r="GC320" s="409"/>
      <c r="GD320" s="409"/>
      <c r="GE320" s="409"/>
      <c r="GF320" s="409"/>
      <c r="GG320" s="409"/>
      <c r="GH320" s="409"/>
      <c r="GI320" s="409"/>
      <c r="GJ320" s="409"/>
      <c r="GK320" s="409"/>
      <c r="GL320" s="409"/>
      <c r="GM320" s="409"/>
      <c r="GN320" s="409"/>
      <c r="GO320" s="409"/>
      <c r="GP320" s="409"/>
      <c r="GQ320" s="409"/>
      <c r="GR320" s="409"/>
      <c r="GS320" s="409"/>
      <c r="GT320" s="409"/>
      <c r="GU320" s="409"/>
      <c r="GV320" s="409"/>
      <c r="GW320" s="409"/>
      <c r="GX320" s="409"/>
      <c r="GY320" s="409"/>
      <c r="GZ320" s="409"/>
      <c r="HA320" s="409"/>
      <c r="HB320" s="409"/>
      <c r="HC320" s="409"/>
      <c r="HD320" s="409"/>
      <c r="HE320" s="409"/>
      <c r="HF320" s="409"/>
      <c r="HG320" s="409"/>
      <c r="HH320" s="409"/>
      <c r="HI320" s="409"/>
      <c r="HJ320" s="409"/>
      <c r="HK320" s="409"/>
      <c r="HL320" s="409"/>
      <c r="HM320" s="409"/>
      <c r="HN320" s="409"/>
      <c r="HO320" s="409"/>
      <c r="HP320" s="409"/>
      <c r="HQ320" s="409"/>
      <c r="HR320" s="409"/>
      <c r="HS320" s="409"/>
      <c r="HT320" s="409"/>
      <c r="HU320" s="409"/>
      <c r="HV320" s="409"/>
      <c r="HW320" s="409"/>
      <c r="HX320" s="409"/>
      <c r="HY320" s="409"/>
      <c r="HZ320" s="409"/>
      <c r="IA320" s="409"/>
      <c r="IB320" s="409"/>
      <c r="IC320" s="409"/>
      <c r="ID320" s="409"/>
      <c r="IE320" s="409"/>
      <c r="IF320" s="409"/>
      <c r="IG320" s="409"/>
      <c r="IH320" s="409"/>
      <c r="II320" s="409"/>
      <c r="IJ320" s="409"/>
      <c r="IK320" s="409"/>
      <c r="IL320" s="409"/>
      <c r="IM320" s="409"/>
      <c r="IN320" s="409"/>
      <c r="IO320" s="409"/>
      <c r="IP320" s="409"/>
      <c r="IQ320" s="409"/>
      <c r="IR320" s="409"/>
      <c r="IS320" s="409"/>
      <c r="IT320" s="409"/>
      <c r="IU320" s="409"/>
      <c r="IV320" s="409"/>
    </row>
    <row r="321" spans="1:256" s="404" customFormat="1" ht="30">
      <c r="A321" s="67">
        <v>312</v>
      </c>
      <c r="B321" s="493" t="s">
        <v>5005</v>
      </c>
      <c r="C321" s="491" t="s">
        <v>1584</v>
      </c>
      <c r="D321" s="494" t="s">
        <v>1697</v>
      </c>
      <c r="E321" s="456" t="s">
        <v>5341</v>
      </c>
      <c r="F321" s="456" t="s">
        <v>5342</v>
      </c>
      <c r="G321" s="456" t="s">
        <v>5343</v>
      </c>
      <c r="H321" s="456" t="s">
        <v>5824</v>
      </c>
      <c r="I321" s="456" t="s">
        <v>311</v>
      </c>
      <c r="J321" s="435"/>
      <c r="K321" s="435"/>
      <c r="L321" s="338"/>
      <c r="M321" s="405"/>
      <c r="N321" s="409"/>
      <c r="O321" s="409"/>
      <c r="P321" s="409"/>
      <c r="Q321" s="409"/>
      <c r="R321" s="409"/>
      <c r="S321" s="409"/>
      <c r="T321" s="409"/>
      <c r="U321" s="409"/>
      <c r="V321" s="409"/>
      <c r="W321" s="409"/>
      <c r="X321" s="409"/>
      <c r="Y321" s="409"/>
      <c r="Z321" s="409"/>
      <c r="AA321" s="409"/>
      <c r="AB321" s="409"/>
      <c r="AC321" s="409"/>
      <c r="AD321" s="409"/>
      <c r="AE321" s="409"/>
      <c r="AF321" s="409"/>
      <c r="AG321" s="409"/>
      <c r="AH321" s="409"/>
      <c r="AI321" s="409"/>
      <c r="AJ321" s="409"/>
      <c r="AK321" s="409"/>
      <c r="AL321" s="409"/>
      <c r="AM321" s="409"/>
      <c r="AN321" s="409"/>
      <c r="AO321" s="409"/>
      <c r="AP321" s="409"/>
      <c r="AQ321" s="409"/>
      <c r="AR321" s="409"/>
      <c r="AS321" s="409"/>
      <c r="AT321" s="409"/>
      <c r="AU321" s="409"/>
      <c r="AV321" s="409"/>
      <c r="AW321" s="409"/>
      <c r="AX321" s="409"/>
      <c r="AY321" s="409"/>
      <c r="AZ321" s="409"/>
      <c r="BA321" s="409"/>
      <c r="BB321" s="409"/>
      <c r="BC321" s="409"/>
      <c r="BD321" s="409"/>
      <c r="BE321" s="409"/>
      <c r="BF321" s="409"/>
      <c r="BG321" s="409"/>
      <c r="BH321" s="409"/>
      <c r="BI321" s="409"/>
      <c r="BJ321" s="409"/>
      <c r="BK321" s="409"/>
      <c r="BL321" s="409"/>
      <c r="BM321" s="409"/>
      <c r="BN321" s="409"/>
      <c r="BO321" s="409"/>
      <c r="BP321" s="409"/>
      <c r="BQ321" s="409"/>
      <c r="BR321" s="409"/>
      <c r="BS321" s="409"/>
      <c r="BT321" s="409"/>
      <c r="BU321" s="409"/>
      <c r="BV321" s="409"/>
      <c r="BW321" s="409"/>
      <c r="BX321" s="409"/>
      <c r="BY321" s="409"/>
      <c r="BZ321" s="409"/>
      <c r="CA321" s="409"/>
      <c r="CB321" s="409"/>
      <c r="CC321" s="409"/>
      <c r="CD321" s="409"/>
      <c r="CE321" s="409"/>
      <c r="CF321" s="409"/>
      <c r="CG321" s="409"/>
      <c r="CH321" s="409"/>
      <c r="CI321" s="409"/>
      <c r="CJ321" s="409"/>
      <c r="CK321" s="409"/>
      <c r="CL321" s="409"/>
      <c r="CM321" s="409"/>
      <c r="CN321" s="409"/>
      <c r="CO321" s="409"/>
      <c r="CP321" s="409"/>
      <c r="CQ321" s="409"/>
      <c r="CR321" s="409"/>
      <c r="CS321" s="409"/>
      <c r="CT321" s="409"/>
      <c r="CU321" s="409"/>
      <c r="CV321" s="409"/>
      <c r="CW321" s="409"/>
      <c r="CX321" s="409"/>
      <c r="CY321" s="409"/>
      <c r="CZ321" s="409"/>
      <c r="DA321" s="409"/>
      <c r="DB321" s="409"/>
      <c r="DC321" s="409"/>
      <c r="DD321" s="409"/>
      <c r="DE321" s="409"/>
      <c r="DF321" s="409"/>
      <c r="DG321" s="409"/>
      <c r="DH321" s="409"/>
      <c r="DI321" s="409"/>
      <c r="DJ321" s="409"/>
      <c r="DK321" s="409"/>
      <c r="DL321" s="409"/>
      <c r="DM321" s="409"/>
      <c r="DN321" s="409"/>
      <c r="DO321" s="409"/>
      <c r="DP321" s="409"/>
      <c r="DQ321" s="409"/>
      <c r="DR321" s="409"/>
      <c r="DS321" s="409"/>
      <c r="DT321" s="409"/>
      <c r="DU321" s="409"/>
      <c r="DV321" s="409"/>
      <c r="DW321" s="409"/>
      <c r="DX321" s="409"/>
      <c r="DY321" s="409"/>
      <c r="DZ321" s="409"/>
      <c r="EA321" s="409"/>
      <c r="EB321" s="409"/>
      <c r="EC321" s="409"/>
      <c r="ED321" s="409"/>
      <c r="EE321" s="409"/>
      <c r="EF321" s="409"/>
      <c r="EG321" s="409"/>
      <c r="EH321" s="409"/>
      <c r="EI321" s="409"/>
      <c r="EJ321" s="409"/>
      <c r="EK321" s="409"/>
      <c r="EL321" s="409"/>
      <c r="EM321" s="409"/>
      <c r="EN321" s="409"/>
      <c r="EO321" s="409"/>
      <c r="EP321" s="409"/>
      <c r="EQ321" s="409"/>
      <c r="ER321" s="409"/>
      <c r="ES321" s="409"/>
      <c r="ET321" s="409"/>
      <c r="EU321" s="409"/>
      <c r="EV321" s="409"/>
      <c r="EW321" s="409"/>
      <c r="EX321" s="409"/>
      <c r="EY321" s="409"/>
      <c r="EZ321" s="409"/>
      <c r="FA321" s="409"/>
      <c r="FB321" s="409"/>
      <c r="FC321" s="409"/>
      <c r="FD321" s="409"/>
      <c r="FE321" s="409"/>
      <c r="FF321" s="409"/>
      <c r="FG321" s="409"/>
      <c r="FH321" s="409"/>
      <c r="FI321" s="409"/>
      <c r="FJ321" s="409"/>
      <c r="FK321" s="409"/>
      <c r="FL321" s="409"/>
      <c r="FM321" s="409"/>
      <c r="FN321" s="409"/>
      <c r="FO321" s="409"/>
      <c r="FP321" s="409"/>
      <c r="FQ321" s="409"/>
      <c r="FR321" s="409"/>
      <c r="FS321" s="409"/>
      <c r="FT321" s="409"/>
      <c r="FU321" s="409"/>
      <c r="FV321" s="409"/>
      <c r="FW321" s="409"/>
      <c r="FX321" s="409"/>
      <c r="FY321" s="409"/>
      <c r="FZ321" s="409"/>
      <c r="GA321" s="409"/>
      <c r="GB321" s="409"/>
      <c r="GC321" s="409"/>
      <c r="GD321" s="409"/>
      <c r="GE321" s="409"/>
      <c r="GF321" s="409"/>
      <c r="GG321" s="409"/>
      <c r="GH321" s="409"/>
      <c r="GI321" s="409"/>
      <c r="GJ321" s="409"/>
      <c r="GK321" s="409"/>
      <c r="GL321" s="409"/>
      <c r="GM321" s="409"/>
      <c r="GN321" s="409"/>
      <c r="GO321" s="409"/>
      <c r="GP321" s="409"/>
      <c r="GQ321" s="409"/>
      <c r="GR321" s="409"/>
      <c r="GS321" s="409"/>
      <c r="GT321" s="409"/>
      <c r="GU321" s="409"/>
      <c r="GV321" s="409"/>
      <c r="GW321" s="409"/>
      <c r="GX321" s="409"/>
      <c r="GY321" s="409"/>
      <c r="GZ321" s="409"/>
      <c r="HA321" s="409"/>
      <c r="HB321" s="409"/>
      <c r="HC321" s="409"/>
      <c r="HD321" s="409"/>
      <c r="HE321" s="409"/>
      <c r="HF321" s="409"/>
      <c r="HG321" s="409"/>
      <c r="HH321" s="409"/>
      <c r="HI321" s="409"/>
      <c r="HJ321" s="409"/>
      <c r="HK321" s="409"/>
      <c r="HL321" s="409"/>
      <c r="HM321" s="409"/>
      <c r="HN321" s="409"/>
      <c r="HO321" s="409"/>
      <c r="HP321" s="409"/>
      <c r="HQ321" s="409"/>
      <c r="HR321" s="409"/>
      <c r="HS321" s="409"/>
      <c r="HT321" s="409"/>
      <c r="HU321" s="409"/>
      <c r="HV321" s="409"/>
      <c r="HW321" s="409"/>
      <c r="HX321" s="409"/>
      <c r="HY321" s="409"/>
      <c r="HZ321" s="409"/>
      <c r="IA321" s="409"/>
      <c r="IB321" s="409"/>
      <c r="IC321" s="409"/>
      <c r="ID321" s="409"/>
      <c r="IE321" s="409"/>
      <c r="IF321" s="409"/>
      <c r="IG321" s="409"/>
      <c r="IH321" s="409"/>
      <c r="II321" s="409"/>
      <c r="IJ321" s="409"/>
      <c r="IK321" s="409"/>
      <c r="IL321" s="409"/>
      <c r="IM321" s="409"/>
      <c r="IN321" s="409"/>
      <c r="IO321" s="409"/>
      <c r="IP321" s="409"/>
      <c r="IQ321" s="409"/>
      <c r="IR321" s="409"/>
      <c r="IS321" s="409"/>
      <c r="IT321" s="409"/>
      <c r="IU321" s="409"/>
      <c r="IV321" s="409"/>
    </row>
    <row r="322" spans="1:256" s="404" customFormat="1" ht="30">
      <c r="A322" s="65">
        <v>313</v>
      </c>
      <c r="B322" s="493" t="s">
        <v>5005</v>
      </c>
      <c r="C322" s="491" t="s">
        <v>1584</v>
      </c>
      <c r="D322" s="494" t="s">
        <v>1692</v>
      </c>
      <c r="E322" s="456" t="s">
        <v>5589</v>
      </c>
      <c r="F322" s="456" t="s">
        <v>494</v>
      </c>
      <c r="G322" s="456" t="s">
        <v>5590</v>
      </c>
      <c r="H322" s="456" t="s">
        <v>5958</v>
      </c>
      <c r="I322" s="456" t="s">
        <v>311</v>
      </c>
      <c r="J322" s="435"/>
      <c r="K322" s="435"/>
      <c r="L322" s="338"/>
      <c r="M322" s="405"/>
      <c r="N322" s="409"/>
      <c r="O322" s="409"/>
      <c r="P322" s="409"/>
      <c r="Q322" s="409"/>
      <c r="R322" s="409"/>
      <c r="S322" s="409"/>
      <c r="T322" s="409"/>
      <c r="U322" s="409"/>
      <c r="V322" s="409"/>
      <c r="W322" s="409"/>
      <c r="X322" s="409"/>
      <c r="Y322" s="409"/>
      <c r="Z322" s="409"/>
      <c r="AA322" s="409"/>
      <c r="AB322" s="409"/>
      <c r="AC322" s="409"/>
      <c r="AD322" s="409"/>
      <c r="AE322" s="409"/>
      <c r="AF322" s="409"/>
      <c r="AG322" s="409"/>
      <c r="AH322" s="409"/>
      <c r="AI322" s="409"/>
      <c r="AJ322" s="409"/>
      <c r="AK322" s="409"/>
      <c r="AL322" s="409"/>
      <c r="AM322" s="409"/>
      <c r="AN322" s="409"/>
      <c r="AO322" s="409"/>
      <c r="AP322" s="409"/>
      <c r="AQ322" s="409"/>
      <c r="AR322" s="409"/>
      <c r="AS322" s="409"/>
      <c r="AT322" s="409"/>
      <c r="AU322" s="409"/>
      <c r="AV322" s="409"/>
      <c r="AW322" s="409"/>
      <c r="AX322" s="409"/>
      <c r="AY322" s="409"/>
      <c r="AZ322" s="409"/>
      <c r="BA322" s="409"/>
      <c r="BB322" s="409"/>
      <c r="BC322" s="409"/>
      <c r="BD322" s="409"/>
      <c r="BE322" s="409"/>
      <c r="BF322" s="409"/>
      <c r="BG322" s="409"/>
      <c r="BH322" s="409"/>
      <c r="BI322" s="409"/>
      <c r="BJ322" s="409"/>
      <c r="BK322" s="409"/>
      <c r="BL322" s="409"/>
      <c r="BM322" s="409"/>
      <c r="BN322" s="409"/>
      <c r="BO322" s="409"/>
      <c r="BP322" s="409"/>
      <c r="BQ322" s="409"/>
      <c r="BR322" s="409"/>
      <c r="BS322" s="409"/>
      <c r="BT322" s="409"/>
      <c r="BU322" s="409"/>
      <c r="BV322" s="409"/>
      <c r="BW322" s="409"/>
      <c r="BX322" s="409"/>
      <c r="BY322" s="409"/>
      <c r="BZ322" s="409"/>
      <c r="CA322" s="409"/>
      <c r="CB322" s="409"/>
      <c r="CC322" s="409"/>
      <c r="CD322" s="409"/>
      <c r="CE322" s="409"/>
      <c r="CF322" s="409"/>
      <c r="CG322" s="409"/>
      <c r="CH322" s="409"/>
      <c r="CI322" s="409"/>
      <c r="CJ322" s="409"/>
      <c r="CK322" s="409"/>
      <c r="CL322" s="409"/>
      <c r="CM322" s="409"/>
      <c r="CN322" s="409"/>
      <c r="CO322" s="409"/>
      <c r="CP322" s="409"/>
      <c r="CQ322" s="409"/>
      <c r="CR322" s="409"/>
      <c r="CS322" s="409"/>
      <c r="CT322" s="409"/>
      <c r="CU322" s="409"/>
      <c r="CV322" s="409"/>
      <c r="CW322" s="409"/>
      <c r="CX322" s="409"/>
      <c r="CY322" s="409"/>
      <c r="CZ322" s="409"/>
      <c r="DA322" s="409"/>
      <c r="DB322" s="409"/>
      <c r="DC322" s="409"/>
      <c r="DD322" s="409"/>
      <c r="DE322" s="409"/>
      <c r="DF322" s="409"/>
      <c r="DG322" s="409"/>
      <c r="DH322" s="409"/>
      <c r="DI322" s="409"/>
      <c r="DJ322" s="409"/>
      <c r="DK322" s="409"/>
      <c r="DL322" s="409"/>
      <c r="DM322" s="409"/>
      <c r="DN322" s="409"/>
      <c r="DO322" s="409"/>
      <c r="DP322" s="409"/>
      <c r="DQ322" s="409"/>
      <c r="DR322" s="409"/>
      <c r="DS322" s="409"/>
      <c r="DT322" s="409"/>
      <c r="DU322" s="409"/>
      <c r="DV322" s="409"/>
      <c r="DW322" s="409"/>
      <c r="DX322" s="409"/>
      <c r="DY322" s="409"/>
      <c r="DZ322" s="409"/>
      <c r="EA322" s="409"/>
      <c r="EB322" s="409"/>
      <c r="EC322" s="409"/>
      <c r="ED322" s="409"/>
      <c r="EE322" s="409"/>
      <c r="EF322" s="409"/>
      <c r="EG322" s="409"/>
      <c r="EH322" s="409"/>
      <c r="EI322" s="409"/>
      <c r="EJ322" s="409"/>
      <c r="EK322" s="409"/>
      <c r="EL322" s="409"/>
      <c r="EM322" s="409"/>
      <c r="EN322" s="409"/>
      <c r="EO322" s="409"/>
      <c r="EP322" s="409"/>
      <c r="EQ322" s="409"/>
      <c r="ER322" s="409"/>
      <c r="ES322" s="409"/>
      <c r="ET322" s="409"/>
      <c r="EU322" s="409"/>
      <c r="EV322" s="409"/>
      <c r="EW322" s="409"/>
      <c r="EX322" s="409"/>
      <c r="EY322" s="409"/>
      <c r="EZ322" s="409"/>
      <c r="FA322" s="409"/>
      <c r="FB322" s="409"/>
      <c r="FC322" s="409"/>
      <c r="FD322" s="409"/>
      <c r="FE322" s="409"/>
      <c r="FF322" s="409"/>
      <c r="FG322" s="409"/>
      <c r="FH322" s="409"/>
      <c r="FI322" s="409"/>
      <c r="FJ322" s="409"/>
      <c r="FK322" s="409"/>
      <c r="FL322" s="409"/>
      <c r="FM322" s="409"/>
      <c r="FN322" s="409"/>
      <c r="FO322" s="409"/>
      <c r="FP322" s="409"/>
      <c r="FQ322" s="409"/>
      <c r="FR322" s="409"/>
      <c r="FS322" s="409"/>
      <c r="FT322" s="409"/>
      <c r="FU322" s="409"/>
      <c r="FV322" s="409"/>
      <c r="FW322" s="409"/>
      <c r="FX322" s="409"/>
      <c r="FY322" s="409"/>
      <c r="FZ322" s="409"/>
      <c r="GA322" s="409"/>
      <c r="GB322" s="409"/>
      <c r="GC322" s="409"/>
      <c r="GD322" s="409"/>
      <c r="GE322" s="409"/>
      <c r="GF322" s="409"/>
      <c r="GG322" s="409"/>
      <c r="GH322" s="409"/>
      <c r="GI322" s="409"/>
      <c r="GJ322" s="409"/>
      <c r="GK322" s="409"/>
      <c r="GL322" s="409"/>
      <c r="GM322" s="409"/>
      <c r="GN322" s="409"/>
      <c r="GO322" s="409"/>
      <c r="GP322" s="409"/>
      <c r="GQ322" s="409"/>
      <c r="GR322" s="409"/>
      <c r="GS322" s="409"/>
      <c r="GT322" s="409"/>
      <c r="GU322" s="409"/>
      <c r="GV322" s="409"/>
      <c r="GW322" s="409"/>
      <c r="GX322" s="409"/>
      <c r="GY322" s="409"/>
      <c r="GZ322" s="409"/>
      <c r="HA322" s="409"/>
      <c r="HB322" s="409"/>
      <c r="HC322" s="409"/>
      <c r="HD322" s="409"/>
      <c r="HE322" s="409"/>
      <c r="HF322" s="409"/>
      <c r="HG322" s="409"/>
      <c r="HH322" s="409"/>
      <c r="HI322" s="409"/>
      <c r="HJ322" s="409"/>
      <c r="HK322" s="409"/>
      <c r="HL322" s="409"/>
      <c r="HM322" s="409"/>
      <c r="HN322" s="409"/>
      <c r="HO322" s="409"/>
      <c r="HP322" s="409"/>
      <c r="HQ322" s="409"/>
      <c r="HR322" s="409"/>
      <c r="HS322" s="409"/>
      <c r="HT322" s="409"/>
      <c r="HU322" s="409"/>
      <c r="HV322" s="409"/>
      <c r="HW322" s="409"/>
      <c r="HX322" s="409"/>
      <c r="HY322" s="409"/>
      <c r="HZ322" s="409"/>
      <c r="IA322" s="409"/>
      <c r="IB322" s="409"/>
      <c r="IC322" s="409"/>
      <c r="ID322" s="409"/>
      <c r="IE322" s="409"/>
      <c r="IF322" s="409"/>
      <c r="IG322" s="409"/>
      <c r="IH322" s="409"/>
      <c r="II322" s="409"/>
      <c r="IJ322" s="409"/>
      <c r="IK322" s="409"/>
      <c r="IL322" s="409"/>
      <c r="IM322" s="409"/>
      <c r="IN322" s="409"/>
      <c r="IO322" s="409"/>
      <c r="IP322" s="409"/>
      <c r="IQ322" s="409"/>
      <c r="IR322" s="409"/>
      <c r="IS322" s="409"/>
      <c r="IT322" s="409"/>
      <c r="IU322" s="409"/>
      <c r="IV322" s="409"/>
    </row>
    <row r="323" spans="1:256" s="404" customFormat="1" ht="30">
      <c r="A323" s="67">
        <v>314</v>
      </c>
      <c r="B323" s="493" t="s">
        <v>5005</v>
      </c>
      <c r="C323" s="491" t="s">
        <v>1584</v>
      </c>
      <c r="D323" s="494" t="s">
        <v>310</v>
      </c>
      <c r="E323" s="456" t="s">
        <v>1694</v>
      </c>
      <c r="F323" s="456" t="s">
        <v>930</v>
      </c>
      <c r="G323" s="456" t="s">
        <v>5551</v>
      </c>
      <c r="H323" s="456" t="s">
        <v>5939</v>
      </c>
      <c r="I323" s="456" t="s">
        <v>311</v>
      </c>
      <c r="J323" s="435"/>
      <c r="K323" s="435"/>
      <c r="L323" s="338"/>
      <c r="M323" s="405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409"/>
      <c r="Z323" s="409"/>
      <c r="AA323" s="409"/>
      <c r="AB323" s="409"/>
      <c r="AC323" s="409"/>
      <c r="AD323" s="409"/>
      <c r="AE323" s="409"/>
      <c r="AF323" s="409"/>
      <c r="AG323" s="409"/>
      <c r="AH323" s="409"/>
      <c r="AI323" s="409"/>
      <c r="AJ323" s="409"/>
      <c r="AK323" s="409"/>
      <c r="AL323" s="409"/>
      <c r="AM323" s="409"/>
      <c r="AN323" s="409"/>
      <c r="AO323" s="409"/>
      <c r="AP323" s="409"/>
      <c r="AQ323" s="409"/>
      <c r="AR323" s="409"/>
      <c r="AS323" s="409"/>
      <c r="AT323" s="409"/>
      <c r="AU323" s="409"/>
      <c r="AV323" s="409"/>
      <c r="AW323" s="409"/>
      <c r="AX323" s="409"/>
      <c r="AY323" s="409"/>
      <c r="AZ323" s="409"/>
      <c r="BA323" s="409"/>
      <c r="BB323" s="409"/>
      <c r="BC323" s="409"/>
      <c r="BD323" s="409"/>
      <c r="BE323" s="409"/>
      <c r="BF323" s="409"/>
      <c r="BG323" s="409"/>
      <c r="BH323" s="409"/>
      <c r="BI323" s="409"/>
      <c r="BJ323" s="409"/>
      <c r="BK323" s="409"/>
      <c r="BL323" s="409"/>
      <c r="BM323" s="409"/>
      <c r="BN323" s="409"/>
      <c r="BO323" s="409"/>
      <c r="BP323" s="409"/>
      <c r="BQ323" s="409"/>
      <c r="BR323" s="409"/>
      <c r="BS323" s="409"/>
      <c r="BT323" s="409"/>
      <c r="BU323" s="409"/>
      <c r="BV323" s="409"/>
      <c r="BW323" s="409"/>
      <c r="BX323" s="409"/>
      <c r="BY323" s="409"/>
      <c r="BZ323" s="409"/>
      <c r="CA323" s="409"/>
      <c r="CB323" s="409"/>
      <c r="CC323" s="409"/>
      <c r="CD323" s="409"/>
      <c r="CE323" s="409"/>
      <c r="CF323" s="409"/>
      <c r="CG323" s="409"/>
      <c r="CH323" s="409"/>
      <c r="CI323" s="409"/>
      <c r="CJ323" s="409"/>
      <c r="CK323" s="409"/>
      <c r="CL323" s="409"/>
      <c r="CM323" s="409"/>
      <c r="CN323" s="409"/>
      <c r="CO323" s="409"/>
      <c r="CP323" s="409"/>
      <c r="CQ323" s="409"/>
      <c r="CR323" s="409"/>
      <c r="CS323" s="409"/>
      <c r="CT323" s="409"/>
      <c r="CU323" s="409"/>
      <c r="CV323" s="409"/>
      <c r="CW323" s="409"/>
      <c r="CX323" s="409"/>
      <c r="CY323" s="409"/>
      <c r="CZ323" s="409"/>
      <c r="DA323" s="409"/>
      <c r="DB323" s="409"/>
      <c r="DC323" s="409"/>
      <c r="DD323" s="409"/>
      <c r="DE323" s="409"/>
      <c r="DF323" s="409"/>
      <c r="DG323" s="409"/>
      <c r="DH323" s="409"/>
      <c r="DI323" s="409"/>
      <c r="DJ323" s="409"/>
      <c r="DK323" s="409"/>
      <c r="DL323" s="409"/>
      <c r="DM323" s="409"/>
      <c r="DN323" s="409"/>
      <c r="DO323" s="409"/>
      <c r="DP323" s="409"/>
      <c r="DQ323" s="409"/>
      <c r="DR323" s="409"/>
      <c r="DS323" s="409"/>
      <c r="DT323" s="409"/>
      <c r="DU323" s="409"/>
      <c r="DV323" s="409"/>
      <c r="DW323" s="409"/>
      <c r="DX323" s="409"/>
      <c r="DY323" s="409"/>
      <c r="DZ323" s="409"/>
      <c r="EA323" s="409"/>
      <c r="EB323" s="409"/>
      <c r="EC323" s="409"/>
      <c r="ED323" s="409"/>
      <c r="EE323" s="409"/>
      <c r="EF323" s="409"/>
      <c r="EG323" s="409"/>
      <c r="EH323" s="409"/>
      <c r="EI323" s="409"/>
      <c r="EJ323" s="409"/>
      <c r="EK323" s="409"/>
      <c r="EL323" s="409"/>
      <c r="EM323" s="409"/>
      <c r="EN323" s="409"/>
      <c r="EO323" s="409"/>
      <c r="EP323" s="409"/>
      <c r="EQ323" s="409"/>
      <c r="ER323" s="409"/>
      <c r="ES323" s="409"/>
      <c r="ET323" s="409"/>
      <c r="EU323" s="409"/>
      <c r="EV323" s="409"/>
      <c r="EW323" s="409"/>
      <c r="EX323" s="409"/>
      <c r="EY323" s="409"/>
      <c r="EZ323" s="409"/>
      <c r="FA323" s="409"/>
      <c r="FB323" s="409"/>
      <c r="FC323" s="409"/>
      <c r="FD323" s="409"/>
      <c r="FE323" s="409"/>
      <c r="FF323" s="409"/>
      <c r="FG323" s="409"/>
      <c r="FH323" s="409"/>
      <c r="FI323" s="409"/>
      <c r="FJ323" s="409"/>
      <c r="FK323" s="409"/>
      <c r="FL323" s="409"/>
      <c r="FM323" s="409"/>
      <c r="FN323" s="409"/>
      <c r="FO323" s="409"/>
      <c r="FP323" s="409"/>
      <c r="FQ323" s="409"/>
      <c r="FR323" s="409"/>
      <c r="FS323" s="409"/>
      <c r="FT323" s="409"/>
      <c r="FU323" s="409"/>
      <c r="FV323" s="409"/>
      <c r="FW323" s="409"/>
      <c r="FX323" s="409"/>
      <c r="FY323" s="409"/>
      <c r="FZ323" s="409"/>
      <c r="GA323" s="409"/>
      <c r="GB323" s="409"/>
      <c r="GC323" s="409"/>
      <c r="GD323" s="409"/>
      <c r="GE323" s="409"/>
      <c r="GF323" s="409"/>
      <c r="GG323" s="409"/>
      <c r="GH323" s="409"/>
      <c r="GI323" s="409"/>
      <c r="GJ323" s="409"/>
      <c r="GK323" s="409"/>
      <c r="GL323" s="409"/>
      <c r="GM323" s="409"/>
      <c r="GN323" s="409"/>
      <c r="GO323" s="409"/>
      <c r="GP323" s="409"/>
      <c r="GQ323" s="409"/>
      <c r="GR323" s="409"/>
      <c r="GS323" s="409"/>
      <c r="GT323" s="409"/>
      <c r="GU323" s="409"/>
      <c r="GV323" s="409"/>
      <c r="GW323" s="409"/>
      <c r="GX323" s="409"/>
      <c r="GY323" s="409"/>
      <c r="GZ323" s="409"/>
      <c r="HA323" s="409"/>
      <c r="HB323" s="409"/>
      <c r="HC323" s="409"/>
      <c r="HD323" s="409"/>
      <c r="HE323" s="409"/>
      <c r="HF323" s="409"/>
      <c r="HG323" s="409"/>
      <c r="HH323" s="409"/>
      <c r="HI323" s="409"/>
      <c r="HJ323" s="409"/>
      <c r="HK323" s="409"/>
      <c r="HL323" s="409"/>
      <c r="HM323" s="409"/>
      <c r="HN323" s="409"/>
      <c r="HO323" s="409"/>
      <c r="HP323" s="409"/>
      <c r="HQ323" s="409"/>
      <c r="HR323" s="409"/>
      <c r="HS323" s="409"/>
      <c r="HT323" s="409"/>
      <c r="HU323" s="409"/>
      <c r="HV323" s="409"/>
      <c r="HW323" s="409"/>
      <c r="HX323" s="409"/>
      <c r="HY323" s="409"/>
      <c r="HZ323" s="409"/>
      <c r="IA323" s="409"/>
      <c r="IB323" s="409"/>
      <c r="IC323" s="409"/>
      <c r="ID323" s="409"/>
      <c r="IE323" s="409"/>
      <c r="IF323" s="409"/>
      <c r="IG323" s="409"/>
      <c r="IH323" s="409"/>
      <c r="II323" s="409"/>
      <c r="IJ323" s="409"/>
      <c r="IK323" s="409"/>
      <c r="IL323" s="409"/>
      <c r="IM323" s="409"/>
      <c r="IN323" s="409"/>
      <c r="IO323" s="409"/>
      <c r="IP323" s="409"/>
      <c r="IQ323" s="409"/>
      <c r="IR323" s="409"/>
      <c r="IS323" s="409"/>
      <c r="IT323" s="409"/>
      <c r="IU323" s="409"/>
      <c r="IV323" s="409"/>
    </row>
    <row r="324" spans="1:256" s="404" customFormat="1" ht="30">
      <c r="A324" s="67">
        <v>315</v>
      </c>
      <c r="B324" s="493" t="s">
        <v>5005</v>
      </c>
      <c r="C324" s="491" t="s">
        <v>1584</v>
      </c>
      <c r="D324" s="494" t="s">
        <v>310</v>
      </c>
      <c r="E324" s="456" t="s">
        <v>5481</v>
      </c>
      <c r="F324" s="456" t="s">
        <v>5591</v>
      </c>
      <c r="G324" s="456" t="s">
        <v>5592</v>
      </c>
      <c r="H324" s="456" t="s">
        <v>5959</v>
      </c>
      <c r="I324" s="456" t="s">
        <v>311</v>
      </c>
      <c r="J324" s="435"/>
      <c r="K324" s="435"/>
      <c r="L324" s="338"/>
      <c r="M324" s="405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409"/>
      <c r="AB324" s="409"/>
      <c r="AC324" s="409"/>
      <c r="AD324" s="409"/>
      <c r="AE324" s="409"/>
      <c r="AF324" s="409"/>
      <c r="AG324" s="409"/>
      <c r="AH324" s="409"/>
      <c r="AI324" s="409"/>
      <c r="AJ324" s="409"/>
      <c r="AK324" s="409"/>
      <c r="AL324" s="409"/>
      <c r="AM324" s="409"/>
      <c r="AN324" s="409"/>
      <c r="AO324" s="409"/>
      <c r="AP324" s="409"/>
      <c r="AQ324" s="409"/>
      <c r="AR324" s="409"/>
      <c r="AS324" s="409"/>
      <c r="AT324" s="409"/>
      <c r="AU324" s="409"/>
      <c r="AV324" s="409"/>
      <c r="AW324" s="409"/>
      <c r="AX324" s="409"/>
      <c r="AY324" s="409"/>
      <c r="AZ324" s="409"/>
      <c r="BA324" s="409"/>
      <c r="BB324" s="409"/>
      <c r="BC324" s="409"/>
      <c r="BD324" s="409"/>
      <c r="BE324" s="409"/>
      <c r="BF324" s="409"/>
      <c r="BG324" s="409"/>
      <c r="BH324" s="409"/>
      <c r="BI324" s="409"/>
      <c r="BJ324" s="409"/>
      <c r="BK324" s="409"/>
      <c r="BL324" s="409"/>
      <c r="BM324" s="409"/>
      <c r="BN324" s="409"/>
      <c r="BO324" s="409"/>
      <c r="BP324" s="409"/>
      <c r="BQ324" s="409"/>
      <c r="BR324" s="409"/>
      <c r="BS324" s="409"/>
      <c r="BT324" s="409"/>
      <c r="BU324" s="409"/>
      <c r="BV324" s="409"/>
      <c r="BW324" s="409"/>
      <c r="BX324" s="409"/>
      <c r="BY324" s="409"/>
      <c r="BZ324" s="409"/>
      <c r="CA324" s="409"/>
      <c r="CB324" s="409"/>
      <c r="CC324" s="409"/>
      <c r="CD324" s="409"/>
      <c r="CE324" s="409"/>
      <c r="CF324" s="409"/>
      <c r="CG324" s="409"/>
      <c r="CH324" s="409"/>
      <c r="CI324" s="409"/>
      <c r="CJ324" s="409"/>
      <c r="CK324" s="409"/>
      <c r="CL324" s="409"/>
      <c r="CM324" s="409"/>
      <c r="CN324" s="409"/>
      <c r="CO324" s="409"/>
      <c r="CP324" s="409"/>
      <c r="CQ324" s="409"/>
      <c r="CR324" s="409"/>
      <c r="CS324" s="409"/>
      <c r="CT324" s="409"/>
      <c r="CU324" s="409"/>
      <c r="CV324" s="409"/>
      <c r="CW324" s="409"/>
      <c r="CX324" s="409"/>
      <c r="CY324" s="409"/>
      <c r="CZ324" s="409"/>
      <c r="DA324" s="409"/>
      <c r="DB324" s="409"/>
      <c r="DC324" s="409"/>
      <c r="DD324" s="409"/>
      <c r="DE324" s="409"/>
      <c r="DF324" s="409"/>
      <c r="DG324" s="409"/>
      <c r="DH324" s="409"/>
      <c r="DI324" s="409"/>
      <c r="DJ324" s="409"/>
      <c r="DK324" s="409"/>
      <c r="DL324" s="409"/>
      <c r="DM324" s="409"/>
      <c r="DN324" s="409"/>
      <c r="DO324" s="409"/>
      <c r="DP324" s="409"/>
      <c r="DQ324" s="409"/>
      <c r="DR324" s="409"/>
      <c r="DS324" s="409"/>
      <c r="DT324" s="409"/>
      <c r="DU324" s="409"/>
      <c r="DV324" s="409"/>
      <c r="DW324" s="409"/>
      <c r="DX324" s="409"/>
      <c r="DY324" s="409"/>
      <c r="DZ324" s="409"/>
      <c r="EA324" s="409"/>
      <c r="EB324" s="409"/>
      <c r="EC324" s="409"/>
      <c r="ED324" s="409"/>
      <c r="EE324" s="409"/>
      <c r="EF324" s="409"/>
      <c r="EG324" s="409"/>
      <c r="EH324" s="409"/>
      <c r="EI324" s="409"/>
      <c r="EJ324" s="409"/>
      <c r="EK324" s="409"/>
      <c r="EL324" s="409"/>
      <c r="EM324" s="409"/>
      <c r="EN324" s="409"/>
      <c r="EO324" s="409"/>
      <c r="EP324" s="409"/>
      <c r="EQ324" s="409"/>
      <c r="ER324" s="409"/>
      <c r="ES324" s="409"/>
      <c r="ET324" s="409"/>
      <c r="EU324" s="409"/>
      <c r="EV324" s="409"/>
      <c r="EW324" s="409"/>
      <c r="EX324" s="409"/>
      <c r="EY324" s="409"/>
      <c r="EZ324" s="409"/>
      <c r="FA324" s="409"/>
      <c r="FB324" s="409"/>
      <c r="FC324" s="409"/>
      <c r="FD324" s="409"/>
      <c r="FE324" s="409"/>
      <c r="FF324" s="409"/>
      <c r="FG324" s="409"/>
      <c r="FH324" s="409"/>
      <c r="FI324" s="409"/>
      <c r="FJ324" s="409"/>
      <c r="FK324" s="409"/>
      <c r="FL324" s="409"/>
      <c r="FM324" s="409"/>
      <c r="FN324" s="409"/>
      <c r="FO324" s="409"/>
      <c r="FP324" s="409"/>
      <c r="FQ324" s="409"/>
      <c r="FR324" s="409"/>
      <c r="FS324" s="409"/>
      <c r="FT324" s="409"/>
      <c r="FU324" s="409"/>
      <c r="FV324" s="409"/>
      <c r="FW324" s="409"/>
      <c r="FX324" s="409"/>
      <c r="FY324" s="409"/>
      <c r="FZ324" s="409"/>
      <c r="GA324" s="409"/>
      <c r="GB324" s="409"/>
      <c r="GC324" s="409"/>
      <c r="GD324" s="409"/>
      <c r="GE324" s="409"/>
      <c r="GF324" s="409"/>
      <c r="GG324" s="409"/>
      <c r="GH324" s="409"/>
      <c r="GI324" s="409"/>
      <c r="GJ324" s="409"/>
      <c r="GK324" s="409"/>
      <c r="GL324" s="409"/>
      <c r="GM324" s="409"/>
      <c r="GN324" s="409"/>
      <c r="GO324" s="409"/>
      <c r="GP324" s="409"/>
      <c r="GQ324" s="409"/>
      <c r="GR324" s="409"/>
      <c r="GS324" s="409"/>
      <c r="GT324" s="409"/>
      <c r="GU324" s="409"/>
      <c r="GV324" s="409"/>
      <c r="GW324" s="409"/>
      <c r="GX324" s="409"/>
      <c r="GY324" s="409"/>
      <c r="GZ324" s="409"/>
      <c r="HA324" s="409"/>
      <c r="HB324" s="409"/>
      <c r="HC324" s="409"/>
      <c r="HD324" s="409"/>
      <c r="HE324" s="409"/>
      <c r="HF324" s="409"/>
      <c r="HG324" s="409"/>
      <c r="HH324" s="409"/>
      <c r="HI324" s="409"/>
      <c r="HJ324" s="409"/>
      <c r="HK324" s="409"/>
      <c r="HL324" s="409"/>
      <c r="HM324" s="409"/>
      <c r="HN324" s="409"/>
      <c r="HO324" s="409"/>
      <c r="HP324" s="409"/>
      <c r="HQ324" s="409"/>
      <c r="HR324" s="409"/>
      <c r="HS324" s="409"/>
      <c r="HT324" s="409"/>
      <c r="HU324" s="409"/>
      <c r="HV324" s="409"/>
      <c r="HW324" s="409"/>
      <c r="HX324" s="409"/>
      <c r="HY324" s="409"/>
      <c r="HZ324" s="409"/>
      <c r="IA324" s="409"/>
      <c r="IB324" s="409"/>
      <c r="IC324" s="409"/>
      <c r="ID324" s="409"/>
      <c r="IE324" s="409"/>
      <c r="IF324" s="409"/>
      <c r="IG324" s="409"/>
      <c r="IH324" s="409"/>
      <c r="II324" s="409"/>
      <c r="IJ324" s="409"/>
      <c r="IK324" s="409"/>
      <c r="IL324" s="409"/>
      <c r="IM324" s="409"/>
      <c r="IN324" s="409"/>
      <c r="IO324" s="409"/>
      <c r="IP324" s="409"/>
      <c r="IQ324" s="409"/>
      <c r="IR324" s="409"/>
      <c r="IS324" s="409"/>
      <c r="IT324" s="409"/>
      <c r="IU324" s="409"/>
      <c r="IV324" s="409"/>
    </row>
    <row r="325" spans="1:256" s="404" customFormat="1" ht="30">
      <c r="A325" s="65">
        <v>316</v>
      </c>
      <c r="B325" s="493" t="s">
        <v>5005</v>
      </c>
      <c r="C325" s="491" t="s">
        <v>1584</v>
      </c>
      <c r="D325" s="494" t="s">
        <v>1580</v>
      </c>
      <c r="E325" s="456" t="s">
        <v>5593</v>
      </c>
      <c r="F325" s="456" t="s">
        <v>5594</v>
      </c>
      <c r="G325" s="456" t="s">
        <v>5595</v>
      </c>
      <c r="H325" s="456" t="s">
        <v>5960</v>
      </c>
      <c r="I325" s="456" t="s">
        <v>311</v>
      </c>
      <c r="J325" s="435"/>
      <c r="K325" s="435"/>
      <c r="L325" s="338"/>
      <c r="M325" s="405"/>
      <c r="N325" s="409"/>
      <c r="O325" s="409"/>
      <c r="P325" s="409"/>
      <c r="Q325" s="409"/>
      <c r="R325" s="409"/>
      <c r="S325" s="409"/>
      <c r="T325" s="409"/>
      <c r="U325" s="409"/>
      <c r="V325" s="409"/>
      <c r="W325" s="409"/>
      <c r="X325" s="409"/>
      <c r="Y325" s="409"/>
      <c r="Z325" s="409"/>
      <c r="AA325" s="409"/>
      <c r="AB325" s="409"/>
      <c r="AC325" s="409"/>
      <c r="AD325" s="409"/>
      <c r="AE325" s="409"/>
      <c r="AF325" s="409"/>
      <c r="AG325" s="409"/>
      <c r="AH325" s="409"/>
      <c r="AI325" s="409"/>
      <c r="AJ325" s="409"/>
      <c r="AK325" s="409"/>
      <c r="AL325" s="409"/>
      <c r="AM325" s="409"/>
      <c r="AN325" s="409"/>
      <c r="AO325" s="409"/>
      <c r="AP325" s="409"/>
      <c r="AQ325" s="409"/>
      <c r="AR325" s="409"/>
      <c r="AS325" s="409"/>
      <c r="AT325" s="409"/>
      <c r="AU325" s="409"/>
      <c r="AV325" s="409"/>
      <c r="AW325" s="409"/>
      <c r="AX325" s="409"/>
      <c r="AY325" s="409"/>
      <c r="AZ325" s="409"/>
      <c r="BA325" s="409"/>
      <c r="BB325" s="409"/>
      <c r="BC325" s="409"/>
      <c r="BD325" s="409"/>
      <c r="BE325" s="409"/>
      <c r="BF325" s="409"/>
      <c r="BG325" s="409"/>
      <c r="BH325" s="409"/>
      <c r="BI325" s="409"/>
      <c r="BJ325" s="409"/>
      <c r="BK325" s="409"/>
      <c r="BL325" s="409"/>
      <c r="BM325" s="409"/>
      <c r="BN325" s="409"/>
      <c r="BO325" s="409"/>
      <c r="BP325" s="409"/>
      <c r="BQ325" s="409"/>
      <c r="BR325" s="409"/>
      <c r="BS325" s="409"/>
      <c r="BT325" s="409"/>
      <c r="BU325" s="409"/>
      <c r="BV325" s="409"/>
      <c r="BW325" s="409"/>
      <c r="BX325" s="409"/>
      <c r="BY325" s="409"/>
      <c r="BZ325" s="409"/>
      <c r="CA325" s="409"/>
      <c r="CB325" s="409"/>
      <c r="CC325" s="409"/>
      <c r="CD325" s="409"/>
      <c r="CE325" s="409"/>
      <c r="CF325" s="409"/>
      <c r="CG325" s="409"/>
      <c r="CH325" s="409"/>
      <c r="CI325" s="409"/>
      <c r="CJ325" s="409"/>
      <c r="CK325" s="409"/>
      <c r="CL325" s="409"/>
      <c r="CM325" s="409"/>
      <c r="CN325" s="409"/>
      <c r="CO325" s="409"/>
      <c r="CP325" s="409"/>
      <c r="CQ325" s="409"/>
      <c r="CR325" s="409"/>
      <c r="CS325" s="409"/>
      <c r="CT325" s="409"/>
      <c r="CU325" s="409"/>
      <c r="CV325" s="409"/>
      <c r="CW325" s="409"/>
      <c r="CX325" s="409"/>
      <c r="CY325" s="409"/>
      <c r="CZ325" s="409"/>
      <c r="DA325" s="409"/>
      <c r="DB325" s="409"/>
      <c r="DC325" s="409"/>
      <c r="DD325" s="409"/>
      <c r="DE325" s="409"/>
      <c r="DF325" s="409"/>
      <c r="DG325" s="409"/>
      <c r="DH325" s="409"/>
      <c r="DI325" s="409"/>
      <c r="DJ325" s="409"/>
      <c r="DK325" s="409"/>
      <c r="DL325" s="409"/>
      <c r="DM325" s="409"/>
      <c r="DN325" s="409"/>
      <c r="DO325" s="409"/>
      <c r="DP325" s="409"/>
      <c r="DQ325" s="409"/>
      <c r="DR325" s="409"/>
      <c r="DS325" s="409"/>
      <c r="DT325" s="409"/>
      <c r="DU325" s="409"/>
      <c r="DV325" s="409"/>
      <c r="DW325" s="409"/>
      <c r="DX325" s="409"/>
      <c r="DY325" s="409"/>
      <c r="DZ325" s="409"/>
      <c r="EA325" s="409"/>
      <c r="EB325" s="409"/>
      <c r="EC325" s="409"/>
      <c r="ED325" s="409"/>
      <c r="EE325" s="409"/>
      <c r="EF325" s="409"/>
      <c r="EG325" s="409"/>
      <c r="EH325" s="409"/>
      <c r="EI325" s="409"/>
      <c r="EJ325" s="409"/>
      <c r="EK325" s="409"/>
      <c r="EL325" s="409"/>
      <c r="EM325" s="409"/>
      <c r="EN325" s="409"/>
      <c r="EO325" s="409"/>
      <c r="EP325" s="409"/>
      <c r="EQ325" s="409"/>
      <c r="ER325" s="409"/>
      <c r="ES325" s="409"/>
      <c r="ET325" s="409"/>
      <c r="EU325" s="409"/>
      <c r="EV325" s="409"/>
      <c r="EW325" s="409"/>
      <c r="EX325" s="409"/>
      <c r="EY325" s="409"/>
      <c r="EZ325" s="409"/>
      <c r="FA325" s="409"/>
      <c r="FB325" s="409"/>
      <c r="FC325" s="409"/>
      <c r="FD325" s="409"/>
      <c r="FE325" s="409"/>
      <c r="FF325" s="409"/>
      <c r="FG325" s="409"/>
      <c r="FH325" s="409"/>
      <c r="FI325" s="409"/>
      <c r="FJ325" s="409"/>
      <c r="FK325" s="409"/>
      <c r="FL325" s="409"/>
      <c r="FM325" s="409"/>
      <c r="FN325" s="409"/>
      <c r="FO325" s="409"/>
      <c r="FP325" s="409"/>
      <c r="FQ325" s="409"/>
      <c r="FR325" s="409"/>
      <c r="FS325" s="409"/>
      <c r="FT325" s="409"/>
      <c r="FU325" s="409"/>
      <c r="FV325" s="409"/>
      <c r="FW325" s="409"/>
      <c r="FX325" s="409"/>
      <c r="FY325" s="409"/>
      <c r="FZ325" s="409"/>
      <c r="GA325" s="409"/>
      <c r="GB325" s="409"/>
      <c r="GC325" s="409"/>
      <c r="GD325" s="409"/>
      <c r="GE325" s="409"/>
      <c r="GF325" s="409"/>
      <c r="GG325" s="409"/>
      <c r="GH325" s="409"/>
      <c r="GI325" s="409"/>
      <c r="GJ325" s="409"/>
      <c r="GK325" s="409"/>
      <c r="GL325" s="409"/>
      <c r="GM325" s="409"/>
      <c r="GN325" s="409"/>
      <c r="GO325" s="409"/>
      <c r="GP325" s="409"/>
      <c r="GQ325" s="409"/>
      <c r="GR325" s="409"/>
      <c r="GS325" s="409"/>
      <c r="GT325" s="409"/>
      <c r="GU325" s="409"/>
      <c r="GV325" s="409"/>
      <c r="GW325" s="409"/>
      <c r="GX325" s="409"/>
      <c r="GY325" s="409"/>
      <c r="GZ325" s="409"/>
      <c r="HA325" s="409"/>
      <c r="HB325" s="409"/>
      <c r="HC325" s="409"/>
      <c r="HD325" s="409"/>
      <c r="HE325" s="409"/>
      <c r="HF325" s="409"/>
      <c r="HG325" s="409"/>
      <c r="HH325" s="409"/>
      <c r="HI325" s="409"/>
      <c r="HJ325" s="409"/>
      <c r="HK325" s="409"/>
      <c r="HL325" s="409"/>
      <c r="HM325" s="409"/>
      <c r="HN325" s="409"/>
      <c r="HO325" s="409"/>
      <c r="HP325" s="409"/>
      <c r="HQ325" s="409"/>
      <c r="HR325" s="409"/>
      <c r="HS325" s="409"/>
      <c r="HT325" s="409"/>
      <c r="HU325" s="409"/>
      <c r="HV325" s="409"/>
      <c r="HW325" s="409"/>
      <c r="HX325" s="409"/>
      <c r="HY325" s="409"/>
      <c r="HZ325" s="409"/>
      <c r="IA325" s="409"/>
      <c r="IB325" s="409"/>
      <c r="IC325" s="409"/>
      <c r="ID325" s="409"/>
      <c r="IE325" s="409"/>
      <c r="IF325" s="409"/>
      <c r="IG325" s="409"/>
      <c r="IH325" s="409"/>
      <c r="II325" s="409"/>
      <c r="IJ325" s="409"/>
      <c r="IK325" s="409"/>
      <c r="IL325" s="409"/>
      <c r="IM325" s="409"/>
      <c r="IN325" s="409"/>
      <c r="IO325" s="409"/>
      <c r="IP325" s="409"/>
      <c r="IQ325" s="409"/>
      <c r="IR325" s="409"/>
      <c r="IS325" s="409"/>
      <c r="IT325" s="409"/>
      <c r="IU325" s="409"/>
      <c r="IV325" s="409"/>
    </row>
    <row r="326" spans="1:256" s="404" customFormat="1" ht="30">
      <c r="A326" s="67">
        <v>317</v>
      </c>
      <c r="B326" s="493" t="s">
        <v>5005</v>
      </c>
      <c r="C326" s="491" t="s">
        <v>1584</v>
      </c>
      <c r="D326" s="494" t="s">
        <v>314</v>
      </c>
      <c r="E326" s="456" t="s">
        <v>5596</v>
      </c>
      <c r="F326" s="456" t="s">
        <v>5597</v>
      </c>
      <c r="G326" s="456" t="s">
        <v>5598</v>
      </c>
      <c r="H326" s="456" t="s">
        <v>5961</v>
      </c>
      <c r="I326" s="456" t="s">
        <v>311</v>
      </c>
      <c r="J326" s="435"/>
      <c r="K326" s="435"/>
      <c r="L326" s="338"/>
      <c r="M326" s="405"/>
      <c r="N326" s="409"/>
      <c r="O326" s="409"/>
      <c r="P326" s="409"/>
      <c r="Q326" s="409"/>
      <c r="R326" s="409"/>
      <c r="S326" s="409"/>
      <c r="T326" s="409"/>
      <c r="U326" s="409"/>
      <c r="V326" s="409"/>
      <c r="W326" s="409"/>
      <c r="X326" s="409"/>
      <c r="Y326" s="409"/>
      <c r="Z326" s="409"/>
      <c r="AA326" s="409"/>
      <c r="AB326" s="409"/>
      <c r="AC326" s="409"/>
      <c r="AD326" s="409"/>
      <c r="AE326" s="409"/>
      <c r="AF326" s="409"/>
      <c r="AG326" s="409"/>
      <c r="AH326" s="409"/>
      <c r="AI326" s="409"/>
      <c r="AJ326" s="409"/>
      <c r="AK326" s="409"/>
      <c r="AL326" s="409"/>
      <c r="AM326" s="409"/>
      <c r="AN326" s="409"/>
      <c r="AO326" s="409"/>
      <c r="AP326" s="409"/>
      <c r="AQ326" s="409"/>
      <c r="AR326" s="409"/>
      <c r="AS326" s="409"/>
      <c r="AT326" s="409"/>
      <c r="AU326" s="409"/>
      <c r="AV326" s="409"/>
      <c r="AW326" s="409"/>
      <c r="AX326" s="409"/>
      <c r="AY326" s="409"/>
      <c r="AZ326" s="409"/>
      <c r="BA326" s="409"/>
      <c r="BB326" s="409"/>
      <c r="BC326" s="409"/>
      <c r="BD326" s="409"/>
      <c r="BE326" s="409"/>
      <c r="BF326" s="409"/>
      <c r="BG326" s="409"/>
      <c r="BH326" s="409"/>
      <c r="BI326" s="409"/>
      <c r="BJ326" s="409"/>
      <c r="BK326" s="409"/>
      <c r="BL326" s="409"/>
      <c r="BM326" s="409"/>
      <c r="BN326" s="409"/>
      <c r="BO326" s="409"/>
      <c r="BP326" s="409"/>
      <c r="BQ326" s="409"/>
      <c r="BR326" s="409"/>
      <c r="BS326" s="409"/>
      <c r="BT326" s="409"/>
      <c r="BU326" s="409"/>
      <c r="BV326" s="409"/>
      <c r="BW326" s="409"/>
      <c r="BX326" s="409"/>
      <c r="BY326" s="409"/>
      <c r="BZ326" s="409"/>
      <c r="CA326" s="409"/>
      <c r="CB326" s="409"/>
      <c r="CC326" s="409"/>
      <c r="CD326" s="409"/>
      <c r="CE326" s="409"/>
      <c r="CF326" s="409"/>
      <c r="CG326" s="409"/>
      <c r="CH326" s="409"/>
      <c r="CI326" s="409"/>
      <c r="CJ326" s="409"/>
      <c r="CK326" s="409"/>
      <c r="CL326" s="409"/>
      <c r="CM326" s="409"/>
      <c r="CN326" s="409"/>
      <c r="CO326" s="409"/>
      <c r="CP326" s="409"/>
      <c r="CQ326" s="409"/>
      <c r="CR326" s="409"/>
      <c r="CS326" s="409"/>
      <c r="CT326" s="409"/>
      <c r="CU326" s="409"/>
      <c r="CV326" s="409"/>
      <c r="CW326" s="409"/>
      <c r="CX326" s="409"/>
      <c r="CY326" s="409"/>
      <c r="CZ326" s="409"/>
      <c r="DA326" s="409"/>
      <c r="DB326" s="409"/>
      <c r="DC326" s="409"/>
      <c r="DD326" s="409"/>
      <c r="DE326" s="409"/>
      <c r="DF326" s="409"/>
      <c r="DG326" s="409"/>
      <c r="DH326" s="409"/>
      <c r="DI326" s="409"/>
      <c r="DJ326" s="409"/>
      <c r="DK326" s="409"/>
      <c r="DL326" s="409"/>
      <c r="DM326" s="409"/>
      <c r="DN326" s="409"/>
      <c r="DO326" s="409"/>
      <c r="DP326" s="409"/>
      <c r="DQ326" s="409"/>
      <c r="DR326" s="409"/>
      <c r="DS326" s="409"/>
      <c r="DT326" s="409"/>
      <c r="DU326" s="409"/>
      <c r="DV326" s="409"/>
      <c r="DW326" s="409"/>
      <c r="DX326" s="409"/>
      <c r="DY326" s="409"/>
      <c r="DZ326" s="409"/>
      <c r="EA326" s="409"/>
      <c r="EB326" s="409"/>
      <c r="EC326" s="409"/>
      <c r="ED326" s="409"/>
      <c r="EE326" s="409"/>
      <c r="EF326" s="409"/>
      <c r="EG326" s="409"/>
      <c r="EH326" s="409"/>
      <c r="EI326" s="409"/>
      <c r="EJ326" s="409"/>
      <c r="EK326" s="409"/>
      <c r="EL326" s="409"/>
      <c r="EM326" s="409"/>
      <c r="EN326" s="409"/>
      <c r="EO326" s="409"/>
      <c r="EP326" s="409"/>
      <c r="EQ326" s="409"/>
      <c r="ER326" s="409"/>
      <c r="ES326" s="409"/>
      <c r="ET326" s="409"/>
      <c r="EU326" s="409"/>
      <c r="EV326" s="409"/>
      <c r="EW326" s="409"/>
      <c r="EX326" s="409"/>
      <c r="EY326" s="409"/>
      <c r="EZ326" s="409"/>
      <c r="FA326" s="409"/>
      <c r="FB326" s="409"/>
      <c r="FC326" s="409"/>
      <c r="FD326" s="409"/>
      <c r="FE326" s="409"/>
      <c r="FF326" s="409"/>
      <c r="FG326" s="409"/>
      <c r="FH326" s="409"/>
      <c r="FI326" s="409"/>
      <c r="FJ326" s="409"/>
      <c r="FK326" s="409"/>
      <c r="FL326" s="409"/>
      <c r="FM326" s="409"/>
      <c r="FN326" s="409"/>
      <c r="FO326" s="409"/>
      <c r="FP326" s="409"/>
      <c r="FQ326" s="409"/>
      <c r="FR326" s="409"/>
      <c r="FS326" s="409"/>
      <c r="FT326" s="409"/>
      <c r="FU326" s="409"/>
      <c r="FV326" s="409"/>
      <c r="FW326" s="409"/>
      <c r="FX326" s="409"/>
      <c r="FY326" s="409"/>
      <c r="FZ326" s="409"/>
      <c r="GA326" s="409"/>
      <c r="GB326" s="409"/>
      <c r="GC326" s="409"/>
      <c r="GD326" s="409"/>
      <c r="GE326" s="409"/>
      <c r="GF326" s="409"/>
      <c r="GG326" s="409"/>
      <c r="GH326" s="409"/>
      <c r="GI326" s="409"/>
      <c r="GJ326" s="409"/>
      <c r="GK326" s="409"/>
      <c r="GL326" s="409"/>
      <c r="GM326" s="409"/>
      <c r="GN326" s="409"/>
      <c r="GO326" s="409"/>
      <c r="GP326" s="409"/>
      <c r="GQ326" s="409"/>
      <c r="GR326" s="409"/>
      <c r="GS326" s="409"/>
      <c r="GT326" s="409"/>
      <c r="GU326" s="409"/>
      <c r="GV326" s="409"/>
      <c r="GW326" s="409"/>
      <c r="GX326" s="409"/>
      <c r="GY326" s="409"/>
      <c r="GZ326" s="409"/>
      <c r="HA326" s="409"/>
      <c r="HB326" s="409"/>
      <c r="HC326" s="409"/>
      <c r="HD326" s="409"/>
      <c r="HE326" s="409"/>
      <c r="HF326" s="409"/>
      <c r="HG326" s="409"/>
      <c r="HH326" s="409"/>
      <c r="HI326" s="409"/>
      <c r="HJ326" s="409"/>
      <c r="HK326" s="409"/>
      <c r="HL326" s="409"/>
      <c r="HM326" s="409"/>
      <c r="HN326" s="409"/>
      <c r="HO326" s="409"/>
      <c r="HP326" s="409"/>
      <c r="HQ326" s="409"/>
      <c r="HR326" s="409"/>
      <c r="HS326" s="409"/>
      <c r="HT326" s="409"/>
      <c r="HU326" s="409"/>
      <c r="HV326" s="409"/>
      <c r="HW326" s="409"/>
      <c r="HX326" s="409"/>
      <c r="HY326" s="409"/>
      <c r="HZ326" s="409"/>
      <c r="IA326" s="409"/>
      <c r="IB326" s="409"/>
      <c r="IC326" s="409"/>
      <c r="ID326" s="409"/>
      <c r="IE326" s="409"/>
      <c r="IF326" s="409"/>
      <c r="IG326" s="409"/>
      <c r="IH326" s="409"/>
      <c r="II326" s="409"/>
      <c r="IJ326" s="409"/>
      <c r="IK326" s="409"/>
      <c r="IL326" s="409"/>
      <c r="IM326" s="409"/>
      <c r="IN326" s="409"/>
      <c r="IO326" s="409"/>
      <c r="IP326" s="409"/>
      <c r="IQ326" s="409"/>
      <c r="IR326" s="409"/>
      <c r="IS326" s="409"/>
      <c r="IT326" s="409"/>
      <c r="IU326" s="409"/>
      <c r="IV326" s="409"/>
    </row>
    <row r="327" spans="1:256" s="404" customFormat="1" ht="30">
      <c r="A327" s="65">
        <v>318</v>
      </c>
      <c r="B327" s="493" t="s">
        <v>5005</v>
      </c>
      <c r="C327" s="491" t="s">
        <v>1584</v>
      </c>
      <c r="D327" s="494" t="s">
        <v>1647</v>
      </c>
      <c r="E327" s="456" t="s">
        <v>5442</v>
      </c>
      <c r="F327" s="456" t="s">
        <v>895</v>
      </c>
      <c r="G327" s="456" t="s">
        <v>5443</v>
      </c>
      <c r="H327" s="456" t="s">
        <v>5879</v>
      </c>
      <c r="I327" s="456" t="s">
        <v>311</v>
      </c>
      <c r="J327" s="435"/>
      <c r="K327" s="435"/>
      <c r="L327" s="338"/>
      <c r="M327" s="405"/>
      <c r="N327" s="409"/>
      <c r="O327" s="409"/>
      <c r="P327" s="409"/>
      <c r="Q327" s="409"/>
      <c r="R327" s="409"/>
      <c r="S327" s="409"/>
      <c r="T327" s="409"/>
      <c r="U327" s="409"/>
      <c r="V327" s="409"/>
      <c r="W327" s="409"/>
      <c r="X327" s="409"/>
      <c r="Y327" s="409"/>
      <c r="Z327" s="409"/>
      <c r="AA327" s="409"/>
      <c r="AB327" s="409"/>
      <c r="AC327" s="409"/>
      <c r="AD327" s="409"/>
      <c r="AE327" s="409"/>
      <c r="AF327" s="409"/>
      <c r="AG327" s="409"/>
      <c r="AH327" s="409"/>
      <c r="AI327" s="409"/>
      <c r="AJ327" s="409"/>
      <c r="AK327" s="409"/>
      <c r="AL327" s="409"/>
      <c r="AM327" s="409"/>
      <c r="AN327" s="409"/>
      <c r="AO327" s="409"/>
      <c r="AP327" s="409"/>
      <c r="AQ327" s="409"/>
      <c r="AR327" s="409"/>
      <c r="AS327" s="409"/>
      <c r="AT327" s="409"/>
      <c r="AU327" s="409"/>
      <c r="AV327" s="409"/>
      <c r="AW327" s="409"/>
      <c r="AX327" s="409"/>
      <c r="AY327" s="409"/>
      <c r="AZ327" s="409"/>
      <c r="BA327" s="409"/>
      <c r="BB327" s="409"/>
      <c r="BC327" s="409"/>
      <c r="BD327" s="409"/>
      <c r="BE327" s="409"/>
      <c r="BF327" s="409"/>
      <c r="BG327" s="409"/>
      <c r="BH327" s="409"/>
      <c r="BI327" s="409"/>
      <c r="BJ327" s="409"/>
      <c r="BK327" s="409"/>
      <c r="BL327" s="409"/>
      <c r="BM327" s="409"/>
      <c r="BN327" s="409"/>
      <c r="BO327" s="409"/>
      <c r="BP327" s="409"/>
      <c r="BQ327" s="409"/>
      <c r="BR327" s="409"/>
      <c r="BS327" s="409"/>
      <c r="BT327" s="409"/>
      <c r="BU327" s="409"/>
      <c r="BV327" s="409"/>
      <c r="BW327" s="409"/>
      <c r="BX327" s="409"/>
      <c r="BY327" s="409"/>
      <c r="BZ327" s="409"/>
      <c r="CA327" s="409"/>
      <c r="CB327" s="409"/>
      <c r="CC327" s="409"/>
      <c r="CD327" s="409"/>
      <c r="CE327" s="409"/>
      <c r="CF327" s="409"/>
      <c r="CG327" s="409"/>
      <c r="CH327" s="409"/>
      <c r="CI327" s="409"/>
      <c r="CJ327" s="409"/>
      <c r="CK327" s="409"/>
      <c r="CL327" s="409"/>
      <c r="CM327" s="409"/>
      <c r="CN327" s="409"/>
      <c r="CO327" s="409"/>
      <c r="CP327" s="409"/>
      <c r="CQ327" s="409"/>
      <c r="CR327" s="409"/>
      <c r="CS327" s="409"/>
      <c r="CT327" s="409"/>
      <c r="CU327" s="409"/>
      <c r="CV327" s="409"/>
      <c r="CW327" s="409"/>
      <c r="CX327" s="409"/>
      <c r="CY327" s="409"/>
      <c r="CZ327" s="409"/>
      <c r="DA327" s="409"/>
      <c r="DB327" s="409"/>
      <c r="DC327" s="409"/>
      <c r="DD327" s="409"/>
      <c r="DE327" s="409"/>
      <c r="DF327" s="409"/>
      <c r="DG327" s="409"/>
      <c r="DH327" s="409"/>
      <c r="DI327" s="409"/>
      <c r="DJ327" s="409"/>
      <c r="DK327" s="409"/>
      <c r="DL327" s="409"/>
      <c r="DM327" s="409"/>
      <c r="DN327" s="409"/>
      <c r="DO327" s="409"/>
      <c r="DP327" s="409"/>
      <c r="DQ327" s="409"/>
      <c r="DR327" s="409"/>
      <c r="DS327" s="409"/>
      <c r="DT327" s="409"/>
      <c r="DU327" s="409"/>
      <c r="DV327" s="409"/>
      <c r="DW327" s="409"/>
      <c r="DX327" s="409"/>
      <c r="DY327" s="409"/>
      <c r="DZ327" s="409"/>
      <c r="EA327" s="409"/>
      <c r="EB327" s="409"/>
      <c r="EC327" s="409"/>
      <c r="ED327" s="409"/>
      <c r="EE327" s="409"/>
      <c r="EF327" s="409"/>
      <c r="EG327" s="409"/>
      <c r="EH327" s="409"/>
      <c r="EI327" s="409"/>
      <c r="EJ327" s="409"/>
      <c r="EK327" s="409"/>
      <c r="EL327" s="409"/>
      <c r="EM327" s="409"/>
      <c r="EN327" s="409"/>
      <c r="EO327" s="409"/>
      <c r="EP327" s="409"/>
      <c r="EQ327" s="409"/>
      <c r="ER327" s="409"/>
      <c r="ES327" s="409"/>
      <c r="ET327" s="409"/>
      <c r="EU327" s="409"/>
      <c r="EV327" s="409"/>
      <c r="EW327" s="409"/>
      <c r="EX327" s="409"/>
      <c r="EY327" s="409"/>
      <c r="EZ327" s="409"/>
      <c r="FA327" s="409"/>
      <c r="FB327" s="409"/>
      <c r="FC327" s="409"/>
      <c r="FD327" s="409"/>
      <c r="FE327" s="409"/>
      <c r="FF327" s="409"/>
      <c r="FG327" s="409"/>
      <c r="FH327" s="409"/>
      <c r="FI327" s="409"/>
      <c r="FJ327" s="409"/>
      <c r="FK327" s="409"/>
      <c r="FL327" s="409"/>
      <c r="FM327" s="409"/>
      <c r="FN327" s="409"/>
      <c r="FO327" s="409"/>
      <c r="FP327" s="409"/>
      <c r="FQ327" s="409"/>
      <c r="FR327" s="409"/>
      <c r="FS327" s="409"/>
      <c r="FT327" s="409"/>
      <c r="FU327" s="409"/>
      <c r="FV327" s="409"/>
      <c r="FW327" s="409"/>
      <c r="FX327" s="409"/>
      <c r="FY327" s="409"/>
      <c r="FZ327" s="409"/>
      <c r="GA327" s="409"/>
      <c r="GB327" s="409"/>
      <c r="GC327" s="409"/>
      <c r="GD327" s="409"/>
      <c r="GE327" s="409"/>
      <c r="GF327" s="409"/>
      <c r="GG327" s="409"/>
      <c r="GH327" s="409"/>
      <c r="GI327" s="409"/>
      <c r="GJ327" s="409"/>
      <c r="GK327" s="409"/>
      <c r="GL327" s="409"/>
      <c r="GM327" s="409"/>
      <c r="GN327" s="409"/>
      <c r="GO327" s="409"/>
      <c r="GP327" s="409"/>
      <c r="GQ327" s="409"/>
      <c r="GR327" s="409"/>
      <c r="GS327" s="409"/>
      <c r="GT327" s="409"/>
      <c r="GU327" s="409"/>
      <c r="GV327" s="409"/>
      <c r="GW327" s="409"/>
      <c r="GX327" s="409"/>
      <c r="GY327" s="409"/>
      <c r="GZ327" s="409"/>
      <c r="HA327" s="409"/>
      <c r="HB327" s="409"/>
      <c r="HC327" s="409"/>
      <c r="HD327" s="409"/>
      <c r="HE327" s="409"/>
      <c r="HF327" s="409"/>
      <c r="HG327" s="409"/>
      <c r="HH327" s="409"/>
      <c r="HI327" s="409"/>
      <c r="HJ327" s="409"/>
      <c r="HK327" s="409"/>
      <c r="HL327" s="409"/>
      <c r="HM327" s="409"/>
      <c r="HN327" s="409"/>
      <c r="HO327" s="409"/>
      <c r="HP327" s="409"/>
      <c r="HQ327" s="409"/>
      <c r="HR327" s="409"/>
      <c r="HS327" s="409"/>
      <c r="HT327" s="409"/>
      <c r="HU327" s="409"/>
      <c r="HV327" s="409"/>
      <c r="HW327" s="409"/>
      <c r="HX327" s="409"/>
      <c r="HY327" s="409"/>
      <c r="HZ327" s="409"/>
      <c r="IA327" s="409"/>
      <c r="IB327" s="409"/>
      <c r="IC327" s="409"/>
      <c r="ID327" s="409"/>
      <c r="IE327" s="409"/>
      <c r="IF327" s="409"/>
      <c r="IG327" s="409"/>
      <c r="IH327" s="409"/>
      <c r="II327" s="409"/>
      <c r="IJ327" s="409"/>
      <c r="IK327" s="409"/>
      <c r="IL327" s="409"/>
      <c r="IM327" s="409"/>
      <c r="IN327" s="409"/>
      <c r="IO327" s="409"/>
      <c r="IP327" s="409"/>
      <c r="IQ327" s="409"/>
      <c r="IR327" s="409"/>
      <c r="IS327" s="409"/>
      <c r="IT327" s="409"/>
      <c r="IU327" s="409"/>
      <c r="IV327" s="409"/>
    </row>
    <row r="328" spans="1:256" s="404" customFormat="1" ht="30">
      <c r="A328" s="67">
        <v>319</v>
      </c>
      <c r="B328" s="493" t="s">
        <v>5005</v>
      </c>
      <c r="C328" s="491" t="s">
        <v>1584</v>
      </c>
      <c r="D328" s="494" t="s">
        <v>1608</v>
      </c>
      <c r="E328" s="456" t="s">
        <v>5599</v>
      </c>
      <c r="F328" s="456" t="s">
        <v>321</v>
      </c>
      <c r="G328" s="456" t="s">
        <v>5600</v>
      </c>
      <c r="H328" s="456" t="s">
        <v>5962</v>
      </c>
      <c r="I328" s="456" t="s">
        <v>311</v>
      </c>
      <c r="J328" s="435"/>
      <c r="K328" s="435"/>
      <c r="L328" s="338"/>
      <c r="M328" s="405"/>
      <c r="N328" s="409"/>
      <c r="O328" s="409"/>
      <c r="P328" s="409"/>
      <c r="Q328" s="409"/>
      <c r="R328" s="409"/>
      <c r="S328" s="409"/>
      <c r="T328" s="409"/>
      <c r="U328" s="409"/>
      <c r="V328" s="409"/>
      <c r="W328" s="409"/>
      <c r="X328" s="409"/>
      <c r="Y328" s="409"/>
      <c r="Z328" s="409"/>
      <c r="AA328" s="409"/>
      <c r="AB328" s="409"/>
      <c r="AC328" s="409"/>
      <c r="AD328" s="409"/>
      <c r="AE328" s="409"/>
      <c r="AF328" s="409"/>
      <c r="AG328" s="409"/>
      <c r="AH328" s="409"/>
      <c r="AI328" s="409"/>
      <c r="AJ328" s="409"/>
      <c r="AK328" s="409"/>
      <c r="AL328" s="409"/>
      <c r="AM328" s="409"/>
      <c r="AN328" s="409"/>
      <c r="AO328" s="409"/>
      <c r="AP328" s="409"/>
      <c r="AQ328" s="409"/>
      <c r="AR328" s="409"/>
      <c r="AS328" s="409"/>
      <c r="AT328" s="409"/>
      <c r="AU328" s="409"/>
      <c r="AV328" s="409"/>
      <c r="AW328" s="409"/>
      <c r="AX328" s="409"/>
      <c r="AY328" s="409"/>
      <c r="AZ328" s="409"/>
      <c r="BA328" s="409"/>
      <c r="BB328" s="409"/>
      <c r="BC328" s="409"/>
      <c r="BD328" s="409"/>
      <c r="BE328" s="409"/>
      <c r="BF328" s="409"/>
      <c r="BG328" s="409"/>
      <c r="BH328" s="409"/>
      <c r="BI328" s="409"/>
      <c r="BJ328" s="409"/>
      <c r="BK328" s="409"/>
      <c r="BL328" s="409"/>
      <c r="BM328" s="409"/>
      <c r="BN328" s="409"/>
      <c r="BO328" s="409"/>
      <c r="BP328" s="409"/>
      <c r="BQ328" s="409"/>
      <c r="BR328" s="409"/>
      <c r="BS328" s="409"/>
      <c r="BT328" s="409"/>
      <c r="BU328" s="409"/>
      <c r="BV328" s="409"/>
      <c r="BW328" s="409"/>
      <c r="BX328" s="409"/>
      <c r="BY328" s="409"/>
      <c r="BZ328" s="409"/>
      <c r="CA328" s="409"/>
      <c r="CB328" s="409"/>
      <c r="CC328" s="409"/>
      <c r="CD328" s="409"/>
      <c r="CE328" s="409"/>
      <c r="CF328" s="409"/>
      <c r="CG328" s="409"/>
      <c r="CH328" s="409"/>
      <c r="CI328" s="409"/>
      <c r="CJ328" s="409"/>
      <c r="CK328" s="409"/>
      <c r="CL328" s="409"/>
      <c r="CM328" s="409"/>
      <c r="CN328" s="409"/>
      <c r="CO328" s="409"/>
      <c r="CP328" s="409"/>
      <c r="CQ328" s="409"/>
      <c r="CR328" s="409"/>
      <c r="CS328" s="409"/>
      <c r="CT328" s="409"/>
      <c r="CU328" s="409"/>
      <c r="CV328" s="409"/>
      <c r="CW328" s="409"/>
      <c r="CX328" s="409"/>
      <c r="CY328" s="409"/>
      <c r="CZ328" s="409"/>
      <c r="DA328" s="409"/>
      <c r="DB328" s="409"/>
      <c r="DC328" s="409"/>
      <c r="DD328" s="409"/>
      <c r="DE328" s="409"/>
      <c r="DF328" s="409"/>
      <c r="DG328" s="409"/>
      <c r="DH328" s="409"/>
      <c r="DI328" s="409"/>
      <c r="DJ328" s="409"/>
      <c r="DK328" s="409"/>
      <c r="DL328" s="409"/>
      <c r="DM328" s="409"/>
      <c r="DN328" s="409"/>
      <c r="DO328" s="409"/>
      <c r="DP328" s="409"/>
      <c r="DQ328" s="409"/>
      <c r="DR328" s="409"/>
      <c r="DS328" s="409"/>
      <c r="DT328" s="409"/>
      <c r="DU328" s="409"/>
      <c r="DV328" s="409"/>
      <c r="DW328" s="409"/>
      <c r="DX328" s="409"/>
      <c r="DY328" s="409"/>
      <c r="DZ328" s="409"/>
      <c r="EA328" s="409"/>
      <c r="EB328" s="409"/>
      <c r="EC328" s="409"/>
      <c r="ED328" s="409"/>
      <c r="EE328" s="409"/>
      <c r="EF328" s="409"/>
      <c r="EG328" s="409"/>
      <c r="EH328" s="409"/>
      <c r="EI328" s="409"/>
      <c r="EJ328" s="409"/>
      <c r="EK328" s="409"/>
      <c r="EL328" s="409"/>
      <c r="EM328" s="409"/>
      <c r="EN328" s="409"/>
      <c r="EO328" s="409"/>
      <c r="EP328" s="409"/>
      <c r="EQ328" s="409"/>
      <c r="ER328" s="409"/>
      <c r="ES328" s="409"/>
      <c r="ET328" s="409"/>
      <c r="EU328" s="409"/>
      <c r="EV328" s="409"/>
      <c r="EW328" s="409"/>
      <c r="EX328" s="409"/>
      <c r="EY328" s="409"/>
      <c r="EZ328" s="409"/>
      <c r="FA328" s="409"/>
      <c r="FB328" s="409"/>
      <c r="FC328" s="409"/>
      <c r="FD328" s="409"/>
      <c r="FE328" s="409"/>
      <c r="FF328" s="409"/>
      <c r="FG328" s="409"/>
      <c r="FH328" s="409"/>
      <c r="FI328" s="409"/>
      <c r="FJ328" s="409"/>
      <c r="FK328" s="409"/>
      <c r="FL328" s="409"/>
      <c r="FM328" s="409"/>
      <c r="FN328" s="409"/>
      <c r="FO328" s="409"/>
      <c r="FP328" s="409"/>
      <c r="FQ328" s="409"/>
      <c r="FR328" s="409"/>
      <c r="FS328" s="409"/>
      <c r="FT328" s="409"/>
      <c r="FU328" s="409"/>
      <c r="FV328" s="409"/>
      <c r="FW328" s="409"/>
      <c r="FX328" s="409"/>
      <c r="FY328" s="409"/>
      <c r="FZ328" s="409"/>
      <c r="GA328" s="409"/>
      <c r="GB328" s="409"/>
      <c r="GC328" s="409"/>
      <c r="GD328" s="409"/>
      <c r="GE328" s="409"/>
      <c r="GF328" s="409"/>
      <c r="GG328" s="409"/>
      <c r="GH328" s="409"/>
      <c r="GI328" s="409"/>
      <c r="GJ328" s="409"/>
      <c r="GK328" s="409"/>
      <c r="GL328" s="409"/>
      <c r="GM328" s="409"/>
      <c r="GN328" s="409"/>
      <c r="GO328" s="409"/>
      <c r="GP328" s="409"/>
      <c r="GQ328" s="409"/>
      <c r="GR328" s="409"/>
      <c r="GS328" s="409"/>
      <c r="GT328" s="409"/>
      <c r="GU328" s="409"/>
      <c r="GV328" s="409"/>
      <c r="GW328" s="409"/>
      <c r="GX328" s="409"/>
      <c r="GY328" s="409"/>
      <c r="GZ328" s="409"/>
      <c r="HA328" s="409"/>
      <c r="HB328" s="409"/>
      <c r="HC328" s="409"/>
      <c r="HD328" s="409"/>
      <c r="HE328" s="409"/>
      <c r="HF328" s="409"/>
      <c r="HG328" s="409"/>
      <c r="HH328" s="409"/>
      <c r="HI328" s="409"/>
      <c r="HJ328" s="409"/>
      <c r="HK328" s="409"/>
      <c r="HL328" s="409"/>
      <c r="HM328" s="409"/>
      <c r="HN328" s="409"/>
      <c r="HO328" s="409"/>
      <c r="HP328" s="409"/>
      <c r="HQ328" s="409"/>
      <c r="HR328" s="409"/>
      <c r="HS328" s="409"/>
      <c r="HT328" s="409"/>
      <c r="HU328" s="409"/>
      <c r="HV328" s="409"/>
      <c r="HW328" s="409"/>
      <c r="HX328" s="409"/>
      <c r="HY328" s="409"/>
      <c r="HZ328" s="409"/>
      <c r="IA328" s="409"/>
      <c r="IB328" s="409"/>
      <c r="IC328" s="409"/>
      <c r="ID328" s="409"/>
      <c r="IE328" s="409"/>
      <c r="IF328" s="409"/>
      <c r="IG328" s="409"/>
      <c r="IH328" s="409"/>
      <c r="II328" s="409"/>
      <c r="IJ328" s="409"/>
      <c r="IK328" s="409"/>
      <c r="IL328" s="409"/>
      <c r="IM328" s="409"/>
      <c r="IN328" s="409"/>
      <c r="IO328" s="409"/>
      <c r="IP328" s="409"/>
      <c r="IQ328" s="409"/>
      <c r="IR328" s="409"/>
      <c r="IS328" s="409"/>
      <c r="IT328" s="409"/>
      <c r="IU328" s="409"/>
      <c r="IV328" s="409"/>
    </row>
    <row r="329" spans="1:256" s="404" customFormat="1" ht="30">
      <c r="A329" s="67">
        <v>320</v>
      </c>
      <c r="B329" s="493" t="s">
        <v>5005</v>
      </c>
      <c r="C329" s="491" t="s">
        <v>1584</v>
      </c>
      <c r="D329" s="494" t="s">
        <v>310</v>
      </c>
      <c r="E329" s="456" t="s">
        <v>5601</v>
      </c>
      <c r="F329" s="456" t="s">
        <v>1597</v>
      </c>
      <c r="G329" s="456" t="s">
        <v>5602</v>
      </c>
      <c r="H329" s="456" t="s">
        <v>5963</v>
      </c>
      <c r="I329" s="456" t="s">
        <v>311</v>
      </c>
      <c r="J329" s="435"/>
      <c r="K329" s="435"/>
      <c r="L329" s="338"/>
      <c r="M329" s="405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409"/>
      <c r="Z329" s="409"/>
      <c r="AA329" s="409"/>
      <c r="AB329" s="409"/>
      <c r="AC329" s="409"/>
      <c r="AD329" s="409"/>
      <c r="AE329" s="409"/>
      <c r="AF329" s="409"/>
      <c r="AG329" s="409"/>
      <c r="AH329" s="409"/>
      <c r="AI329" s="409"/>
      <c r="AJ329" s="409"/>
      <c r="AK329" s="409"/>
      <c r="AL329" s="409"/>
      <c r="AM329" s="409"/>
      <c r="AN329" s="409"/>
      <c r="AO329" s="409"/>
      <c r="AP329" s="409"/>
      <c r="AQ329" s="409"/>
      <c r="AR329" s="409"/>
      <c r="AS329" s="409"/>
      <c r="AT329" s="409"/>
      <c r="AU329" s="409"/>
      <c r="AV329" s="409"/>
      <c r="AW329" s="409"/>
      <c r="AX329" s="409"/>
      <c r="AY329" s="409"/>
      <c r="AZ329" s="409"/>
      <c r="BA329" s="409"/>
      <c r="BB329" s="409"/>
      <c r="BC329" s="409"/>
      <c r="BD329" s="409"/>
      <c r="BE329" s="409"/>
      <c r="BF329" s="409"/>
      <c r="BG329" s="409"/>
      <c r="BH329" s="409"/>
      <c r="BI329" s="409"/>
      <c r="BJ329" s="409"/>
      <c r="BK329" s="409"/>
      <c r="BL329" s="409"/>
      <c r="BM329" s="409"/>
      <c r="BN329" s="409"/>
      <c r="BO329" s="409"/>
      <c r="BP329" s="409"/>
      <c r="BQ329" s="409"/>
      <c r="BR329" s="409"/>
      <c r="BS329" s="409"/>
      <c r="BT329" s="409"/>
      <c r="BU329" s="409"/>
      <c r="BV329" s="409"/>
      <c r="BW329" s="409"/>
      <c r="BX329" s="409"/>
      <c r="BY329" s="409"/>
      <c r="BZ329" s="409"/>
      <c r="CA329" s="409"/>
      <c r="CB329" s="409"/>
      <c r="CC329" s="409"/>
      <c r="CD329" s="409"/>
      <c r="CE329" s="409"/>
      <c r="CF329" s="409"/>
      <c r="CG329" s="409"/>
      <c r="CH329" s="409"/>
      <c r="CI329" s="409"/>
      <c r="CJ329" s="409"/>
      <c r="CK329" s="409"/>
      <c r="CL329" s="409"/>
      <c r="CM329" s="409"/>
      <c r="CN329" s="409"/>
      <c r="CO329" s="409"/>
      <c r="CP329" s="409"/>
      <c r="CQ329" s="409"/>
      <c r="CR329" s="409"/>
      <c r="CS329" s="409"/>
      <c r="CT329" s="409"/>
      <c r="CU329" s="409"/>
      <c r="CV329" s="409"/>
      <c r="CW329" s="409"/>
      <c r="CX329" s="409"/>
      <c r="CY329" s="409"/>
      <c r="CZ329" s="409"/>
      <c r="DA329" s="409"/>
      <c r="DB329" s="409"/>
      <c r="DC329" s="409"/>
      <c r="DD329" s="409"/>
      <c r="DE329" s="409"/>
      <c r="DF329" s="409"/>
      <c r="DG329" s="409"/>
      <c r="DH329" s="409"/>
      <c r="DI329" s="409"/>
      <c r="DJ329" s="409"/>
      <c r="DK329" s="409"/>
      <c r="DL329" s="409"/>
      <c r="DM329" s="409"/>
      <c r="DN329" s="409"/>
      <c r="DO329" s="409"/>
      <c r="DP329" s="409"/>
      <c r="DQ329" s="409"/>
      <c r="DR329" s="409"/>
      <c r="DS329" s="409"/>
      <c r="DT329" s="409"/>
      <c r="DU329" s="409"/>
      <c r="DV329" s="409"/>
      <c r="DW329" s="409"/>
      <c r="DX329" s="409"/>
      <c r="DY329" s="409"/>
      <c r="DZ329" s="409"/>
      <c r="EA329" s="409"/>
      <c r="EB329" s="409"/>
      <c r="EC329" s="409"/>
      <c r="ED329" s="409"/>
      <c r="EE329" s="409"/>
      <c r="EF329" s="409"/>
      <c r="EG329" s="409"/>
      <c r="EH329" s="409"/>
      <c r="EI329" s="409"/>
      <c r="EJ329" s="409"/>
      <c r="EK329" s="409"/>
      <c r="EL329" s="409"/>
      <c r="EM329" s="409"/>
      <c r="EN329" s="409"/>
      <c r="EO329" s="409"/>
      <c r="EP329" s="409"/>
      <c r="EQ329" s="409"/>
      <c r="ER329" s="409"/>
      <c r="ES329" s="409"/>
      <c r="ET329" s="409"/>
      <c r="EU329" s="409"/>
      <c r="EV329" s="409"/>
      <c r="EW329" s="409"/>
      <c r="EX329" s="409"/>
      <c r="EY329" s="409"/>
      <c r="EZ329" s="409"/>
      <c r="FA329" s="409"/>
      <c r="FB329" s="409"/>
      <c r="FC329" s="409"/>
      <c r="FD329" s="409"/>
      <c r="FE329" s="409"/>
      <c r="FF329" s="409"/>
      <c r="FG329" s="409"/>
      <c r="FH329" s="409"/>
      <c r="FI329" s="409"/>
      <c r="FJ329" s="409"/>
      <c r="FK329" s="409"/>
      <c r="FL329" s="409"/>
      <c r="FM329" s="409"/>
      <c r="FN329" s="409"/>
      <c r="FO329" s="409"/>
      <c r="FP329" s="409"/>
      <c r="FQ329" s="409"/>
      <c r="FR329" s="409"/>
      <c r="FS329" s="409"/>
      <c r="FT329" s="409"/>
      <c r="FU329" s="409"/>
      <c r="FV329" s="409"/>
      <c r="FW329" s="409"/>
      <c r="FX329" s="409"/>
      <c r="FY329" s="409"/>
      <c r="FZ329" s="409"/>
      <c r="GA329" s="409"/>
      <c r="GB329" s="409"/>
      <c r="GC329" s="409"/>
      <c r="GD329" s="409"/>
      <c r="GE329" s="409"/>
      <c r="GF329" s="409"/>
      <c r="GG329" s="409"/>
      <c r="GH329" s="409"/>
      <c r="GI329" s="409"/>
      <c r="GJ329" s="409"/>
      <c r="GK329" s="409"/>
      <c r="GL329" s="409"/>
      <c r="GM329" s="409"/>
      <c r="GN329" s="409"/>
      <c r="GO329" s="409"/>
      <c r="GP329" s="409"/>
      <c r="GQ329" s="409"/>
      <c r="GR329" s="409"/>
      <c r="GS329" s="409"/>
      <c r="GT329" s="409"/>
      <c r="GU329" s="409"/>
      <c r="GV329" s="409"/>
      <c r="GW329" s="409"/>
      <c r="GX329" s="409"/>
      <c r="GY329" s="409"/>
      <c r="GZ329" s="409"/>
      <c r="HA329" s="409"/>
      <c r="HB329" s="409"/>
      <c r="HC329" s="409"/>
      <c r="HD329" s="409"/>
      <c r="HE329" s="409"/>
      <c r="HF329" s="409"/>
      <c r="HG329" s="409"/>
      <c r="HH329" s="409"/>
      <c r="HI329" s="409"/>
      <c r="HJ329" s="409"/>
      <c r="HK329" s="409"/>
      <c r="HL329" s="409"/>
      <c r="HM329" s="409"/>
      <c r="HN329" s="409"/>
      <c r="HO329" s="409"/>
      <c r="HP329" s="409"/>
      <c r="HQ329" s="409"/>
      <c r="HR329" s="409"/>
      <c r="HS329" s="409"/>
      <c r="HT329" s="409"/>
      <c r="HU329" s="409"/>
      <c r="HV329" s="409"/>
      <c r="HW329" s="409"/>
      <c r="HX329" s="409"/>
      <c r="HY329" s="409"/>
      <c r="HZ329" s="409"/>
      <c r="IA329" s="409"/>
      <c r="IB329" s="409"/>
      <c r="IC329" s="409"/>
      <c r="ID329" s="409"/>
      <c r="IE329" s="409"/>
      <c r="IF329" s="409"/>
      <c r="IG329" s="409"/>
      <c r="IH329" s="409"/>
      <c r="II329" s="409"/>
      <c r="IJ329" s="409"/>
      <c r="IK329" s="409"/>
      <c r="IL329" s="409"/>
      <c r="IM329" s="409"/>
      <c r="IN329" s="409"/>
      <c r="IO329" s="409"/>
      <c r="IP329" s="409"/>
      <c r="IQ329" s="409"/>
      <c r="IR329" s="409"/>
      <c r="IS329" s="409"/>
      <c r="IT329" s="409"/>
      <c r="IU329" s="409"/>
      <c r="IV329" s="409"/>
    </row>
    <row r="330" spans="1:256" s="404" customFormat="1" ht="30">
      <c r="A330" s="65">
        <v>321</v>
      </c>
      <c r="B330" s="493" t="s">
        <v>5005</v>
      </c>
      <c r="C330" s="491" t="s">
        <v>1584</v>
      </c>
      <c r="D330" s="494" t="s">
        <v>663</v>
      </c>
      <c r="E330" s="456" t="s">
        <v>1669</v>
      </c>
      <c r="F330" s="456" t="s">
        <v>929</v>
      </c>
      <c r="G330" s="456" t="s">
        <v>5547</v>
      </c>
      <c r="H330" s="456" t="s">
        <v>5937</v>
      </c>
      <c r="I330" s="456" t="s">
        <v>311</v>
      </c>
      <c r="J330" s="435"/>
      <c r="K330" s="435"/>
      <c r="L330" s="338"/>
      <c r="M330" s="405"/>
      <c r="N330" s="409"/>
      <c r="O330" s="409"/>
      <c r="P330" s="409"/>
      <c r="Q330" s="409"/>
      <c r="R330" s="409"/>
      <c r="S330" s="409"/>
      <c r="T330" s="409"/>
      <c r="U330" s="409"/>
      <c r="V330" s="409"/>
      <c r="W330" s="409"/>
      <c r="X330" s="409"/>
      <c r="Y330" s="409"/>
      <c r="Z330" s="409"/>
      <c r="AA330" s="409"/>
      <c r="AB330" s="409"/>
      <c r="AC330" s="409"/>
      <c r="AD330" s="409"/>
      <c r="AE330" s="409"/>
      <c r="AF330" s="409"/>
      <c r="AG330" s="409"/>
      <c r="AH330" s="409"/>
      <c r="AI330" s="409"/>
      <c r="AJ330" s="409"/>
      <c r="AK330" s="409"/>
      <c r="AL330" s="409"/>
      <c r="AM330" s="409"/>
      <c r="AN330" s="409"/>
      <c r="AO330" s="409"/>
      <c r="AP330" s="409"/>
      <c r="AQ330" s="409"/>
      <c r="AR330" s="409"/>
      <c r="AS330" s="409"/>
      <c r="AT330" s="409"/>
      <c r="AU330" s="409"/>
      <c r="AV330" s="409"/>
      <c r="AW330" s="409"/>
      <c r="AX330" s="409"/>
      <c r="AY330" s="409"/>
      <c r="AZ330" s="409"/>
      <c r="BA330" s="409"/>
      <c r="BB330" s="409"/>
      <c r="BC330" s="409"/>
      <c r="BD330" s="409"/>
      <c r="BE330" s="409"/>
      <c r="BF330" s="409"/>
      <c r="BG330" s="409"/>
      <c r="BH330" s="409"/>
      <c r="BI330" s="409"/>
      <c r="BJ330" s="409"/>
      <c r="BK330" s="409"/>
      <c r="BL330" s="409"/>
      <c r="BM330" s="409"/>
      <c r="BN330" s="409"/>
      <c r="BO330" s="409"/>
      <c r="BP330" s="409"/>
      <c r="BQ330" s="409"/>
      <c r="BR330" s="409"/>
      <c r="BS330" s="409"/>
      <c r="BT330" s="409"/>
      <c r="BU330" s="409"/>
      <c r="BV330" s="409"/>
      <c r="BW330" s="409"/>
      <c r="BX330" s="409"/>
      <c r="BY330" s="409"/>
      <c r="BZ330" s="409"/>
      <c r="CA330" s="409"/>
      <c r="CB330" s="409"/>
      <c r="CC330" s="409"/>
      <c r="CD330" s="409"/>
      <c r="CE330" s="409"/>
      <c r="CF330" s="409"/>
      <c r="CG330" s="409"/>
      <c r="CH330" s="409"/>
      <c r="CI330" s="409"/>
      <c r="CJ330" s="409"/>
      <c r="CK330" s="409"/>
      <c r="CL330" s="409"/>
      <c r="CM330" s="409"/>
      <c r="CN330" s="409"/>
      <c r="CO330" s="409"/>
      <c r="CP330" s="409"/>
      <c r="CQ330" s="409"/>
      <c r="CR330" s="409"/>
      <c r="CS330" s="409"/>
      <c r="CT330" s="409"/>
      <c r="CU330" s="409"/>
      <c r="CV330" s="409"/>
      <c r="CW330" s="409"/>
      <c r="CX330" s="409"/>
      <c r="CY330" s="409"/>
      <c r="CZ330" s="409"/>
      <c r="DA330" s="409"/>
      <c r="DB330" s="409"/>
      <c r="DC330" s="409"/>
      <c r="DD330" s="409"/>
      <c r="DE330" s="409"/>
      <c r="DF330" s="409"/>
      <c r="DG330" s="409"/>
      <c r="DH330" s="409"/>
      <c r="DI330" s="409"/>
      <c r="DJ330" s="409"/>
      <c r="DK330" s="409"/>
      <c r="DL330" s="409"/>
      <c r="DM330" s="409"/>
      <c r="DN330" s="409"/>
      <c r="DO330" s="409"/>
      <c r="DP330" s="409"/>
      <c r="DQ330" s="409"/>
      <c r="DR330" s="409"/>
      <c r="DS330" s="409"/>
      <c r="DT330" s="409"/>
      <c r="DU330" s="409"/>
      <c r="DV330" s="409"/>
      <c r="DW330" s="409"/>
      <c r="DX330" s="409"/>
      <c r="DY330" s="409"/>
      <c r="DZ330" s="409"/>
      <c r="EA330" s="409"/>
      <c r="EB330" s="409"/>
      <c r="EC330" s="409"/>
      <c r="ED330" s="409"/>
      <c r="EE330" s="409"/>
      <c r="EF330" s="409"/>
      <c r="EG330" s="409"/>
      <c r="EH330" s="409"/>
      <c r="EI330" s="409"/>
      <c r="EJ330" s="409"/>
      <c r="EK330" s="409"/>
      <c r="EL330" s="409"/>
      <c r="EM330" s="409"/>
      <c r="EN330" s="409"/>
      <c r="EO330" s="409"/>
      <c r="EP330" s="409"/>
      <c r="EQ330" s="409"/>
      <c r="ER330" s="409"/>
      <c r="ES330" s="409"/>
      <c r="ET330" s="409"/>
      <c r="EU330" s="409"/>
      <c r="EV330" s="409"/>
      <c r="EW330" s="409"/>
      <c r="EX330" s="409"/>
      <c r="EY330" s="409"/>
      <c r="EZ330" s="409"/>
      <c r="FA330" s="409"/>
      <c r="FB330" s="409"/>
      <c r="FC330" s="409"/>
      <c r="FD330" s="409"/>
      <c r="FE330" s="409"/>
      <c r="FF330" s="409"/>
      <c r="FG330" s="409"/>
      <c r="FH330" s="409"/>
      <c r="FI330" s="409"/>
      <c r="FJ330" s="409"/>
      <c r="FK330" s="409"/>
      <c r="FL330" s="409"/>
      <c r="FM330" s="409"/>
      <c r="FN330" s="409"/>
      <c r="FO330" s="409"/>
      <c r="FP330" s="409"/>
      <c r="FQ330" s="409"/>
      <c r="FR330" s="409"/>
      <c r="FS330" s="409"/>
      <c r="FT330" s="409"/>
      <c r="FU330" s="409"/>
      <c r="FV330" s="409"/>
      <c r="FW330" s="409"/>
      <c r="FX330" s="409"/>
      <c r="FY330" s="409"/>
      <c r="FZ330" s="409"/>
      <c r="GA330" s="409"/>
      <c r="GB330" s="409"/>
      <c r="GC330" s="409"/>
      <c r="GD330" s="409"/>
      <c r="GE330" s="409"/>
      <c r="GF330" s="409"/>
      <c r="GG330" s="409"/>
      <c r="GH330" s="409"/>
      <c r="GI330" s="409"/>
      <c r="GJ330" s="409"/>
      <c r="GK330" s="409"/>
      <c r="GL330" s="409"/>
      <c r="GM330" s="409"/>
      <c r="GN330" s="409"/>
      <c r="GO330" s="409"/>
      <c r="GP330" s="409"/>
      <c r="GQ330" s="409"/>
      <c r="GR330" s="409"/>
      <c r="GS330" s="409"/>
      <c r="GT330" s="409"/>
      <c r="GU330" s="409"/>
      <c r="GV330" s="409"/>
      <c r="GW330" s="409"/>
      <c r="GX330" s="409"/>
      <c r="GY330" s="409"/>
      <c r="GZ330" s="409"/>
      <c r="HA330" s="409"/>
      <c r="HB330" s="409"/>
      <c r="HC330" s="409"/>
      <c r="HD330" s="409"/>
      <c r="HE330" s="409"/>
      <c r="HF330" s="409"/>
      <c r="HG330" s="409"/>
      <c r="HH330" s="409"/>
      <c r="HI330" s="409"/>
      <c r="HJ330" s="409"/>
      <c r="HK330" s="409"/>
      <c r="HL330" s="409"/>
      <c r="HM330" s="409"/>
      <c r="HN330" s="409"/>
      <c r="HO330" s="409"/>
      <c r="HP330" s="409"/>
      <c r="HQ330" s="409"/>
      <c r="HR330" s="409"/>
      <c r="HS330" s="409"/>
      <c r="HT330" s="409"/>
      <c r="HU330" s="409"/>
      <c r="HV330" s="409"/>
      <c r="HW330" s="409"/>
      <c r="HX330" s="409"/>
      <c r="HY330" s="409"/>
      <c r="HZ330" s="409"/>
      <c r="IA330" s="409"/>
      <c r="IB330" s="409"/>
      <c r="IC330" s="409"/>
      <c r="ID330" s="409"/>
      <c r="IE330" s="409"/>
      <c r="IF330" s="409"/>
      <c r="IG330" s="409"/>
      <c r="IH330" s="409"/>
      <c r="II330" s="409"/>
      <c r="IJ330" s="409"/>
      <c r="IK330" s="409"/>
      <c r="IL330" s="409"/>
      <c r="IM330" s="409"/>
      <c r="IN330" s="409"/>
      <c r="IO330" s="409"/>
      <c r="IP330" s="409"/>
      <c r="IQ330" s="409"/>
      <c r="IR330" s="409"/>
      <c r="IS330" s="409"/>
      <c r="IT330" s="409"/>
      <c r="IU330" s="409"/>
      <c r="IV330" s="409"/>
    </row>
    <row r="331" spans="1:256" s="404" customFormat="1" ht="30">
      <c r="A331" s="67">
        <v>322</v>
      </c>
      <c r="B331" s="493" t="s">
        <v>5005</v>
      </c>
      <c r="C331" s="491" t="s">
        <v>1584</v>
      </c>
      <c r="D331" s="494" t="s">
        <v>5006</v>
      </c>
      <c r="E331" s="456" t="s">
        <v>1705</v>
      </c>
      <c r="F331" s="456" t="s">
        <v>1704</v>
      </c>
      <c r="G331" s="456" t="s">
        <v>5603</v>
      </c>
      <c r="H331" s="456" t="s">
        <v>5964</v>
      </c>
      <c r="I331" s="456" t="s">
        <v>311</v>
      </c>
      <c r="J331" s="435"/>
      <c r="K331" s="435"/>
      <c r="L331" s="338"/>
      <c r="M331" s="405"/>
      <c r="N331" s="409"/>
      <c r="O331" s="409"/>
      <c r="P331" s="409"/>
      <c r="Q331" s="409"/>
      <c r="R331" s="409"/>
      <c r="S331" s="409"/>
      <c r="T331" s="409"/>
      <c r="U331" s="409"/>
      <c r="V331" s="409"/>
      <c r="W331" s="409"/>
      <c r="X331" s="409"/>
      <c r="Y331" s="409"/>
      <c r="Z331" s="409"/>
      <c r="AA331" s="409"/>
      <c r="AB331" s="409"/>
      <c r="AC331" s="409"/>
      <c r="AD331" s="409"/>
      <c r="AE331" s="409"/>
      <c r="AF331" s="409"/>
      <c r="AG331" s="409"/>
      <c r="AH331" s="409"/>
      <c r="AI331" s="409"/>
      <c r="AJ331" s="409"/>
      <c r="AK331" s="409"/>
      <c r="AL331" s="409"/>
      <c r="AM331" s="409"/>
      <c r="AN331" s="409"/>
      <c r="AO331" s="409"/>
      <c r="AP331" s="409"/>
      <c r="AQ331" s="409"/>
      <c r="AR331" s="409"/>
      <c r="AS331" s="409"/>
      <c r="AT331" s="409"/>
      <c r="AU331" s="409"/>
      <c r="AV331" s="409"/>
      <c r="AW331" s="409"/>
      <c r="AX331" s="409"/>
      <c r="AY331" s="409"/>
      <c r="AZ331" s="409"/>
      <c r="BA331" s="409"/>
      <c r="BB331" s="409"/>
      <c r="BC331" s="409"/>
      <c r="BD331" s="409"/>
      <c r="BE331" s="409"/>
      <c r="BF331" s="409"/>
      <c r="BG331" s="409"/>
      <c r="BH331" s="409"/>
      <c r="BI331" s="409"/>
      <c r="BJ331" s="409"/>
      <c r="BK331" s="409"/>
      <c r="BL331" s="409"/>
      <c r="BM331" s="409"/>
      <c r="BN331" s="409"/>
      <c r="BO331" s="409"/>
      <c r="BP331" s="409"/>
      <c r="BQ331" s="409"/>
      <c r="BR331" s="409"/>
      <c r="BS331" s="409"/>
      <c r="BT331" s="409"/>
      <c r="BU331" s="409"/>
      <c r="BV331" s="409"/>
      <c r="BW331" s="409"/>
      <c r="BX331" s="409"/>
      <c r="BY331" s="409"/>
      <c r="BZ331" s="409"/>
      <c r="CA331" s="409"/>
      <c r="CB331" s="409"/>
      <c r="CC331" s="409"/>
      <c r="CD331" s="409"/>
      <c r="CE331" s="409"/>
      <c r="CF331" s="409"/>
      <c r="CG331" s="409"/>
      <c r="CH331" s="409"/>
      <c r="CI331" s="409"/>
      <c r="CJ331" s="409"/>
      <c r="CK331" s="409"/>
      <c r="CL331" s="409"/>
      <c r="CM331" s="409"/>
      <c r="CN331" s="409"/>
      <c r="CO331" s="409"/>
      <c r="CP331" s="409"/>
      <c r="CQ331" s="409"/>
      <c r="CR331" s="409"/>
      <c r="CS331" s="409"/>
      <c r="CT331" s="409"/>
      <c r="CU331" s="409"/>
      <c r="CV331" s="409"/>
      <c r="CW331" s="409"/>
      <c r="CX331" s="409"/>
      <c r="CY331" s="409"/>
      <c r="CZ331" s="409"/>
      <c r="DA331" s="409"/>
      <c r="DB331" s="409"/>
      <c r="DC331" s="409"/>
      <c r="DD331" s="409"/>
      <c r="DE331" s="409"/>
      <c r="DF331" s="409"/>
      <c r="DG331" s="409"/>
      <c r="DH331" s="409"/>
      <c r="DI331" s="409"/>
      <c r="DJ331" s="409"/>
      <c r="DK331" s="409"/>
      <c r="DL331" s="409"/>
      <c r="DM331" s="409"/>
      <c r="DN331" s="409"/>
      <c r="DO331" s="409"/>
      <c r="DP331" s="409"/>
      <c r="DQ331" s="409"/>
      <c r="DR331" s="409"/>
      <c r="DS331" s="409"/>
      <c r="DT331" s="409"/>
      <c r="DU331" s="409"/>
      <c r="DV331" s="409"/>
      <c r="DW331" s="409"/>
      <c r="DX331" s="409"/>
      <c r="DY331" s="409"/>
      <c r="DZ331" s="409"/>
      <c r="EA331" s="409"/>
      <c r="EB331" s="409"/>
      <c r="EC331" s="409"/>
      <c r="ED331" s="409"/>
      <c r="EE331" s="409"/>
      <c r="EF331" s="409"/>
      <c r="EG331" s="409"/>
      <c r="EH331" s="409"/>
      <c r="EI331" s="409"/>
      <c r="EJ331" s="409"/>
      <c r="EK331" s="409"/>
      <c r="EL331" s="409"/>
      <c r="EM331" s="409"/>
      <c r="EN331" s="409"/>
      <c r="EO331" s="409"/>
      <c r="EP331" s="409"/>
      <c r="EQ331" s="409"/>
      <c r="ER331" s="409"/>
      <c r="ES331" s="409"/>
      <c r="ET331" s="409"/>
      <c r="EU331" s="409"/>
      <c r="EV331" s="409"/>
      <c r="EW331" s="409"/>
      <c r="EX331" s="409"/>
      <c r="EY331" s="409"/>
      <c r="EZ331" s="409"/>
      <c r="FA331" s="409"/>
      <c r="FB331" s="409"/>
      <c r="FC331" s="409"/>
      <c r="FD331" s="409"/>
      <c r="FE331" s="409"/>
      <c r="FF331" s="409"/>
      <c r="FG331" s="409"/>
      <c r="FH331" s="409"/>
      <c r="FI331" s="409"/>
      <c r="FJ331" s="409"/>
      <c r="FK331" s="409"/>
      <c r="FL331" s="409"/>
      <c r="FM331" s="409"/>
      <c r="FN331" s="409"/>
      <c r="FO331" s="409"/>
      <c r="FP331" s="409"/>
      <c r="FQ331" s="409"/>
      <c r="FR331" s="409"/>
      <c r="FS331" s="409"/>
      <c r="FT331" s="409"/>
      <c r="FU331" s="409"/>
      <c r="FV331" s="409"/>
      <c r="FW331" s="409"/>
      <c r="FX331" s="409"/>
      <c r="FY331" s="409"/>
      <c r="FZ331" s="409"/>
      <c r="GA331" s="409"/>
      <c r="GB331" s="409"/>
      <c r="GC331" s="409"/>
      <c r="GD331" s="409"/>
      <c r="GE331" s="409"/>
      <c r="GF331" s="409"/>
      <c r="GG331" s="409"/>
      <c r="GH331" s="409"/>
      <c r="GI331" s="409"/>
      <c r="GJ331" s="409"/>
      <c r="GK331" s="409"/>
      <c r="GL331" s="409"/>
      <c r="GM331" s="409"/>
      <c r="GN331" s="409"/>
      <c r="GO331" s="409"/>
      <c r="GP331" s="409"/>
      <c r="GQ331" s="409"/>
      <c r="GR331" s="409"/>
      <c r="GS331" s="409"/>
      <c r="GT331" s="409"/>
      <c r="GU331" s="409"/>
      <c r="GV331" s="409"/>
      <c r="GW331" s="409"/>
      <c r="GX331" s="409"/>
      <c r="GY331" s="409"/>
      <c r="GZ331" s="409"/>
      <c r="HA331" s="409"/>
      <c r="HB331" s="409"/>
      <c r="HC331" s="409"/>
      <c r="HD331" s="409"/>
      <c r="HE331" s="409"/>
      <c r="HF331" s="409"/>
      <c r="HG331" s="409"/>
      <c r="HH331" s="409"/>
      <c r="HI331" s="409"/>
      <c r="HJ331" s="409"/>
      <c r="HK331" s="409"/>
      <c r="HL331" s="409"/>
      <c r="HM331" s="409"/>
      <c r="HN331" s="409"/>
      <c r="HO331" s="409"/>
      <c r="HP331" s="409"/>
      <c r="HQ331" s="409"/>
      <c r="HR331" s="409"/>
      <c r="HS331" s="409"/>
      <c r="HT331" s="409"/>
      <c r="HU331" s="409"/>
      <c r="HV331" s="409"/>
      <c r="HW331" s="409"/>
      <c r="HX331" s="409"/>
      <c r="HY331" s="409"/>
      <c r="HZ331" s="409"/>
      <c r="IA331" s="409"/>
      <c r="IB331" s="409"/>
      <c r="IC331" s="409"/>
      <c r="ID331" s="409"/>
      <c r="IE331" s="409"/>
      <c r="IF331" s="409"/>
      <c r="IG331" s="409"/>
      <c r="IH331" s="409"/>
      <c r="II331" s="409"/>
      <c r="IJ331" s="409"/>
      <c r="IK331" s="409"/>
      <c r="IL331" s="409"/>
      <c r="IM331" s="409"/>
      <c r="IN331" s="409"/>
      <c r="IO331" s="409"/>
      <c r="IP331" s="409"/>
      <c r="IQ331" s="409"/>
      <c r="IR331" s="409"/>
      <c r="IS331" s="409"/>
      <c r="IT331" s="409"/>
      <c r="IU331" s="409"/>
      <c r="IV331" s="409"/>
    </row>
    <row r="332" spans="1:256" s="404" customFormat="1" ht="30">
      <c r="A332" s="67">
        <v>323</v>
      </c>
      <c r="B332" s="493" t="s">
        <v>5005</v>
      </c>
      <c r="C332" s="491" t="s">
        <v>1584</v>
      </c>
      <c r="D332" s="494" t="s">
        <v>1579</v>
      </c>
      <c r="E332" s="456" t="s">
        <v>1638</v>
      </c>
      <c r="F332" s="456" t="s">
        <v>5440</v>
      </c>
      <c r="G332" s="456" t="s">
        <v>5441</v>
      </c>
      <c r="H332" s="456" t="s">
        <v>5965</v>
      </c>
      <c r="I332" s="456" t="s">
        <v>311</v>
      </c>
      <c r="J332" s="435"/>
      <c r="K332" s="435"/>
      <c r="L332" s="338"/>
      <c r="M332" s="405"/>
      <c r="N332" s="409"/>
      <c r="O332" s="409"/>
      <c r="P332" s="409"/>
      <c r="Q332" s="409"/>
      <c r="R332" s="409"/>
      <c r="S332" s="409"/>
      <c r="T332" s="409"/>
      <c r="U332" s="409"/>
      <c r="V332" s="409"/>
      <c r="W332" s="409"/>
      <c r="X332" s="409"/>
      <c r="Y332" s="409"/>
      <c r="Z332" s="409"/>
      <c r="AA332" s="409"/>
      <c r="AB332" s="409"/>
      <c r="AC332" s="409"/>
      <c r="AD332" s="409"/>
      <c r="AE332" s="409"/>
      <c r="AF332" s="409"/>
      <c r="AG332" s="409"/>
      <c r="AH332" s="409"/>
      <c r="AI332" s="409"/>
      <c r="AJ332" s="409"/>
      <c r="AK332" s="409"/>
      <c r="AL332" s="409"/>
      <c r="AM332" s="409"/>
      <c r="AN332" s="409"/>
      <c r="AO332" s="409"/>
      <c r="AP332" s="409"/>
      <c r="AQ332" s="409"/>
      <c r="AR332" s="409"/>
      <c r="AS332" s="409"/>
      <c r="AT332" s="409"/>
      <c r="AU332" s="409"/>
      <c r="AV332" s="409"/>
      <c r="AW332" s="409"/>
      <c r="AX332" s="409"/>
      <c r="AY332" s="409"/>
      <c r="AZ332" s="409"/>
      <c r="BA332" s="409"/>
      <c r="BB332" s="409"/>
      <c r="BC332" s="409"/>
      <c r="BD332" s="409"/>
      <c r="BE332" s="409"/>
      <c r="BF332" s="409"/>
      <c r="BG332" s="409"/>
      <c r="BH332" s="409"/>
      <c r="BI332" s="409"/>
      <c r="BJ332" s="409"/>
      <c r="BK332" s="409"/>
      <c r="BL332" s="409"/>
      <c r="BM332" s="409"/>
      <c r="BN332" s="409"/>
      <c r="BO332" s="409"/>
      <c r="BP332" s="409"/>
      <c r="BQ332" s="409"/>
      <c r="BR332" s="409"/>
      <c r="BS332" s="409"/>
      <c r="BT332" s="409"/>
      <c r="BU332" s="409"/>
      <c r="BV332" s="409"/>
      <c r="BW332" s="409"/>
      <c r="BX332" s="409"/>
      <c r="BY332" s="409"/>
      <c r="BZ332" s="409"/>
      <c r="CA332" s="409"/>
      <c r="CB332" s="409"/>
      <c r="CC332" s="409"/>
      <c r="CD332" s="409"/>
      <c r="CE332" s="409"/>
      <c r="CF332" s="409"/>
      <c r="CG332" s="409"/>
      <c r="CH332" s="409"/>
      <c r="CI332" s="409"/>
      <c r="CJ332" s="409"/>
      <c r="CK332" s="409"/>
      <c r="CL332" s="409"/>
      <c r="CM332" s="409"/>
      <c r="CN332" s="409"/>
      <c r="CO332" s="409"/>
      <c r="CP332" s="409"/>
      <c r="CQ332" s="409"/>
      <c r="CR332" s="409"/>
      <c r="CS332" s="409"/>
      <c r="CT332" s="409"/>
      <c r="CU332" s="409"/>
      <c r="CV332" s="409"/>
      <c r="CW332" s="409"/>
      <c r="CX332" s="409"/>
      <c r="CY332" s="409"/>
      <c r="CZ332" s="409"/>
      <c r="DA332" s="409"/>
      <c r="DB332" s="409"/>
      <c r="DC332" s="409"/>
      <c r="DD332" s="409"/>
      <c r="DE332" s="409"/>
      <c r="DF332" s="409"/>
      <c r="DG332" s="409"/>
      <c r="DH332" s="409"/>
      <c r="DI332" s="409"/>
      <c r="DJ332" s="409"/>
      <c r="DK332" s="409"/>
      <c r="DL332" s="409"/>
      <c r="DM332" s="409"/>
      <c r="DN332" s="409"/>
      <c r="DO332" s="409"/>
      <c r="DP332" s="409"/>
      <c r="DQ332" s="409"/>
      <c r="DR332" s="409"/>
      <c r="DS332" s="409"/>
      <c r="DT332" s="409"/>
      <c r="DU332" s="409"/>
      <c r="DV332" s="409"/>
      <c r="DW332" s="409"/>
      <c r="DX332" s="409"/>
      <c r="DY332" s="409"/>
      <c r="DZ332" s="409"/>
      <c r="EA332" s="409"/>
      <c r="EB332" s="409"/>
      <c r="EC332" s="409"/>
      <c r="ED332" s="409"/>
      <c r="EE332" s="409"/>
      <c r="EF332" s="409"/>
      <c r="EG332" s="409"/>
      <c r="EH332" s="409"/>
      <c r="EI332" s="409"/>
      <c r="EJ332" s="409"/>
      <c r="EK332" s="409"/>
      <c r="EL332" s="409"/>
      <c r="EM332" s="409"/>
      <c r="EN332" s="409"/>
      <c r="EO332" s="409"/>
      <c r="EP332" s="409"/>
      <c r="EQ332" s="409"/>
      <c r="ER332" s="409"/>
      <c r="ES332" s="409"/>
      <c r="ET332" s="409"/>
      <c r="EU332" s="409"/>
      <c r="EV332" s="409"/>
      <c r="EW332" s="409"/>
      <c r="EX332" s="409"/>
      <c r="EY332" s="409"/>
      <c r="EZ332" s="409"/>
      <c r="FA332" s="409"/>
      <c r="FB332" s="409"/>
      <c r="FC332" s="409"/>
      <c r="FD332" s="409"/>
      <c r="FE332" s="409"/>
      <c r="FF332" s="409"/>
      <c r="FG332" s="409"/>
      <c r="FH332" s="409"/>
      <c r="FI332" s="409"/>
      <c r="FJ332" s="409"/>
      <c r="FK332" s="409"/>
      <c r="FL332" s="409"/>
      <c r="FM332" s="409"/>
      <c r="FN332" s="409"/>
      <c r="FO332" s="409"/>
      <c r="FP332" s="409"/>
      <c r="FQ332" s="409"/>
      <c r="FR332" s="409"/>
      <c r="FS332" s="409"/>
      <c r="FT332" s="409"/>
      <c r="FU332" s="409"/>
      <c r="FV332" s="409"/>
      <c r="FW332" s="409"/>
      <c r="FX332" s="409"/>
      <c r="FY332" s="409"/>
      <c r="FZ332" s="409"/>
      <c r="GA332" s="409"/>
      <c r="GB332" s="409"/>
      <c r="GC332" s="409"/>
      <c r="GD332" s="409"/>
      <c r="GE332" s="409"/>
      <c r="GF332" s="409"/>
      <c r="GG332" s="409"/>
      <c r="GH332" s="409"/>
      <c r="GI332" s="409"/>
      <c r="GJ332" s="409"/>
      <c r="GK332" s="409"/>
      <c r="GL332" s="409"/>
      <c r="GM332" s="409"/>
      <c r="GN332" s="409"/>
      <c r="GO332" s="409"/>
      <c r="GP332" s="409"/>
      <c r="GQ332" s="409"/>
      <c r="GR332" s="409"/>
      <c r="GS332" s="409"/>
      <c r="GT332" s="409"/>
      <c r="GU332" s="409"/>
      <c r="GV332" s="409"/>
      <c r="GW332" s="409"/>
      <c r="GX332" s="409"/>
      <c r="GY332" s="409"/>
      <c r="GZ332" s="409"/>
      <c r="HA332" s="409"/>
      <c r="HB332" s="409"/>
      <c r="HC332" s="409"/>
      <c r="HD332" s="409"/>
      <c r="HE332" s="409"/>
      <c r="HF332" s="409"/>
      <c r="HG332" s="409"/>
      <c r="HH332" s="409"/>
      <c r="HI332" s="409"/>
      <c r="HJ332" s="409"/>
      <c r="HK332" s="409"/>
      <c r="HL332" s="409"/>
      <c r="HM332" s="409"/>
      <c r="HN332" s="409"/>
      <c r="HO332" s="409"/>
      <c r="HP332" s="409"/>
      <c r="HQ332" s="409"/>
      <c r="HR332" s="409"/>
      <c r="HS332" s="409"/>
      <c r="HT332" s="409"/>
      <c r="HU332" s="409"/>
      <c r="HV332" s="409"/>
      <c r="HW332" s="409"/>
      <c r="HX332" s="409"/>
      <c r="HY332" s="409"/>
      <c r="HZ332" s="409"/>
      <c r="IA332" s="409"/>
      <c r="IB332" s="409"/>
      <c r="IC332" s="409"/>
      <c r="ID332" s="409"/>
      <c r="IE332" s="409"/>
      <c r="IF332" s="409"/>
      <c r="IG332" s="409"/>
      <c r="IH332" s="409"/>
      <c r="II332" s="409"/>
      <c r="IJ332" s="409"/>
      <c r="IK332" s="409"/>
      <c r="IL332" s="409"/>
      <c r="IM332" s="409"/>
      <c r="IN332" s="409"/>
      <c r="IO332" s="409"/>
      <c r="IP332" s="409"/>
      <c r="IQ332" s="409"/>
      <c r="IR332" s="409"/>
      <c r="IS332" s="409"/>
      <c r="IT332" s="409"/>
      <c r="IU332" s="409"/>
      <c r="IV332" s="409"/>
    </row>
    <row r="333" spans="1:256" s="404" customFormat="1" ht="30">
      <c r="A333" s="65">
        <v>324</v>
      </c>
      <c r="B333" s="493" t="s">
        <v>5005</v>
      </c>
      <c r="C333" s="491" t="s">
        <v>1584</v>
      </c>
      <c r="D333" s="494" t="s">
        <v>1647</v>
      </c>
      <c r="E333" s="456" t="s">
        <v>5463</v>
      </c>
      <c r="F333" s="456" t="s">
        <v>494</v>
      </c>
      <c r="G333" s="456" t="s">
        <v>5464</v>
      </c>
      <c r="H333" s="456" t="s">
        <v>5966</v>
      </c>
      <c r="I333" s="456" t="s">
        <v>311</v>
      </c>
      <c r="J333" s="435"/>
      <c r="K333" s="435"/>
      <c r="L333" s="338"/>
      <c r="M333" s="405"/>
      <c r="N333" s="409"/>
      <c r="O333" s="409"/>
      <c r="P333" s="409"/>
      <c r="Q333" s="409"/>
      <c r="R333" s="409"/>
      <c r="S333" s="409"/>
      <c r="T333" s="409"/>
      <c r="U333" s="409"/>
      <c r="V333" s="409"/>
      <c r="W333" s="409"/>
      <c r="X333" s="409"/>
      <c r="Y333" s="409"/>
      <c r="Z333" s="409"/>
      <c r="AA333" s="409"/>
      <c r="AB333" s="409"/>
      <c r="AC333" s="409"/>
      <c r="AD333" s="409"/>
      <c r="AE333" s="409"/>
      <c r="AF333" s="409"/>
      <c r="AG333" s="409"/>
      <c r="AH333" s="409"/>
      <c r="AI333" s="409"/>
      <c r="AJ333" s="409"/>
      <c r="AK333" s="409"/>
      <c r="AL333" s="409"/>
      <c r="AM333" s="409"/>
      <c r="AN333" s="409"/>
      <c r="AO333" s="409"/>
      <c r="AP333" s="409"/>
      <c r="AQ333" s="409"/>
      <c r="AR333" s="409"/>
      <c r="AS333" s="409"/>
      <c r="AT333" s="409"/>
      <c r="AU333" s="409"/>
      <c r="AV333" s="409"/>
      <c r="AW333" s="409"/>
      <c r="AX333" s="409"/>
      <c r="AY333" s="409"/>
      <c r="AZ333" s="409"/>
      <c r="BA333" s="409"/>
      <c r="BB333" s="409"/>
      <c r="BC333" s="409"/>
      <c r="BD333" s="409"/>
      <c r="BE333" s="409"/>
      <c r="BF333" s="409"/>
      <c r="BG333" s="409"/>
      <c r="BH333" s="409"/>
      <c r="BI333" s="409"/>
      <c r="BJ333" s="409"/>
      <c r="BK333" s="409"/>
      <c r="BL333" s="409"/>
      <c r="BM333" s="409"/>
      <c r="BN333" s="409"/>
      <c r="BO333" s="409"/>
      <c r="BP333" s="409"/>
      <c r="BQ333" s="409"/>
      <c r="BR333" s="409"/>
      <c r="BS333" s="409"/>
      <c r="BT333" s="409"/>
      <c r="BU333" s="409"/>
      <c r="BV333" s="409"/>
      <c r="BW333" s="409"/>
      <c r="BX333" s="409"/>
      <c r="BY333" s="409"/>
      <c r="BZ333" s="409"/>
      <c r="CA333" s="409"/>
      <c r="CB333" s="409"/>
      <c r="CC333" s="409"/>
      <c r="CD333" s="409"/>
      <c r="CE333" s="409"/>
      <c r="CF333" s="409"/>
      <c r="CG333" s="409"/>
      <c r="CH333" s="409"/>
      <c r="CI333" s="409"/>
      <c r="CJ333" s="409"/>
      <c r="CK333" s="409"/>
      <c r="CL333" s="409"/>
      <c r="CM333" s="409"/>
      <c r="CN333" s="409"/>
      <c r="CO333" s="409"/>
      <c r="CP333" s="409"/>
      <c r="CQ333" s="409"/>
      <c r="CR333" s="409"/>
      <c r="CS333" s="409"/>
      <c r="CT333" s="409"/>
      <c r="CU333" s="409"/>
      <c r="CV333" s="409"/>
      <c r="CW333" s="409"/>
      <c r="CX333" s="409"/>
      <c r="CY333" s="409"/>
      <c r="CZ333" s="409"/>
      <c r="DA333" s="409"/>
      <c r="DB333" s="409"/>
      <c r="DC333" s="409"/>
      <c r="DD333" s="409"/>
      <c r="DE333" s="409"/>
      <c r="DF333" s="409"/>
      <c r="DG333" s="409"/>
      <c r="DH333" s="409"/>
      <c r="DI333" s="409"/>
      <c r="DJ333" s="409"/>
      <c r="DK333" s="409"/>
      <c r="DL333" s="409"/>
      <c r="DM333" s="409"/>
      <c r="DN333" s="409"/>
      <c r="DO333" s="409"/>
      <c r="DP333" s="409"/>
      <c r="DQ333" s="409"/>
      <c r="DR333" s="409"/>
      <c r="DS333" s="409"/>
      <c r="DT333" s="409"/>
      <c r="DU333" s="409"/>
      <c r="DV333" s="409"/>
      <c r="DW333" s="409"/>
      <c r="DX333" s="409"/>
      <c r="DY333" s="409"/>
      <c r="DZ333" s="409"/>
      <c r="EA333" s="409"/>
      <c r="EB333" s="409"/>
      <c r="EC333" s="409"/>
      <c r="ED333" s="409"/>
      <c r="EE333" s="409"/>
      <c r="EF333" s="409"/>
      <c r="EG333" s="409"/>
      <c r="EH333" s="409"/>
      <c r="EI333" s="409"/>
      <c r="EJ333" s="409"/>
      <c r="EK333" s="409"/>
      <c r="EL333" s="409"/>
      <c r="EM333" s="409"/>
      <c r="EN333" s="409"/>
      <c r="EO333" s="409"/>
      <c r="EP333" s="409"/>
      <c r="EQ333" s="409"/>
      <c r="ER333" s="409"/>
      <c r="ES333" s="409"/>
      <c r="ET333" s="409"/>
      <c r="EU333" s="409"/>
      <c r="EV333" s="409"/>
      <c r="EW333" s="409"/>
      <c r="EX333" s="409"/>
      <c r="EY333" s="409"/>
      <c r="EZ333" s="409"/>
      <c r="FA333" s="409"/>
      <c r="FB333" s="409"/>
      <c r="FC333" s="409"/>
      <c r="FD333" s="409"/>
      <c r="FE333" s="409"/>
      <c r="FF333" s="409"/>
      <c r="FG333" s="409"/>
      <c r="FH333" s="409"/>
      <c r="FI333" s="409"/>
      <c r="FJ333" s="409"/>
      <c r="FK333" s="409"/>
      <c r="FL333" s="409"/>
      <c r="FM333" s="409"/>
      <c r="FN333" s="409"/>
      <c r="FO333" s="409"/>
      <c r="FP333" s="409"/>
      <c r="FQ333" s="409"/>
      <c r="FR333" s="409"/>
      <c r="FS333" s="409"/>
      <c r="FT333" s="409"/>
      <c r="FU333" s="409"/>
      <c r="FV333" s="409"/>
      <c r="FW333" s="409"/>
      <c r="FX333" s="409"/>
      <c r="FY333" s="409"/>
      <c r="FZ333" s="409"/>
      <c r="GA333" s="409"/>
      <c r="GB333" s="409"/>
      <c r="GC333" s="409"/>
      <c r="GD333" s="409"/>
      <c r="GE333" s="409"/>
      <c r="GF333" s="409"/>
      <c r="GG333" s="409"/>
      <c r="GH333" s="409"/>
      <c r="GI333" s="409"/>
      <c r="GJ333" s="409"/>
      <c r="GK333" s="409"/>
      <c r="GL333" s="409"/>
      <c r="GM333" s="409"/>
      <c r="GN333" s="409"/>
      <c r="GO333" s="409"/>
      <c r="GP333" s="409"/>
      <c r="GQ333" s="409"/>
      <c r="GR333" s="409"/>
      <c r="GS333" s="409"/>
      <c r="GT333" s="409"/>
      <c r="GU333" s="409"/>
      <c r="GV333" s="409"/>
      <c r="GW333" s="409"/>
      <c r="GX333" s="409"/>
      <c r="GY333" s="409"/>
      <c r="GZ333" s="409"/>
      <c r="HA333" s="409"/>
      <c r="HB333" s="409"/>
      <c r="HC333" s="409"/>
      <c r="HD333" s="409"/>
      <c r="HE333" s="409"/>
      <c r="HF333" s="409"/>
      <c r="HG333" s="409"/>
      <c r="HH333" s="409"/>
      <c r="HI333" s="409"/>
      <c r="HJ333" s="409"/>
      <c r="HK333" s="409"/>
      <c r="HL333" s="409"/>
      <c r="HM333" s="409"/>
      <c r="HN333" s="409"/>
      <c r="HO333" s="409"/>
      <c r="HP333" s="409"/>
      <c r="HQ333" s="409"/>
      <c r="HR333" s="409"/>
      <c r="HS333" s="409"/>
      <c r="HT333" s="409"/>
      <c r="HU333" s="409"/>
      <c r="HV333" s="409"/>
      <c r="HW333" s="409"/>
      <c r="HX333" s="409"/>
      <c r="HY333" s="409"/>
      <c r="HZ333" s="409"/>
      <c r="IA333" s="409"/>
      <c r="IB333" s="409"/>
      <c r="IC333" s="409"/>
      <c r="ID333" s="409"/>
      <c r="IE333" s="409"/>
      <c r="IF333" s="409"/>
      <c r="IG333" s="409"/>
      <c r="IH333" s="409"/>
      <c r="II333" s="409"/>
      <c r="IJ333" s="409"/>
      <c r="IK333" s="409"/>
      <c r="IL333" s="409"/>
      <c r="IM333" s="409"/>
      <c r="IN333" s="409"/>
      <c r="IO333" s="409"/>
      <c r="IP333" s="409"/>
      <c r="IQ333" s="409"/>
      <c r="IR333" s="409"/>
      <c r="IS333" s="409"/>
      <c r="IT333" s="409"/>
      <c r="IU333" s="409"/>
      <c r="IV333" s="409"/>
    </row>
    <row r="334" spans="1:256" s="404" customFormat="1" ht="30">
      <c r="A334" s="67">
        <v>325</v>
      </c>
      <c r="B334" s="493" t="s">
        <v>5005</v>
      </c>
      <c r="C334" s="491" t="s">
        <v>1584</v>
      </c>
      <c r="D334" s="494" t="s">
        <v>1697</v>
      </c>
      <c r="E334" s="456" t="s">
        <v>5332</v>
      </c>
      <c r="F334" s="456" t="s">
        <v>5333</v>
      </c>
      <c r="G334" s="456" t="s">
        <v>5334</v>
      </c>
      <c r="H334" s="456" t="s">
        <v>5818</v>
      </c>
      <c r="I334" s="456" t="s">
        <v>311</v>
      </c>
      <c r="J334" s="435"/>
      <c r="K334" s="435"/>
      <c r="L334" s="338"/>
      <c r="M334" s="405"/>
      <c r="N334" s="409"/>
      <c r="O334" s="409"/>
      <c r="P334" s="409"/>
      <c r="Q334" s="409"/>
      <c r="R334" s="409"/>
      <c r="S334" s="409"/>
      <c r="T334" s="409"/>
      <c r="U334" s="409"/>
      <c r="V334" s="409"/>
      <c r="W334" s="409"/>
      <c r="X334" s="409"/>
      <c r="Y334" s="409"/>
      <c r="Z334" s="409"/>
      <c r="AA334" s="409"/>
      <c r="AB334" s="409"/>
      <c r="AC334" s="409"/>
      <c r="AD334" s="409"/>
      <c r="AE334" s="409"/>
      <c r="AF334" s="409"/>
      <c r="AG334" s="409"/>
      <c r="AH334" s="409"/>
      <c r="AI334" s="409"/>
      <c r="AJ334" s="409"/>
      <c r="AK334" s="409"/>
      <c r="AL334" s="409"/>
      <c r="AM334" s="409"/>
      <c r="AN334" s="409"/>
      <c r="AO334" s="409"/>
      <c r="AP334" s="409"/>
      <c r="AQ334" s="409"/>
      <c r="AR334" s="409"/>
      <c r="AS334" s="409"/>
      <c r="AT334" s="409"/>
      <c r="AU334" s="409"/>
      <c r="AV334" s="409"/>
      <c r="AW334" s="409"/>
      <c r="AX334" s="409"/>
      <c r="AY334" s="409"/>
      <c r="AZ334" s="409"/>
      <c r="BA334" s="409"/>
      <c r="BB334" s="409"/>
      <c r="BC334" s="409"/>
      <c r="BD334" s="409"/>
      <c r="BE334" s="409"/>
      <c r="BF334" s="409"/>
      <c r="BG334" s="409"/>
      <c r="BH334" s="409"/>
      <c r="BI334" s="409"/>
      <c r="BJ334" s="409"/>
      <c r="BK334" s="409"/>
      <c r="BL334" s="409"/>
      <c r="BM334" s="409"/>
      <c r="BN334" s="409"/>
      <c r="BO334" s="409"/>
      <c r="BP334" s="409"/>
      <c r="BQ334" s="409"/>
      <c r="BR334" s="409"/>
      <c r="BS334" s="409"/>
      <c r="BT334" s="409"/>
      <c r="BU334" s="409"/>
      <c r="BV334" s="409"/>
      <c r="BW334" s="409"/>
      <c r="BX334" s="409"/>
      <c r="BY334" s="409"/>
      <c r="BZ334" s="409"/>
      <c r="CA334" s="409"/>
      <c r="CB334" s="409"/>
      <c r="CC334" s="409"/>
      <c r="CD334" s="409"/>
      <c r="CE334" s="409"/>
      <c r="CF334" s="409"/>
      <c r="CG334" s="409"/>
      <c r="CH334" s="409"/>
      <c r="CI334" s="409"/>
      <c r="CJ334" s="409"/>
      <c r="CK334" s="409"/>
      <c r="CL334" s="409"/>
      <c r="CM334" s="409"/>
      <c r="CN334" s="409"/>
      <c r="CO334" s="409"/>
      <c r="CP334" s="409"/>
      <c r="CQ334" s="409"/>
      <c r="CR334" s="409"/>
      <c r="CS334" s="409"/>
      <c r="CT334" s="409"/>
      <c r="CU334" s="409"/>
      <c r="CV334" s="409"/>
      <c r="CW334" s="409"/>
      <c r="CX334" s="409"/>
      <c r="CY334" s="409"/>
      <c r="CZ334" s="409"/>
      <c r="DA334" s="409"/>
      <c r="DB334" s="409"/>
      <c r="DC334" s="409"/>
      <c r="DD334" s="409"/>
      <c r="DE334" s="409"/>
      <c r="DF334" s="409"/>
      <c r="DG334" s="409"/>
      <c r="DH334" s="409"/>
      <c r="DI334" s="409"/>
      <c r="DJ334" s="409"/>
      <c r="DK334" s="409"/>
      <c r="DL334" s="409"/>
      <c r="DM334" s="409"/>
      <c r="DN334" s="409"/>
      <c r="DO334" s="409"/>
      <c r="DP334" s="409"/>
      <c r="DQ334" s="409"/>
      <c r="DR334" s="409"/>
      <c r="DS334" s="409"/>
      <c r="DT334" s="409"/>
      <c r="DU334" s="409"/>
      <c r="DV334" s="409"/>
      <c r="DW334" s="409"/>
      <c r="DX334" s="409"/>
      <c r="DY334" s="409"/>
      <c r="DZ334" s="409"/>
      <c r="EA334" s="409"/>
      <c r="EB334" s="409"/>
      <c r="EC334" s="409"/>
      <c r="ED334" s="409"/>
      <c r="EE334" s="409"/>
      <c r="EF334" s="409"/>
      <c r="EG334" s="409"/>
      <c r="EH334" s="409"/>
      <c r="EI334" s="409"/>
      <c r="EJ334" s="409"/>
      <c r="EK334" s="409"/>
      <c r="EL334" s="409"/>
      <c r="EM334" s="409"/>
      <c r="EN334" s="409"/>
      <c r="EO334" s="409"/>
      <c r="EP334" s="409"/>
      <c r="EQ334" s="409"/>
      <c r="ER334" s="409"/>
      <c r="ES334" s="409"/>
      <c r="ET334" s="409"/>
      <c r="EU334" s="409"/>
      <c r="EV334" s="409"/>
      <c r="EW334" s="409"/>
      <c r="EX334" s="409"/>
      <c r="EY334" s="409"/>
      <c r="EZ334" s="409"/>
      <c r="FA334" s="409"/>
      <c r="FB334" s="409"/>
      <c r="FC334" s="409"/>
      <c r="FD334" s="409"/>
      <c r="FE334" s="409"/>
      <c r="FF334" s="409"/>
      <c r="FG334" s="409"/>
      <c r="FH334" s="409"/>
      <c r="FI334" s="409"/>
      <c r="FJ334" s="409"/>
      <c r="FK334" s="409"/>
      <c r="FL334" s="409"/>
      <c r="FM334" s="409"/>
      <c r="FN334" s="409"/>
      <c r="FO334" s="409"/>
      <c r="FP334" s="409"/>
      <c r="FQ334" s="409"/>
      <c r="FR334" s="409"/>
      <c r="FS334" s="409"/>
      <c r="FT334" s="409"/>
      <c r="FU334" s="409"/>
      <c r="FV334" s="409"/>
      <c r="FW334" s="409"/>
      <c r="FX334" s="409"/>
      <c r="FY334" s="409"/>
      <c r="FZ334" s="409"/>
      <c r="GA334" s="409"/>
      <c r="GB334" s="409"/>
      <c r="GC334" s="409"/>
      <c r="GD334" s="409"/>
      <c r="GE334" s="409"/>
      <c r="GF334" s="409"/>
      <c r="GG334" s="409"/>
      <c r="GH334" s="409"/>
      <c r="GI334" s="409"/>
      <c r="GJ334" s="409"/>
      <c r="GK334" s="409"/>
      <c r="GL334" s="409"/>
      <c r="GM334" s="409"/>
      <c r="GN334" s="409"/>
      <c r="GO334" s="409"/>
      <c r="GP334" s="409"/>
      <c r="GQ334" s="409"/>
      <c r="GR334" s="409"/>
      <c r="GS334" s="409"/>
      <c r="GT334" s="409"/>
      <c r="GU334" s="409"/>
      <c r="GV334" s="409"/>
      <c r="GW334" s="409"/>
      <c r="GX334" s="409"/>
      <c r="GY334" s="409"/>
      <c r="GZ334" s="409"/>
      <c r="HA334" s="409"/>
      <c r="HB334" s="409"/>
      <c r="HC334" s="409"/>
      <c r="HD334" s="409"/>
      <c r="HE334" s="409"/>
      <c r="HF334" s="409"/>
      <c r="HG334" s="409"/>
      <c r="HH334" s="409"/>
      <c r="HI334" s="409"/>
      <c r="HJ334" s="409"/>
      <c r="HK334" s="409"/>
      <c r="HL334" s="409"/>
      <c r="HM334" s="409"/>
      <c r="HN334" s="409"/>
      <c r="HO334" s="409"/>
      <c r="HP334" s="409"/>
      <c r="HQ334" s="409"/>
      <c r="HR334" s="409"/>
      <c r="HS334" s="409"/>
      <c r="HT334" s="409"/>
      <c r="HU334" s="409"/>
      <c r="HV334" s="409"/>
      <c r="HW334" s="409"/>
      <c r="HX334" s="409"/>
      <c r="HY334" s="409"/>
      <c r="HZ334" s="409"/>
      <c r="IA334" s="409"/>
      <c r="IB334" s="409"/>
      <c r="IC334" s="409"/>
      <c r="ID334" s="409"/>
      <c r="IE334" s="409"/>
      <c r="IF334" s="409"/>
      <c r="IG334" s="409"/>
      <c r="IH334" s="409"/>
      <c r="II334" s="409"/>
      <c r="IJ334" s="409"/>
      <c r="IK334" s="409"/>
      <c r="IL334" s="409"/>
      <c r="IM334" s="409"/>
      <c r="IN334" s="409"/>
      <c r="IO334" s="409"/>
      <c r="IP334" s="409"/>
      <c r="IQ334" s="409"/>
      <c r="IR334" s="409"/>
      <c r="IS334" s="409"/>
      <c r="IT334" s="409"/>
      <c r="IU334" s="409"/>
      <c r="IV334" s="409"/>
    </row>
    <row r="335" spans="1:256" s="404" customFormat="1" ht="30">
      <c r="A335" s="65">
        <v>326</v>
      </c>
      <c r="B335" s="493" t="s">
        <v>5005</v>
      </c>
      <c r="C335" s="491" t="s">
        <v>1584</v>
      </c>
      <c r="D335" s="494" t="s">
        <v>310</v>
      </c>
      <c r="E335" s="456" t="s">
        <v>1644</v>
      </c>
      <c r="F335" s="456" t="s">
        <v>327</v>
      </c>
      <c r="G335" s="456" t="s">
        <v>5604</v>
      </c>
      <c r="H335" s="456" t="s">
        <v>5967</v>
      </c>
      <c r="I335" s="456" t="s">
        <v>311</v>
      </c>
      <c r="J335" s="435"/>
      <c r="K335" s="435"/>
      <c r="L335" s="338"/>
      <c r="M335" s="405"/>
      <c r="N335" s="409"/>
      <c r="O335" s="409"/>
      <c r="P335" s="409"/>
      <c r="Q335" s="409"/>
      <c r="R335" s="409"/>
      <c r="S335" s="409"/>
      <c r="T335" s="409"/>
      <c r="U335" s="409"/>
      <c r="V335" s="409"/>
      <c r="W335" s="409"/>
      <c r="X335" s="409"/>
      <c r="Y335" s="409"/>
      <c r="Z335" s="409"/>
      <c r="AA335" s="409"/>
      <c r="AB335" s="409"/>
      <c r="AC335" s="409"/>
      <c r="AD335" s="409"/>
      <c r="AE335" s="409"/>
      <c r="AF335" s="409"/>
      <c r="AG335" s="409"/>
      <c r="AH335" s="409"/>
      <c r="AI335" s="409"/>
      <c r="AJ335" s="409"/>
      <c r="AK335" s="409"/>
      <c r="AL335" s="409"/>
      <c r="AM335" s="409"/>
      <c r="AN335" s="409"/>
      <c r="AO335" s="409"/>
      <c r="AP335" s="409"/>
      <c r="AQ335" s="409"/>
      <c r="AR335" s="409"/>
      <c r="AS335" s="409"/>
      <c r="AT335" s="409"/>
      <c r="AU335" s="409"/>
      <c r="AV335" s="409"/>
      <c r="AW335" s="409"/>
      <c r="AX335" s="409"/>
      <c r="AY335" s="409"/>
      <c r="AZ335" s="409"/>
      <c r="BA335" s="409"/>
      <c r="BB335" s="409"/>
      <c r="BC335" s="409"/>
      <c r="BD335" s="409"/>
      <c r="BE335" s="409"/>
      <c r="BF335" s="409"/>
      <c r="BG335" s="409"/>
      <c r="BH335" s="409"/>
      <c r="BI335" s="409"/>
      <c r="BJ335" s="409"/>
      <c r="BK335" s="409"/>
      <c r="BL335" s="409"/>
      <c r="BM335" s="409"/>
      <c r="BN335" s="409"/>
      <c r="BO335" s="409"/>
      <c r="BP335" s="409"/>
      <c r="BQ335" s="409"/>
      <c r="BR335" s="409"/>
      <c r="BS335" s="409"/>
      <c r="BT335" s="409"/>
      <c r="BU335" s="409"/>
      <c r="BV335" s="409"/>
      <c r="BW335" s="409"/>
      <c r="BX335" s="409"/>
      <c r="BY335" s="409"/>
      <c r="BZ335" s="409"/>
      <c r="CA335" s="409"/>
      <c r="CB335" s="409"/>
      <c r="CC335" s="409"/>
      <c r="CD335" s="409"/>
      <c r="CE335" s="409"/>
      <c r="CF335" s="409"/>
      <c r="CG335" s="409"/>
      <c r="CH335" s="409"/>
      <c r="CI335" s="409"/>
      <c r="CJ335" s="409"/>
      <c r="CK335" s="409"/>
      <c r="CL335" s="409"/>
      <c r="CM335" s="409"/>
      <c r="CN335" s="409"/>
      <c r="CO335" s="409"/>
      <c r="CP335" s="409"/>
      <c r="CQ335" s="409"/>
      <c r="CR335" s="409"/>
      <c r="CS335" s="409"/>
      <c r="CT335" s="409"/>
      <c r="CU335" s="409"/>
      <c r="CV335" s="409"/>
      <c r="CW335" s="409"/>
      <c r="CX335" s="409"/>
      <c r="CY335" s="409"/>
      <c r="CZ335" s="409"/>
      <c r="DA335" s="409"/>
      <c r="DB335" s="409"/>
      <c r="DC335" s="409"/>
      <c r="DD335" s="409"/>
      <c r="DE335" s="409"/>
      <c r="DF335" s="409"/>
      <c r="DG335" s="409"/>
      <c r="DH335" s="409"/>
      <c r="DI335" s="409"/>
      <c r="DJ335" s="409"/>
      <c r="DK335" s="409"/>
      <c r="DL335" s="409"/>
      <c r="DM335" s="409"/>
      <c r="DN335" s="409"/>
      <c r="DO335" s="409"/>
      <c r="DP335" s="409"/>
      <c r="DQ335" s="409"/>
      <c r="DR335" s="409"/>
      <c r="DS335" s="409"/>
      <c r="DT335" s="409"/>
      <c r="DU335" s="409"/>
      <c r="DV335" s="409"/>
      <c r="DW335" s="409"/>
      <c r="DX335" s="409"/>
      <c r="DY335" s="409"/>
      <c r="DZ335" s="409"/>
      <c r="EA335" s="409"/>
      <c r="EB335" s="409"/>
      <c r="EC335" s="409"/>
      <c r="ED335" s="409"/>
      <c r="EE335" s="409"/>
      <c r="EF335" s="409"/>
      <c r="EG335" s="409"/>
      <c r="EH335" s="409"/>
      <c r="EI335" s="409"/>
      <c r="EJ335" s="409"/>
      <c r="EK335" s="409"/>
      <c r="EL335" s="409"/>
      <c r="EM335" s="409"/>
      <c r="EN335" s="409"/>
      <c r="EO335" s="409"/>
      <c r="EP335" s="409"/>
      <c r="EQ335" s="409"/>
      <c r="ER335" s="409"/>
      <c r="ES335" s="409"/>
      <c r="ET335" s="409"/>
      <c r="EU335" s="409"/>
      <c r="EV335" s="409"/>
      <c r="EW335" s="409"/>
      <c r="EX335" s="409"/>
      <c r="EY335" s="409"/>
      <c r="EZ335" s="409"/>
      <c r="FA335" s="409"/>
      <c r="FB335" s="409"/>
      <c r="FC335" s="409"/>
      <c r="FD335" s="409"/>
      <c r="FE335" s="409"/>
      <c r="FF335" s="409"/>
      <c r="FG335" s="409"/>
      <c r="FH335" s="409"/>
      <c r="FI335" s="409"/>
      <c r="FJ335" s="409"/>
      <c r="FK335" s="409"/>
      <c r="FL335" s="409"/>
      <c r="FM335" s="409"/>
      <c r="FN335" s="409"/>
      <c r="FO335" s="409"/>
      <c r="FP335" s="409"/>
      <c r="FQ335" s="409"/>
      <c r="FR335" s="409"/>
      <c r="FS335" s="409"/>
      <c r="FT335" s="409"/>
      <c r="FU335" s="409"/>
      <c r="FV335" s="409"/>
      <c r="FW335" s="409"/>
      <c r="FX335" s="409"/>
      <c r="FY335" s="409"/>
      <c r="FZ335" s="409"/>
      <c r="GA335" s="409"/>
      <c r="GB335" s="409"/>
      <c r="GC335" s="409"/>
      <c r="GD335" s="409"/>
      <c r="GE335" s="409"/>
      <c r="GF335" s="409"/>
      <c r="GG335" s="409"/>
      <c r="GH335" s="409"/>
      <c r="GI335" s="409"/>
      <c r="GJ335" s="409"/>
      <c r="GK335" s="409"/>
      <c r="GL335" s="409"/>
      <c r="GM335" s="409"/>
      <c r="GN335" s="409"/>
      <c r="GO335" s="409"/>
      <c r="GP335" s="409"/>
      <c r="GQ335" s="409"/>
      <c r="GR335" s="409"/>
      <c r="GS335" s="409"/>
      <c r="GT335" s="409"/>
      <c r="GU335" s="409"/>
      <c r="GV335" s="409"/>
      <c r="GW335" s="409"/>
      <c r="GX335" s="409"/>
      <c r="GY335" s="409"/>
      <c r="GZ335" s="409"/>
      <c r="HA335" s="409"/>
      <c r="HB335" s="409"/>
      <c r="HC335" s="409"/>
      <c r="HD335" s="409"/>
      <c r="HE335" s="409"/>
      <c r="HF335" s="409"/>
      <c r="HG335" s="409"/>
      <c r="HH335" s="409"/>
      <c r="HI335" s="409"/>
      <c r="HJ335" s="409"/>
      <c r="HK335" s="409"/>
      <c r="HL335" s="409"/>
      <c r="HM335" s="409"/>
      <c r="HN335" s="409"/>
      <c r="HO335" s="409"/>
      <c r="HP335" s="409"/>
      <c r="HQ335" s="409"/>
      <c r="HR335" s="409"/>
      <c r="HS335" s="409"/>
      <c r="HT335" s="409"/>
      <c r="HU335" s="409"/>
      <c r="HV335" s="409"/>
      <c r="HW335" s="409"/>
      <c r="HX335" s="409"/>
      <c r="HY335" s="409"/>
      <c r="HZ335" s="409"/>
      <c r="IA335" s="409"/>
      <c r="IB335" s="409"/>
      <c r="IC335" s="409"/>
      <c r="ID335" s="409"/>
      <c r="IE335" s="409"/>
      <c r="IF335" s="409"/>
      <c r="IG335" s="409"/>
      <c r="IH335" s="409"/>
      <c r="II335" s="409"/>
      <c r="IJ335" s="409"/>
      <c r="IK335" s="409"/>
      <c r="IL335" s="409"/>
      <c r="IM335" s="409"/>
      <c r="IN335" s="409"/>
      <c r="IO335" s="409"/>
      <c r="IP335" s="409"/>
      <c r="IQ335" s="409"/>
      <c r="IR335" s="409"/>
      <c r="IS335" s="409"/>
      <c r="IT335" s="409"/>
      <c r="IU335" s="409"/>
      <c r="IV335" s="409"/>
    </row>
    <row r="336" spans="1:256" s="404" customFormat="1" ht="30">
      <c r="A336" s="67">
        <v>327</v>
      </c>
      <c r="B336" s="493" t="s">
        <v>5005</v>
      </c>
      <c r="C336" s="491" t="s">
        <v>1584</v>
      </c>
      <c r="D336" s="494" t="s">
        <v>310</v>
      </c>
      <c r="E336" s="456" t="s">
        <v>1705</v>
      </c>
      <c r="F336" s="456" t="s">
        <v>355</v>
      </c>
      <c r="G336" s="456" t="s">
        <v>5605</v>
      </c>
      <c r="H336" s="456" t="s">
        <v>5968</v>
      </c>
      <c r="I336" s="456" t="s">
        <v>311</v>
      </c>
      <c r="J336" s="435"/>
      <c r="K336" s="435"/>
      <c r="L336" s="338"/>
      <c r="M336" s="405"/>
      <c r="N336" s="409"/>
      <c r="O336" s="409"/>
      <c r="P336" s="409"/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  <c r="AA336" s="409"/>
      <c r="AB336" s="409"/>
      <c r="AC336" s="409"/>
      <c r="AD336" s="409"/>
      <c r="AE336" s="409"/>
      <c r="AF336" s="409"/>
      <c r="AG336" s="409"/>
      <c r="AH336" s="409"/>
      <c r="AI336" s="409"/>
      <c r="AJ336" s="409"/>
      <c r="AK336" s="409"/>
      <c r="AL336" s="409"/>
      <c r="AM336" s="409"/>
      <c r="AN336" s="409"/>
      <c r="AO336" s="409"/>
      <c r="AP336" s="409"/>
      <c r="AQ336" s="409"/>
      <c r="AR336" s="409"/>
      <c r="AS336" s="409"/>
      <c r="AT336" s="409"/>
      <c r="AU336" s="409"/>
      <c r="AV336" s="409"/>
      <c r="AW336" s="409"/>
      <c r="AX336" s="409"/>
      <c r="AY336" s="409"/>
      <c r="AZ336" s="409"/>
      <c r="BA336" s="409"/>
      <c r="BB336" s="409"/>
      <c r="BC336" s="409"/>
      <c r="BD336" s="409"/>
      <c r="BE336" s="409"/>
      <c r="BF336" s="409"/>
      <c r="BG336" s="409"/>
      <c r="BH336" s="409"/>
      <c r="BI336" s="409"/>
      <c r="BJ336" s="409"/>
      <c r="BK336" s="409"/>
      <c r="BL336" s="409"/>
      <c r="BM336" s="409"/>
      <c r="BN336" s="409"/>
      <c r="BO336" s="409"/>
      <c r="BP336" s="409"/>
      <c r="BQ336" s="409"/>
      <c r="BR336" s="409"/>
      <c r="BS336" s="409"/>
      <c r="BT336" s="409"/>
      <c r="BU336" s="409"/>
      <c r="BV336" s="409"/>
      <c r="BW336" s="409"/>
      <c r="BX336" s="409"/>
      <c r="BY336" s="409"/>
      <c r="BZ336" s="409"/>
      <c r="CA336" s="409"/>
      <c r="CB336" s="409"/>
      <c r="CC336" s="409"/>
      <c r="CD336" s="409"/>
      <c r="CE336" s="409"/>
      <c r="CF336" s="409"/>
      <c r="CG336" s="409"/>
      <c r="CH336" s="409"/>
      <c r="CI336" s="409"/>
      <c r="CJ336" s="409"/>
      <c r="CK336" s="409"/>
      <c r="CL336" s="409"/>
      <c r="CM336" s="409"/>
      <c r="CN336" s="409"/>
      <c r="CO336" s="409"/>
      <c r="CP336" s="409"/>
      <c r="CQ336" s="409"/>
      <c r="CR336" s="409"/>
      <c r="CS336" s="409"/>
      <c r="CT336" s="409"/>
      <c r="CU336" s="409"/>
      <c r="CV336" s="409"/>
      <c r="CW336" s="409"/>
      <c r="CX336" s="409"/>
      <c r="CY336" s="409"/>
      <c r="CZ336" s="409"/>
      <c r="DA336" s="409"/>
      <c r="DB336" s="409"/>
      <c r="DC336" s="409"/>
      <c r="DD336" s="409"/>
      <c r="DE336" s="409"/>
      <c r="DF336" s="409"/>
      <c r="DG336" s="409"/>
      <c r="DH336" s="409"/>
      <c r="DI336" s="409"/>
      <c r="DJ336" s="409"/>
      <c r="DK336" s="409"/>
      <c r="DL336" s="409"/>
      <c r="DM336" s="409"/>
      <c r="DN336" s="409"/>
      <c r="DO336" s="409"/>
      <c r="DP336" s="409"/>
      <c r="DQ336" s="409"/>
      <c r="DR336" s="409"/>
      <c r="DS336" s="409"/>
      <c r="DT336" s="409"/>
      <c r="DU336" s="409"/>
      <c r="DV336" s="409"/>
      <c r="DW336" s="409"/>
      <c r="DX336" s="409"/>
      <c r="DY336" s="409"/>
      <c r="DZ336" s="409"/>
      <c r="EA336" s="409"/>
      <c r="EB336" s="409"/>
      <c r="EC336" s="409"/>
      <c r="ED336" s="409"/>
      <c r="EE336" s="409"/>
      <c r="EF336" s="409"/>
      <c r="EG336" s="409"/>
      <c r="EH336" s="409"/>
      <c r="EI336" s="409"/>
      <c r="EJ336" s="409"/>
      <c r="EK336" s="409"/>
      <c r="EL336" s="409"/>
      <c r="EM336" s="409"/>
      <c r="EN336" s="409"/>
      <c r="EO336" s="409"/>
      <c r="EP336" s="409"/>
      <c r="EQ336" s="409"/>
      <c r="ER336" s="409"/>
      <c r="ES336" s="409"/>
      <c r="ET336" s="409"/>
      <c r="EU336" s="409"/>
      <c r="EV336" s="409"/>
      <c r="EW336" s="409"/>
      <c r="EX336" s="409"/>
      <c r="EY336" s="409"/>
      <c r="EZ336" s="409"/>
      <c r="FA336" s="409"/>
      <c r="FB336" s="409"/>
      <c r="FC336" s="409"/>
      <c r="FD336" s="409"/>
      <c r="FE336" s="409"/>
      <c r="FF336" s="409"/>
      <c r="FG336" s="409"/>
      <c r="FH336" s="409"/>
      <c r="FI336" s="409"/>
      <c r="FJ336" s="409"/>
      <c r="FK336" s="409"/>
      <c r="FL336" s="409"/>
      <c r="FM336" s="409"/>
      <c r="FN336" s="409"/>
      <c r="FO336" s="409"/>
      <c r="FP336" s="409"/>
      <c r="FQ336" s="409"/>
      <c r="FR336" s="409"/>
      <c r="FS336" s="409"/>
      <c r="FT336" s="409"/>
      <c r="FU336" s="409"/>
      <c r="FV336" s="409"/>
      <c r="FW336" s="409"/>
      <c r="FX336" s="409"/>
      <c r="FY336" s="409"/>
      <c r="FZ336" s="409"/>
      <c r="GA336" s="409"/>
      <c r="GB336" s="409"/>
      <c r="GC336" s="409"/>
      <c r="GD336" s="409"/>
      <c r="GE336" s="409"/>
      <c r="GF336" s="409"/>
      <c r="GG336" s="409"/>
      <c r="GH336" s="409"/>
      <c r="GI336" s="409"/>
      <c r="GJ336" s="409"/>
      <c r="GK336" s="409"/>
      <c r="GL336" s="409"/>
      <c r="GM336" s="409"/>
      <c r="GN336" s="409"/>
      <c r="GO336" s="409"/>
      <c r="GP336" s="409"/>
      <c r="GQ336" s="409"/>
      <c r="GR336" s="409"/>
      <c r="GS336" s="409"/>
      <c r="GT336" s="409"/>
      <c r="GU336" s="409"/>
      <c r="GV336" s="409"/>
      <c r="GW336" s="409"/>
      <c r="GX336" s="409"/>
      <c r="GY336" s="409"/>
      <c r="GZ336" s="409"/>
      <c r="HA336" s="409"/>
      <c r="HB336" s="409"/>
      <c r="HC336" s="409"/>
      <c r="HD336" s="409"/>
      <c r="HE336" s="409"/>
      <c r="HF336" s="409"/>
      <c r="HG336" s="409"/>
      <c r="HH336" s="409"/>
      <c r="HI336" s="409"/>
      <c r="HJ336" s="409"/>
      <c r="HK336" s="409"/>
      <c r="HL336" s="409"/>
      <c r="HM336" s="409"/>
      <c r="HN336" s="409"/>
      <c r="HO336" s="409"/>
      <c r="HP336" s="409"/>
      <c r="HQ336" s="409"/>
      <c r="HR336" s="409"/>
      <c r="HS336" s="409"/>
      <c r="HT336" s="409"/>
      <c r="HU336" s="409"/>
      <c r="HV336" s="409"/>
      <c r="HW336" s="409"/>
      <c r="HX336" s="409"/>
      <c r="HY336" s="409"/>
      <c r="HZ336" s="409"/>
      <c r="IA336" s="409"/>
      <c r="IB336" s="409"/>
      <c r="IC336" s="409"/>
      <c r="ID336" s="409"/>
      <c r="IE336" s="409"/>
      <c r="IF336" s="409"/>
      <c r="IG336" s="409"/>
      <c r="IH336" s="409"/>
      <c r="II336" s="409"/>
      <c r="IJ336" s="409"/>
      <c r="IK336" s="409"/>
      <c r="IL336" s="409"/>
      <c r="IM336" s="409"/>
      <c r="IN336" s="409"/>
      <c r="IO336" s="409"/>
      <c r="IP336" s="409"/>
      <c r="IQ336" s="409"/>
      <c r="IR336" s="409"/>
      <c r="IS336" s="409"/>
      <c r="IT336" s="409"/>
      <c r="IU336" s="409"/>
      <c r="IV336" s="409"/>
    </row>
    <row r="337" spans="1:256" s="404" customFormat="1" ht="30">
      <c r="A337" s="67">
        <v>328</v>
      </c>
      <c r="B337" s="493" t="s">
        <v>5005</v>
      </c>
      <c r="C337" s="491" t="s">
        <v>1584</v>
      </c>
      <c r="D337" s="494" t="s">
        <v>1647</v>
      </c>
      <c r="E337" s="456" t="s">
        <v>5606</v>
      </c>
      <c r="F337" s="456" t="s">
        <v>5607</v>
      </c>
      <c r="G337" s="456" t="s">
        <v>5608</v>
      </c>
      <c r="H337" s="456" t="s">
        <v>5969</v>
      </c>
      <c r="I337" s="456" t="s">
        <v>311</v>
      </c>
      <c r="J337" s="435"/>
      <c r="K337" s="435"/>
      <c r="L337" s="338"/>
      <c r="M337" s="405"/>
      <c r="N337" s="409"/>
      <c r="O337" s="409"/>
      <c r="P337" s="409"/>
      <c r="Q337" s="409"/>
      <c r="R337" s="409"/>
      <c r="S337" s="409"/>
      <c r="T337" s="409"/>
      <c r="U337" s="409"/>
      <c r="V337" s="409"/>
      <c r="W337" s="409"/>
      <c r="X337" s="409"/>
      <c r="Y337" s="409"/>
      <c r="Z337" s="409"/>
      <c r="AA337" s="409"/>
      <c r="AB337" s="409"/>
      <c r="AC337" s="409"/>
      <c r="AD337" s="409"/>
      <c r="AE337" s="409"/>
      <c r="AF337" s="409"/>
      <c r="AG337" s="409"/>
      <c r="AH337" s="409"/>
      <c r="AI337" s="409"/>
      <c r="AJ337" s="409"/>
      <c r="AK337" s="409"/>
      <c r="AL337" s="409"/>
      <c r="AM337" s="409"/>
      <c r="AN337" s="409"/>
      <c r="AO337" s="409"/>
      <c r="AP337" s="409"/>
      <c r="AQ337" s="409"/>
      <c r="AR337" s="409"/>
      <c r="AS337" s="409"/>
      <c r="AT337" s="409"/>
      <c r="AU337" s="409"/>
      <c r="AV337" s="409"/>
      <c r="AW337" s="409"/>
      <c r="AX337" s="409"/>
      <c r="AY337" s="409"/>
      <c r="AZ337" s="409"/>
      <c r="BA337" s="409"/>
      <c r="BB337" s="409"/>
      <c r="BC337" s="409"/>
      <c r="BD337" s="409"/>
      <c r="BE337" s="409"/>
      <c r="BF337" s="409"/>
      <c r="BG337" s="409"/>
      <c r="BH337" s="409"/>
      <c r="BI337" s="409"/>
      <c r="BJ337" s="409"/>
      <c r="BK337" s="409"/>
      <c r="BL337" s="409"/>
      <c r="BM337" s="409"/>
      <c r="BN337" s="409"/>
      <c r="BO337" s="409"/>
      <c r="BP337" s="409"/>
      <c r="BQ337" s="409"/>
      <c r="BR337" s="409"/>
      <c r="BS337" s="409"/>
      <c r="BT337" s="409"/>
      <c r="BU337" s="409"/>
      <c r="BV337" s="409"/>
      <c r="BW337" s="409"/>
      <c r="BX337" s="409"/>
      <c r="BY337" s="409"/>
      <c r="BZ337" s="409"/>
      <c r="CA337" s="409"/>
      <c r="CB337" s="409"/>
      <c r="CC337" s="409"/>
      <c r="CD337" s="409"/>
      <c r="CE337" s="409"/>
      <c r="CF337" s="409"/>
      <c r="CG337" s="409"/>
      <c r="CH337" s="409"/>
      <c r="CI337" s="409"/>
      <c r="CJ337" s="409"/>
      <c r="CK337" s="409"/>
      <c r="CL337" s="409"/>
      <c r="CM337" s="409"/>
      <c r="CN337" s="409"/>
      <c r="CO337" s="409"/>
      <c r="CP337" s="409"/>
      <c r="CQ337" s="409"/>
      <c r="CR337" s="409"/>
      <c r="CS337" s="409"/>
      <c r="CT337" s="409"/>
      <c r="CU337" s="409"/>
      <c r="CV337" s="409"/>
      <c r="CW337" s="409"/>
      <c r="CX337" s="409"/>
      <c r="CY337" s="409"/>
      <c r="CZ337" s="409"/>
      <c r="DA337" s="409"/>
      <c r="DB337" s="409"/>
      <c r="DC337" s="409"/>
      <c r="DD337" s="409"/>
      <c r="DE337" s="409"/>
      <c r="DF337" s="409"/>
      <c r="DG337" s="409"/>
      <c r="DH337" s="409"/>
      <c r="DI337" s="409"/>
      <c r="DJ337" s="409"/>
      <c r="DK337" s="409"/>
      <c r="DL337" s="409"/>
      <c r="DM337" s="409"/>
      <c r="DN337" s="409"/>
      <c r="DO337" s="409"/>
      <c r="DP337" s="409"/>
      <c r="DQ337" s="409"/>
      <c r="DR337" s="409"/>
      <c r="DS337" s="409"/>
      <c r="DT337" s="409"/>
      <c r="DU337" s="409"/>
      <c r="DV337" s="409"/>
      <c r="DW337" s="409"/>
      <c r="DX337" s="409"/>
      <c r="DY337" s="409"/>
      <c r="DZ337" s="409"/>
      <c r="EA337" s="409"/>
      <c r="EB337" s="409"/>
      <c r="EC337" s="409"/>
      <c r="ED337" s="409"/>
      <c r="EE337" s="409"/>
      <c r="EF337" s="409"/>
      <c r="EG337" s="409"/>
      <c r="EH337" s="409"/>
      <c r="EI337" s="409"/>
      <c r="EJ337" s="409"/>
      <c r="EK337" s="409"/>
      <c r="EL337" s="409"/>
      <c r="EM337" s="409"/>
      <c r="EN337" s="409"/>
      <c r="EO337" s="409"/>
      <c r="EP337" s="409"/>
      <c r="EQ337" s="409"/>
      <c r="ER337" s="409"/>
      <c r="ES337" s="409"/>
      <c r="ET337" s="409"/>
      <c r="EU337" s="409"/>
      <c r="EV337" s="409"/>
      <c r="EW337" s="409"/>
      <c r="EX337" s="409"/>
      <c r="EY337" s="409"/>
      <c r="EZ337" s="409"/>
      <c r="FA337" s="409"/>
      <c r="FB337" s="409"/>
      <c r="FC337" s="409"/>
      <c r="FD337" s="409"/>
      <c r="FE337" s="409"/>
      <c r="FF337" s="409"/>
      <c r="FG337" s="409"/>
      <c r="FH337" s="409"/>
      <c r="FI337" s="409"/>
      <c r="FJ337" s="409"/>
      <c r="FK337" s="409"/>
      <c r="FL337" s="409"/>
      <c r="FM337" s="409"/>
      <c r="FN337" s="409"/>
      <c r="FO337" s="409"/>
      <c r="FP337" s="409"/>
      <c r="FQ337" s="409"/>
      <c r="FR337" s="409"/>
      <c r="FS337" s="409"/>
      <c r="FT337" s="409"/>
      <c r="FU337" s="409"/>
      <c r="FV337" s="409"/>
      <c r="FW337" s="409"/>
      <c r="FX337" s="409"/>
      <c r="FY337" s="409"/>
      <c r="FZ337" s="409"/>
      <c r="GA337" s="409"/>
      <c r="GB337" s="409"/>
      <c r="GC337" s="409"/>
      <c r="GD337" s="409"/>
      <c r="GE337" s="409"/>
      <c r="GF337" s="409"/>
      <c r="GG337" s="409"/>
      <c r="GH337" s="409"/>
      <c r="GI337" s="409"/>
      <c r="GJ337" s="409"/>
      <c r="GK337" s="409"/>
      <c r="GL337" s="409"/>
      <c r="GM337" s="409"/>
      <c r="GN337" s="409"/>
      <c r="GO337" s="409"/>
      <c r="GP337" s="409"/>
      <c r="GQ337" s="409"/>
      <c r="GR337" s="409"/>
      <c r="GS337" s="409"/>
      <c r="GT337" s="409"/>
      <c r="GU337" s="409"/>
      <c r="GV337" s="409"/>
      <c r="GW337" s="409"/>
      <c r="GX337" s="409"/>
      <c r="GY337" s="409"/>
      <c r="GZ337" s="409"/>
      <c r="HA337" s="409"/>
      <c r="HB337" s="409"/>
      <c r="HC337" s="409"/>
      <c r="HD337" s="409"/>
      <c r="HE337" s="409"/>
      <c r="HF337" s="409"/>
      <c r="HG337" s="409"/>
      <c r="HH337" s="409"/>
      <c r="HI337" s="409"/>
      <c r="HJ337" s="409"/>
      <c r="HK337" s="409"/>
      <c r="HL337" s="409"/>
      <c r="HM337" s="409"/>
      <c r="HN337" s="409"/>
      <c r="HO337" s="409"/>
      <c r="HP337" s="409"/>
      <c r="HQ337" s="409"/>
      <c r="HR337" s="409"/>
      <c r="HS337" s="409"/>
      <c r="HT337" s="409"/>
      <c r="HU337" s="409"/>
      <c r="HV337" s="409"/>
      <c r="HW337" s="409"/>
      <c r="HX337" s="409"/>
      <c r="HY337" s="409"/>
      <c r="HZ337" s="409"/>
      <c r="IA337" s="409"/>
      <c r="IB337" s="409"/>
      <c r="IC337" s="409"/>
      <c r="ID337" s="409"/>
      <c r="IE337" s="409"/>
      <c r="IF337" s="409"/>
      <c r="IG337" s="409"/>
      <c r="IH337" s="409"/>
      <c r="II337" s="409"/>
      <c r="IJ337" s="409"/>
      <c r="IK337" s="409"/>
      <c r="IL337" s="409"/>
      <c r="IM337" s="409"/>
      <c r="IN337" s="409"/>
      <c r="IO337" s="409"/>
      <c r="IP337" s="409"/>
      <c r="IQ337" s="409"/>
      <c r="IR337" s="409"/>
      <c r="IS337" s="409"/>
      <c r="IT337" s="409"/>
      <c r="IU337" s="409"/>
      <c r="IV337" s="409"/>
    </row>
    <row r="338" spans="1:256" s="404" customFormat="1" ht="30">
      <c r="A338" s="65">
        <v>329</v>
      </c>
      <c r="B338" s="493" t="s">
        <v>5005</v>
      </c>
      <c r="C338" s="491" t="s">
        <v>1584</v>
      </c>
      <c r="D338" s="494" t="s">
        <v>310</v>
      </c>
      <c r="E338" s="456" t="s">
        <v>1644</v>
      </c>
      <c r="F338" s="456" t="s">
        <v>320</v>
      </c>
      <c r="G338" s="456" t="s">
        <v>5609</v>
      </c>
      <c r="H338" s="456" t="s">
        <v>5970</v>
      </c>
      <c r="I338" s="456" t="s">
        <v>311</v>
      </c>
      <c r="J338" s="435"/>
      <c r="K338" s="435"/>
      <c r="L338" s="338"/>
      <c r="M338" s="405"/>
      <c r="N338" s="409"/>
      <c r="O338" s="409"/>
      <c r="P338" s="409"/>
      <c r="Q338" s="409"/>
      <c r="R338" s="409"/>
      <c r="S338" s="409"/>
      <c r="T338" s="409"/>
      <c r="U338" s="409"/>
      <c r="V338" s="409"/>
      <c r="W338" s="409"/>
      <c r="X338" s="409"/>
      <c r="Y338" s="409"/>
      <c r="Z338" s="409"/>
      <c r="AA338" s="409"/>
      <c r="AB338" s="409"/>
      <c r="AC338" s="409"/>
      <c r="AD338" s="409"/>
      <c r="AE338" s="409"/>
      <c r="AF338" s="409"/>
      <c r="AG338" s="409"/>
      <c r="AH338" s="409"/>
      <c r="AI338" s="409"/>
      <c r="AJ338" s="409"/>
      <c r="AK338" s="409"/>
      <c r="AL338" s="409"/>
      <c r="AM338" s="409"/>
      <c r="AN338" s="409"/>
      <c r="AO338" s="409"/>
      <c r="AP338" s="409"/>
      <c r="AQ338" s="409"/>
      <c r="AR338" s="409"/>
      <c r="AS338" s="409"/>
      <c r="AT338" s="409"/>
      <c r="AU338" s="409"/>
      <c r="AV338" s="409"/>
      <c r="AW338" s="409"/>
      <c r="AX338" s="409"/>
      <c r="AY338" s="409"/>
      <c r="AZ338" s="409"/>
      <c r="BA338" s="409"/>
      <c r="BB338" s="409"/>
      <c r="BC338" s="409"/>
      <c r="BD338" s="409"/>
      <c r="BE338" s="409"/>
      <c r="BF338" s="409"/>
      <c r="BG338" s="409"/>
      <c r="BH338" s="409"/>
      <c r="BI338" s="409"/>
      <c r="BJ338" s="409"/>
      <c r="BK338" s="409"/>
      <c r="BL338" s="409"/>
      <c r="BM338" s="409"/>
      <c r="BN338" s="409"/>
      <c r="BO338" s="409"/>
      <c r="BP338" s="409"/>
      <c r="BQ338" s="409"/>
      <c r="BR338" s="409"/>
      <c r="BS338" s="409"/>
      <c r="BT338" s="409"/>
      <c r="BU338" s="409"/>
      <c r="BV338" s="409"/>
      <c r="BW338" s="409"/>
      <c r="BX338" s="409"/>
      <c r="BY338" s="409"/>
      <c r="BZ338" s="409"/>
      <c r="CA338" s="409"/>
      <c r="CB338" s="409"/>
      <c r="CC338" s="409"/>
      <c r="CD338" s="409"/>
      <c r="CE338" s="409"/>
      <c r="CF338" s="409"/>
      <c r="CG338" s="409"/>
      <c r="CH338" s="409"/>
      <c r="CI338" s="409"/>
      <c r="CJ338" s="409"/>
      <c r="CK338" s="409"/>
      <c r="CL338" s="409"/>
      <c r="CM338" s="409"/>
      <c r="CN338" s="409"/>
      <c r="CO338" s="409"/>
      <c r="CP338" s="409"/>
      <c r="CQ338" s="409"/>
      <c r="CR338" s="409"/>
      <c r="CS338" s="409"/>
      <c r="CT338" s="409"/>
      <c r="CU338" s="409"/>
      <c r="CV338" s="409"/>
      <c r="CW338" s="409"/>
      <c r="CX338" s="409"/>
      <c r="CY338" s="409"/>
      <c r="CZ338" s="409"/>
      <c r="DA338" s="409"/>
      <c r="DB338" s="409"/>
      <c r="DC338" s="409"/>
      <c r="DD338" s="409"/>
      <c r="DE338" s="409"/>
      <c r="DF338" s="409"/>
      <c r="DG338" s="409"/>
      <c r="DH338" s="409"/>
      <c r="DI338" s="409"/>
      <c r="DJ338" s="409"/>
      <c r="DK338" s="409"/>
      <c r="DL338" s="409"/>
      <c r="DM338" s="409"/>
      <c r="DN338" s="409"/>
      <c r="DO338" s="409"/>
      <c r="DP338" s="409"/>
      <c r="DQ338" s="409"/>
      <c r="DR338" s="409"/>
      <c r="DS338" s="409"/>
      <c r="DT338" s="409"/>
      <c r="DU338" s="409"/>
      <c r="DV338" s="409"/>
      <c r="DW338" s="409"/>
      <c r="DX338" s="409"/>
      <c r="DY338" s="409"/>
      <c r="DZ338" s="409"/>
      <c r="EA338" s="409"/>
      <c r="EB338" s="409"/>
      <c r="EC338" s="409"/>
      <c r="ED338" s="409"/>
      <c r="EE338" s="409"/>
      <c r="EF338" s="409"/>
      <c r="EG338" s="409"/>
      <c r="EH338" s="409"/>
      <c r="EI338" s="409"/>
      <c r="EJ338" s="409"/>
      <c r="EK338" s="409"/>
      <c r="EL338" s="409"/>
      <c r="EM338" s="409"/>
      <c r="EN338" s="409"/>
      <c r="EO338" s="409"/>
      <c r="EP338" s="409"/>
      <c r="EQ338" s="409"/>
      <c r="ER338" s="409"/>
      <c r="ES338" s="409"/>
      <c r="ET338" s="409"/>
      <c r="EU338" s="409"/>
      <c r="EV338" s="409"/>
      <c r="EW338" s="409"/>
      <c r="EX338" s="409"/>
      <c r="EY338" s="409"/>
      <c r="EZ338" s="409"/>
      <c r="FA338" s="409"/>
      <c r="FB338" s="409"/>
      <c r="FC338" s="409"/>
      <c r="FD338" s="409"/>
      <c r="FE338" s="409"/>
      <c r="FF338" s="409"/>
      <c r="FG338" s="409"/>
      <c r="FH338" s="409"/>
      <c r="FI338" s="409"/>
      <c r="FJ338" s="409"/>
      <c r="FK338" s="409"/>
      <c r="FL338" s="409"/>
      <c r="FM338" s="409"/>
      <c r="FN338" s="409"/>
      <c r="FO338" s="409"/>
      <c r="FP338" s="409"/>
      <c r="FQ338" s="409"/>
      <c r="FR338" s="409"/>
      <c r="FS338" s="409"/>
      <c r="FT338" s="409"/>
      <c r="FU338" s="409"/>
      <c r="FV338" s="409"/>
      <c r="FW338" s="409"/>
      <c r="FX338" s="409"/>
      <c r="FY338" s="409"/>
      <c r="FZ338" s="409"/>
      <c r="GA338" s="409"/>
      <c r="GB338" s="409"/>
      <c r="GC338" s="409"/>
      <c r="GD338" s="409"/>
      <c r="GE338" s="409"/>
      <c r="GF338" s="409"/>
      <c r="GG338" s="409"/>
      <c r="GH338" s="409"/>
      <c r="GI338" s="409"/>
      <c r="GJ338" s="409"/>
      <c r="GK338" s="409"/>
      <c r="GL338" s="409"/>
      <c r="GM338" s="409"/>
      <c r="GN338" s="409"/>
      <c r="GO338" s="409"/>
      <c r="GP338" s="409"/>
      <c r="GQ338" s="409"/>
      <c r="GR338" s="409"/>
      <c r="GS338" s="409"/>
      <c r="GT338" s="409"/>
      <c r="GU338" s="409"/>
      <c r="GV338" s="409"/>
      <c r="GW338" s="409"/>
      <c r="GX338" s="409"/>
      <c r="GY338" s="409"/>
      <c r="GZ338" s="409"/>
      <c r="HA338" s="409"/>
      <c r="HB338" s="409"/>
      <c r="HC338" s="409"/>
      <c r="HD338" s="409"/>
      <c r="HE338" s="409"/>
      <c r="HF338" s="409"/>
      <c r="HG338" s="409"/>
      <c r="HH338" s="409"/>
      <c r="HI338" s="409"/>
      <c r="HJ338" s="409"/>
      <c r="HK338" s="409"/>
      <c r="HL338" s="409"/>
      <c r="HM338" s="409"/>
      <c r="HN338" s="409"/>
      <c r="HO338" s="409"/>
      <c r="HP338" s="409"/>
      <c r="HQ338" s="409"/>
      <c r="HR338" s="409"/>
      <c r="HS338" s="409"/>
      <c r="HT338" s="409"/>
      <c r="HU338" s="409"/>
      <c r="HV338" s="409"/>
      <c r="HW338" s="409"/>
      <c r="HX338" s="409"/>
      <c r="HY338" s="409"/>
      <c r="HZ338" s="409"/>
      <c r="IA338" s="409"/>
      <c r="IB338" s="409"/>
      <c r="IC338" s="409"/>
      <c r="ID338" s="409"/>
      <c r="IE338" s="409"/>
      <c r="IF338" s="409"/>
      <c r="IG338" s="409"/>
      <c r="IH338" s="409"/>
      <c r="II338" s="409"/>
      <c r="IJ338" s="409"/>
      <c r="IK338" s="409"/>
      <c r="IL338" s="409"/>
      <c r="IM338" s="409"/>
      <c r="IN338" s="409"/>
      <c r="IO338" s="409"/>
      <c r="IP338" s="409"/>
      <c r="IQ338" s="409"/>
      <c r="IR338" s="409"/>
      <c r="IS338" s="409"/>
      <c r="IT338" s="409"/>
      <c r="IU338" s="409"/>
      <c r="IV338" s="409"/>
    </row>
    <row r="339" spans="1:256" s="404" customFormat="1" ht="30">
      <c r="A339" s="67">
        <v>330</v>
      </c>
      <c r="B339" s="493" t="s">
        <v>5005</v>
      </c>
      <c r="C339" s="491" t="s">
        <v>1584</v>
      </c>
      <c r="D339" s="494" t="s">
        <v>323</v>
      </c>
      <c r="E339" s="456" t="s">
        <v>5560</v>
      </c>
      <c r="F339" s="456" t="s">
        <v>533</v>
      </c>
      <c r="G339" s="456" t="s">
        <v>5561</v>
      </c>
      <c r="H339" s="456" t="s">
        <v>5944</v>
      </c>
      <c r="I339" s="456" t="s">
        <v>311</v>
      </c>
      <c r="J339" s="435"/>
      <c r="K339" s="435"/>
      <c r="L339" s="338"/>
      <c r="M339" s="405"/>
      <c r="N339" s="409"/>
      <c r="O339" s="409"/>
      <c r="P339" s="409"/>
      <c r="Q339" s="409"/>
      <c r="R339" s="409"/>
      <c r="S339" s="409"/>
      <c r="T339" s="409"/>
      <c r="U339" s="409"/>
      <c r="V339" s="409"/>
      <c r="W339" s="409"/>
      <c r="X339" s="409"/>
      <c r="Y339" s="409"/>
      <c r="Z339" s="409"/>
      <c r="AA339" s="409"/>
      <c r="AB339" s="409"/>
      <c r="AC339" s="409"/>
      <c r="AD339" s="409"/>
      <c r="AE339" s="409"/>
      <c r="AF339" s="409"/>
      <c r="AG339" s="409"/>
      <c r="AH339" s="409"/>
      <c r="AI339" s="409"/>
      <c r="AJ339" s="409"/>
      <c r="AK339" s="409"/>
      <c r="AL339" s="409"/>
      <c r="AM339" s="409"/>
      <c r="AN339" s="409"/>
      <c r="AO339" s="409"/>
      <c r="AP339" s="409"/>
      <c r="AQ339" s="409"/>
      <c r="AR339" s="409"/>
      <c r="AS339" s="409"/>
      <c r="AT339" s="409"/>
      <c r="AU339" s="409"/>
      <c r="AV339" s="409"/>
      <c r="AW339" s="409"/>
      <c r="AX339" s="409"/>
      <c r="AY339" s="409"/>
      <c r="AZ339" s="409"/>
      <c r="BA339" s="409"/>
      <c r="BB339" s="409"/>
      <c r="BC339" s="409"/>
      <c r="BD339" s="409"/>
      <c r="BE339" s="409"/>
      <c r="BF339" s="409"/>
      <c r="BG339" s="409"/>
      <c r="BH339" s="409"/>
      <c r="BI339" s="409"/>
      <c r="BJ339" s="409"/>
      <c r="BK339" s="409"/>
      <c r="BL339" s="409"/>
      <c r="BM339" s="409"/>
      <c r="BN339" s="409"/>
      <c r="BO339" s="409"/>
      <c r="BP339" s="409"/>
      <c r="BQ339" s="409"/>
      <c r="BR339" s="409"/>
      <c r="BS339" s="409"/>
      <c r="BT339" s="409"/>
      <c r="BU339" s="409"/>
      <c r="BV339" s="409"/>
      <c r="BW339" s="409"/>
      <c r="BX339" s="409"/>
      <c r="BY339" s="409"/>
      <c r="BZ339" s="409"/>
      <c r="CA339" s="409"/>
      <c r="CB339" s="409"/>
      <c r="CC339" s="409"/>
      <c r="CD339" s="409"/>
      <c r="CE339" s="409"/>
      <c r="CF339" s="409"/>
      <c r="CG339" s="409"/>
      <c r="CH339" s="409"/>
      <c r="CI339" s="409"/>
      <c r="CJ339" s="409"/>
      <c r="CK339" s="409"/>
      <c r="CL339" s="409"/>
      <c r="CM339" s="409"/>
      <c r="CN339" s="409"/>
      <c r="CO339" s="409"/>
      <c r="CP339" s="409"/>
      <c r="CQ339" s="409"/>
      <c r="CR339" s="409"/>
      <c r="CS339" s="409"/>
      <c r="CT339" s="409"/>
      <c r="CU339" s="409"/>
      <c r="CV339" s="409"/>
      <c r="CW339" s="409"/>
      <c r="CX339" s="409"/>
      <c r="CY339" s="409"/>
      <c r="CZ339" s="409"/>
      <c r="DA339" s="409"/>
      <c r="DB339" s="409"/>
      <c r="DC339" s="409"/>
      <c r="DD339" s="409"/>
      <c r="DE339" s="409"/>
      <c r="DF339" s="409"/>
      <c r="DG339" s="409"/>
      <c r="DH339" s="409"/>
      <c r="DI339" s="409"/>
      <c r="DJ339" s="409"/>
      <c r="DK339" s="409"/>
      <c r="DL339" s="409"/>
      <c r="DM339" s="409"/>
      <c r="DN339" s="409"/>
      <c r="DO339" s="409"/>
      <c r="DP339" s="409"/>
      <c r="DQ339" s="409"/>
      <c r="DR339" s="409"/>
      <c r="DS339" s="409"/>
      <c r="DT339" s="409"/>
      <c r="DU339" s="409"/>
      <c r="DV339" s="409"/>
      <c r="DW339" s="409"/>
      <c r="DX339" s="409"/>
      <c r="DY339" s="409"/>
      <c r="DZ339" s="409"/>
      <c r="EA339" s="409"/>
      <c r="EB339" s="409"/>
      <c r="EC339" s="409"/>
      <c r="ED339" s="409"/>
      <c r="EE339" s="409"/>
      <c r="EF339" s="409"/>
      <c r="EG339" s="409"/>
      <c r="EH339" s="409"/>
      <c r="EI339" s="409"/>
      <c r="EJ339" s="409"/>
      <c r="EK339" s="409"/>
      <c r="EL339" s="409"/>
      <c r="EM339" s="409"/>
      <c r="EN339" s="409"/>
      <c r="EO339" s="409"/>
      <c r="EP339" s="409"/>
      <c r="EQ339" s="409"/>
      <c r="ER339" s="409"/>
      <c r="ES339" s="409"/>
      <c r="ET339" s="409"/>
      <c r="EU339" s="409"/>
      <c r="EV339" s="409"/>
      <c r="EW339" s="409"/>
      <c r="EX339" s="409"/>
      <c r="EY339" s="409"/>
      <c r="EZ339" s="409"/>
      <c r="FA339" s="409"/>
      <c r="FB339" s="409"/>
      <c r="FC339" s="409"/>
      <c r="FD339" s="409"/>
      <c r="FE339" s="409"/>
      <c r="FF339" s="409"/>
      <c r="FG339" s="409"/>
      <c r="FH339" s="409"/>
      <c r="FI339" s="409"/>
      <c r="FJ339" s="409"/>
      <c r="FK339" s="409"/>
      <c r="FL339" s="409"/>
      <c r="FM339" s="409"/>
      <c r="FN339" s="409"/>
      <c r="FO339" s="409"/>
      <c r="FP339" s="409"/>
      <c r="FQ339" s="409"/>
      <c r="FR339" s="409"/>
      <c r="FS339" s="409"/>
      <c r="FT339" s="409"/>
      <c r="FU339" s="409"/>
      <c r="FV339" s="409"/>
      <c r="FW339" s="409"/>
      <c r="FX339" s="409"/>
      <c r="FY339" s="409"/>
      <c r="FZ339" s="409"/>
      <c r="GA339" s="409"/>
      <c r="GB339" s="409"/>
      <c r="GC339" s="409"/>
      <c r="GD339" s="409"/>
      <c r="GE339" s="409"/>
      <c r="GF339" s="409"/>
      <c r="GG339" s="409"/>
      <c r="GH339" s="409"/>
      <c r="GI339" s="409"/>
      <c r="GJ339" s="409"/>
      <c r="GK339" s="409"/>
      <c r="GL339" s="409"/>
      <c r="GM339" s="409"/>
      <c r="GN339" s="409"/>
      <c r="GO339" s="409"/>
      <c r="GP339" s="409"/>
      <c r="GQ339" s="409"/>
      <c r="GR339" s="409"/>
      <c r="GS339" s="409"/>
      <c r="GT339" s="409"/>
      <c r="GU339" s="409"/>
      <c r="GV339" s="409"/>
      <c r="GW339" s="409"/>
      <c r="GX339" s="409"/>
      <c r="GY339" s="409"/>
      <c r="GZ339" s="409"/>
      <c r="HA339" s="409"/>
      <c r="HB339" s="409"/>
      <c r="HC339" s="409"/>
      <c r="HD339" s="409"/>
      <c r="HE339" s="409"/>
      <c r="HF339" s="409"/>
      <c r="HG339" s="409"/>
      <c r="HH339" s="409"/>
      <c r="HI339" s="409"/>
      <c r="HJ339" s="409"/>
      <c r="HK339" s="409"/>
      <c r="HL339" s="409"/>
      <c r="HM339" s="409"/>
      <c r="HN339" s="409"/>
      <c r="HO339" s="409"/>
      <c r="HP339" s="409"/>
      <c r="HQ339" s="409"/>
      <c r="HR339" s="409"/>
      <c r="HS339" s="409"/>
      <c r="HT339" s="409"/>
      <c r="HU339" s="409"/>
      <c r="HV339" s="409"/>
      <c r="HW339" s="409"/>
      <c r="HX339" s="409"/>
      <c r="HY339" s="409"/>
      <c r="HZ339" s="409"/>
      <c r="IA339" s="409"/>
      <c r="IB339" s="409"/>
      <c r="IC339" s="409"/>
      <c r="ID339" s="409"/>
      <c r="IE339" s="409"/>
      <c r="IF339" s="409"/>
      <c r="IG339" s="409"/>
      <c r="IH339" s="409"/>
      <c r="II339" s="409"/>
      <c r="IJ339" s="409"/>
      <c r="IK339" s="409"/>
      <c r="IL339" s="409"/>
      <c r="IM339" s="409"/>
      <c r="IN339" s="409"/>
      <c r="IO339" s="409"/>
      <c r="IP339" s="409"/>
      <c r="IQ339" s="409"/>
      <c r="IR339" s="409"/>
      <c r="IS339" s="409"/>
      <c r="IT339" s="409"/>
      <c r="IU339" s="409"/>
      <c r="IV339" s="409"/>
    </row>
    <row r="340" spans="1:256" s="404" customFormat="1" ht="30">
      <c r="A340" s="67">
        <v>331</v>
      </c>
      <c r="B340" s="493" t="s">
        <v>5005</v>
      </c>
      <c r="C340" s="491" t="s">
        <v>1584</v>
      </c>
      <c r="D340" s="494" t="s">
        <v>310</v>
      </c>
      <c r="E340" s="456" t="s">
        <v>5610</v>
      </c>
      <c r="F340" s="456" t="s">
        <v>533</v>
      </c>
      <c r="G340" s="456" t="s">
        <v>5611</v>
      </c>
      <c r="H340" s="456" t="s">
        <v>5971</v>
      </c>
      <c r="I340" s="456" t="s">
        <v>311</v>
      </c>
      <c r="J340" s="435"/>
      <c r="K340" s="435"/>
      <c r="L340" s="338"/>
      <c r="M340" s="405"/>
      <c r="N340" s="409"/>
      <c r="O340" s="409"/>
      <c r="P340" s="409"/>
      <c r="Q340" s="409"/>
      <c r="R340" s="409"/>
      <c r="S340" s="409"/>
      <c r="T340" s="409"/>
      <c r="U340" s="409"/>
      <c r="V340" s="409"/>
      <c r="W340" s="409"/>
      <c r="X340" s="409"/>
      <c r="Y340" s="409"/>
      <c r="Z340" s="409"/>
      <c r="AA340" s="409"/>
      <c r="AB340" s="409"/>
      <c r="AC340" s="409"/>
      <c r="AD340" s="409"/>
      <c r="AE340" s="409"/>
      <c r="AF340" s="409"/>
      <c r="AG340" s="409"/>
      <c r="AH340" s="409"/>
      <c r="AI340" s="409"/>
      <c r="AJ340" s="409"/>
      <c r="AK340" s="409"/>
      <c r="AL340" s="409"/>
      <c r="AM340" s="409"/>
      <c r="AN340" s="409"/>
      <c r="AO340" s="409"/>
      <c r="AP340" s="409"/>
      <c r="AQ340" s="409"/>
      <c r="AR340" s="409"/>
      <c r="AS340" s="409"/>
      <c r="AT340" s="409"/>
      <c r="AU340" s="409"/>
      <c r="AV340" s="409"/>
      <c r="AW340" s="409"/>
      <c r="AX340" s="409"/>
      <c r="AY340" s="409"/>
      <c r="AZ340" s="409"/>
      <c r="BA340" s="409"/>
      <c r="BB340" s="409"/>
      <c r="BC340" s="409"/>
      <c r="BD340" s="409"/>
      <c r="BE340" s="409"/>
      <c r="BF340" s="409"/>
      <c r="BG340" s="409"/>
      <c r="BH340" s="409"/>
      <c r="BI340" s="409"/>
      <c r="BJ340" s="409"/>
      <c r="BK340" s="409"/>
      <c r="BL340" s="409"/>
      <c r="BM340" s="409"/>
      <c r="BN340" s="409"/>
      <c r="BO340" s="409"/>
      <c r="BP340" s="409"/>
      <c r="BQ340" s="409"/>
      <c r="BR340" s="409"/>
      <c r="BS340" s="409"/>
      <c r="BT340" s="409"/>
      <c r="BU340" s="409"/>
      <c r="BV340" s="409"/>
      <c r="BW340" s="409"/>
      <c r="BX340" s="409"/>
      <c r="BY340" s="409"/>
      <c r="BZ340" s="409"/>
      <c r="CA340" s="409"/>
      <c r="CB340" s="409"/>
      <c r="CC340" s="409"/>
      <c r="CD340" s="409"/>
      <c r="CE340" s="409"/>
      <c r="CF340" s="409"/>
      <c r="CG340" s="409"/>
      <c r="CH340" s="409"/>
      <c r="CI340" s="409"/>
      <c r="CJ340" s="409"/>
      <c r="CK340" s="409"/>
      <c r="CL340" s="409"/>
      <c r="CM340" s="409"/>
      <c r="CN340" s="409"/>
      <c r="CO340" s="409"/>
      <c r="CP340" s="409"/>
      <c r="CQ340" s="409"/>
      <c r="CR340" s="409"/>
      <c r="CS340" s="409"/>
      <c r="CT340" s="409"/>
      <c r="CU340" s="409"/>
      <c r="CV340" s="409"/>
      <c r="CW340" s="409"/>
      <c r="CX340" s="409"/>
      <c r="CY340" s="409"/>
      <c r="CZ340" s="409"/>
      <c r="DA340" s="409"/>
      <c r="DB340" s="409"/>
      <c r="DC340" s="409"/>
      <c r="DD340" s="409"/>
      <c r="DE340" s="409"/>
      <c r="DF340" s="409"/>
      <c r="DG340" s="409"/>
      <c r="DH340" s="409"/>
      <c r="DI340" s="409"/>
      <c r="DJ340" s="409"/>
      <c r="DK340" s="409"/>
      <c r="DL340" s="409"/>
      <c r="DM340" s="409"/>
      <c r="DN340" s="409"/>
      <c r="DO340" s="409"/>
      <c r="DP340" s="409"/>
      <c r="DQ340" s="409"/>
      <c r="DR340" s="409"/>
      <c r="DS340" s="409"/>
      <c r="DT340" s="409"/>
      <c r="DU340" s="409"/>
      <c r="DV340" s="409"/>
      <c r="DW340" s="409"/>
      <c r="DX340" s="409"/>
      <c r="DY340" s="409"/>
      <c r="DZ340" s="409"/>
      <c r="EA340" s="409"/>
      <c r="EB340" s="409"/>
      <c r="EC340" s="409"/>
      <c r="ED340" s="409"/>
      <c r="EE340" s="409"/>
      <c r="EF340" s="409"/>
      <c r="EG340" s="409"/>
      <c r="EH340" s="409"/>
      <c r="EI340" s="409"/>
      <c r="EJ340" s="409"/>
      <c r="EK340" s="409"/>
      <c r="EL340" s="409"/>
      <c r="EM340" s="409"/>
      <c r="EN340" s="409"/>
      <c r="EO340" s="409"/>
      <c r="EP340" s="409"/>
      <c r="EQ340" s="409"/>
      <c r="ER340" s="409"/>
      <c r="ES340" s="409"/>
      <c r="ET340" s="409"/>
      <c r="EU340" s="409"/>
      <c r="EV340" s="409"/>
      <c r="EW340" s="409"/>
      <c r="EX340" s="409"/>
      <c r="EY340" s="409"/>
      <c r="EZ340" s="409"/>
      <c r="FA340" s="409"/>
      <c r="FB340" s="409"/>
      <c r="FC340" s="409"/>
      <c r="FD340" s="409"/>
      <c r="FE340" s="409"/>
      <c r="FF340" s="409"/>
      <c r="FG340" s="409"/>
      <c r="FH340" s="409"/>
      <c r="FI340" s="409"/>
      <c r="FJ340" s="409"/>
      <c r="FK340" s="409"/>
      <c r="FL340" s="409"/>
      <c r="FM340" s="409"/>
      <c r="FN340" s="409"/>
      <c r="FO340" s="409"/>
      <c r="FP340" s="409"/>
      <c r="FQ340" s="409"/>
      <c r="FR340" s="409"/>
      <c r="FS340" s="409"/>
      <c r="FT340" s="409"/>
      <c r="FU340" s="409"/>
      <c r="FV340" s="409"/>
      <c r="FW340" s="409"/>
      <c r="FX340" s="409"/>
      <c r="FY340" s="409"/>
      <c r="FZ340" s="409"/>
      <c r="GA340" s="409"/>
      <c r="GB340" s="409"/>
      <c r="GC340" s="409"/>
      <c r="GD340" s="409"/>
      <c r="GE340" s="409"/>
      <c r="GF340" s="409"/>
      <c r="GG340" s="409"/>
      <c r="GH340" s="409"/>
      <c r="GI340" s="409"/>
      <c r="GJ340" s="409"/>
      <c r="GK340" s="409"/>
      <c r="GL340" s="409"/>
      <c r="GM340" s="409"/>
      <c r="GN340" s="409"/>
      <c r="GO340" s="409"/>
      <c r="GP340" s="409"/>
      <c r="GQ340" s="409"/>
      <c r="GR340" s="409"/>
      <c r="GS340" s="409"/>
      <c r="GT340" s="409"/>
      <c r="GU340" s="409"/>
      <c r="GV340" s="409"/>
      <c r="GW340" s="409"/>
      <c r="GX340" s="409"/>
      <c r="GY340" s="409"/>
      <c r="GZ340" s="409"/>
      <c r="HA340" s="409"/>
      <c r="HB340" s="409"/>
      <c r="HC340" s="409"/>
      <c r="HD340" s="409"/>
      <c r="HE340" s="409"/>
      <c r="HF340" s="409"/>
      <c r="HG340" s="409"/>
      <c r="HH340" s="409"/>
      <c r="HI340" s="409"/>
      <c r="HJ340" s="409"/>
      <c r="HK340" s="409"/>
      <c r="HL340" s="409"/>
      <c r="HM340" s="409"/>
      <c r="HN340" s="409"/>
      <c r="HO340" s="409"/>
      <c r="HP340" s="409"/>
      <c r="HQ340" s="409"/>
      <c r="HR340" s="409"/>
      <c r="HS340" s="409"/>
      <c r="HT340" s="409"/>
      <c r="HU340" s="409"/>
      <c r="HV340" s="409"/>
      <c r="HW340" s="409"/>
      <c r="HX340" s="409"/>
      <c r="HY340" s="409"/>
      <c r="HZ340" s="409"/>
      <c r="IA340" s="409"/>
      <c r="IB340" s="409"/>
      <c r="IC340" s="409"/>
      <c r="ID340" s="409"/>
      <c r="IE340" s="409"/>
      <c r="IF340" s="409"/>
      <c r="IG340" s="409"/>
      <c r="IH340" s="409"/>
      <c r="II340" s="409"/>
      <c r="IJ340" s="409"/>
      <c r="IK340" s="409"/>
      <c r="IL340" s="409"/>
      <c r="IM340" s="409"/>
      <c r="IN340" s="409"/>
      <c r="IO340" s="409"/>
      <c r="IP340" s="409"/>
      <c r="IQ340" s="409"/>
      <c r="IR340" s="409"/>
      <c r="IS340" s="409"/>
      <c r="IT340" s="409"/>
      <c r="IU340" s="409"/>
      <c r="IV340" s="409"/>
    </row>
    <row r="341" spans="1:256" s="404" customFormat="1" ht="30">
      <c r="A341" s="65">
        <v>332</v>
      </c>
      <c r="B341" s="493" t="s">
        <v>5005</v>
      </c>
      <c r="C341" s="491" t="s">
        <v>1584</v>
      </c>
      <c r="D341" s="494" t="s">
        <v>1607</v>
      </c>
      <c r="E341" s="456" t="s">
        <v>5612</v>
      </c>
      <c r="F341" s="456" t="s">
        <v>1706</v>
      </c>
      <c r="G341" s="456" t="s">
        <v>5613</v>
      </c>
      <c r="H341" s="456" t="s">
        <v>5972</v>
      </c>
      <c r="I341" s="456" t="s">
        <v>311</v>
      </c>
      <c r="J341" s="435"/>
      <c r="K341" s="435"/>
      <c r="L341" s="338"/>
      <c r="M341" s="405"/>
      <c r="N341" s="409"/>
      <c r="O341" s="409"/>
      <c r="P341" s="409"/>
      <c r="Q341" s="409"/>
      <c r="R341" s="409"/>
      <c r="S341" s="409"/>
      <c r="T341" s="409"/>
      <c r="U341" s="409"/>
      <c r="V341" s="409"/>
      <c r="W341" s="409"/>
      <c r="X341" s="409"/>
      <c r="Y341" s="409"/>
      <c r="Z341" s="409"/>
      <c r="AA341" s="409"/>
      <c r="AB341" s="409"/>
      <c r="AC341" s="409"/>
      <c r="AD341" s="409"/>
      <c r="AE341" s="409"/>
      <c r="AF341" s="409"/>
      <c r="AG341" s="409"/>
      <c r="AH341" s="409"/>
      <c r="AI341" s="409"/>
      <c r="AJ341" s="409"/>
      <c r="AK341" s="409"/>
      <c r="AL341" s="409"/>
      <c r="AM341" s="409"/>
      <c r="AN341" s="409"/>
      <c r="AO341" s="409"/>
      <c r="AP341" s="409"/>
      <c r="AQ341" s="409"/>
      <c r="AR341" s="409"/>
      <c r="AS341" s="409"/>
      <c r="AT341" s="409"/>
      <c r="AU341" s="409"/>
      <c r="AV341" s="409"/>
      <c r="AW341" s="409"/>
      <c r="AX341" s="409"/>
      <c r="AY341" s="409"/>
      <c r="AZ341" s="409"/>
      <c r="BA341" s="409"/>
      <c r="BB341" s="409"/>
      <c r="BC341" s="409"/>
      <c r="BD341" s="409"/>
      <c r="BE341" s="409"/>
      <c r="BF341" s="409"/>
      <c r="BG341" s="409"/>
      <c r="BH341" s="409"/>
      <c r="BI341" s="409"/>
      <c r="BJ341" s="409"/>
      <c r="BK341" s="409"/>
      <c r="BL341" s="409"/>
      <c r="BM341" s="409"/>
      <c r="BN341" s="409"/>
      <c r="BO341" s="409"/>
      <c r="BP341" s="409"/>
      <c r="BQ341" s="409"/>
      <c r="BR341" s="409"/>
      <c r="BS341" s="409"/>
      <c r="BT341" s="409"/>
      <c r="BU341" s="409"/>
      <c r="BV341" s="409"/>
      <c r="BW341" s="409"/>
      <c r="BX341" s="409"/>
      <c r="BY341" s="409"/>
      <c r="BZ341" s="409"/>
      <c r="CA341" s="409"/>
      <c r="CB341" s="409"/>
      <c r="CC341" s="409"/>
      <c r="CD341" s="409"/>
      <c r="CE341" s="409"/>
      <c r="CF341" s="409"/>
      <c r="CG341" s="409"/>
      <c r="CH341" s="409"/>
      <c r="CI341" s="409"/>
      <c r="CJ341" s="409"/>
      <c r="CK341" s="409"/>
      <c r="CL341" s="409"/>
      <c r="CM341" s="409"/>
      <c r="CN341" s="409"/>
      <c r="CO341" s="409"/>
      <c r="CP341" s="409"/>
      <c r="CQ341" s="409"/>
      <c r="CR341" s="409"/>
      <c r="CS341" s="409"/>
      <c r="CT341" s="409"/>
      <c r="CU341" s="409"/>
      <c r="CV341" s="409"/>
      <c r="CW341" s="409"/>
      <c r="CX341" s="409"/>
      <c r="CY341" s="409"/>
      <c r="CZ341" s="409"/>
      <c r="DA341" s="409"/>
      <c r="DB341" s="409"/>
      <c r="DC341" s="409"/>
      <c r="DD341" s="409"/>
      <c r="DE341" s="409"/>
      <c r="DF341" s="409"/>
      <c r="DG341" s="409"/>
      <c r="DH341" s="409"/>
      <c r="DI341" s="409"/>
      <c r="DJ341" s="409"/>
      <c r="DK341" s="409"/>
      <c r="DL341" s="409"/>
      <c r="DM341" s="409"/>
      <c r="DN341" s="409"/>
      <c r="DO341" s="409"/>
      <c r="DP341" s="409"/>
      <c r="DQ341" s="409"/>
      <c r="DR341" s="409"/>
      <c r="DS341" s="409"/>
      <c r="DT341" s="409"/>
      <c r="DU341" s="409"/>
      <c r="DV341" s="409"/>
      <c r="DW341" s="409"/>
      <c r="DX341" s="409"/>
      <c r="DY341" s="409"/>
      <c r="DZ341" s="409"/>
      <c r="EA341" s="409"/>
      <c r="EB341" s="409"/>
      <c r="EC341" s="409"/>
      <c r="ED341" s="409"/>
      <c r="EE341" s="409"/>
      <c r="EF341" s="409"/>
      <c r="EG341" s="409"/>
      <c r="EH341" s="409"/>
      <c r="EI341" s="409"/>
      <c r="EJ341" s="409"/>
      <c r="EK341" s="409"/>
      <c r="EL341" s="409"/>
      <c r="EM341" s="409"/>
      <c r="EN341" s="409"/>
      <c r="EO341" s="409"/>
      <c r="EP341" s="409"/>
      <c r="EQ341" s="409"/>
      <c r="ER341" s="409"/>
      <c r="ES341" s="409"/>
      <c r="ET341" s="409"/>
      <c r="EU341" s="409"/>
      <c r="EV341" s="409"/>
      <c r="EW341" s="409"/>
      <c r="EX341" s="409"/>
      <c r="EY341" s="409"/>
      <c r="EZ341" s="409"/>
      <c r="FA341" s="409"/>
      <c r="FB341" s="409"/>
      <c r="FC341" s="409"/>
      <c r="FD341" s="409"/>
      <c r="FE341" s="409"/>
      <c r="FF341" s="409"/>
      <c r="FG341" s="409"/>
      <c r="FH341" s="409"/>
      <c r="FI341" s="409"/>
      <c r="FJ341" s="409"/>
      <c r="FK341" s="409"/>
      <c r="FL341" s="409"/>
      <c r="FM341" s="409"/>
      <c r="FN341" s="409"/>
      <c r="FO341" s="409"/>
      <c r="FP341" s="409"/>
      <c r="FQ341" s="409"/>
      <c r="FR341" s="409"/>
      <c r="FS341" s="409"/>
      <c r="FT341" s="409"/>
      <c r="FU341" s="409"/>
      <c r="FV341" s="409"/>
      <c r="FW341" s="409"/>
      <c r="FX341" s="409"/>
      <c r="FY341" s="409"/>
      <c r="FZ341" s="409"/>
      <c r="GA341" s="409"/>
      <c r="GB341" s="409"/>
      <c r="GC341" s="409"/>
      <c r="GD341" s="409"/>
      <c r="GE341" s="409"/>
      <c r="GF341" s="409"/>
      <c r="GG341" s="409"/>
      <c r="GH341" s="409"/>
      <c r="GI341" s="409"/>
      <c r="GJ341" s="409"/>
      <c r="GK341" s="409"/>
      <c r="GL341" s="409"/>
      <c r="GM341" s="409"/>
      <c r="GN341" s="409"/>
      <c r="GO341" s="409"/>
      <c r="GP341" s="409"/>
      <c r="GQ341" s="409"/>
      <c r="GR341" s="409"/>
      <c r="GS341" s="409"/>
      <c r="GT341" s="409"/>
      <c r="GU341" s="409"/>
      <c r="GV341" s="409"/>
      <c r="GW341" s="409"/>
      <c r="GX341" s="409"/>
      <c r="GY341" s="409"/>
      <c r="GZ341" s="409"/>
      <c r="HA341" s="409"/>
      <c r="HB341" s="409"/>
      <c r="HC341" s="409"/>
      <c r="HD341" s="409"/>
      <c r="HE341" s="409"/>
      <c r="HF341" s="409"/>
      <c r="HG341" s="409"/>
      <c r="HH341" s="409"/>
      <c r="HI341" s="409"/>
      <c r="HJ341" s="409"/>
      <c r="HK341" s="409"/>
      <c r="HL341" s="409"/>
      <c r="HM341" s="409"/>
      <c r="HN341" s="409"/>
      <c r="HO341" s="409"/>
      <c r="HP341" s="409"/>
      <c r="HQ341" s="409"/>
      <c r="HR341" s="409"/>
      <c r="HS341" s="409"/>
      <c r="HT341" s="409"/>
      <c r="HU341" s="409"/>
      <c r="HV341" s="409"/>
      <c r="HW341" s="409"/>
      <c r="HX341" s="409"/>
      <c r="HY341" s="409"/>
      <c r="HZ341" s="409"/>
      <c r="IA341" s="409"/>
      <c r="IB341" s="409"/>
      <c r="IC341" s="409"/>
      <c r="ID341" s="409"/>
      <c r="IE341" s="409"/>
      <c r="IF341" s="409"/>
      <c r="IG341" s="409"/>
      <c r="IH341" s="409"/>
      <c r="II341" s="409"/>
      <c r="IJ341" s="409"/>
      <c r="IK341" s="409"/>
      <c r="IL341" s="409"/>
      <c r="IM341" s="409"/>
      <c r="IN341" s="409"/>
      <c r="IO341" s="409"/>
      <c r="IP341" s="409"/>
      <c r="IQ341" s="409"/>
      <c r="IR341" s="409"/>
      <c r="IS341" s="409"/>
      <c r="IT341" s="409"/>
      <c r="IU341" s="409"/>
      <c r="IV341" s="409"/>
    </row>
    <row r="342" spans="1:256" s="404" customFormat="1" ht="30">
      <c r="A342" s="67">
        <v>333</v>
      </c>
      <c r="B342" s="493" t="s">
        <v>5005</v>
      </c>
      <c r="C342" s="491" t="s">
        <v>1584</v>
      </c>
      <c r="D342" s="494" t="s">
        <v>317</v>
      </c>
      <c r="E342" s="456" t="s">
        <v>5614</v>
      </c>
      <c r="F342" s="456" t="s">
        <v>1637</v>
      </c>
      <c r="G342" s="456" t="s">
        <v>5615</v>
      </c>
      <c r="H342" s="456" t="s">
        <v>5973</v>
      </c>
      <c r="I342" s="456" t="s">
        <v>311</v>
      </c>
      <c r="J342" s="435"/>
      <c r="K342" s="435"/>
      <c r="L342" s="338"/>
      <c r="M342" s="405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09"/>
      <c r="Z342" s="409"/>
      <c r="AA342" s="409"/>
      <c r="AB342" s="409"/>
      <c r="AC342" s="409"/>
      <c r="AD342" s="409"/>
      <c r="AE342" s="409"/>
      <c r="AF342" s="409"/>
      <c r="AG342" s="409"/>
      <c r="AH342" s="409"/>
      <c r="AI342" s="409"/>
      <c r="AJ342" s="409"/>
      <c r="AK342" s="409"/>
      <c r="AL342" s="409"/>
      <c r="AM342" s="409"/>
      <c r="AN342" s="409"/>
      <c r="AO342" s="409"/>
      <c r="AP342" s="409"/>
      <c r="AQ342" s="409"/>
      <c r="AR342" s="409"/>
      <c r="AS342" s="409"/>
      <c r="AT342" s="409"/>
      <c r="AU342" s="409"/>
      <c r="AV342" s="409"/>
      <c r="AW342" s="409"/>
      <c r="AX342" s="409"/>
      <c r="AY342" s="409"/>
      <c r="AZ342" s="409"/>
      <c r="BA342" s="409"/>
      <c r="BB342" s="409"/>
      <c r="BC342" s="409"/>
      <c r="BD342" s="409"/>
      <c r="BE342" s="409"/>
      <c r="BF342" s="409"/>
      <c r="BG342" s="409"/>
      <c r="BH342" s="409"/>
      <c r="BI342" s="409"/>
      <c r="BJ342" s="409"/>
      <c r="BK342" s="409"/>
      <c r="BL342" s="409"/>
      <c r="BM342" s="409"/>
      <c r="BN342" s="409"/>
      <c r="BO342" s="409"/>
      <c r="BP342" s="409"/>
      <c r="BQ342" s="409"/>
      <c r="BR342" s="409"/>
      <c r="BS342" s="409"/>
      <c r="BT342" s="409"/>
      <c r="BU342" s="409"/>
      <c r="BV342" s="409"/>
      <c r="BW342" s="409"/>
      <c r="BX342" s="409"/>
      <c r="BY342" s="409"/>
      <c r="BZ342" s="409"/>
      <c r="CA342" s="409"/>
      <c r="CB342" s="409"/>
      <c r="CC342" s="409"/>
      <c r="CD342" s="409"/>
      <c r="CE342" s="409"/>
      <c r="CF342" s="409"/>
      <c r="CG342" s="409"/>
      <c r="CH342" s="409"/>
      <c r="CI342" s="409"/>
      <c r="CJ342" s="409"/>
      <c r="CK342" s="409"/>
      <c r="CL342" s="409"/>
      <c r="CM342" s="409"/>
      <c r="CN342" s="409"/>
      <c r="CO342" s="409"/>
      <c r="CP342" s="409"/>
      <c r="CQ342" s="409"/>
      <c r="CR342" s="409"/>
      <c r="CS342" s="409"/>
      <c r="CT342" s="409"/>
      <c r="CU342" s="409"/>
      <c r="CV342" s="409"/>
      <c r="CW342" s="409"/>
      <c r="CX342" s="409"/>
      <c r="CY342" s="409"/>
      <c r="CZ342" s="409"/>
      <c r="DA342" s="409"/>
      <c r="DB342" s="409"/>
      <c r="DC342" s="409"/>
      <c r="DD342" s="409"/>
      <c r="DE342" s="409"/>
      <c r="DF342" s="409"/>
      <c r="DG342" s="409"/>
      <c r="DH342" s="409"/>
      <c r="DI342" s="409"/>
      <c r="DJ342" s="409"/>
      <c r="DK342" s="409"/>
      <c r="DL342" s="409"/>
      <c r="DM342" s="409"/>
      <c r="DN342" s="409"/>
      <c r="DO342" s="409"/>
      <c r="DP342" s="409"/>
      <c r="DQ342" s="409"/>
      <c r="DR342" s="409"/>
      <c r="DS342" s="409"/>
      <c r="DT342" s="409"/>
      <c r="DU342" s="409"/>
      <c r="DV342" s="409"/>
      <c r="DW342" s="409"/>
      <c r="DX342" s="409"/>
      <c r="DY342" s="409"/>
      <c r="DZ342" s="409"/>
      <c r="EA342" s="409"/>
      <c r="EB342" s="409"/>
      <c r="EC342" s="409"/>
      <c r="ED342" s="409"/>
      <c r="EE342" s="409"/>
      <c r="EF342" s="409"/>
      <c r="EG342" s="409"/>
      <c r="EH342" s="409"/>
      <c r="EI342" s="409"/>
      <c r="EJ342" s="409"/>
      <c r="EK342" s="409"/>
      <c r="EL342" s="409"/>
      <c r="EM342" s="409"/>
      <c r="EN342" s="409"/>
      <c r="EO342" s="409"/>
      <c r="EP342" s="409"/>
      <c r="EQ342" s="409"/>
      <c r="ER342" s="409"/>
      <c r="ES342" s="409"/>
      <c r="ET342" s="409"/>
      <c r="EU342" s="409"/>
      <c r="EV342" s="409"/>
      <c r="EW342" s="409"/>
      <c r="EX342" s="409"/>
      <c r="EY342" s="409"/>
      <c r="EZ342" s="409"/>
      <c r="FA342" s="409"/>
      <c r="FB342" s="409"/>
      <c r="FC342" s="409"/>
      <c r="FD342" s="409"/>
      <c r="FE342" s="409"/>
      <c r="FF342" s="409"/>
      <c r="FG342" s="409"/>
      <c r="FH342" s="409"/>
      <c r="FI342" s="409"/>
      <c r="FJ342" s="409"/>
      <c r="FK342" s="409"/>
      <c r="FL342" s="409"/>
      <c r="FM342" s="409"/>
      <c r="FN342" s="409"/>
      <c r="FO342" s="409"/>
      <c r="FP342" s="409"/>
      <c r="FQ342" s="409"/>
      <c r="FR342" s="409"/>
      <c r="FS342" s="409"/>
      <c r="FT342" s="409"/>
      <c r="FU342" s="409"/>
      <c r="FV342" s="409"/>
      <c r="FW342" s="409"/>
      <c r="FX342" s="409"/>
      <c r="FY342" s="409"/>
      <c r="FZ342" s="409"/>
      <c r="GA342" s="409"/>
      <c r="GB342" s="409"/>
      <c r="GC342" s="409"/>
      <c r="GD342" s="409"/>
      <c r="GE342" s="409"/>
      <c r="GF342" s="409"/>
      <c r="GG342" s="409"/>
      <c r="GH342" s="409"/>
      <c r="GI342" s="409"/>
      <c r="GJ342" s="409"/>
      <c r="GK342" s="409"/>
      <c r="GL342" s="409"/>
      <c r="GM342" s="409"/>
      <c r="GN342" s="409"/>
      <c r="GO342" s="409"/>
      <c r="GP342" s="409"/>
      <c r="GQ342" s="409"/>
      <c r="GR342" s="409"/>
      <c r="GS342" s="409"/>
      <c r="GT342" s="409"/>
      <c r="GU342" s="409"/>
      <c r="GV342" s="409"/>
      <c r="GW342" s="409"/>
      <c r="GX342" s="409"/>
      <c r="GY342" s="409"/>
      <c r="GZ342" s="409"/>
      <c r="HA342" s="409"/>
      <c r="HB342" s="409"/>
      <c r="HC342" s="409"/>
      <c r="HD342" s="409"/>
      <c r="HE342" s="409"/>
      <c r="HF342" s="409"/>
      <c r="HG342" s="409"/>
      <c r="HH342" s="409"/>
      <c r="HI342" s="409"/>
      <c r="HJ342" s="409"/>
      <c r="HK342" s="409"/>
      <c r="HL342" s="409"/>
      <c r="HM342" s="409"/>
      <c r="HN342" s="409"/>
      <c r="HO342" s="409"/>
      <c r="HP342" s="409"/>
      <c r="HQ342" s="409"/>
      <c r="HR342" s="409"/>
      <c r="HS342" s="409"/>
      <c r="HT342" s="409"/>
      <c r="HU342" s="409"/>
      <c r="HV342" s="409"/>
      <c r="HW342" s="409"/>
      <c r="HX342" s="409"/>
      <c r="HY342" s="409"/>
      <c r="HZ342" s="409"/>
      <c r="IA342" s="409"/>
      <c r="IB342" s="409"/>
      <c r="IC342" s="409"/>
      <c r="ID342" s="409"/>
      <c r="IE342" s="409"/>
      <c r="IF342" s="409"/>
      <c r="IG342" s="409"/>
      <c r="IH342" s="409"/>
      <c r="II342" s="409"/>
      <c r="IJ342" s="409"/>
      <c r="IK342" s="409"/>
      <c r="IL342" s="409"/>
      <c r="IM342" s="409"/>
      <c r="IN342" s="409"/>
      <c r="IO342" s="409"/>
      <c r="IP342" s="409"/>
      <c r="IQ342" s="409"/>
      <c r="IR342" s="409"/>
      <c r="IS342" s="409"/>
      <c r="IT342" s="409"/>
      <c r="IU342" s="409"/>
      <c r="IV342" s="409"/>
    </row>
    <row r="343" spans="1:256" s="404" customFormat="1" ht="30">
      <c r="A343" s="65">
        <v>334</v>
      </c>
      <c r="B343" s="493" t="s">
        <v>5005</v>
      </c>
      <c r="C343" s="491" t="s">
        <v>1584</v>
      </c>
      <c r="D343" s="494" t="s">
        <v>310</v>
      </c>
      <c r="E343" s="456" t="s">
        <v>1705</v>
      </c>
      <c r="F343" s="456" t="s">
        <v>5616</v>
      </c>
      <c r="G343" s="456" t="s">
        <v>5617</v>
      </c>
      <c r="H343" s="456" t="s">
        <v>5974</v>
      </c>
      <c r="I343" s="456" t="s">
        <v>311</v>
      </c>
      <c r="J343" s="435"/>
      <c r="K343" s="435"/>
      <c r="L343" s="338"/>
      <c r="M343" s="405"/>
      <c r="N343" s="409"/>
      <c r="O343" s="409"/>
      <c r="P343" s="409"/>
      <c r="Q343" s="409"/>
      <c r="R343" s="409"/>
      <c r="S343" s="409"/>
      <c r="T343" s="409"/>
      <c r="U343" s="409"/>
      <c r="V343" s="409"/>
      <c r="W343" s="409"/>
      <c r="X343" s="409"/>
      <c r="Y343" s="409"/>
      <c r="Z343" s="409"/>
      <c r="AA343" s="409"/>
      <c r="AB343" s="409"/>
      <c r="AC343" s="409"/>
      <c r="AD343" s="409"/>
      <c r="AE343" s="409"/>
      <c r="AF343" s="409"/>
      <c r="AG343" s="409"/>
      <c r="AH343" s="409"/>
      <c r="AI343" s="409"/>
      <c r="AJ343" s="409"/>
      <c r="AK343" s="409"/>
      <c r="AL343" s="409"/>
      <c r="AM343" s="409"/>
      <c r="AN343" s="409"/>
      <c r="AO343" s="409"/>
      <c r="AP343" s="409"/>
      <c r="AQ343" s="409"/>
      <c r="AR343" s="409"/>
      <c r="AS343" s="409"/>
      <c r="AT343" s="409"/>
      <c r="AU343" s="409"/>
      <c r="AV343" s="409"/>
      <c r="AW343" s="409"/>
      <c r="AX343" s="409"/>
      <c r="AY343" s="409"/>
      <c r="AZ343" s="409"/>
      <c r="BA343" s="409"/>
      <c r="BB343" s="409"/>
      <c r="BC343" s="409"/>
      <c r="BD343" s="409"/>
      <c r="BE343" s="409"/>
      <c r="BF343" s="409"/>
      <c r="BG343" s="409"/>
      <c r="BH343" s="409"/>
      <c r="BI343" s="409"/>
      <c r="BJ343" s="409"/>
      <c r="BK343" s="409"/>
      <c r="BL343" s="409"/>
      <c r="BM343" s="409"/>
      <c r="BN343" s="409"/>
      <c r="BO343" s="409"/>
      <c r="BP343" s="409"/>
      <c r="BQ343" s="409"/>
      <c r="BR343" s="409"/>
      <c r="BS343" s="409"/>
      <c r="BT343" s="409"/>
      <c r="BU343" s="409"/>
      <c r="BV343" s="409"/>
      <c r="BW343" s="409"/>
      <c r="BX343" s="409"/>
      <c r="BY343" s="409"/>
      <c r="BZ343" s="409"/>
      <c r="CA343" s="409"/>
      <c r="CB343" s="409"/>
      <c r="CC343" s="409"/>
      <c r="CD343" s="409"/>
      <c r="CE343" s="409"/>
      <c r="CF343" s="409"/>
      <c r="CG343" s="409"/>
      <c r="CH343" s="409"/>
      <c r="CI343" s="409"/>
      <c r="CJ343" s="409"/>
      <c r="CK343" s="409"/>
      <c r="CL343" s="409"/>
      <c r="CM343" s="409"/>
      <c r="CN343" s="409"/>
      <c r="CO343" s="409"/>
      <c r="CP343" s="409"/>
      <c r="CQ343" s="409"/>
      <c r="CR343" s="409"/>
      <c r="CS343" s="409"/>
      <c r="CT343" s="409"/>
      <c r="CU343" s="409"/>
      <c r="CV343" s="409"/>
      <c r="CW343" s="409"/>
      <c r="CX343" s="409"/>
      <c r="CY343" s="409"/>
      <c r="CZ343" s="409"/>
      <c r="DA343" s="409"/>
      <c r="DB343" s="409"/>
      <c r="DC343" s="409"/>
      <c r="DD343" s="409"/>
      <c r="DE343" s="409"/>
      <c r="DF343" s="409"/>
      <c r="DG343" s="409"/>
      <c r="DH343" s="409"/>
      <c r="DI343" s="409"/>
      <c r="DJ343" s="409"/>
      <c r="DK343" s="409"/>
      <c r="DL343" s="409"/>
      <c r="DM343" s="409"/>
      <c r="DN343" s="409"/>
      <c r="DO343" s="409"/>
      <c r="DP343" s="409"/>
      <c r="DQ343" s="409"/>
      <c r="DR343" s="409"/>
      <c r="DS343" s="409"/>
      <c r="DT343" s="409"/>
      <c r="DU343" s="409"/>
      <c r="DV343" s="409"/>
      <c r="DW343" s="409"/>
      <c r="DX343" s="409"/>
      <c r="DY343" s="409"/>
      <c r="DZ343" s="409"/>
      <c r="EA343" s="409"/>
      <c r="EB343" s="409"/>
      <c r="EC343" s="409"/>
      <c r="ED343" s="409"/>
      <c r="EE343" s="409"/>
      <c r="EF343" s="409"/>
      <c r="EG343" s="409"/>
      <c r="EH343" s="409"/>
      <c r="EI343" s="409"/>
      <c r="EJ343" s="409"/>
      <c r="EK343" s="409"/>
      <c r="EL343" s="409"/>
      <c r="EM343" s="409"/>
      <c r="EN343" s="409"/>
      <c r="EO343" s="409"/>
      <c r="EP343" s="409"/>
      <c r="EQ343" s="409"/>
      <c r="ER343" s="409"/>
      <c r="ES343" s="409"/>
      <c r="ET343" s="409"/>
      <c r="EU343" s="409"/>
      <c r="EV343" s="409"/>
      <c r="EW343" s="409"/>
      <c r="EX343" s="409"/>
      <c r="EY343" s="409"/>
      <c r="EZ343" s="409"/>
      <c r="FA343" s="409"/>
      <c r="FB343" s="409"/>
      <c r="FC343" s="409"/>
      <c r="FD343" s="409"/>
      <c r="FE343" s="409"/>
      <c r="FF343" s="409"/>
      <c r="FG343" s="409"/>
      <c r="FH343" s="409"/>
      <c r="FI343" s="409"/>
      <c r="FJ343" s="409"/>
      <c r="FK343" s="409"/>
      <c r="FL343" s="409"/>
      <c r="FM343" s="409"/>
      <c r="FN343" s="409"/>
      <c r="FO343" s="409"/>
      <c r="FP343" s="409"/>
      <c r="FQ343" s="409"/>
      <c r="FR343" s="409"/>
      <c r="FS343" s="409"/>
      <c r="FT343" s="409"/>
      <c r="FU343" s="409"/>
      <c r="FV343" s="409"/>
      <c r="FW343" s="409"/>
      <c r="FX343" s="409"/>
      <c r="FY343" s="409"/>
      <c r="FZ343" s="409"/>
      <c r="GA343" s="409"/>
      <c r="GB343" s="409"/>
      <c r="GC343" s="409"/>
      <c r="GD343" s="409"/>
      <c r="GE343" s="409"/>
      <c r="GF343" s="409"/>
      <c r="GG343" s="409"/>
      <c r="GH343" s="409"/>
      <c r="GI343" s="409"/>
      <c r="GJ343" s="409"/>
      <c r="GK343" s="409"/>
      <c r="GL343" s="409"/>
      <c r="GM343" s="409"/>
      <c r="GN343" s="409"/>
      <c r="GO343" s="409"/>
      <c r="GP343" s="409"/>
      <c r="GQ343" s="409"/>
      <c r="GR343" s="409"/>
      <c r="GS343" s="409"/>
      <c r="GT343" s="409"/>
      <c r="GU343" s="409"/>
      <c r="GV343" s="409"/>
      <c r="GW343" s="409"/>
      <c r="GX343" s="409"/>
      <c r="GY343" s="409"/>
      <c r="GZ343" s="409"/>
      <c r="HA343" s="409"/>
      <c r="HB343" s="409"/>
      <c r="HC343" s="409"/>
      <c r="HD343" s="409"/>
      <c r="HE343" s="409"/>
      <c r="HF343" s="409"/>
      <c r="HG343" s="409"/>
      <c r="HH343" s="409"/>
      <c r="HI343" s="409"/>
      <c r="HJ343" s="409"/>
      <c r="HK343" s="409"/>
      <c r="HL343" s="409"/>
      <c r="HM343" s="409"/>
      <c r="HN343" s="409"/>
      <c r="HO343" s="409"/>
      <c r="HP343" s="409"/>
      <c r="HQ343" s="409"/>
      <c r="HR343" s="409"/>
      <c r="HS343" s="409"/>
      <c r="HT343" s="409"/>
      <c r="HU343" s="409"/>
      <c r="HV343" s="409"/>
      <c r="HW343" s="409"/>
      <c r="HX343" s="409"/>
      <c r="HY343" s="409"/>
      <c r="HZ343" s="409"/>
      <c r="IA343" s="409"/>
      <c r="IB343" s="409"/>
      <c r="IC343" s="409"/>
      <c r="ID343" s="409"/>
      <c r="IE343" s="409"/>
      <c r="IF343" s="409"/>
      <c r="IG343" s="409"/>
      <c r="IH343" s="409"/>
      <c r="II343" s="409"/>
      <c r="IJ343" s="409"/>
      <c r="IK343" s="409"/>
      <c r="IL343" s="409"/>
      <c r="IM343" s="409"/>
      <c r="IN343" s="409"/>
      <c r="IO343" s="409"/>
      <c r="IP343" s="409"/>
      <c r="IQ343" s="409"/>
      <c r="IR343" s="409"/>
      <c r="IS343" s="409"/>
      <c r="IT343" s="409"/>
      <c r="IU343" s="409"/>
      <c r="IV343" s="409"/>
    </row>
    <row r="344" spans="1:256" s="404" customFormat="1" ht="30">
      <c r="A344" s="67">
        <v>335</v>
      </c>
      <c r="B344" s="493" t="s">
        <v>5005</v>
      </c>
      <c r="C344" s="491" t="s">
        <v>1584</v>
      </c>
      <c r="D344" s="494" t="s">
        <v>323</v>
      </c>
      <c r="E344" s="456" t="s">
        <v>322</v>
      </c>
      <c r="F344" s="456" t="s">
        <v>1591</v>
      </c>
      <c r="G344" s="456" t="s">
        <v>5539</v>
      </c>
      <c r="H344" s="456" t="s">
        <v>5975</v>
      </c>
      <c r="I344" s="456" t="s">
        <v>311</v>
      </c>
      <c r="J344" s="435"/>
      <c r="K344" s="435"/>
      <c r="L344" s="338"/>
      <c r="M344" s="405"/>
      <c r="N344" s="409"/>
      <c r="O344" s="409"/>
      <c r="P344" s="409"/>
      <c r="Q344" s="409"/>
      <c r="R344" s="409"/>
      <c r="S344" s="409"/>
      <c r="T344" s="409"/>
      <c r="U344" s="409"/>
      <c r="V344" s="409"/>
      <c r="W344" s="409"/>
      <c r="X344" s="409"/>
      <c r="Y344" s="409"/>
      <c r="Z344" s="409"/>
      <c r="AA344" s="409"/>
      <c r="AB344" s="409"/>
      <c r="AC344" s="409"/>
      <c r="AD344" s="409"/>
      <c r="AE344" s="409"/>
      <c r="AF344" s="409"/>
      <c r="AG344" s="409"/>
      <c r="AH344" s="409"/>
      <c r="AI344" s="409"/>
      <c r="AJ344" s="409"/>
      <c r="AK344" s="409"/>
      <c r="AL344" s="409"/>
      <c r="AM344" s="409"/>
      <c r="AN344" s="409"/>
      <c r="AO344" s="409"/>
      <c r="AP344" s="409"/>
      <c r="AQ344" s="409"/>
      <c r="AR344" s="409"/>
      <c r="AS344" s="409"/>
      <c r="AT344" s="409"/>
      <c r="AU344" s="409"/>
      <c r="AV344" s="409"/>
      <c r="AW344" s="409"/>
      <c r="AX344" s="409"/>
      <c r="AY344" s="409"/>
      <c r="AZ344" s="409"/>
      <c r="BA344" s="409"/>
      <c r="BB344" s="409"/>
      <c r="BC344" s="409"/>
      <c r="BD344" s="409"/>
      <c r="BE344" s="409"/>
      <c r="BF344" s="409"/>
      <c r="BG344" s="409"/>
      <c r="BH344" s="409"/>
      <c r="BI344" s="409"/>
      <c r="BJ344" s="409"/>
      <c r="BK344" s="409"/>
      <c r="BL344" s="409"/>
      <c r="BM344" s="409"/>
      <c r="BN344" s="409"/>
      <c r="BO344" s="409"/>
      <c r="BP344" s="409"/>
      <c r="BQ344" s="409"/>
      <c r="BR344" s="409"/>
      <c r="BS344" s="409"/>
      <c r="BT344" s="409"/>
      <c r="BU344" s="409"/>
      <c r="BV344" s="409"/>
      <c r="BW344" s="409"/>
      <c r="BX344" s="409"/>
      <c r="BY344" s="409"/>
      <c r="BZ344" s="409"/>
      <c r="CA344" s="409"/>
      <c r="CB344" s="409"/>
      <c r="CC344" s="409"/>
      <c r="CD344" s="409"/>
      <c r="CE344" s="409"/>
      <c r="CF344" s="409"/>
      <c r="CG344" s="409"/>
      <c r="CH344" s="409"/>
      <c r="CI344" s="409"/>
      <c r="CJ344" s="409"/>
      <c r="CK344" s="409"/>
      <c r="CL344" s="409"/>
      <c r="CM344" s="409"/>
      <c r="CN344" s="409"/>
      <c r="CO344" s="409"/>
      <c r="CP344" s="409"/>
      <c r="CQ344" s="409"/>
      <c r="CR344" s="409"/>
      <c r="CS344" s="409"/>
      <c r="CT344" s="409"/>
      <c r="CU344" s="409"/>
      <c r="CV344" s="409"/>
      <c r="CW344" s="409"/>
      <c r="CX344" s="409"/>
      <c r="CY344" s="409"/>
      <c r="CZ344" s="409"/>
      <c r="DA344" s="409"/>
      <c r="DB344" s="409"/>
      <c r="DC344" s="409"/>
      <c r="DD344" s="409"/>
      <c r="DE344" s="409"/>
      <c r="DF344" s="409"/>
      <c r="DG344" s="409"/>
      <c r="DH344" s="409"/>
      <c r="DI344" s="409"/>
      <c r="DJ344" s="409"/>
      <c r="DK344" s="409"/>
      <c r="DL344" s="409"/>
      <c r="DM344" s="409"/>
      <c r="DN344" s="409"/>
      <c r="DO344" s="409"/>
      <c r="DP344" s="409"/>
      <c r="DQ344" s="409"/>
      <c r="DR344" s="409"/>
      <c r="DS344" s="409"/>
      <c r="DT344" s="409"/>
      <c r="DU344" s="409"/>
      <c r="DV344" s="409"/>
      <c r="DW344" s="409"/>
      <c r="DX344" s="409"/>
      <c r="DY344" s="409"/>
      <c r="DZ344" s="409"/>
      <c r="EA344" s="409"/>
      <c r="EB344" s="409"/>
      <c r="EC344" s="409"/>
      <c r="ED344" s="409"/>
      <c r="EE344" s="409"/>
      <c r="EF344" s="409"/>
      <c r="EG344" s="409"/>
      <c r="EH344" s="409"/>
      <c r="EI344" s="409"/>
      <c r="EJ344" s="409"/>
      <c r="EK344" s="409"/>
      <c r="EL344" s="409"/>
      <c r="EM344" s="409"/>
      <c r="EN344" s="409"/>
      <c r="EO344" s="409"/>
      <c r="EP344" s="409"/>
      <c r="EQ344" s="409"/>
      <c r="ER344" s="409"/>
      <c r="ES344" s="409"/>
      <c r="ET344" s="409"/>
      <c r="EU344" s="409"/>
      <c r="EV344" s="409"/>
      <c r="EW344" s="409"/>
      <c r="EX344" s="409"/>
      <c r="EY344" s="409"/>
      <c r="EZ344" s="409"/>
      <c r="FA344" s="409"/>
      <c r="FB344" s="409"/>
      <c r="FC344" s="409"/>
      <c r="FD344" s="409"/>
      <c r="FE344" s="409"/>
      <c r="FF344" s="409"/>
      <c r="FG344" s="409"/>
      <c r="FH344" s="409"/>
      <c r="FI344" s="409"/>
      <c r="FJ344" s="409"/>
      <c r="FK344" s="409"/>
      <c r="FL344" s="409"/>
      <c r="FM344" s="409"/>
      <c r="FN344" s="409"/>
      <c r="FO344" s="409"/>
      <c r="FP344" s="409"/>
      <c r="FQ344" s="409"/>
      <c r="FR344" s="409"/>
      <c r="FS344" s="409"/>
      <c r="FT344" s="409"/>
      <c r="FU344" s="409"/>
      <c r="FV344" s="409"/>
      <c r="FW344" s="409"/>
      <c r="FX344" s="409"/>
      <c r="FY344" s="409"/>
      <c r="FZ344" s="409"/>
      <c r="GA344" s="409"/>
      <c r="GB344" s="409"/>
      <c r="GC344" s="409"/>
      <c r="GD344" s="409"/>
      <c r="GE344" s="409"/>
      <c r="GF344" s="409"/>
      <c r="GG344" s="409"/>
      <c r="GH344" s="409"/>
      <c r="GI344" s="409"/>
      <c r="GJ344" s="409"/>
      <c r="GK344" s="409"/>
      <c r="GL344" s="409"/>
      <c r="GM344" s="409"/>
      <c r="GN344" s="409"/>
      <c r="GO344" s="409"/>
      <c r="GP344" s="409"/>
      <c r="GQ344" s="409"/>
      <c r="GR344" s="409"/>
      <c r="GS344" s="409"/>
      <c r="GT344" s="409"/>
      <c r="GU344" s="409"/>
      <c r="GV344" s="409"/>
      <c r="GW344" s="409"/>
      <c r="GX344" s="409"/>
      <c r="GY344" s="409"/>
      <c r="GZ344" s="409"/>
      <c r="HA344" s="409"/>
      <c r="HB344" s="409"/>
      <c r="HC344" s="409"/>
      <c r="HD344" s="409"/>
      <c r="HE344" s="409"/>
      <c r="HF344" s="409"/>
      <c r="HG344" s="409"/>
      <c r="HH344" s="409"/>
      <c r="HI344" s="409"/>
      <c r="HJ344" s="409"/>
      <c r="HK344" s="409"/>
      <c r="HL344" s="409"/>
      <c r="HM344" s="409"/>
      <c r="HN344" s="409"/>
      <c r="HO344" s="409"/>
      <c r="HP344" s="409"/>
      <c r="HQ344" s="409"/>
      <c r="HR344" s="409"/>
      <c r="HS344" s="409"/>
      <c r="HT344" s="409"/>
      <c r="HU344" s="409"/>
      <c r="HV344" s="409"/>
      <c r="HW344" s="409"/>
      <c r="HX344" s="409"/>
      <c r="HY344" s="409"/>
      <c r="HZ344" s="409"/>
      <c r="IA344" s="409"/>
      <c r="IB344" s="409"/>
      <c r="IC344" s="409"/>
      <c r="ID344" s="409"/>
      <c r="IE344" s="409"/>
      <c r="IF344" s="409"/>
      <c r="IG344" s="409"/>
      <c r="IH344" s="409"/>
      <c r="II344" s="409"/>
      <c r="IJ344" s="409"/>
      <c r="IK344" s="409"/>
      <c r="IL344" s="409"/>
      <c r="IM344" s="409"/>
      <c r="IN344" s="409"/>
      <c r="IO344" s="409"/>
      <c r="IP344" s="409"/>
      <c r="IQ344" s="409"/>
      <c r="IR344" s="409"/>
      <c r="IS344" s="409"/>
      <c r="IT344" s="409"/>
      <c r="IU344" s="409"/>
      <c r="IV344" s="409"/>
    </row>
    <row r="345" spans="1:256" s="404" customFormat="1" ht="30">
      <c r="A345" s="67">
        <v>336</v>
      </c>
      <c r="B345" s="493" t="s">
        <v>5005</v>
      </c>
      <c r="C345" s="491" t="s">
        <v>1584</v>
      </c>
      <c r="D345" s="494" t="s">
        <v>1609</v>
      </c>
      <c r="E345" s="456" t="s">
        <v>5552</v>
      </c>
      <c r="F345" s="456" t="s">
        <v>315</v>
      </c>
      <c r="G345" s="456" t="s">
        <v>5553</v>
      </c>
      <c r="H345" s="456" t="s">
        <v>5940</v>
      </c>
      <c r="I345" s="456" t="s">
        <v>311</v>
      </c>
      <c r="J345" s="435"/>
      <c r="K345" s="435"/>
      <c r="L345" s="338"/>
      <c r="M345" s="405"/>
      <c r="N345" s="409"/>
      <c r="O345" s="409"/>
      <c r="P345" s="409"/>
      <c r="Q345" s="409"/>
      <c r="R345" s="409"/>
      <c r="S345" s="409"/>
      <c r="T345" s="409"/>
      <c r="U345" s="409"/>
      <c r="V345" s="409"/>
      <c r="W345" s="409"/>
      <c r="X345" s="409"/>
      <c r="Y345" s="409"/>
      <c r="Z345" s="409"/>
      <c r="AA345" s="409"/>
      <c r="AB345" s="409"/>
      <c r="AC345" s="409"/>
      <c r="AD345" s="409"/>
      <c r="AE345" s="409"/>
      <c r="AF345" s="409"/>
      <c r="AG345" s="409"/>
      <c r="AH345" s="409"/>
      <c r="AI345" s="409"/>
      <c r="AJ345" s="409"/>
      <c r="AK345" s="409"/>
      <c r="AL345" s="409"/>
      <c r="AM345" s="409"/>
      <c r="AN345" s="409"/>
      <c r="AO345" s="409"/>
      <c r="AP345" s="409"/>
      <c r="AQ345" s="409"/>
      <c r="AR345" s="409"/>
      <c r="AS345" s="409"/>
      <c r="AT345" s="409"/>
      <c r="AU345" s="409"/>
      <c r="AV345" s="409"/>
      <c r="AW345" s="409"/>
      <c r="AX345" s="409"/>
      <c r="AY345" s="409"/>
      <c r="AZ345" s="409"/>
      <c r="BA345" s="409"/>
      <c r="BB345" s="409"/>
      <c r="BC345" s="409"/>
      <c r="BD345" s="409"/>
      <c r="BE345" s="409"/>
      <c r="BF345" s="409"/>
      <c r="BG345" s="409"/>
      <c r="BH345" s="409"/>
      <c r="BI345" s="409"/>
      <c r="BJ345" s="409"/>
      <c r="BK345" s="409"/>
      <c r="BL345" s="409"/>
      <c r="BM345" s="409"/>
      <c r="BN345" s="409"/>
      <c r="BO345" s="409"/>
      <c r="BP345" s="409"/>
      <c r="BQ345" s="409"/>
      <c r="BR345" s="409"/>
      <c r="BS345" s="409"/>
      <c r="BT345" s="409"/>
      <c r="BU345" s="409"/>
      <c r="BV345" s="409"/>
      <c r="BW345" s="409"/>
      <c r="BX345" s="409"/>
      <c r="BY345" s="409"/>
      <c r="BZ345" s="409"/>
      <c r="CA345" s="409"/>
      <c r="CB345" s="409"/>
      <c r="CC345" s="409"/>
      <c r="CD345" s="409"/>
      <c r="CE345" s="409"/>
      <c r="CF345" s="409"/>
      <c r="CG345" s="409"/>
      <c r="CH345" s="409"/>
      <c r="CI345" s="409"/>
      <c r="CJ345" s="409"/>
      <c r="CK345" s="409"/>
      <c r="CL345" s="409"/>
      <c r="CM345" s="409"/>
      <c r="CN345" s="409"/>
      <c r="CO345" s="409"/>
      <c r="CP345" s="409"/>
      <c r="CQ345" s="409"/>
      <c r="CR345" s="409"/>
      <c r="CS345" s="409"/>
      <c r="CT345" s="409"/>
      <c r="CU345" s="409"/>
      <c r="CV345" s="409"/>
      <c r="CW345" s="409"/>
      <c r="CX345" s="409"/>
      <c r="CY345" s="409"/>
      <c r="CZ345" s="409"/>
      <c r="DA345" s="409"/>
      <c r="DB345" s="409"/>
      <c r="DC345" s="409"/>
      <c r="DD345" s="409"/>
      <c r="DE345" s="409"/>
      <c r="DF345" s="409"/>
      <c r="DG345" s="409"/>
      <c r="DH345" s="409"/>
      <c r="DI345" s="409"/>
      <c r="DJ345" s="409"/>
      <c r="DK345" s="409"/>
      <c r="DL345" s="409"/>
      <c r="DM345" s="409"/>
      <c r="DN345" s="409"/>
      <c r="DO345" s="409"/>
      <c r="DP345" s="409"/>
      <c r="DQ345" s="409"/>
      <c r="DR345" s="409"/>
      <c r="DS345" s="409"/>
      <c r="DT345" s="409"/>
      <c r="DU345" s="409"/>
      <c r="DV345" s="409"/>
      <c r="DW345" s="409"/>
      <c r="DX345" s="409"/>
      <c r="DY345" s="409"/>
      <c r="DZ345" s="409"/>
      <c r="EA345" s="409"/>
      <c r="EB345" s="409"/>
      <c r="EC345" s="409"/>
      <c r="ED345" s="409"/>
      <c r="EE345" s="409"/>
      <c r="EF345" s="409"/>
      <c r="EG345" s="409"/>
      <c r="EH345" s="409"/>
      <c r="EI345" s="409"/>
      <c r="EJ345" s="409"/>
      <c r="EK345" s="409"/>
      <c r="EL345" s="409"/>
      <c r="EM345" s="409"/>
      <c r="EN345" s="409"/>
      <c r="EO345" s="409"/>
      <c r="EP345" s="409"/>
      <c r="EQ345" s="409"/>
      <c r="ER345" s="409"/>
      <c r="ES345" s="409"/>
      <c r="ET345" s="409"/>
      <c r="EU345" s="409"/>
      <c r="EV345" s="409"/>
      <c r="EW345" s="409"/>
      <c r="EX345" s="409"/>
      <c r="EY345" s="409"/>
      <c r="EZ345" s="409"/>
      <c r="FA345" s="409"/>
      <c r="FB345" s="409"/>
      <c r="FC345" s="409"/>
      <c r="FD345" s="409"/>
      <c r="FE345" s="409"/>
      <c r="FF345" s="409"/>
      <c r="FG345" s="409"/>
      <c r="FH345" s="409"/>
      <c r="FI345" s="409"/>
      <c r="FJ345" s="409"/>
      <c r="FK345" s="409"/>
      <c r="FL345" s="409"/>
      <c r="FM345" s="409"/>
      <c r="FN345" s="409"/>
      <c r="FO345" s="409"/>
      <c r="FP345" s="409"/>
      <c r="FQ345" s="409"/>
      <c r="FR345" s="409"/>
      <c r="FS345" s="409"/>
      <c r="FT345" s="409"/>
      <c r="FU345" s="409"/>
      <c r="FV345" s="409"/>
      <c r="FW345" s="409"/>
      <c r="FX345" s="409"/>
      <c r="FY345" s="409"/>
      <c r="FZ345" s="409"/>
      <c r="GA345" s="409"/>
      <c r="GB345" s="409"/>
      <c r="GC345" s="409"/>
      <c r="GD345" s="409"/>
      <c r="GE345" s="409"/>
      <c r="GF345" s="409"/>
      <c r="GG345" s="409"/>
      <c r="GH345" s="409"/>
      <c r="GI345" s="409"/>
      <c r="GJ345" s="409"/>
      <c r="GK345" s="409"/>
      <c r="GL345" s="409"/>
      <c r="GM345" s="409"/>
      <c r="GN345" s="409"/>
      <c r="GO345" s="409"/>
      <c r="GP345" s="409"/>
      <c r="GQ345" s="409"/>
      <c r="GR345" s="409"/>
      <c r="GS345" s="409"/>
      <c r="GT345" s="409"/>
      <c r="GU345" s="409"/>
      <c r="GV345" s="409"/>
      <c r="GW345" s="409"/>
      <c r="GX345" s="409"/>
      <c r="GY345" s="409"/>
      <c r="GZ345" s="409"/>
      <c r="HA345" s="409"/>
      <c r="HB345" s="409"/>
      <c r="HC345" s="409"/>
      <c r="HD345" s="409"/>
      <c r="HE345" s="409"/>
      <c r="HF345" s="409"/>
      <c r="HG345" s="409"/>
      <c r="HH345" s="409"/>
      <c r="HI345" s="409"/>
      <c r="HJ345" s="409"/>
      <c r="HK345" s="409"/>
      <c r="HL345" s="409"/>
      <c r="HM345" s="409"/>
      <c r="HN345" s="409"/>
      <c r="HO345" s="409"/>
      <c r="HP345" s="409"/>
      <c r="HQ345" s="409"/>
      <c r="HR345" s="409"/>
      <c r="HS345" s="409"/>
      <c r="HT345" s="409"/>
      <c r="HU345" s="409"/>
      <c r="HV345" s="409"/>
      <c r="HW345" s="409"/>
      <c r="HX345" s="409"/>
      <c r="HY345" s="409"/>
      <c r="HZ345" s="409"/>
      <c r="IA345" s="409"/>
      <c r="IB345" s="409"/>
      <c r="IC345" s="409"/>
      <c r="ID345" s="409"/>
      <c r="IE345" s="409"/>
      <c r="IF345" s="409"/>
      <c r="IG345" s="409"/>
      <c r="IH345" s="409"/>
      <c r="II345" s="409"/>
      <c r="IJ345" s="409"/>
      <c r="IK345" s="409"/>
      <c r="IL345" s="409"/>
      <c r="IM345" s="409"/>
      <c r="IN345" s="409"/>
      <c r="IO345" s="409"/>
      <c r="IP345" s="409"/>
      <c r="IQ345" s="409"/>
      <c r="IR345" s="409"/>
      <c r="IS345" s="409"/>
      <c r="IT345" s="409"/>
      <c r="IU345" s="409"/>
      <c r="IV345" s="409"/>
    </row>
    <row r="346" spans="1:256" s="404" customFormat="1" ht="30">
      <c r="A346" s="65">
        <v>337</v>
      </c>
      <c r="B346" s="493" t="s">
        <v>5005</v>
      </c>
      <c r="C346" s="491" t="s">
        <v>1584</v>
      </c>
      <c r="D346" s="494" t="s">
        <v>5006</v>
      </c>
      <c r="E346" s="456" t="s">
        <v>5618</v>
      </c>
      <c r="F346" s="456" t="s">
        <v>355</v>
      </c>
      <c r="G346" s="456" t="s">
        <v>5619</v>
      </c>
      <c r="H346" s="456" t="s">
        <v>5976</v>
      </c>
      <c r="I346" s="456" t="s">
        <v>311</v>
      </c>
      <c r="J346" s="435"/>
      <c r="K346" s="435"/>
      <c r="L346" s="338"/>
      <c r="M346" s="405"/>
      <c r="N346" s="409"/>
      <c r="O346" s="409"/>
      <c r="P346" s="409"/>
      <c r="Q346" s="409"/>
      <c r="R346" s="409"/>
      <c r="S346" s="409"/>
      <c r="T346" s="409"/>
      <c r="U346" s="409"/>
      <c r="V346" s="409"/>
      <c r="W346" s="409"/>
      <c r="X346" s="409"/>
      <c r="Y346" s="409"/>
      <c r="Z346" s="409"/>
      <c r="AA346" s="409"/>
      <c r="AB346" s="409"/>
      <c r="AC346" s="409"/>
      <c r="AD346" s="409"/>
      <c r="AE346" s="409"/>
      <c r="AF346" s="409"/>
      <c r="AG346" s="409"/>
      <c r="AH346" s="409"/>
      <c r="AI346" s="409"/>
      <c r="AJ346" s="409"/>
      <c r="AK346" s="409"/>
      <c r="AL346" s="409"/>
      <c r="AM346" s="409"/>
      <c r="AN346" s="409"/>
      <c r="AO346" s="409"/>
      <c r="AP346" s="409"/>
      <c r="AQ346" s="409"/>
      <c r="AR346" s="409"/>
      <c r="AS346" s="409"/>
      <c r="AT346" s="409"/>
      <c r="AU346" s="409"/>
      <c r="AV346" s="409"/>
      <c r="AW346" s="409"/>
      <c r="AX346" s="409"/>
      <c r="AY346" s="409"/>
      <c r="AZ346" s="409"/>
      <c r="BA346" s="409"/>
      <c r="BB346" s="409"/>
      <c r="BC346" s="409"/>
      <c r="BD346" s="409"/>
      <c r="BE346" s="409"/>
      <c r="BF346" s="409"/>
      <c r="BG346" s="409"/>
      <c r="BH346" s="409"/>
      <c r="BI346" s="409"/>
      <c r="BJ346" s="409"/>
      <c r="BK346" s="409"/>
      <c r="BL346" s="409"/>
      <c r="BM346" s="409"/>
      <c r="BN346" s="409"/>
      <c r="BO346" s="409"/>
      <c r="BP346" s="409"/>
      <c r="BQ346" s="409"/>
      <c r="BR346" s="409"/>
      <c r="BS346" s="409"/>
      <c r="BT346" s="409"/>
      <c r="BU346" s="409"/>
      <c r="BV346" s="409"/>
      <c r="BW346" s="409"/>
      <c r="BX346" s="409"/>
      <c r="BY346" s="409"/>
      <c r="BZ346" s="409"/>
      <c r="CA346" s="409"/>
      <c r="CB346" s="409"/>
      <c r="CC346" s="409"/>
      <c r="CD346" s="409"/>
      <c r="CE346" s="409"/>
      <c r="CF346" s="409"/>
      <c r="CG346" s="409"/>
      <c r="CH346" s="409"/>
      <c r="CI346" s="409"/>
      <c r="CJ346" s="409"/>
      <c r="CK346" s="409"/>
      <c r="CL346" s="409"/>
      <c r="CM346" s="409"/>
      <c r="CN346" s="409"/>
      <c r="CO346" s="409"/>
      <c r="CP346" s="409"/>
      <c r="CQ346" s="409"/>
      <c r="CR346" s="409"/>
      <c r="CS346" s="409"/>
      <c r="CT346" s="409"/>
      <c r="CU346" s="409"/>
      <c r="CV346" s="409"/>
      <c r="CW346" s="409"/>
      <c r="CX346" s="409"/>
      <c r="CY346" s="409"/>
      <c r="CZ346" s="409"/>
      <c r="DA346" s="409"/>
      <c r="DB346" s="409"/>
      <c r="DC346" s="409"/>
      <c r="DD346" s="409"/>
      <c r="DE346" s="409"/>
      <c r="DF346" s="409"/>
      <c r="DG346" s="409"/>
      <c r="DH346" s="409"/>
      <c r="DI346" s="409"/>
      <c r="DJ346" s="409"/>
      <c r="DK346" s="409"/>
      <c r="DL346" s="409"/>
      <c r="DM346" s="409"/>
      <c r="DN346" s="409"/>
      <c r="DO346" s="409"/>
      <c r="DP346" s="409"/>
      <c r="DQ346" s="409"/>
      <c r="DR346" s="409"/>
      <c r="DS346" s="409"/>
      <c r="DT346" s="409"/>
      <c r="DU346" s="409"/>
      <c r="DV346" s="409"/>
      <c r="DW346" s="409"/>
      <c r="DX346" s="409"/>
      <c r="DY346" s="409"/>
      <c r="DZ346" s="409"/>
      <c r="EA346" s="409"/>
      <c r="EB346" s="409"/>
      <c r="EC346" s="409"/>
      <c r="ED346" s="409"/>
      <c r="EE346" s="409"/>
      <c r="EF346" s="409"/>
      <c r="EG346" s="409"/>
      <c r="EH346" s="409"/>
      <c r="EI346" s="409"/>
      <c r="EJ346" s="409"/>
      <c r="EK346" s="409"/>
      <c r="EL346" s="409"/>
      <c r="EM346" s="409"/>
      <c r="EN346" s="409"/>
      <c r="EO346" s="409"/>
      <c r="EP346" s="409"/>
      <c r="EQ346" s="409"/>
      <c r="ER346" s="409"/>
      <c r="ES346" s="409"/>
      <c r="ET346" s="409"/>
      <c r="EU346" s="409"/>
      <c r="EV346" s="409"/>
      <c r="EW346" s="409"/>
      <c r="EX346" s="409"/>
      <c r="EY346" s="409"/>
      <c r="EZ346" s="409"/>
      <c r="FA346" s="409"/>
      <c r="FB346" s="409"/>
      <c r="FC346" s="409"/>
      <c r="FD346" s="409"/>
      <c r="FE346" s="409"/>
      <c r="FF346" s="409"/>
      <c r="FG346" s="409"/>
      <c r="FH346" s="409"/>
      <c r="FI346" s="409"/>
      <c r="FJ346" s="409"/>
      <c r="FK346" s="409"/>
      <c r="FL346" s="409"/>
      <c r="FM346" s="409"/>
      <c r="FN346" s="409"/>
      <c r="FO346" s="409"/>
      <c r="FP346" s="409"/>
      <c r="FQ346" s="409"/>
      <c r="FR346" s="409"/>
      <c r="FS346" s="409"/>
      <c r="FT346" s="409"/>
      <c r="FU346" s="409"/>
      <c r="FV346" s="409"/>
      <c r="FW346" s="409"/>
      <c r="FX346" s="409"/>
      <c r="FY346" s="409"/>
      <c r="FZ346" s="409"/>
      <c r="GA346" s="409"/>
      <c r="GB346" s="409"/>
      <c r="GC346" s="409"/>
      <c r="GD346" s="409"/>
      <c r="GE346" s="409"/>
      <c r="GF346" s="409"/>
      <c r="GG346" s="409"/>
      <c r="GH346" s="409"/>
      <c r="GI346" s="409"/>
      <c r="GJ346" s="409"/>
      <c r="GK346" s="409"/>
      <c r="GL346" s="409"/>
      <c r="GM346" s="409"/>
      <c r="GN346" s="409"/>
      <c r="GO346" s="409"/>
      <c r="GP346" s="409"/>
      <c r="GQ346" s="409"/>
      <c r="GR346" s="409"/>
      <c r="GS346" s="409"/>
      <c r="GT346" s="409"/>
      <c r="GU346" s="409"/>
      <c r="GV346" s="409"/>
      <c r="GW346" s="409"/>
      <c r="GX346" s="409"/>
      <c r="GY346" s="409"/>
      <c r="GZ346" s="409"/>
      <c r="HA346" s="409"/>
      <c r="HB346" s="409"/>
      <c r="HC346" s="409"/>
      <c r="HD346" s="409"/>
      <c r="HE346" s="409"/>
      <c r="HF346" s="409"/>
      <c r="HG346" s="409"/>
      <c r="HH346" s="409"/>
      <c r="HI346" s="409"/>
      <c r="HJ346" s="409"/>
      <c r="HK346" s="409"/>
      <c r="HL346" s="409"/>
      <c r="HM346" s="409"/>
      <c r="HN346" s="409"/>
      <c r="HO346" s="409"/>
      <c r="HP346" s="409"/>
      <c r="HQ346" s="409"/>
      <c r="HR346" s="409"/>
      <c r="HS346" s="409"/>
      <c r="HT346" s="409"/>
      <c r="HU346" s="409"/>
      <c r="HV346" s="409"/>
      <c r="HW346" s="409"/>
      <c r="HX346" s="409"/>
      <c r="HY346" s="409"/>
      <c r="HZ346" s="409"/>
      <c r="IA346" s="409"/>
      <c r="IB346" s="409"/>
      <c r="IC346" s="409"/>
      <c r="ID346" s="409"/>
      <c r="IE346" s="409"/>
      <c r="IF346" s="409"/>
      <c r="IG346" s="409"/>
      <c r="IH346" s="409"/>
      <c r="II346" s="409"/>
      <c r="IJ346" s="409"/>
      <c r="IK346" s="409"/>
      <c r="IL346" s="409"/>
      <c r="IM346" s="409"/>
      <c r="IN346" s="409"/>
      <c r="IO346" s="409"/>
      <c r="IP346" s="409"/>
      <c r="IQ346" s="409"/>
      <c r="IR346" s="409"/>
      <c r="IS346" s="409"/>
      <c r="IT346" s="409"/>
      <c r="IU346" s="409"/>
      <c r="IV346" s="409"/>
    </row>
    <row r="347" spans="1:256" s="404" customFormat="1" ht="30">
      <c r="A347" s="67">
        <v>338</v>
      </c>
      <c r="B347" s="493" t="s">
        <v>5005</v>
      </c>
      <c r="C347" s="491" t="s">
        <v>1584</v>
      </c>
      <c r="D347" s="494" t="s">
        <v>1578</v>
      </c>
      <c r="E347" s="456" t="s">
        <v>5416</v>
      </c>
      <c r="F347" s="456" t="s">
        <v>351</v>
      </c>
      <c r="G347" s="456" t="s">
        <v>5417</v>
      </c>
      <c r="H347" s="456" t="s">
        <v>5977</v>
      </c>
      <c r="I347" s="456" t="s">
        <v>311</v>
      </c>
      <c r="J347" s="435"/>
      <c r="K347" s="435"/>
      <c r="L347" s="338"/>
      <c r="M347" s="405"/>
      <c r="N347" s="409"/>
      <c r="O347" s="409"/>
      <c r="P347" s="409"/>
      <c r="Q347" s="409"/>
      <c r="R347" s="409"/>
      <c r="S347" s="409"/>
      <c r="T347" s="409"/>
      <c r="U347" s="409"/>
      <c r="V347" s="409"/>
      <c r="W347" s="409"/>
      <c r="X347" s="409"/>
      <c r="Y347" s="409"/>
      <c r="Z347" s="409"/>
      <c r="AA347" s="409"/>
      <c r="AB347" s="409"/>
      <c r="AC347" s="409"/>
      <c r="AD347" s="409"/>
      <c r="AE347" s="409"/>
      <c r="AF347" s="409"/>
      <c r="AG347" s="409"/>
      <c r="AH347" s="409"/>
      <c r="AI347" s="409"/>
      <c r="AJ347" s="409"/>
      <c r="AK347" s="409"/>
      <c r="AL347" s="409"/>
      <c r="AM347" s="409"/>
      <c r="AN347" s="409"/>
      <c r="AO347" s="409"/>
      <c r="AP347" s="409"/>
      <c r="AQ347" s="409"/>
      <c r="AR347" s="409"/>
      <c r="AS347" s="409"/>
      <c r="AT347" s="409"/>
      <c r="AU347" s="409"/>
      <c r="AV347" s="409"/>
      <c r="AW347" s="409"/>
      <c r="AX347" s="409"/>
      <c r="AY347" s="409"/>
      <c r="AZ347" s="409"/>
      <c r="BA347" s="409"/>
      <c r="BB347" s="409"/>
      <c r="BC347" s="409"/>
      <c r="BD347" s="409"/>
      <c r="BE347" s="409"/>
      <c r="BF347" s="409"/>
      <c r="BG347" s="409"/>
      <c r="BH347" s="409"/>
      <c r="BI347" s="409"/>
      <c r="BJ347" s="409"/>
      <c r="BK347" s="409"/>
      <c r="BL347" s="409"/>
      <c r="BM347" s="409"/>
      <c r="BN347" s="409"/>
      <c r="BO347" s="409"/>
      <c r="BP347" s="409"/>
      <c r="BQ347" s="409"/>
      <c r="BR347" s="409"/>
      <c r="BS347" s="409"/>
      <c r="BT347" s="409"/>
      <c r="BU347" s="409"/>
      <c r="BV347" s="409"/>
      <c r="BW347" s="409"/>
      <c r="BX347" s="409"/>
      <c r="BY347" s="409"/>
      <c r="BZ347" s="409"/>
      <c r="CA347" s="409"/>
      <c r="CB347" s="409"/>
      <c r="CC347" s="409"/>
      <c r="CD347" s="409"/>
      <c r="CE347" s="409"/>
      <c r="CF347" s="409"/>
      <c r="CG347" s="409"/>
      <c r="CH347" s="409"/>
      <c r="CI347" s="409"/>
      <c r="CJ347" s="409"/>
      <c r="CK347" s="409"/>
      <c r="CL347" s="409"/>
      <c r="CM347" s="409"/>
      <c r="CN347" s="409"/>
      <c r="CO347" s="409"/>
      <c r="CP347" s="409"/>
      <c r="CQ347" s="409"/>
      <c r="CR347" s="409"/>
      <c r="CS347" s="409"/>
      <c r="CT347" s="409"/>
      <c r="CU347" s="409"/>
      <c r="CV347" s="409"/>
      <c r="CW347" s="409"/>
      <c r="CX347" s="409"/>
      <c r="CY347" s="409"/>
      <c r="CZ347" s="409"/>
      <c r="DA347" s="409"/>
      <c r="DB347" s="409"/>
      <c r="DC347" s="409"/>
      <c r="DD347" s="409"/>
      <c r="DE347" s="409"/>
      <c r="DF347" s="409"/>
      <c r="DG347" s="409"/>
      <c r="DH347" s="409"/>
      <c r="DI347" s="409"/>
      <c r="DJ347" s="409"/>
      <c r="DK347" s="409"/>
      <c r="DL347" s="409"/>
      <c r="DM347" s="409"/>
      <c r="DN347" s="409"/>
      <c r="DO347" s="409"/>
      <c r="DP347" s="409"/>
      <c r="DQ347" s="409"/>
      <c r="DR347" s="409"/>
      <c r="DS347" s="409"/>
      <c r="DT347" s="409"/>
      <c r="DU347" s="409"/>
      <c r="DV347" s="409"/>
      <c r="DW347" s="409"/>
      <c r="DX347" s="409"/>
      <c r="DY347" s="409"/>
      <c r="DZ347" s="409"/>
      <c r="EA347" s="409"/>
      <c r="EB347" s="409"/>
      <c r="EC347" s="409"/>
      <c r="ED347" s="409"/>
      <c r="EE347" s="409"/>
      <c r="EF347" s="409"/>
      <c r="EG347" s="409"/>
      <c r="EH347" s="409"/>
      <c r="EI347" s="409"/>
      <c r="EJ347" s="409"/>
      <c r="EK347" s="409"/>
      <c r="EL347" s="409"/>
      <c r="EM347" s="409"/>
      <c r="EN347" s="409"/>
      <c r="EO347" s="409"/>
      <c r="EP347" s="409"/>
      <c r="EQ347" s="409"/>
      <c r="ER347" s="409"/>
      <c r="ES347" s="409"/>
      <c r="ET347" s="409"/>
      <c r="EU347" s="409"/>
      <c r="EV347" s="409"/>
      <c r="EW347" s="409"/>
      <c r="EX347" s="409"/>
      <c r="EY347" s="409"/>
      <c r="EZ347" s="409"/>
      <c r="FA347" s="409"/>
      <c r="FB347" s="409"/>
      <c r="FC347" s="409"/>
      <c r="FD347" s="409"/>
      <c r="FE347" s="409"/>
      <c r="FF347" s="409"/>
      <c r="FG347" s="409"/>
      <c r="FH347" s="409"/>
      <c r="FI347" s="409"/>
      <c r="FJ347" s="409"/>
      <c r="FK347" s="409"/>
      <c r="FL347" s="409"/>
      <c r="FM347" s="409"/>
      <c r="FN347" s="409"/>
      <c r="FO347" s="409"/>
      <c r="FP347" s="409"/>
      <c r="FQ347" s="409"/>
      <c r="FR347" s="409"/>
      <c r="FS347" s="409"/>
      <c r="FT347" s="409"/>
      <c r="FU347" s="409"/>
      <c r="FV347" s="409"/>
      <c r="FW347" s="409"/>
      <c r="FX347" s="409"/>
      <c r="FY347" s="409"/>
      <c r="FZ347" s="409"/>
      <c r="GA347" s="409"/>
      <c r="GB347" s="409"/>
      <c r="GC347" s="409"/>
      <c r="GD347" s="409"/>
      <c r="GE347" s="409"/>
      <c r="GF347" s="409"/>
      <c r="GG347" s="409"/>
      <c r="GH347" s="409"/>
      <c r="GI347" s="409"/>
      <c r="GJ347" s="409"/>
      <c r="GK347" s="409"/>
      <c r="GL347" s="409"/>
      <c r="GM347" s="409"/>
      <c r="GN347" s="409"/>
      <c r="GO347" s="409"/>
      <c r="GP347" s="409"/>
      <c r="GQ347" s="409"/>
      <c r="GR347" s="409"/>
      <c r="GS347" s="409"/>
      <c r="GT347" s="409"/>
      <c r="GU347" s="409"/>
      <c r="GV347" s="409"/>
      <c r="GW347" s="409"/>
      <c r="GX347" s="409"/>
      <c r="GY347" s="409"/>
      <c r="GZ347" s="409"/>
      <c r="HA347" s="409"/>
      <c r="HB347" s="409"/>
      <c r="HC347" s="409"/>
      <c r="HD347" s="409"/>
      <c r="HE347" s="409"/>
      <c r="HF347" s="409"/>
      <c r="HG347" s="409"/>
      <c r="HH347" s="409"/>
      <c r="HI347" s="409"/>
      <c r="HJ347" s="409"/>
      <c r="HK347" s="409"/>
      <c r="HL347" s="409"/>
      <c r="HM347" s="409"/>
      <c r="HN347" s="409"/>
      <c r="HO347" s="409"/>
      <c r="HP347" s="409"/>
      <c r="HQ347" s="409"/>
      <c r="HR347" s="409"/>
      <c r="HS347" s="409"/>
      <c r="HT347" s="409"/>
      <c r="HU347" s="409"/>
      <c r="HV347" s="409"/>
      <c r="HW347" s="409"/>
      <c r="HX347" s="409"/>
      <c r="HY347" s="409"/>
      <c r="HZ347" s="409"/>
      <c r="IA347" s="409"/>
      <c r="IB347" s="409"/>
      <c r="IC347" s="409"/>
      <c r="ID347" s="409"/>
      <c r="IE347" s="409"/>
      <c r="IF347" s="409"/>
      <c r="IG347" s="409"/>
      <c r="IH347" s="409"/>
      <c r="II347" s="409"/>
      <c r="IJ347" s="409"/>
      <c r="IK347" s="409"/>
      <c r="IL347" s="409"/>
      <c r="IM347" s="409"/>
      <c r="IN347" s="409"/>
      <c r="IO347" s="409"/>
      <c r="IP347" s="409"/>
      <c r="IQ347" s="409"/>
      <c r="IR347" s="409"/>
      <c r="IS347" s="409"/>
      <c r="IT347" s="409"/>
      <c r="IU347" s="409"/>
      <c r="IV347" s="409"/>
    </row>
    <row r="348" spans="1:256" s="404" customFormat="1" ht="30">
      <c r="A348" s="67">
        <v>339</v>
      </c>
      <c r="B348" s="493" t="s">
        <v>5005</v>
      </c>
      <c r="C348" s="491" t="s">
        <v>1584</v>
      </c>
      <c r="D348" s="494" t="s">
        <v>317</v>
      </c>
      <c r="E348" s="456" t="s">
        <v>1638</v>
      </c>
      <c r="F348" s="456" t="s">
        <v>5620</v>
      </c>
      <c r="G348" s="456" t="s">
        <v>5621</v>
      </c>
      <c r="H348" s="456" t="s">
        <v>5978</v>
      </c>
      <c r="I348" s="456" t="s">
        <v>311</v>
      </c>
      <c r="J348" s="435"/>
      <c r="K348" s="435"/>
      <c r="L348" s="338"/>
      <c r="M348" s="405"/>
      <c r="N348" s="409"/>
      <c r="O348" s="409"/>
      <c r="P348" s="409"/>
      <c r="Q348" s="409"/>
      <c r="R348" s="409"/>
      <c r="S348" s="409"/>
      <c r="T348" s="409"/>
      <c r="U348" s="409"/>
      <c r="V348" s="409"/>
      <c r="W348" s="409"/>
      <c r="X348" s="409"/>
      <c r="Y348" s="409"/>
      <c r="Z348" s="409"/>
      <c r="AA348" s="409"/>
      <c r="AB348" s="409"/>
      <c r="AC348" s="409"/>
      <c r="AD348" s="409"/>
      <c r="AE348" s="409"/>
      <c r="AF348" s="409"/>
      <c r="AG348" s="409"/>
      <c r="AH348" s="409"/>
      <c r="AI348" s="409"/>
      <c r="AJ348" s="409"/>
      <c r="AK348" s="409"/>
      <c r="AL348" s="409"/>
      <c r="AM348" s="409"/>
      <c r="AN348" s="409"/>
      <c r="AO348" s="409"/>
      <c r="AP348" s="409"/>
      <c r="AQ348" s="409"/>
      <c r="AR348" s="409"/>
      <c r="AS348" s="409"/>
      <c r="AT348" s="409"/>
      <c r="AU348" s="409"/>
      <c r="AV348" s="409"/>
      <c r="AW348" s="409"/>
      <c r="AX348" s="409"/>
      <c r="AY348" s="409"/>
      <c r="AZ348" s="409"/>
      <c r="BA348" s="409"/>
      <c r="BB348" s="409"/>
      <c r="BC348" s="409"/>
      <c r="BD348" s="409"/>
      <c r="BE348" s="409"/>
      <c r="BF348" s="409"/>
      <c r="BG348" s="409"/>
      <c r="BH348" s="409"/>
      <c r="BI348" s="409"/>
      <c r="BJ348" s="409"/>
      <c r="BK348" s="409"/>
      <c r="BL348" s="409"/>
      <c r="BM348" s="409"/>
      <c r="BN348" s="409"/>
      <c r="BO348" s="409"/>
      <c r="BP348" s="409"/>
      <c r="BQ348" s="409"/>
      <c r="BR348" s="409"/>
      <c r="BS348" s="409"/>
      <c r="BT348" s="409"/>
      <c r="BU348" s="409"/>
      <c r="BV348" s="409"/>
      <c r="BW348" s="409"/>
      <c r="BX348" s="409"/>
      <c r="BY348" s="409"/>
      <c r="BZ348" s="409"/>
      <c r="CA348" s="409"/>
      <c r="CB348" s="409"/>
      <c r="CC348" s="409"/>
      <c r="CD348" s="409"/>
      <c r="CE348" s="409"/>
      <c r="CF348" s="409"/>
      <c r="CG348" s="409"/>
      <c r="CH348" s="409"/>
      <c r="CI348" s="409"/>
      <c r="CJ348" s="409"/>
      <c r="CK348" s="409"/>
      <c r="CL348" s="409"/>
      <c r="CM348" s="409"/>
      <c r="CN348" s="409"/>
      <c r="CO348" s="409"/>
      <c r="CP348" s="409"/>
      <c r="CQ348" s="409"/>
      <c r="CR348" s="409"/>
      <c r="CS348" s="409"/>
      <c r="CT348" s="409"/>
      <c r="CU348" s="409"/>
      <c r="CV348" s="409"/>
      <c r="CW348" s="409"/>
      <c r="CX348" s="409"/>
      <c r="CY348" s="409"/>
      <c r="CZ348" s="409"/>
      <c r="DA348" s="409"/>
      <c r="DB348" s="409"/>
      <c r="DC348" s="409"/>
      <c r="DD348" s="409"/>
      <c r="DE348" s="409"/>
      <c r="DF348" s="409"/>
      <c r="DG348" s="409"/>
      <c r="DH348" s="409"/>
      <c r="DI348" s="409"/>
      <c r="DJ348" s="409"/>
      <c r="DK348" s="409"/>
      <c r="DL348" s="409"/>
      <c r="DM348" s="409"/>
      <c r="DN348" s="409"/>
      <c r="DO348" s="409"/>
      <c r="DP348" s="409"/>
      <c r="DQ348" s="409"/>
      <c r="DR348" s="409"/>
      <c r="DS348" s="409"/>
      <c r="DT348" s="409"/>
      <c r="DU348" s="409"/>
      <c r="DV348" s="409"/>
      <c r="DW348" s="409"/>
      <c r="DX348" s="409"/>
      <c r="DY348" s="409"/>
      <c r="DZ348" s="409"/>
      <c r="EA348" s="409"/>
      <c r="EB348" s="409"/>
      <c r="EC348" s="409"/>
      <c r="ED348" s="409"/>
      <c r="EE348" s="409"/>
      <c r="EF348" s="409"/>
      <c r="EG348" s="409"/>
      <c r="EH348" s="409"/>
      <c r="EI348" s="409"/>
      <c r="EJ348" s="409"/>
      <c r="EK348" s="409"/>
      <c r="EL348" s="409"/>
      <c r="EM348" s="409"/>
      <c r="EN348" s="409"/>
      <c r="EO348" s="409"/>
      <c r="EP348" s="409"/>
      <c r="EQ348" s="409"/>
      <c r="ER348" s="409"/>
      <c r="ES348" s="409"/>
      <c r="ET348" s="409"/>
      <c r="EU348" s="409"/>
      <c r="EV348" s="409"/>
      <c r="EW348" s="409"/>
      <c r="EX348" s="409"/>
      <c r="EY348" s="409"/>
      <c r="EZ348" s="409"/>
      <c r="FA348" s="409"/>
      <c r="FB348" s="409"/>
      <c r="FC348" s="409"/>
      <c r="FD348" s="409"/>
      <c r="FE348" s="409"/>
      <c r="FF348" s="409"/>
      <c r="FG348" s="409"/>
      <c r="FH348" s="409"/>
      <c r="FI348" s="409"/>
      <c r="FJ348" s="409"/>
      <c r="FK348" s="409"/>
      <c r="FL348" s="409"/>
      <c r="FM348" s="409"/>
      <c r="FN348" s="409"/>
      <c r="FO348" s="409"/>
      <c r="FP348" s="409"/>
      <c r="FQ348" s="409"/>
      <c r="FR348" s="409"/>
      <c r="FS348" s="409"/>
      <c r="FT348" s="409"/>
      <c r="FU348" s="409"/>
      <c r="FV348" s="409"/>
      <c r="FW348" s="409"/>
      <c r="FX348" s="409"/>
      <c r="FY348" s="409"/>
      <c r="FZ348" s="409"/>
      <c r="GA348" s="409"/>
      <c r="GB348" s="409"/>
      <c r="GC348" s="409"/>
      <c r="GD348" s="409"/>
      <c r="GE348" s="409"/>
      <c r="GF348" s="409"/>
      <c r="GG348" s="409"/>
      <c r="GH348" s="409"/>
      <c r="GI348" s="409"/>
      <c r="GJ348" s="409"/>
      <c r="GK348" s="409"/>
      <c r="GL348" s="409"/>
      <c r="GM348" s="409"/>
      <c r="GN348" s="409"/>
      <c r="GO348" s="409"/>
      <c r="GP348" s="409"/>
      <c r="GQ348" s="409"/>
      <c r="GR348" s="409"/>
      <c r="GS348" s="409"/>
      <c r="GT348" s="409"/>
      <c r="GU348" s="409"/>
      <c r="GV348" s="409"/>
      <c r="GW348" s="409"/>
      <c r="GX348" s="409"/>
      <c r="GY348" s="409"/>
      <c r="GZ348" s="409"/>
      <c r="HA348" s="409"/>
      <c r="HB348" s="409"/>
      <c r="HC348" s="409"/>
      <c r="HD348" s="409"/>
      <c r="HE348" s="409"/>
      <c r="HF348" s="409"/>
      <c r="HG348" s="409"/>
      <c r="HH348" s="409"/>
      <c r="HI348" s="409"/>
      <c r="HJ348" s="409"/>
      <c r="HK348" s="409"/>
      <c r="HL348" s="409"/>
      <c r="HM348" s="409"/>
      <c r="HN348" s="409"/>
      <c r="HO348" s="409"/>
      <c r="HP348" s="409"/>
      <c r="HQ348" s="409"/>
      <c r="HR348" s="409"/>
      <c r="HS348" s="409"/>
      <c r="HT348" s="409"/>
      <c r="HU348" s="409"/>
      <c r="HV348" s="409"/>
      <c r="HW348" s="409"/>
      <c r="HX348" s="409"/>
      <c r="HY348" s="409"/>
      <c r="HZ348" s="409"/>
      <c r="IA348" s="409"/>
      <c r="IB348" s="409"/>
      <c r="IC348" s="409"/>
      <c r="ID348" s="409"/>
      <c r="IE348" s="409"/>
      <c r="IF348" s="409"/>
      <c r="IG348" s="409"/>
      <c r="IH348" s="409"/>
      <c r="II348" s="409"/>
      <c r="IJ348" s="409"/>
      <c r="IK348" s="409"/>
      <c r="IL348" s="409"/>
      <c r="IM348" s="409"/>
      <c r="IN348" s="409"/>
      <c r="IO348" s="409"/>
      <c r="IP348" s="409"/>
      <c r="IQ348" s="409"/>
      <c r="IR348" s="409"/>
      <c r="IS348" s="409"/>
      <c r="IT348" s="409"/>
      <c r="IU348" s="409"/>
      <c r="IV348" s="409"/>
    </row>
    <row r="349" spans="1:256" s="404" customFormat="1" ht="30">
      <c r="A349" s="65">
        <v>340</v>
      </c>
      <c r="B349" s="493" t="s">
        <v>5005</v>
      </c>
      <c r="C349" s="491" t="s">
        <v>1584</v>
      </c>
      <c r="D349" s="494" t="s">
        <v>1697</v>
      </c>
      <c r="E349" s="456" t="s">
        <v>5622</v>
      </c>
      <c r="F349" s="456" t="s">
        <v>533</v>
      </c>
      <c r="G349" s="456" t="s">
        <v>5623</v>
      </c>
      <c r="H349" s="456" t="s">
        <v>5979</v>
      </c>
      <c r="I349" s="456" t="s">
        <v>311</v>
      </c>
      <c r="J349" s="435"/>
      <c r="K349" s="435"/>
      <c r="L349" s="338"/>
      <c r="M349" s="405"/>
      <c r="N349" s="409"/>
      <c r="O349" s="409"/>
      <c r="P349" s="409"/>
      <c r="Q349" s="409"/>
      <c r="R349" s="409"/>
      <c r="S349" s="409"/>
      <c r="T349" s="409"/>
      <c r="U349" s="409"/>
      <c r="V349" s="409"/>
      <c r="W349" s="409"/>
      <c r="X349" s="409"/>
      <c r="Y349" s="409"/>
      <c r="Z349" s="409"/>
      <c r="AA349" s="409"/>
      <c r="AB349" s="409"/>
      <c r="AC349" s="409"/>
      <c r="AD349" s="409"/>
      <c r="AE349" s="409"/>
      <c r="AF349" s="409"/>
      <c r="AG349" s="409"/>
      <c r="AH349" s="409"/>
      <c r="AI349" s="409"/>
      <c r="AJ349" s="409"/>
      <c r="AK349" s="409"/>
      <c r="AL349" s="409"/>
      <c r="AM349" s="409"/>
      <c r="AN349" s="409"/>
      <c r="AO349" s="409"/>
      <c r="AP349" s="409"/>
      <c r="AQ349" s="409"/>
      <c r="AR349" s="409"/>
      <c r="AS349" s="409"/>
      <c r="AT349" s="409"/>
      <c r="AU349" s="409"/>
      <c r="AV349" s="409"/>
      <c r="AW349" s="409"/>
      <c r="AX349" s="409"/>
      <c r="AY349" s="409"/>
      <c r="AZ349" s="409"/>
      <c r="BA349" s="409"/>
      <c r="BB349" s="409"/>
      <c r="BC349" s="409"/>
      <c r="BD349" s="409"/>
      <c r="BE349" s="409"/>
      <c r="BF349" s="409"/>
      <c r="BG349" s="409"/>
      <c r="BH349" s="409"/>
      <c r="BI349" s="409"/>
      <c r="BJ349" s="409"/>
      <c r="BK349" s="409"/>
      <c r="BL349" s="409"/>
      <c r="BM349" s="409"/>
      <c r="BN349" s="409"/>
      <c r="BO349" s="409"/>
      <c r="BP349" s="409"/>
      <c r="BQ349" s="409"/>
      <c r="BR349" s="409"/>
      <c r="BS349" s="409"/>
      <c r="BT349" s="409"/>
      <c r="BU349" s="409"/>
      <c r="BV349" s="409"/>
      <c r="BW349" s="409"/>
      <c r="BX349" s="409"/>
      <c r="BY349" s="409"/>
      <c r="BZ349" s="409"/>
      <c r="CA349" s="409"/>
      <c r="CB349" s="409"/>
      <c r="CC349" s="409"/>
      <c r="CD349" s="409"/>
      <c r="CE349" s="409"/>
      <c r="CF349" s="409"/>
      <c r="CG349" s="409"/>
      <c r="CH349" s="409"/>
      <c r="CI349" s="409"/>
      <c r="CJ349" s="409"/>
      <c r="CK349" s="409"/>
      <c r="CL349" s="409"/>
      <c r="CM349" s="409"/>
      <c r="CN349" s="409"/>
      <c r="CO349" s="409"/>
      <c r="CP349" s="409"/>
      <c r="CQ349" s="409"/>
      <c r="CR349" s="409"/>
      <c r="CS349" s="409"/>
      <c r="CT349" s="409"/>
      <c r="CU349" s="409"/>
      <c r="CV349" s="409"/>
      <c r="CW349" s="409"/>
      <c r="CX349" s="409"/>
      <c r="CY349" s="409"/>
      <c r="CZ349" s="409"/>
      <c r="DA349" s="409"/>
      <c r="DB349" s="409"/>
      <c r="DC349" s="409"/>
      <c r="DD349" s="409"/>
      <c r="DE349" s="409"/>
      <c r="DF349" s="409"/>
      <c r="DG349" s="409"/>
      <c r="DH349" s="409"/>
      <c r="DI349" s="409"/>
      <c r="DJ349" s="409"/>
      <c r="DK349" s="409"/>
      <c r="DL349" s="409"/>
      <c r="DM349" s="409"/>
      <c r="DN349" s="409"/>
      <c r="DO349" s="409"/>
      <c r="DP349" s="409"/>
      <c r="DQ349" s="409"/>
      <c r="DR349" s="409"/>
      <c r="DS349" s="409"/>
      <c r="DT349" s="409"/>
      <c r="DU349" s="409"/>
      <c r="DV349" s="409"/>
      <c r="DW349" s="409"/>
      <c r="DX349" s="409"/>
      <c r="DY349" s="409"/>
      <c r="DZ349" s="409"/>
      <c r="EA349" s="409"/>
      <c r="EB349" s="409"/>
      <c r="EC349" s="409"/>
      <c r="ED349" s="409"/>
      <c r="EE349" s="409"/>
      <c r="EF349" s="409"/>
      <c r="EG349" s="409"/>
      <c r="EH349" s="409"/>
      <c r="EI349" s="409"/>
      <c r="EJ349" s="409"/>
      <c r="EK349" s="409"/>
      <c r="EL349" s="409"/>
      <c r="EM349" s="409"/>
      <c r="EN349" s="409"/>
      <c r="EO349" s="409"/>
      <c r="EP349" s="409"/>
      <c r="EQ349" s="409"/>
      <c r="ER349" s="409"/>
      <c r="ES349" s="409"/>
      <c r="ET349" s="409"/>
      <c r="EU349" s="409"/>
      <c r="EV349" s="409"/>
      <c r="EW349" s="409"/>
      <c r="EX349" s="409"/>
      <c r="EY349" s="409"/>
      <c r="EZ349" s="409"/>
      <c r="FA349" s="409"/>
      <c r="FB349" s="409"/>
      <c r="FC349" s="409"/>
      <c r="FD349" s="409"/>
      <c r="FE349" s="409"/>
      <c r="FF349" s="409"/>
      <c r="FG349" s="409"/>
      <c r="FH349" s="409"/>
      <c r="FI349" s="409"/>
      <c r="FJ349" s="409"/>
      <c r="FK349" s="409"/>
      <c r="FL349" s="409"/>
      <c r="FM349" s="409"/>
      <c r="FN349" s="409"/>
      <c r="FO349" s="409"/>
      <c r="FP349" s="409"/>
      <c r="FQ349" s="409"/>
      <c r="FR349" s="409"/>
      <c r="FS349" s="409"/>
      <c r="FT349" s="409"/>
      <c r="FU349" s="409"/>
      <c r="FV349" s="409"/>
      <c r="FW349" s="409"/>
      <c r="FX349" s="409"/>
      <c r="FY349" s="409"/>
      <c r="FZ349" s="409"/>
      <c r="GA349" s="409"/>
      <c r="GB349" s="409"/>
      <c r="GC349" s="409"/>
      <c r="GD349" s="409"/>
      <c r="GE349" s="409"/>
      <c r="GF349" s="409"/>
      <c r="GG349" s="409"/>
      <c r="GH349" s="409"/>
      <c r="GI349" s="409"/>
      <c r="GJ349" s="409"/>
      <c r="GK349" s="409"/>
      <c r="GL349" s="409"/>
      <c r="GM349" s="409"/>
      <c r="GN349" s="409"/>
      <c r="GO349" s="409"/>
      <c r="GP349" s="409"/>
      <c r="GQ349" s="409"/>
      <c r="GR349" s="409"/>
      <c r="GS349" s="409"/>
      <c r="GT349" s="409"/>
      <c r="GU349" s="409"/>
      <c r="GV349" s="409"/>
      <c r="GW349" s="409"/>
      <c r="GX349" s="409"/>
      <c r="GY349" s="409"/>
      <c r="GZ349" s="409"/>
      <c r="HA349" s="409"/>
      <c r="HB349" s="409"/>
      <c r="HC349" s="409"/>
      <c r="HD349" s="409"/>
      <c r="HE349" s="409"/>
      <c r="HF349" s="409"/>
      <c r="HG349" s="409"/>
      <c r="HH349" s="409"/>
      <c r="HI349" s="409"/>
      <c r="HJ349" s="409"/>
      <c r="HK349" s="409"/>
      <c r="HL349" s="409"/>
      <c r="HM349" s="409"/>
      <c r="HN349" s="409"/>
      <c r="HO349" s="409"/>
      <c r="HP349" s="409"/>
      <c r="HQ349" s="409"/>
      <c r="HR349" s="409"/>
      <c r="HS349" s="409"/>
      <c r="HT349" s="409"/>
      <c r="HU349" s="409"/>
      <c r="HV349" s="409"/>
      <c r="HW349" s="409"/>
      <c r="HX349" s="409"/>
      <c r="HY349" s="409"/>
      <c r="HZ349" s="409"/>
      <c r="IA349" s="409"/>
      <c r="IB349" s="409"/>
      <c r="IC349" s="409"/>
      <c r="ID349" s="409"/>
      <c r="IE349" s="409"/>
      <c r="IF349" s="409"/>
      <c r="IG349" s="409"/>
      <c r="IH349" s="409"/>
      <c r="II349" s="409"/>
      <c r="IJ349" s="409"/>
      <c r="IK349" s="409"/>
      <c r="IL349" s="409"/>
      <c r="IM349" s="409"/>
      <c r="IN349" s="409"/>
      <c r="IO349" s="409"/>
      <c r="IP349" s="409"/>
      <c r="IQ349" s="409"/>
      <c r="IR349" s="409"/>
      <c r="IS349" s="409"/>
      <c r="IT349" s="409"/>
      <c r="IU349" s="409"/>
      <c r="IV349" s="409"/>
    </row>
    <row r="350" spans="1:256" s="404" customFormat="1" ht="30">
      <c r="A350" s="67">
        <v>341</v>
      </c>
      <c r="B350" s="493" t="s">
        <v>5005</v>
      </c>
      <c r="C350" s="491" t="s">
        <v>1584</v>
      </c>
      <c r="D350" s="494" t="s">
        <v>5006</v>
      </c>
      <c r="E350" s="456" t="s">
        <v>5624</v>
      </c>
      <c r="F350" s="456" t="s">
        <v>1582</v>
      </c>
      <c r="G350" s="456" t="s">
        <v>5625</v>
      </c>
      <c r="H350" s="456" t="s">
        <v>5980</v>
      </c>
      <c r="I350" s="456" t="s">
        <v>311</v>
      </c>
      <c r="J350" s="435"/>
      <c r="K350" s="435"/>
      <c r="L350" s="338"/>
      <c r="M350" s="405"/>
      <c r="N350" s="409"/>
      <c r="O350" s="409"/>
      <c r="P350" s="409"/>
      <c r="Q350" s="409"/>
      <c r="R350" s="409"/>
      <c r="S350" s="409"/>
      <c r="T350" s="409"/>
      <c r="U350" s="409"/>
      <c r="V350" s="409"/>
      <c r="W350" s="409"/>
      <c r="X350" s="409"/>
      <c r="Y350" s="409"/>
      <c r="Z350" s="409"/>
      <c r="AA350" s="409"/>
      <c r="AB350" s="409"/>
      <c r="AC350" s="409"/>
      <c r="AD350" s="409"/>
      <c r="AE350" s="409"/>
      <c r="AF350" s="409"/>
      <c r="AG350" s="409"/>
      <c r="AH350" s="409"/>
      <c r="AI350" s="409"/>
      <c r="AJ350" s="409"/>
      <c r="AK350" s="409"/>
      <c r="AL350" s="409"/>
      <c r="AM350" s="409"/>
      <c r="AN350" s="409"/>
      <c r="AO350" s="409"/>
      <c r="AP350" s="409"/>
      <c r="AQ350" s="409"/>
      <c r="AR350" s="409"/>
      <c r="AS350" s="409"/>
      <c r="AT350" s="409"/>
      <c r="AU350" s="409"/>
      <c r="AV350" s="409"/>
      <c r="AW350" s="409"/>
      <c r="AX350" s="409"/>
      <c r="AY350" s="409"/>
      <c r="AZ350" s="409"/>
      <c r="BA350" s="409"/>
      <c r="BB350" s="409"/>
      <c r="BC350" s="409"/>
      <c r="BD350" s="409"/>
      <c r="BE350" s="409"/>
      <c r="BF350" s="409"/>
      <c r="BG350" s="409"/>
      <c r="BH350" s="409"/>
      <c r="BI350" s="409"/>
      <c r="BJ350" s="409"/>
      <c r="BK350" s="409"/>
      <c r="BL350" s="409"/>
      <c r="BM350" s="409"/>
      <c r="BN350" s="409"/>
      <c r="BO350" s="409"/>
      <c r="BP350" s="409"/>
      <c r="BQ350" s="409"/>
      <c r="BR350" s="409"/>
      <c r="BS350" s="409"/>
      <c r="BT350" s="409"/>
      <c r="BU350" s="409"/>
      <c r="BV350" s="409"/>
      <c r="BW350" s="409"/>
      <c r="BX350" s="409"/>
      <c r="BY350" s="409"/>
      <c r="BZ350" s="409"/>
      <c r="CA350" s="409"/>
      <c r="CB350" s="409"/>
      <c r="CC350" s="409"/>
      <c r="CD350" s="409"/>
      <c r="CE350" s="409"/>
      <c r="CF350" s="409"/>
      <c r="CG350" s="409"/>
      <c r="CH350" s="409"/>
      <c r="CI350" s="409"/>
      <c r="CJ350" s="409"/>
      <c r="CK350" s="409"/>
      <c r="CL350" s="409"/>
      <c r="CM350" s="409"/>
      <c r="CN350" s="409"/>
      <c r="CO350" s="409"/>
      <c r="CP350" s="409"/>
      <c r="CQ350" s="409"/>
      <c r="CR350" s="409"/>
      <c r="CS350" s="409"/>
      <c r="CT350" s="409"/>
      <c r="CU350" s="409"/>
      <c r="CV350" s="409"/>
      <c r="CW350" s="409"/>
      <c r="CX350" s="409"/>
      <c r="CY350" s="409"/>
      <c r="CZ350" s="409"/>
      <c r="DA350" s="409"/>
      <c r="DB350" s="409"/>
      <c r="DC350" s="409"/>
      <c r="DD350" s="409"/>
      <c r="DE350" s="409"/>
      <c r="DF350" s="409"/>
      <c r="DG350" s="409"/>
      <c r="DH350" s="409"/>
      <c r="DI350" s="409"/>
      <c r="DJ350" s="409"/>
      <c r="DK350" s="409"/>
      <c r="DL350" s="409"/>
      <c r="DM350" s="409"/>
      <c r="DN350" s="409"/>
      <c r="DO350" s="409"/>
      <c r="DP350" s="409"/>
      <c r="DQ350" s="409"/>
      <c r="DR350" s="409"/>
      <c r="DS350" s="409"/>
      <c r="DT350" s="409"/>
      <c r="DU350" s="409"/>
      <c r="DV350" s="409"/>
      <c r="DW350" s="409"/>
      <c r="DX350" s="409"/>
      <c r="DY350" s="409"/>
      <c r="DZ350" s="409"/>
      <c r="EA350" s="409"/>
      <c r="EB350" s="409"/>
      <c r="EC350" s="409"/>
      <c r="ED350" s="409"/>
      <c r="EE350" s="409"/>
      <c r="EF350" s="409"/>
      <c r="EG350" s="409"/>
      <c r="EH350" s="409"/>
      <c r="EI350" s="409"/>
      <c r="EJ350" s="409"/>
      <c r="EK350" s="409"/>
      <c r="EL350" s="409"/>
      <c r="EM350" s="409"/>
      <c r="EN350" s="409"/>
      <c r="EO350" s="409"/>
      <c r="EP350" s="409"/>
      <c r="EQ350" s="409"/>
      <c r="ER350" s="409"/>
      <c r="ES350" s="409"/>
      <c r="ET350" s="409"/>
      <c r="EU350" s="409"/>
      <c r="EV350" s="409"/>
      <c r="EW350" s="409"/>
      <c r="EX350" s="409"/>
      <c r="EY350" s="409"/>
      <c r="EZ350" s="409"/>
      <c r="FA350" s="409"/>
      <c r="FB350" s="409"/>
      <c r="FC350" s="409"/>
      <c r="FD350" s="409"/>
      <c r="FE350" s="409"/>
      <c r="FF350" s="409"/>
      <c r="FG350" s="409"/>
      <c r="FH350" s="409"/>
      <c r="FI350" s="409"/>
      <c r="FJ350" s="409"/>
      <c r="FK350" s="409"/>
      <c r="FL350" s="409"/>
      <c r="FM350" s="409"/>
      <c r="FN350" s="409"/>
      <c r="FO350" s="409"/>
      <c r="FP350" s="409"/>
      <c r="FQ350" s="409"/>
      <c r="FR350" s="409"/>
      <c r="FS350" s="409"/>
      <c r="FT350" s="409"/>
      <c r="FU350" s="409"/>
      <c r="FV350" s="409"/>
      <c r="FW350" s="409"/>
      <c r="FX350" s="409"/>
      <c r="FY350" s="409"/>
      <c r="FZ350" s="409"/>
      <c r="GA350" s="409"/>
      <c r="GB350" s="409"/>
      <c r="GC350" s="409"/>
      <c r="GD350" s="409"/>
      <c r="GE350" s="409"/>
      <c r="GF350" s="409"/>
      <c r="GG350" s="409"/>
      <c r="GH350" s="409"/>
      <c r="GI350" s="409"/>
      <c r="GJ350" s="409"/>
      <c r="GK350" s="409"/>
      <c r="GL350" s="409"/>
      <c r="GM350" s="409"/>
      <c r="GN350" s="409"/>
      <c r="GO350" s="409"/>
      <c r="GP350" s="409"/>
      <c r="GQ350" s="409"/>
      <c r="GR350" s="409"/>
      <c r="GS350" s="409"/>
      <c r="GT350" s="409"/>
      <c r="GU350" s="409"/>
      <c r="GV350" s="409"/>
      <c r="GW350" s="409"/>
      <c r="GX350" s="409"/>
      <c r="GY350" s="409"/>
      <c r="GZ350" s="409"/>
      <c r="HA350" s="409"/>
      <c r="HB350" s="409"/>
      <c r="HC350" s="409"/>
      <c r="HD350" s="409"/>
      <c r="HE350" s="409"/>
      <c r="HF350" s="409"/>
      <c r="HG350" s="409"/>
      <c r="HH350" s="409"/>
      <c r="HI350" s="409"/>
      <c r="HJ350" s="409"/>
      <c r="HK350" s="409"/>
      <c r="HL350" s="409"/>
      <c r="HM350" s="409"/>
      <c r="HN350" s="409"/>
      <c r="HO350" s="409"/>
      <c r="HP350" s="409"/>
      <c r="HQ350" s="409"/>
      <c r="HR350" s="409"/>
      <c r="HS350" s="409"/>
      <c r="HT350" s="409"/>
      <c r="HU350" s="409"/>
      <c r="HV350" s="409"/>
      <c r="HW350" s="409"/>
      <c r="HX350" s="409"/>
      <c r="HY350" s="409"/>
      <c r="HZ350" s="409"/>
      <c r="IA350" s="409"/>
      <c r="IB350" s="409"/>
      <c r="IC350" s="409"/>
      <c r="ID350" s="409"/>
      <c r="IE350" s="409"/>
      <c r="IF350" s="409"/>
      <c r="IG350" s="409"/>
      <c r="IH350" s="409"/>
      <c r="II350" s="409"/>
      <c r="IJ350" s="409"/>
      <c r="IK350" s="409"/>
      <c r="IL350" s="409"/>
      <c r="IM350" s="409"/>
      <c r="IN350" s="409"/>
      <c r="IO350" s="409"/>
      <c r="IP350" s="409"/>
      <c r="IQ350" s="409"/>
      <c r="IR350" s="409"/>
      <c r="IS350" s="409"/>
      <c r="IT350" s="409"/>
      <c r="IU350" s="409"/>
      <c r="IV350" s="409"/>
    </row>
    <row r="351" spans="1:256" s="404" customFormat="1" ht="30">
      <c r="A351" s="65">
        <v>342</v>
      </c>
      <c r="B351" s="493" t="s">
        <v>5005</v>
      </c>
      <c r="C351" s="491" t="s">
        <v>1584</v>
      </c>
      <c r="D351" s="494" t="s">
        <v>1692</v>
      </c>
      <c r="E351" s="456" t="s">
        <v>5626</v>
      </c>
      <c r="F351" s="456" t="s">
        <v>355</v>
      </c>
      <c r="G351" s="456" t="s">
        <v>5627</v>
      </c>
      <c r="H351" s="456" t="s">
        <v>5981</v>
      </c>
      <c r="I351" s="456" t="s">
        <v>311</v>
      </c>
      <c r="J351" s="435"/>
      <c r="K351" s="435"/>
      <c r="L351" s="338"/>
      <c r="M351" s="405"/>
      <c r="N351" s="409"/>
      <c r="O351" s="409"/>
      <c r="P351" s="409"/>
      <c r="Q351" s="409"/>
      <c r="R351" s="409"/>
      <c r="S351" s="409"/>
      <c r="T351" s="409"/>
      <c r="U351" s="409"/>
      <c r="V351" s="409"/>
      <c r="W351" s="409"/>
      <c r="X351" s="409"/>
      <c r="Y351" s="409"/>
      <c r="Z351" s="409"/>
      <c r="AA351" s="409"/>
      <c r="AB351" s="409"/>
      <c r="AC351" s="409"/>
      <c r="AD351" s="409"/>
      <c r="AE351" s="409"/>
      <c r="AF351" s="409"/>
      <c r="AG351" s="409"/>
      <c r="AH351" s="409"/>
      <c r="AI351" s="409"/>
      <c r="AJ351" s="409"/>
      <c r="AK351" s="409"/>
      <c r="AL351" s="409"/>
      <c r="AM351" s="409"/>
      <c r="AN351" s="409"/>
      <c r="AO351" s="409"/>
      <c r="AP351" s="409"/>
      <c r="AQ351" s="409"/>
      <c r="AR351" s="409"/>
      <c r="AS351" s="409"/>
      <c r="AT351" s="409"/>
      <c r="AU351" s="409"/>
      <c r="AV351" s="409"/>
      <c r="AW351" s="409"/>
      <c r="AX351" s="409"/>
      <c r="AY351" s="409"/>
      <c r="AZ351" s="409"/>
      <c r="BA351" s="409"/>
      <c r="BB351" s="409"/>
      <c r="BC351" s="409"/>
      <c r="BD351" s="409"/>
      <c r="BE351" s="409"/>
      <c r="BF351" s="409"/>
      <c r="BG351" s="409"/>
      <c r="BH351" s="409"/>
      <c r="BI351" s="409"/>
      <c r="BJ351" s="409"/>
      <c r="BK351" s="409"/>
      <c r="BL351" s="409"/>
      <c r="BM351" s="409"/>
      <c r="BN351" s="409"/>
      <c r="BO351" s="409"/>
      <c r="BP351" s="409"/>
      <c r="BQ351" s="409"/>
      <c r="BR351" s="409"/>
      <c r="BS351" s="409"/>
      <c r="BT351" s="409"/>
      <c r="BU351" s="409"/>
      <c r="BV351" s="409"/>
      <c r="BW351" s="409"/>
      <c r="BX351" s="409"/>
      <c r="BY351" s="409"/>
      <c r="BZ351" s="409"/>
      <c r="CA351" s="409"/>
      <c r="CB351" s="409"/>
      <c r="CC351" s="409"/>
      <c r="CD351" s="409"/>
      <c r="CE351" s="409"/>
      <c r="CF351" s="409"/>
      <c r="CG351" s="409"/>
      <c r="CH351" s="409"/>
      <c r="CI351" s="409"/>
      <c r="CJ351" s="409"/>
      <c r="CK351" s="409"/>
      <c r="CL351" s="409"/>
      <c r="CM351" s="409"/>
      <c r="CN351" s="409"/>
      <c r="CO351" s="409"/>
      <c r="CP351" s="409"/>
      <c r="CQ351" s="409"/>
      <c r="CR351" s="409"/>
      <c r="CS351" s="409"/>
      <c r="CT351" s="409"/>
      <c r="CU351" s="409"/>
      <c r="CV351" s="409"/>
      <c r="CW351" s="409"/>
      <c r="CX351" s="409"/>
      <c r="CY351" s="409"/>
      <c r="CZ351" s="409"/>
      <c r="DA351" s="409"/>
      <c r="DB351" s="409"/>
      <c r="DC351" s="409"/>
      <c r="DD351" s="409"/>
      <c r="DE351" s="409"/>
      <c r="DF351" s="409"/>
      <c r="DG351" s="409"/>
      <c r="DH351" s="409"/>
      <c r="DI351" s="409"/>
      <c r="DJ351" s="409"/>
      <c r="DK351" s="409"/>
      <c r="DL351" s="409"/>
      <c r="DM351" s="409"/>
      <c r="DN351" s="409"/>
      <c r="DO351" s="409"/>
      <c r="DP351" s="409"/>
      <c r="DQ351" s="409"/>
      <c r="DR351" s="409"/>
      <c r="DS351" s="409"/>
      <c r="DT351" s="409"/>
      <c r="DU351" s="409"/>
      <c r="DV351" s="409"/>
      <c r="DW351" s="409"/>
      <c r="DX351" s="409"/>
      <c r="DY351" s="409"/>
      <c r="DZ351" s="409"/>
      <c r="EA351" s="409"/>
      <c r="EB351" s="409"/>
      <c r="EC351" s="409"/>
      <c r="ED351" s="409"/>
      <c r="EE351" s="409"/>
      <c r="EF351" s="409"/>
      <c r="EG351" s="409"/>
      <c r="EH351" s="409"/>
      <c r="EI351" s="409"/>
      <c r="EJ351" s="409"/>
      <c r="EK351" s="409"/>
      <c r="EL351" s="409"/>
      <c r="EM351" s="409"/>
      <c r="EN351" s="409"/>
      <c r="EO351" s="409"/>
      <c r="EP351" s="409"/>
      <c r="EQ351" s="409"/>
      <c r="ER351" s="409"/>
      <c r="ES351" s="409"/>
      <c r="ET351" s="409"/>
      <c r="EU351" s="409"/>
      <c r="EV351" s="409"/>
      <c r="EW351" s="409"/>
      <c r="EX351" s="409"/>
      <c r="EY351" s="409"/>
      <c r="EZ351" s="409"/>
      <c r="FA351" s="409"/>
      <c r="FB351" s="409"/>
      <c r="FC351" s="409"/>
      <c r="FD351" s="409"/>
      <c r="FE351" s="409"/>
      <c r="FF351" s="409"/>
      <c r="FG351" s="409"/>
      <c r="FH351" s="409"/>
      <c r="FI351" s="409"/>
      <c r="FJ351" s="409"/>
      <c r="FK351" s="409"/>
      <c r="FL351" s="409"/>
      <c r="FM351" s="409"/>
      <c r="FN351" s="409"/>
      <c r="FO351" s="409"/>
      <c r="FP351" s="409"/>
      <c r="FQ351" s="409"/>
      <c r="FR351" s="409"/>
      <c r="FS351" s="409"/>
      <c r="FT351" s="409"/>
      <c r="FU351" s="409"/>
      <c r="FV351" s="409"/>
      <c r="FW351" s="409"/>
      <c r="FX351" s="409"/>
      <c r="FY351" s="409"/>
      <c r="FZ351" s="409"/>
      <c r="GA351" s="409"/>
      <c r="GB351" s="409"/>
      <c r="GC351" s="409"/>
      <c r="GD351" s="409"/>
      <c r="GE351" s="409"/>
      <c r="GF351" s="409"/>
      <c r="GG351" s="409"/>
      <c r="GH351" s="409"/>
      <c r="GI351" s="409"/>
      <c r="GJ351" s="409"/>
      <c r="GK351" s="409"/>
      <c r="GL351" s="409"/>
      <c r="GM351" s="409"/>
      <c r="GN351" s="409"/>
      <c r="GO351" s="409"/>
      <c r="GP351" s="409"/>
      <c r="GQ351" s="409"/>
      <c r="GR351" s="409"/>
      <c r="GS351" s="409"/>
      <c r="GT351" s="409"/>
      <c r="GU351" s="409"/>
      <c r="GV351" s="409"/>
      <c r="GW351" s="409"/>
      <c r="GX351" s="409"/>
      <c r="GY351" s="409"/>
      <c r="GZ351" s="409"/>
      <c r="HA351" s="409"/>
      <c r="HB351" s="409"/>
      <c r="HC351" s="409"/>
      <c r="HD351" s="409"/>
      <c r="HE351" s="409"/>
      <c r="HF351" s="409"/>
      <c r="HG351" s="409"/>
      <c r="HH351" s="409"/>
      <c r="HI351" s="409"/>
      <c r="HJ351" s="409"/>
      <c r="HK351" s="409"/>
      <c r="HL351" s="409"/>
      <c r="HM351" s="409"/>
      <c r="HN351" s="409"/>
      <c r="HO351" s="409"/>
      <c r="HP351" s="409"/>
      <c r="HQ351" s="409"/>
      <c r="HR351" s="409"/>
      <c r="HS351" s="409"/>
      <c r="HT351" s="409"/>
      <c r="HU351" s="409"/>
      <c r="HV351" s="409"/>
      <c r="HW351" s="409"/>
      <c r="HX351" s="409"/>
      <c r="HY351" s="409"/>
      <c r="HZ351" s="409"/>
      <c r="IA351" s="409"/>
      <c r="IB351" s="409"/>
      <c r="IC351" s="409"/>
      <c r="ID351" s="409"/>
      <c r="IE351" s="409"/>
      <c r="IF351" s="409"/>
      <c r="IG351" s="409"/>
      <c r="IH351" s="409"/>
      <c r="II351" s="409"/>
      <c r="IJ351" s="409"/>
      <c r="IK351" s="409"/>
      <c r="IL351" s="409"/>
      <c r="IM351" s="409"/>
      <c r="IN351" s="409"/>
      <c r="IO351" s="409"/>
      <c r="IP351" s="409"/>
      <c r="IQ351" s="409"/>
      <c r="IR351" s="409"/>
      <c r="IS351" s="409"/>
      <c r="IT351" s="409"/>
      <c r="IU351" s="409"/>
      <c r="IV351" s="409"/>
    </row>
    <row r="352" spans="1:256" s="404" customFormat="1" ht="30">
      <c r="A352" s="67">
        <v>343</v>
      </c>
      <c r="B352" s="493" t="s">
        <v>5005</v>
      </c>
      <c r="C352" s="491" t="s">
        <v>1584</v>
      </c>
      <c r="D352" s="494" t="s">
        <v>310</v>
      </c>
      <c r="E352" s="456" t="s">
        <v>5628</v>
      </c>
      <c r="F352" s="456" t="s">
        <v>360</v>
      </c>
      <c r="G352" s="456" t="s">
        <v>5629</v>
      </c>
      <c r="H352" s="456" t="s">
        <v>5982</v>
      </c>
      <c r="I352" s="456" t="s">
        <v>311</v>
      </c>
      <c r="J352" s="435"/>
      <c r="K352" s="435"/>
      <c r="L352" s="338"/>
      <c r="M352" s="405"/>
      <c r="N352" s="409"/>
      <c r="O352" s="409"/>
      <c r="P352" s="409"/>
      <c r="Q352" s="409"/>
      <c r="R352" s="409"/>
      <c r="S352" s="409"/>
      <c r="T352" s="409"/>
      <c r="U352" s="409"/>
      <c r="V352" s="409"/>
      <c r="W352" s="409"/>
      <c r="X352" s="409"/>
      <c r="Y352" s="409"/>
      <c r="Z352" s="409"/>
      <c r="AA352" s="409"/>
      <c r="AB352" s="409"/>
      <c r="AC352" s="409"/>
      <c r="AD352" s="409"/>
      <c r="AE352" s="409"/>
      <c r="AF352" s="409"/>
      <c r="AG352" s="409"/>
      <c r="AH352" s="409"/>
      <c r="AI352" s="409"/>
      <c r="AJ352" s="409"/>
      <c r="AK352" s="409"/>
      <c r="AL352" s="409"/>
      <c r="AM352" s="409"/>
      <c r="AN352" s="409"/>
      <c r="AO352" s="409"/>
      <c r="AP352" s="409"/>
      <c r="AQ352" s="409"/>
      <c r="AR352" s="409"/>
      <c r="AS352" s="409"/>
      <c r="AT352" s="409"/>
      <c r="AU352" s="409"/>
      <c r="AV352" s="409"/>
      <c r="AW352" s="409"/>
      <c r="AX352" s="409"/>
      <c r="AY352" s="409"/>
      <c r="AZ352" s="409"/>
      <c r="BA352" s="409"/>
      <c r="BB352" s="409"/>
      <c r="BC352" s="409"/>
      <c r="BD352" s="409"/>
      <c r="BE352" s="409"/>
      <c r="BF352" s="409"/>
      <c r="BG352" s="409"/>
      <c r="BH352" s="409"/>
      <c r="BI352" s="409"/>
      <c r="BJ352" s="409"/>
      <c r="BK352" s="409"/>
      <c r="BL352" s="409"/>
      <c r="BM352" s="409"/>
      <c r="BN352" s="409"/>
      <c r="BO352" s="409"/>
      <c r="BP352" s="409"/>
      <c r="BQ352" s="409"/>
      <c r="BR352" s="409"/>
      <c r="BS352" s="409"/>
      <c r="BT352" s="409"/>
      <c r="BU352" s="409"/>
      <c r="BV352" s="409"/>
      <c r="BW352" s="409"/>
      <c r="BX352" s="409"/>
      <c r="BY352" s="409"/>
      <c r="BZ352" s="409"/>
      <c r="CA352" s="409"/>
      <c r="CB352" s="409"/>
      <c r="CC352" s="409"/>
      <c r="CD352" s="409"/>
      <c r="CE352" s="409"/>
      <c r="CF352" s="409"/>
      <c r="CG352" s="409"/>
      <c r="CH352" s="409"/>
      <c r="CI352" s="409"/>
      <c r="CJ352" s="409"/>
      <c r="CK352" s="409"/>
      <c r="CL352" s="409"/>
      <c r="CM352" s="409"/>
      <c r="CN352" s="409"/>
      <c r="CO352" s="409"/>
      <c r="CP352" s="409"/>
      <c r="CQ352" s="409"/>
      <c r="CR352" s="409"/>
      <c r="CS352" s="409"/>
      <c r="CT352" s="409"/>
      <c r="CU352" s="409"/>
      <c r="CV352" s="409"/>
      <c r="CW352" s="409"/>
      <c r="CX352" s="409"/>
      <c r="CY352" s="409"/>
      <c r="CZ352" s="409"/>
      <c r="DA352" s="409"/>
      <c r="DB352" s="409"/>
      <c r="DC352" s="409"/>
      <c r="DD352" s="409"/>
      <c r="DE352" s="409"/>
      <c r="DF352" s="409"/>
      <c r="DG352" s="409"/>
      <c r="DH352" s="409"/>
      <c r="DI352" s="409"/>
      <c r="DJ352" s="409"/>
      <c r="DK352" s="409"/>
      <c r="DL352" s="409"/>
      <c r="DM352" s="409"/>
      <c r="DN352" s="409"/>
      <c r="DO352" s="409"/>
      <c r="DP352" s="409"/>
      <c r="DQ352" s="409"/>
      <c r="DR352" s="409"/>
      <c r="DS352" s="409"/>
      <c r="DT352" s="409"/>
      <c r="DU352" s="409"/>
      <c r="DV352" s="409"/>
      <c r="DW352" s="409"/>
      <c r="DX352" s="409"/>
      <c r="DY352" s="409"/>
      <c r="DZ352" s="409"/>
      <c r="EA352" s="409"/>
      <c r="EB352" s="409"/>
      <c r="EC352" s="409"/>
      <c r="ED352" s="409"/>
      <c r="EE352" s="409"/>
      <c r="EF352" s="409"/>
      <c r="EG352" s="409"/>
      <c r="EH352" s="409"/>
      <c r="EI352" s="409"/>
      <c r="EJ352" s="409"/>
      <c r="EK352" s="409"/>
      <c r="EL352" s="409"/>
      <c r="EM352" s="409"/>
      <c r="EN352" s="409"/>
      <c r="EO352" s="409"/>
      <c r="EP352" s="409"/>
      <c r="EQ352" s="409"/>
      <c r="ER352" s="409"/>
      <c r="ES352" s="409"/>
      <c r="ET352" s="409"/>
      <c r="EU352" s="409"/>
      <c r="EV352" s="409"/>
      <c r="EW352" s="409"/>
      <c r="EX352" s="409"/>
      <c r="EY352" s="409"/>
      <c r="EZ352" s="409"/>
      <c r="FA352" s="409"/>
      <c r="FB352" s="409"/>
      <c r="FC352" s="409"/>
      <c r="FD352" s="409"/>
      <c r="FE352" s="409"/>
      <c r="FF352" s="409"/>
      <c r="FG352" s="409"/>
      <c r="FH352" s="409"/>
      <c r="FI352" s="409"/>
      <c r="FJ352" s="409"/>
      <c r="FK352" s="409"/>
      <c r="FL352" s="409"/>
      <c r="FM352" s="409"/>
      <c r="FN352" s="409"/>
      <c r="FO352" s="409"/>
      <c r="FP352" s="409"/>
      <c r="FQ352" s="409"/>
      <c r="FR352" s="409"/>
      <c r="FS352" s="409"/>
      <c r="FT352" s="409"/>
      <c r="FU352" s="409"/>
      <c r="FV352" s="409"/>
      <c r="FW352" s="409"/>
      <c r="FX352" s="409"/>
      <c r="FY352" s="409"/>
      <c r="FZ352" s="409"/>
      <c r="GA352" s="409"/>
      <c r="GB352" s="409"/>
      <c r="GC352" s="409"/>
      <c r="GD352" s="409"/>
      <c r="GE352" s="409"/>
      <c r="GF352" s="409"/>
      <c r="GG352" s="409"/>
      <c r="GH352" s="409"/>
      <c r="GI352" s="409"/>
      <c r="GJ352" s="409"/>
      <c r="GK352" s="409"/>
      <c r="GL352" s="409"/>
      <c r="GM352" s="409"/>
      <c r="GN352" s="409"/>
      <c r="GO352" s="409"/>
      <c r="GP352" s="409"/>
      <c r="GQ352" s="409"/>
      <c r="GR352" s="409"/>
      <c r="GS352" s="409"/>
      <c r="GT352" s="409"/>
      <c r="GU352" s="409"/>
      <c r="GV352" s="409"/>
      <c r="GW352" s="409"/>
      <c r="GX352" s="409"/>
      <c r="GY352" s="409"/>
      <c r="GZ352" s="409"/>
      <c r="HA352" s="409"/>
      <c r="HB352" s="409"/>
      <c r="HC352" s="409"/>
      <c r="HD352" s="409"/>
      <c r="HE352" s="409"/>
      <c r="HF352" s="409"/>
      <c r="HG352" s="409"/>
      <c r="HH352" s="409"/>
      <c r="HI352" s="409"/>
      <c r="HJ352" s="409"/>
      <c r="HK352" s="409"/>
      <c r="HL352" s="409"/>
      <c r="HM352" s="409"/>
      <c r="HN352" s="409"/>
      <c r="HO352" s="409"/>
      <c r="HP352" s="409"/>
      <c r="HQ352" s="409"/>
      <c r="HR352" s="409"/>
      <c r="HS352" s="409"/>
      <c r="HT352" s="409"/>
      <c r="HU352" s="409"/>
      <c r="HV352" s="409"/>
      <c r="HW352" s="409"/>
      <c r="HX352" s="409"/>
      <c r="HY352" s="409"/>
      <c r="HZ352" s="409"/>
      <c r="IA352" s="409"/>
      <c r="IB352" s="409"/>
      <c r="IC352" s="409"/>
      <c r="ID352" s="409"/>
      <c r="IE352" s="409"/>
      <c r="IF352" s="409"/>
      <c r="IG352" s="409"/>
      <c r="IH352" s="409"/>
      <c r="II352" s="409"/>
      <c r="IJ352" s="409"/>
      <c r="IK352" s="409"/>
      <c r="IL352" s="409"/>
      <c r="IM352" s="409"/>
      <c r="IN352" s="409"/>
      <c r="IO352" s="409"/>
      <c r="IP352" s="409"/>
      <c r="IQ352" s="409"/>
      <c r="IR352" s="409"/>
      <c r="IS352" s="409"/>
      <c r="IT352" s="409"/>
      <c r="IU352" s="409"/>
      <c r="IV352" s="409"/>
    </row>
    <row r="353" spans="1:256" s="404" customFormat="1" ht="30">
      <c r="A353" s="67">
        <v>344</v>
      </c>
      <c r="B353" s="493" t="s">
        <v>5005</v>
      </c>
      <c r="C353" s="491" t="s">
        <v>1584</v>
      </c>
      <c r="D353" s="494" t="s">
        <v>317</v>
      </c>
      <c r="E353" s="456" t="s">
        <v>5593</v>
      </c>
      <c r="F353" s="456" t="s">
        <v>1706</v>
      </c>
      <c r="G353" s="456" t="s">
        <v>5630</v>
      </c>
      <c r="H353" s="456" t="s">
        <v>5983</v>
      </c>
      <c r="I353" s="456" t="s">
        <v>311</v>
      </c>
      <c r="J353" s="435"/>
      <c r="K353" s="435"/>
      <c r="L353" s="338"/>
      <c r="M353" s="405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9"/>
      <c r="AA353" s="409"/>
      <c r="AB353" s="409"/>
      <c r="AC353" s="409"/>
      <c r="AD353" s="409"/>
      <c r="AE353" s="409"/>
      <c r="AF353" s="409"/>
      <c r="AG353" s="409"/>
      <c r="AH353" s="409"/>
      <c r="AI353" s="409"/>
      <c r="AJ353" s="409"/>
      <c r="AK353" s="409"/>
      <c r="AL353" s="409"/>
      <c r="AM353" s="409"/>
      <c r="AN353" s="409"/>
      <c r="AO353" s="409"/>
      <c r="AP353" s="409"/>
      <c r="AQ353" s="409"/>
      <c r="AR353" s="409"/>
      <c r="AS353" s="409"/>
      <c r="AT353" s="409"/>
      <c r="AU353" s="409"/>
      <c r="AV353" s="409"/>
      <c r="AW353" s="409"/>
      <c r="AX353" s="409"/>
      <c r="AY353" s="409"/>
      <c r="AZ353" s="409"/>
      <c r="BA353" s="409"/>
      <c r="BB353" s="409"/>
      <c r="BC353" s="409"/>
      <c r="BD353" s="409"/>
      <c r="BE353" s="409"/>
      <c r="BF353" s="409"/>
      <c r="BG353" s="409"/>
      <c r="BH353" s="409"/>
      <c r="BI353" s="409"/>
      <c r="BJ353" s="409"/>
      <c r="BK353" s="409"/>
      <c r="BL353" s="409"/>
      <c r="BM353" s="409"/>
      <c r="BN353" s="409"/>
      <c r="BO353" s="409"/>
      <c r="BP353" s="409"/>
      <c r="BQ353" s="409"/>
      <c r="BR353" s="409"/>
      <c r="BS353" s="409"/>
      <c r="BT353" s="409"/>
      <c r="BU353" s="409"/>
      <c r="BV353" s="409"/>
      <c r="BW353" s="409"/>
      <c r="BX353" s="409"/>
      <c r="BY353" s="409"/>
      <c r="BZ353" s="409"/>
      <c r="CA353" s="409"/>
      <c r="CB353" s="409"/>
      <c r="CC353" s="409"/>
      <c r="CD353" s="409"/>
      <c r="CE353" s="409"/>
      <c r="CF353" s="409"/>
      <c r="CG353" s="409"/>
      <c r="CH353" s="409"/>
      <c r="CI353" s="409"/>
      <c r="CJ353" s="409"/>
      <c r="CK353" s="409"/>
      <c r="CL353" s="409"/>
      <c r="CM353" s="409"/>
      <c r="CN353" s="409"/>
      <c r="CO353" s="409"/>
      <c r="CP353" s="409"/>
      <c r="CQ353" s="409"/>
      <c r="CR353" s="409"/>
      <c r="CS353" s="409"/>
      <c r="CT353" s="409"/>
      <c r="CU353" s="409"/>
      <c r="CV353" s="409"/>
      <c r="CW353" s="409"/>
      <c r="CX353" s="409"/>
      <c r="CY353" s="409"/>
      <c r="CZ353" s="409"/>
      <c r="DA353" s="409"/>
      <c r="DB353" s="409"/>
      <c r="DC353" s="409"/>
      <c r="DD353" s="409"/>
      <c r="DE353" s="409"/>
      <c r="DF353" s="409"/>
      <c r="DG353" s="409"/>
      <c r="DH353" s="409"/>
      <c r="DI353" s="409"/>
      <c r="DJ353" s="409"/>
      <c r="DK353" s="409"/>
      <c r="DL353" s="409"/>
      <c r="DM353" s="409"/>
      <c r="DN353" s="409"/>
      <c r="DO353" s="409"/>
      <c r="DP353" s="409"/>
      <c r="DQ353" s="409"/>
      <c r="DR353" s="409"/>
      <c r="DS353" s="409"/>
      <c r="DT353" s="409"/>
      <c r="DU353" s="409"/>
      <c r="DV353" s="409"/>
      <c r="DW353" s="409"/>
      <c r="DX353" s="409"/>
      <c r="DY353" s="409"/>
      <c r="DZ353" s="409"/>
      <c r="EA353" s="409"/>
      <c r="EB353" s="409"/>
      <c r="EC353" s="409"/>
      <c r="ED353" s="409"/>
      <c r="EE353" s="409"/>
      <c r="EF353" s="409"/>
      <c r="EG353" s="409"/>
      <c r="EH353" s="409"/>
      <c r="EI353" s="409"/>
      <c r="EJ353" s="409"/>
      <c r="EK353" s="409"/>
      <c r="EL353" s="409"/>
      <c r="EM353" s="409"/>
      <c r="EN353" s="409"/>
      <c r="EO353" s="409"/>
      <c r="EP353" s="409"/>
      <c r="EQ353" s="409"/>
      <c r="ER353" s="409"/>
      <c r="ES353" s="409"/>
      <c r="ET353" s="409"/>
      <c r="EU353" s="409"/>
      <c r="EV353" s="409"/>
      <c r="EW353" s="409"/>
      <c r="EX353" s="409"/>
      <c r="EY353" s="409"/>
      <c r="EZ353" s="409"/>
      <c r="FA353" s="409"/>
      <c r="FB353" s="409"/>
      <c r="FC353" s="409"/>
      <c r="FD353" s="409"/>
      <c r="FE353" s="409"/>
      <c r="FF353" s="409"/>
      <c r="FG353" s="409"/>
      <c r="FH353" s="409"/>
      <c r="FI353" s="409"/>
      <c r="FJ353" s="409"/>
      <c r="FK353" s="409"/>
      <c r="FL353" s="409"/>
      <c r="FM353" s="409"/>
      <c r="FN353" s="409"/>
      <c r="FO353" s="409"/>
      <c r="FP353" s="409"/>
      <c r="FQ353" s="409"/>
      <c r="FR353" s="409"/>
      <c r="FS353" s="409"/>
      <c r="FT353" s="409"/>
      <c r="FU353" s="409"/>
      <c r="FV353" s="409"/>
      <c r="FW353" s="409"/>
      <c r="FX353" s="409"/>
      <c r="FY353" s="409"/>
      <c r="FZ353" s="409"/>
      <c r="GA353" s="409"/>
      <c r="GB353" s="409"/>
      <c r="GC353" s="409"/>
      <c r="GD353" s="409"/>
      <c r="GE353" s="409"/>
      <c r="GF353" s="409"/>
      <c r="GG353" s="409"/>
      <c r="GH353" s="409"/>
      <c r="GI353" s="409"/>
      <c r="GJ353" s="409"/>
      <c r="GK353" s="409"/>
      <c r="GL353" s="409"/>
      <c r="GM353" s="409"/>
      <c r="GN353" s="409"/>
      <c r="GO353" s="409"/>
      <c r="GP353" s="409"/>
      <c r="GQ353" s="409"/>
      <c r="GR353" s="409"/>
      <c r="GS353" s="409"/>
      <c r="GT353" s="409"/>
      <c r="GU353" s="409"/>
      <c r="GV353" s="409"/>
      <c r="GW353" s="409"/>
      <c r="GX353" s="409"/>
      <c r="GY353" s="409"/>
      <c r="GZ353" s="409"/>
      <c r="HA353" s="409"/>
      <c r="HB353" s="409"/>
      <c r="HC353" s="409"/>
      <c r="HD353" s="409"/>
      <c r="HE353" s="409"/>
      <c r="HF353" s="409"/>
      <c r="HG353" s="409"/>
      <c r="HH353" s="409"/>
      <c r="HI353" s="409"/>
      <c r="HJ353" s="409"/>
      <c r="HK353" s="409"/>
      <c r="HL353" s="409"/>
      <c r="HM353" s="409"/>
      <c r="HN353" s="409"/>
      <c r="HO353" s="409"/>
      <c r="HP353" s="409"/>
      <c r="HQ353" s="409"/>
      <c r="HR353" s="409"/>
      <c r="HS353" s="409"/>
      <c r="HT353" s="409"/>
      <c r="HU353" s="409"/>
      <c r="HV353" s="409"/>
      <c r="HW353" s="409"/>
      <c r="HX353" s="409"/>
      <c r="HY353" s="409"/>
      <c r="HZ353" s="409"/>
      <c r="IA353" s="409"/>
      <c r="IB353" s="409"/>
      <c r="IC353" s="409"/>
      <c r="ID353" s="409"/>
      <c r="IE353" s="409"/>
      <c r="IF353" s="409"/>
      <c r="IG353" s="409"/>
      <c r="IH353" s="409"/>
      <c r="II353" s="409"/>
      <c r="IJ353" s="409"/>
      <c r="IK353" s="409"/>
      <c r="IL353" s="409"/>
      <c r="IM353" s="409"/>
      <c r="IN353" s="409"/>
      <c r="IO353" s="409"/>
      <c r="IP353" s="409"/>
      <c r="IQ353" s="409"/>
      <c r="IR353" s="409"/>
      <c r="IS353" s="409"/>
      <c r="IT353" s="409"/>
      <c r="IU353" s="409"/>
      <c r="IV353" s="409"/>
    </row>
    <row r="354" spans="1:256" s="404" customFormat="1" ht="30">
      <c r="A354" s="65">
        <v>345</v>
      </c>
      <c r="B354" s="493" t="s">
        <v>5005</v>
      </c>
      <c r="C354" s="491" t="s">
        <v>1584</v>
      </c>
      <c r="D354" s="494" t="s">
        <v>1580</v>
      </c>
      <c r="E354" s="456" t="s">
        <v>964</v>
      </c>
      <c r="F354" s="456" t="s">
        <v>1641</v>
      </c>
      <c r="G354" s="456" t="s">
        <v>5631</v>
      </c>
      <c r="H354" s="456" t="s">
        <v>5984</v>
      </c>
      <c r="I354" s="456" t="s">
        <v>311</v>
      </c>
      <c r="J354" s="435"/>
      <c r="K354" s="435"/>
      <c r="L354" s="338"/>
      <c r="M354" s="405"/>
      <c r="N354" s="409"/>
      <c r="O354" s="409"/>
      <c r="P354" s="409"/>
      <c r="Q354" s="409"/>
      <c r="R354" s="409"/>
      <c r="S354" s="409"/>
      <c r="T354" s="409"/>
      <c r="U354" s="409"/>
      <c r="V354" s="409"/>
      <c r="W354" s="409"/>
      <c r="X354" s="409"/>
      <c r="Y354" s="409"/>
      <c r="Z354" s="409"/>
      <c r="AA354" s="409"/>
      <c r="AB354" s="409"/>
      <c r="AC354" s="409"/>
      <c r="AD354" s="409"/>
      <c r="AE354" s="409"/>
      <c r="AF354" s="409"/>
      <c r="AG354" s="409"/>
      <c r="AH354" s="409"/>
      <c r="AI354" s="409"/>
      <c r="AJ354" s="409"/>
      <c r="AK354" s="409"/>
      <c r="AL354" s="409"/>
      <c r="AM354" s="409"/>
      <c r="AN354" s="409"/>
      <c r="AO354" s="409"/>
      <c r="AP354" s="409"/>
      <c r="AQ354" s="409"/>
      <c r="AR354" s="409"/>
      <c r="AS354" s="409"/>
      <c r="AT354" s="409"/>
      <c r="AU354" s="409"/>
      <c r="AV354" s="409"/>
      <c r="AW354" s="409"/>
      <c r="AX354" s="409"/>
      <c r="AY354" s="409"/>
      <c r="AZ354" s="409"/>
      <c r="BA354" s="409"/>
      <c r="BB354" s="409"/>
      <c r="BC354" s="409"/>
      <c r="BD354" s="409"/>
      <c r="BE354" s="409"/>
      <c r="BF354" s="409"/>
      <c r="BG354" s="409"/>
      <c r="BH354" s="409"/>
      <c r="BI354" s="409"/>
      <c r="BJ354" s="409"/>
      <c r="BK354" s="409"/>
      <c r="BL354" s="409"/>
      <c r="BM354" s="409"/>
      <c r="BN354" s="409"/>
      <c r="BO354" s="409"/>
      <c r="BP354" s="409"/>
      <c r="BQ354" s="409"/>
      <c r="BR354" s="409"/>
      <c r="BS354" s="409"/>
      <c r="BT354" s="409"/>
      <c r="BU354" s="409"/>
      <c r="BV354" s="409"/>
      <c r="BW354" s="409"/>
      <c r="BX354" s="409"/>
      <c r="BY354" s="409"/>
      <c r="BZ354" s="409"/>
      <c r="CA354" s="409"/>
      <c r="CB354" s="409"/>
      <c r="CC354" s="409"/>
      <c r="CD354" s="409"/>
      <c r="CE354" s="409"/>
      <c r="CF354" s="409"/>
      <c r="CG354" s="409"/>
      <c r="CH354" s="409"/>
      <c r="CI354" s="409"/>
      <c r="CJ354" s="409"/>
      <c r="CK354" s="409"/>
      <c r="CL354" s="409"/>
      <c r="CM354" s="409"/>
      <c r="CN354" s="409"/>
      <c r="CO354" s="409"/>
      <c r="CP354" s="409"/>
      <c r="CQ354" s="409"/>
      <c r="CR354" s="409"/>
      <c r="CS354" s="409"/>
      <c r="CT354" s="409"/>
      <c r="CU354" s="409"/>
      <c r="CV354" s="409"/>
      <c r="CW354" s="409"/>
      <c r="CX354" s="409"/>
      <c r="CY354" s="409"/>
      <c r="CZ354" s="409"/>
      <c r="DA354" s="409"/>
      <c r="DB354" s="409"/>
      <c r="DC354" s="409"/>
      <c r="DD354" s="409"/>
      <c r="DE354" s="409"/>
      <c r="DF354" s="409"/>
      <c r="DG354" s="409"/>
      <c r="DH354" s="409"/>
      <c r="DI354" s="409"/>
      <c r="DJ354" s="409"/>
      <c r="DK354" s="409"/>
      <c r="DL354" s="409"/>
      <c r="DM354" s="409"/>
      <c r="DN354" s="409"/>
      <c r="DO354" s="409"/>
      <c r="DP354" s="409"/>
      <c r="DQ354" s="409"/>
      <c r="DR354" s="409"/>
      <c r="DS354" s="409"/>
      <c r="DT354" s="409"/>
      <c r="DU354" s="409"/>
      <c r="DV354" s="409"/>
      <c r="DW354" s="409"/>
      <c r="DX354" s="409"/>
      <c r="DY354" s="409"/>
      <c r="DZ354" s="409"/>
      <c r="EA354" s="409"/>
      <c r="EB354" s="409"/>
      <c r="EC354" s="409"/>
      <c r="ED354" s="409"/>
      <c r="EE354" s="409"/>
      <c r="EF354" s="409"/>
      <c r="EG354" s="409"/>
      <c r="EH354" s="409"/>
      <c r="EI354" s="409"/>
      <c r="EJ354" s="409"/>
      <c r="EK354" s="409"/>
      <c r="EL354" s="409"/>
      <c r="EM354" s="409"/>
      <c r="EN354" s="409"/>
      <c r="EO354" s="409"/>
      <c r="EP354" s="409"/>
      <c r="EQ354" s="409"/>
      <c r="ER354" s="409"/>
      <c r="ES354" s="409"/>
      <c r="ET354" s="409"/>
      <c r="EU354" s="409"/>
      <c r="EV354" s="409"/>
      <c r="EW354" s="409"/>
      <c r="EX354" s="409"/>
      <c r="EY354" s="409"/>
      <c r="EZ354" s="409"/>
      <c r="FA354" s="409"/>
      <c r="FB354" s="409"/>
      <c r="FC354" s="409"/>
      <c r="FD354" s="409"/>
      <c r="FE354" s="409"/>
      <c r="FF354" s="409"/>
      <c r="FG354" s="409"/>
      <c r="FH354" s="409"/>
      <c r="FI354" s="409"/>
      <c r="FJ354" s="409"/>
      <c r="FK354" s="409"/>
      <c r="FL354" s="409"/>
      <c r="FM354" s="409"/>
      <c r="FN354" s="409"/>
      <c r="FO354" s="409"/>
      <c r="FP354" s="409"/>
      <c r="FQ354" s="409"/>
      <c r="FR354" s="409"/>
      <c r="FS354" s="409"/>
      <c r="FT354" s="409"/>
      <c r="FU354" s="409"/>
      <c r="FV354" s="409"/>
      <c r="FW354" s="409"/>
      <c r="FX354" s="409"/>
      <c r="FY354" s="409"/>
      <c r="FZ354" s="409"/>
      <c r="GA354" s="409"/>
      <c r="GB354" s="409"/>
      <c r="GC354" s="409"/>
      <c r="GD354" s="409"/>
      <c r="GE354" s="409"/>
      <c r="GF354" s="409"/>
      <c r="GG354" s="409"/>
      <c r="GH354" s="409"/>
      <c r="GI354" s="409"/>
      <c r="GJ354" s="409"/>
      <c r="GK354" s="409"/>
      <c r="GL354" s="409"/>
      <c r="GM354" s="409"/>
      <c r="GN354" s="409"/>
      <c r="GO354" s="409"/>
      <c r="GP354" s="409"/>
      <c r="GQ354" s="409"/>
      <c r="GR354" s="409"/>
      <c r="GS354" s="409"/>
      <c r="GT354" s="409"/>
      <c r="GU354" s="409"/>
      <c r="GV354" s="409"/>
      <c r="GW354" s="409"/>
      <c r="GX354" s="409"/>
      <c r="GY354" s="409"/>
      <c r="GZ354" s="409"/>
      <c r="HA354" s="409"/>
      <c r="HB354" s="409"/>
      <c r="HC354" s="409"/>
      <c r="HD354" s="409"/>
      <c r="HE354" s="409"/>
      <c r="HF354" s="409"/>
      <c r="HG354" s="409"/>
      <c r="HH354" s="409"/>
      <c r="HI354" s="409"/>
      <c r="HJ354" s="409"/>
      <c r="HK354" s="409"/>
      <c r="HL354" s="409"/>
      <c r="HM354" s="409"/>
      <c r="HN354" s="409"/>
      <c r="HO354" s="409"/>
      <c r="HP354" s="409"/>
      <c r="HQ354" s="409"/>
      <c r="HR354" s="409"/>
      <c r="HS354" s="409"/>
      <c r="HT354" s="409"/>
      <c r="HU354" s="409"/>
      <c r="HV354" s="409"/>
      <c r="HW354" s="409"/>
      <c r="HX354" s="409"/>
      <c r="HY354" s="409"/>
      <c r="HZ354" s="409"/>
      <c r="IA354" s="409"/>
      <c r="IB354" s="409"/>
      <c r="IC354" s="409"/>
      <c r="ID354" s="409"/>
      <c r="IE354" s="409"/>
      <c r="IF354" s="409"/>
      <c r="IG354" s="409"/>
      <c r="IH354" s="409"/>
      <c r="II354" s="409"/>
      <c r="IJ354" s="409"/>
      <c r="IK354" s="409"/>
      <c r="IL354" s="409"/>
      <c r="IM354" s="409"/>
      <c r="IN354" s="409"/>
      <c r="IO354" s="409"/>
      <c r="IP354" s="409"/>
      <c r="IQ354" s="409"/>
      <c r="IR354" s="409"/>
      <c r="IS354" s="409"/>
      <c r="IT354" s="409"/>
      <c r="IU354" s="409"/>
      <c r="IV354" s="409"/>
    </row>
    <row r="355" spans="1:256" s="404" customFormat="1" ht="30">
      <c r="A355" s="67">
        <v>346</v>
      </c>
      <c r="B355" s="493" t="s">
        <v>5005</v>
      </c>
      <c r="C355" s="491" t="s">
        <v>1584</v>
      </c>
      <c r="D355" s="494" t="s">
        <v>1647</v>
      </c>
      <c r="E355" s="456" t="s">
        <v>5632</v>
      </c>
      <c r="F355" s="456" t="s">
        <v>5633</v>
      </c>
      <c r="G355" s="456" t="s">
        <v>5634</v>
      </c>
      <c r="H355" s="456" t="s">
        <v>5985</v>
      </c>
      <c r="I355" s="456" t="s">
        <v>311</v>
      </c>
      <c r="J355" s="435"/>
      <c r="K355" s="435"/>
      <c r="L355" s="338"/>
      <c r="M355" s="405"/>
      <c r="N355" s="409"/>
      <c r="O355" s="409"/>
      <c r="P355" s="409"/>
      <c r="Q355" s="409"/>
      <c r="R355" s="409"/>
      <c r="S355" s="409"/>
      <c r="T355" s="409"/>
      <c r="U355" s="409"/>
      <c r="V355" s="409"/>
      <c r="W355" s="409"/>
      <c r="X355" s="409"/>
      <c r="Y355" s="409"/>
      <c r="Z355" s="409"/>
      <c r="AA355" s="409"/>
      <c r="AB355" s="409"/>
      <c r="AC355" s="409"/>
      <c r="AD355" s="409"/>
      <c r="AE355" s="409"/>
      <c r="AF355" s="409"/>
      <c r="AG355" s="409"/>
      <c r="AH355" s="409"/>
      <c r="AI355" s="409"/>
      <c r="AJ355" s="409"/>
      <c r="AK355" s="409"/>
      <c r="AL355" s="409"/>
      <c r="AM355" s="409"/>
      <c r="AN355" s="409"/>
      <c r="AO355" s="409"/>
      <c r="AP355" s="409"/>
      <c r="AQ355" s="409"/>
      <c r="AR355" s="409"/>
      <c r="AS355" s="409"/>
      <c r="AT355" s="409"/>
      <c r="AU355" s="409"/>
      <c r="AV355" s="409"/>
      <c r="AW355" s="409"/>
      <c r="AX355" s="409"/>
      <c r="AY355" s="409"/>
      <c r="AZ355" s="409"/>
      <c r="BA355" s="409"/>
      <c r="BB355" s="409"/>
      <c r="BC355" s="409"/>
      <c r="BD355" s="409"/>
      <c r="BE355" s="409"/>
      <c r="BF355" s="409"/>
      <c r="BG355" s="409"/>
      <c r="BH355" s="409"/>
      <c r="BI355" s="409"/>
      <c r="BJ355" s="409"/>
      <c r="BK355" s="409"/>
      <c r="BL355" s="409"/>
      <c r="BM355" s="409"/>
      <c r="BN355" s="409"/>
      <c r="BO355" s="409"/>
      <c r="BP355" s="409"/>
      <c r="BQ355" s="409"/>
      <c r="BR355" s="409"/>
      <c r="BS355" s="409"/>
      <c r="BT355" s="409"/>
      <c r="BU355" s="409"/>
      <c r="BV355" s="409"/>
      <c r="BW355" s="409"/>
      <c r="BX355" s="409"/>
      <c r="BY355" s="409"/>
      <c r="BZ355" s="409"/>
      <c r="CA355" s="409"/>
      <c r="CB355" s="409"/>
      <c r="CC355" s="409"/>
      <c r="CD355" s="409"/>
      <c r="CE355" s="409"/>
      <c r="CF355" s="409"/>
      <c r="CG355" s="409"/>
      <c r="CH355" s="409"/>
      <c r="CI355" s="409"/>
      <c r="CJ355" s="409"/>
      <c r="CK355" s="409"/>
      <c r="CL355" s="409"/>
      <c r="CM355" s="409"/>
      <c r="CN355" s="409"/>
      <c r="CO355" s="409"/>
      <c r="CP355" s="409"/>
      <c r="CQ355" s="409"/>
      <c r="CR355" s="409"/>
      <c r="CS355" s="409"/>
      <c r="CT355" s="409"/>
      <c r="CU355" s="409"/>
      <c r="CV355" s="409"/>
      <c r="CW355" s="409"/>
      <c r="CX355" s="409"/>
      <c r="CY355" s="409"/>
      <c r="CZ355" s="409"/>
      <c r="DA355" s="409"/>
      <c r="DB355" s="409"/>
      <c r="DC355" s="409"/>
      <c r="DD355" s="409"/>
      <c r="DE355" s="409"/>
      <c r="DF355" s="409"/>
      <c r="DG355" s="409"/>
      <c r="DH355" s="409"/>
      <c r="DI355" s="409"/>
      <c r="DJ355" s="409"/>
      <c r="DK355" s="409"/>
      <c r="DL355" s="409"/>
      <c r="DM355" s="409"/>
      <c r="DN355" s="409"/>
      <c r="DO355" s="409"/>
      <c r="DP355" s="409"/>
      <c r="DQ355" s="409"/>
      <c r="DR355" s="409"/>
      <c r="DS355" s="409"/>
      <c r="DT355" s="409"/>
      <c r="DU355" s="409"/>
      <c r="DV355" s="409"/>
      <c r="DW355" s="409"/>
      <c r="DX355" s="409"/>
      <c r="DY355" s="409"/>
      <c r="DZ355" s="409"/>
      <c r="EA355" s="409"/>
      <c r="EB355" s="409"/>
      <c r="EC355" s="409"/>
      <c r="ED355" s="409"/>
      <c r="EE355" s="409"/>
      <c r="EF355" s="409"/>
      <c r="EG355" s="409"/>
      <c r="EH355" s="409"/>
      <c r="EI355" s="409"/>
      <c r="EJ355" s="409"/>
      <c r="EK355" s="409"/>
      <c r="EL355" s="409"/>
      <c r="EM355" s="409"/>
      <c r="EN355" s="409"/>
      <c r="EO355" s="409"/>
      <c r="EP355" s="409"/>
      <c r="EQ355" s="409"/>
      <c r="ER355" s="409"/>
      <c r="ES355" s="409"/>
      <c r="ET355" s="409"/>
      <c r="EU355" s="409"/>
      <c r="EV355" s="409"/>
      <c r="EW355" s="409"/>
      <c r="EX355" s="409"/>
      <c r="EY355" s="409"/>
      <c r="EZ355" s="409"/>
      <c r="FA355" s="409"/>
      <c r="FB355" s="409"/>
      <c r="FC355" s="409"/>
      <c r="FD355" s="409"/>
      <c r="FE355" s="409"/>
      <c r="FF355" s="409"/>
      <c r="FG355" s="409"/>
      <c r="FH355" s="409"/>
      <c r="FI355" s="409"/>
      <c r="FJ355" s="409"/>
      <c r="FK355" s="409"/>
      <c r="FL355" s="409"/>
      <c r="FM355" s="409"/>
      <c r="FN355" s="409"/>
      <c r="FO355" s="409"/>
      <c r="FP355" s="409"/>
      <c r="FQ355" s="409"/>
      <c r="FR355" s="409"/>
      <c r="FS355" s="409"/>
      <c r="FT355" s="409"/>
      <c r="FU355" s="409"/>
      <c r="FV355" s="409"/>
      <c r="FW355" s="409"/>
      <c r="FX355" s="409"/>
      <c r="FY355" s="409"/>
      <c r="FZ355" s="409"/>
      <c r="GA355" s="409"/>
      <c r="GB355" s="409"/>
      <c r="GC355" s="409"/>
      <c r="GD355" s="409"/>
      <c r="GE355" s="409"/>
      <c r="GF355" s="409"/>
      <c r="GG355" s="409"/>
      <c r="GH355" s="409"/>
      <c r="GI355" s="409"/>
      <c r="GJ355" s="409"/>
      <c r="GK355" s="409"/>
      <c r="GL355" s="409"/>
      <c r="GM355" s="409"/>
      <c r="GN355" s="409"/>
      <c r="GO355" s="409"/>
      <c r="GP355" s="409"/>
      <c r="GQ355" s="409"/>
      <c r="GR355" s="409"/>
      <c r="GS355" s="409"/>
      <c r="GT355" s="409"/>
      <c r="GU355" s="409"/>
      <c r="GV355" s="409"/>
      <c r="GW355" s="409"/>
      <c r="GX355" s="409"/>
      <c r="GY355" s="409"/>
      <c r="GZ355" s="409"/>
      <c r="HA355" s="409"/>
      <c r="HB355" s="409"/>
      <c r="HC355" s="409"/>
      <c r="HD355" s="409"/>
      <c r="HE355" s="409"/>
      <c r="HF355" s="409"/>
      <c r="HG355" s="409"/>
      <c r="HH355" s="409"/>
      <c r="HI355" s="409"/>
      <c r="HJ355" s="409"/>
      <c r="HK355" s="409"/>
      <c r="HL355" s="409"/>
      <c r="HM355" s="409"/>
      <c r="HN355" s="409"/>
      <c r="HO355" s="409"/>
      <c r="HP355" s="409"/>
      <c r="HQ355" s="409"/>
      <c r="HR355" s="409"/>
      <c r="HS355" s="409"/>
      <c r="HT355" s="409"/>
      <c r="HU355" s="409"/>
      <c r="HV355" s="409"/>
      <c r="HW355" s="409"/>
      <c r="HX355" s="409"/>
      <c r="HY355" s="409"/>
      <c r="HZ355" s="409"/>
      <c r="IA355" s="409"/>
      <c r="IB355" s="409"/>
      <c r="IC355" s="409"/>
      <c r="ID355" s="409"/>
      <c r="IE355" s="409"/>
      <c r="IF355" s="409"/>
      <c r="IG355" s="409"/>
      <c r="IH355" s="409"/>
      <c r="II355" s="409"/>
      <c r="IJ355" s="409"/>
      <c r="IK355" s="409"/>
      <c r="IL355" s="409"/>
      <c r="IM355" s="409"/>
      <c r="IN355" s="409"/>
      <c r="IO355" s="409"/>
      <c r="IP355" s="409"/>
      <c r="IQ355" s="409"/>
      <c r="IR355" s="409"/>
      <c r="IS355" s="409"/>
      <c r="IT355" s="409"/>
      <c r="IU355" s="409"/>
      <c r="IV355" s="409"/>
    </row>
    <row r="356" spans="1:256" s="404" customFormat="1" ht="30">
      <c r="A356" s="67">
        <v>347</v>
      </c>
      <c r="B356" s="493" t="s">
        <v>5005</v>
      </c>
      <c r="C356" s="491" t="s">
        <v>1584</v>
      </c>
      <c r="D356" s="494" t="s">
        <v>317</v>
      </c>
      <c r="E356" s="456" t="s">
        <v>380</v>
      </c>
      <c r="F356" s="456" t="s">
        <v>930</v>
      </c>
      <c r="G356" s="456" t="s">
        <v>5635</v>
      </c>
      <c r="H356" s="456" t="s">
        <v>5986</v>
      </c>
      <c r="I356" s="456" t="s">
        <v>311</v>
      </c>
      <c r="J356" s="435"/>
      <c r="K356" s="435"/>
      <c r="L356" s="338"/>
      <c r="M356" s="405"/>
      <c r="N356" s="409"/>
      <c r="O356" s="409"/>
      <c r="P356" s="409"/>
      <c r="Q356" s="409"/>
      <c r="R356" s="409"/>
      <c r="S356" s="409"/>
      <c r="T356" s="409"/>
      <c r="U356" s="409"/>
      <c r="V356" s="409"/>
      <c r="W356" s="409"/>
      <c r="X356" s="409"/>
      <c r="Y356" s="409"/>
      <c r="Z356" s="409"/>
      <c r="AA356" s="409"/>
      <c r="AB356" s="409"/>
      <c r="AC356" s="409"/>
      <c r="AD356" s="409"/>
      <c r="AE356" s="409"/>
      <c r="AF356" s="409"/>
      <c r="AG356" s="409"/>
      <c r="AH356" s="409"/>
      <c r="AI356" s="409"/>
      <c r="AJ356" s="409"/>
      <c r="AK356" s="409"/>
      <c r="AL356" s="409"/>
      <c r="AM356" s="409"/>
      <c r="AN356" s="409"/>
      <c r="AO356" s="409"/>
      <c r="AP356" s="409"/>
      <c r="AQ356" s="409"/>
      <c r="AR356" s="409"/>
      <c r="AS356" s="409"/>
      <c r="AT356" s="409"/>
      <c r="AU356" s="409"/>
      <c r="AV356" s="409"/>
      <c r="AW356" s="409"/>
      <c r="AX356" s="409"/>
      <c r="AY356" s="409"/>
      <c r="AZ356" s="409"/>
      <c r="BA356" s="409"/>
      <c r="BB356" s="409"/>
      <c r="BC356" s="409"/>
      <c r="BD356" s="409"/>
      <c r="BE356" s="409"/>
      <c r="BF356" s="409"/>
      <c r="BG356" s="409"/>
      <c r="BH356" s="409"/>
      <c r="BI356" s="409"/>
      <c r="BJ356" s="409"/>
      <c r="BK356" s="409"/>
      <c r="BL356" s="409"/>
      <c r="BM356" s="409"/>
      <c r="BN356" s="409"/>
      <c r="BO356" s="409"/>
      <c r="BP356" s="409"/>
      <c r="BQ356" s="409"/>
      <c r="BR356" s="409"/>
      <c r="BS356" s="409"/>
      <c r="BT356" s="409"/>
      <c r="BU356" s="409"/>
      <c r="BV356" s="409"/>
      <c r="BW356" s="409"/>
      <c r="BX356" s="409"/>
      <c r="BY356" s="409"/>
      <c r="BZ356" s="409"/>
      <c r="CA356" s="409"/>
      <c r="CB356" s="409"/>
      <c r="CC356" s="409"/>
      <c r="CD356" s="409"/>
      <c r="CE356" s="409"/>
      <c r="CF356" s="409"/>
      <c r="CG356" s="409"/>
      <c r="CH356" s="409"/>
      <c r="CI356" s="409"/>
      <c r="CJ356" s="409"/>
      <c r="CK356" s="409"/>
      <c r="CL356" s="409"/>
      <c r="CM356" s="409"/>
      <c r="CN356" s="409"/>
      <c r="CO356" s="409"/>
      <c r="CP356" s="409"/>
      <c r="CQ356" s="409"/>
      <c r="CR356" s="409"/>
      <c r="CS356" s="409"/>
      <c r="CT356" s="409"/>
      <c r="CU356" s="409"/>
      <c r="CV356" s="409"/>
      <c r="CW356" s="409"/>
      <c r="CX356" s="409"/>
      <c r="CY356" s="409"/>
      <c r="CZ356" s="409"/>
      <c r="DA356" s="409"/>
      <c r="DB356" s="409"/>
      <c r="DC356" s="409"/>
      <c r="DD356" s="409"/>
      <c r="DE356" s="409"/>
      <c r="DF356" s="409"/>
      <c r="DG356" s="409"/>
      <c r="DH356" s="409"/>
      <c r="DI356" s="409"/>
      <c r="DJ356" s="409"/>
      <c r="DK356" s="409"/>
      <c r="DL356" s="409"/>
      <c r="DM356" s="409"/>
      <c r="DN356" s="409"/>
      <c r="DO356" s="409"/>
      <c r="DP356" s="409"/>
      <c r="DQ356" s="409"/>
      <c r="DR356" s="409"/>
      <c r="DS356" s="409"/>
      <c r="DT356" s="409"/>
      <c r="DU356" s="409"/>
      <c r="DV356" s="409"/>
      <c r="DW356" s="409"/>
      <c r="DX356" s="409"/>
      <c r="DY356" s="409"/>
      <c r="DZ356" s="409"/>
      <c r="EA356" s="409"/>
      <c r="EB356" s="409"/>
      <c r="EC356" s="409"/>
      <c r="ED356" s="409"/>
      <c r="EE356" s="409"/>
      <c r="EF356" s="409"/>
      <c r="EG356" s="409"/>
      <c r="EH356" s="409"/>
      <c r="EI356" s="409"/>
      <c r="EJ356" s="409"/>
      <c r="EK356" s="409"/>
      <c r="EL356" s="409"/>
      <c r="EM356" s="409"/>
      <c r="EN356" s="409"/>
      <c r="EO356" s="409"/>
      <c r="EP356" s="409"/>
      <c r="EQ356" s="409"/>
      <c r="ER356" s="409"/>
      <c r="ES356" s="409"/>
      <c r="ET356" s="409"/>
      <c r="EU356" s="409"/>
      <c r="EV356" s="409"/>
      <c r="EW356" s="409"/>
      <c r="EX356" s="409"/>
      <c r="EY356" s="409"/>
      <c r="EZ356" s="409"/>
      <c r="FA356" s="409"/>
      <c r="FB356" s="409"/>
      <c r="FC356" s="409"/>
      <c r="FD356" s="409"/>
      <c r="FE356" s="409"/>
      <c r="FF356" s="409"/>
      <c r="FG356" s="409"/>
      <c r="FH356" s="409"/>
      <c r="FI356" s="409"/>
      <c r="FJ356" s="409"/>
      <c r="FK356" s="409"/>
      <c r="FL356" s="409"/>
      <c r="FM356" s="409"/>
      <c r="FN356" s="409"/>
      <c r="FO356" s="409"/>
      <c r="FP356" s="409"/>
      <c r="FQ356" s="409"/>
      <c r="FR356" s="409"/>
      <c r="FS356" s="409"/>
      <c r="FT356" s="409"/>
      <c r="FU356" s="409"/>
      <c r="FV356" s="409"/>
      <c r="FW356" s="409"/>
      <c r="FX356" s="409"/>
      <c r="FY356" s="409"/>
      <c r="FZ356" s="409"/>
      <c r="GA356" s="409"/>
      <c r="GB356" s="409"/>
      <c r="GC356" s="409"/>
      <c r="GD356" s="409"/>
      <c r="GE356" s="409"/>
      <c r="GF356" s="409"/>
      <c r="GG356" s="409"/>
      <c r="GH356" s="409"/>
      <c r="GI356" s="409"/>
      <c r="GJ356" s="409"/>
      <c r="GK356" s="409"/>
      <c r="GL356" s="409"/>
      <c r="GM356" s="409"/>
      <c r="GN356" s="409"/>
      <c r="GO356" s="409"/>
      <c r="GP356" s="409"/>
      <c r="GQ356" s="409"/>
      <c r="GR356" s="409"/>
      <c r="GS356" s="409"/>
      <c r="GT356" s="409"/>
      <c r="GU356" s="409"/>
      <c r="GV356" s="409"/>
      <c r="GW356" s="409"/>
      <c r="GX356" s="409"/>
      <c r="GY356" s="409"/>
      <c r="GZ356" s="409"/>
      <c r="HA356" s="409"/>
      <c r="HB356" s="409"/>
      <c r="HC356" s="409"/>
      <c r="HD356" s="409"/>
      <c r="HE356" s="409"/>
      <c r="HF356" s="409"/>
      <c r="HG356" s="409"/>
      <c r="HH356" s="409"/>
      <c r="HI356" s="409"/>
      <c r="HJ356" s="409"/>
      <c r="HK356" s="409"/>
      <c r="HL356" s="409"/>
      <c r="HM356" s="409"/>
      <c r="HN356" s="409"/>
      <c r="HO356" s="409"/>
      <c r="HP356" s="409"/>
      <c r="HQ356" s="409"/>
      <c r="HR356" s="409"/>
      <c r="HS356" s="409"/>
      <c r="HT356" s="409"/>
      <c r="HU356" s="409"/>
      <c r="HV356" s="409"/>
      <c r="HW356" s="409"/>
      <c r="HX356" s="409"/>
      <c r="HY356" s="409"/>
      <c r="HZ356" s="409"/>
      <c r="IA356" s="409"/>
      <c r="IB356" s="409"/>
      <c r="IC356" s="409"/>
      <c r="ID356" s="409"/>
      <c r="IE356" s="409"/>
      <c r="IF356" s="409"/>
      <c r="IG356" s="409"/>
      <c r="IH356" s="409"/>
      <c r="II356" s="409"/>
      <c r="IJ356" s="409"/>
      <c r="IK356" s="409"/>
      <c r="IL356" s="409"/>
      <c r="IM356" s="409"/>
      <c r="IN356" s="409"/>
      <c r="IO356" s="409"/>
      <c r="IP356" s="409"/>
      <c r="IQ356" s="409"/>
      <c r="IR356" s="409"/>
      <c r="IS356" s="409"/>
      <c r="IT356" s="409"/>
      <c r="IU356" s="409"/>
      <c r="IV356" s="409"/>
    </row>
    <row r="357" spans="1:256" s="404" customFormat="1" ht="30">
      <c r="A357" s="65">
        <v>348</v>
      </c>
      <c r="B357" s="493" t="s">
        <v>5005</v>
      </c>
      <c r="C357" s="491" t="s">
        <v>1584</v>
      </c>
      <c r="D357" s="494" t="s">
        <v>323</v>
      </c>
      <c r="E357" s="456" t="s">
        <v>5554</v>
      </c>
      <c r="F357" s="456" t="s">
        <v>922</v>
      </c>
      <c r="G357" s="456" t="s">
        <v>5555</v>
      </c>
      <c r="H357" s="456" t="s">
        <v>5941</v>
      </c>
      <c r="I357" s="456" t="s">
        <v>311</v>
      </c>
      <c r="J357" s="435"/>
      <c r="K357" s="435"/>
      <c r="L357" s="338"/>
      <c r="M357" s="405"/>
      <c r="N357" s="409"/>
      <c r="O357" s="409"/>
      <c r="P357" s="409"/>
      <c r="Q357" s="409"/>
      <c r="R357" s="409"/>
      <c r="S357" s="409"/>
      <c r="T357" s="409"/>
      <c r="U357" s="409"/>
      <c r="V357" s="409"/>
      <c r="W357" s="409"/>
      <c r="X357" s="409"/>
      <c r="Y357" s="409"/>
      <c r="Z357" s="409"/>
      <c r="AA357" s="409"/>
      <c r="AB357" s="409"/>
      <c r="AC357" s="409"/>
      <c r="AD357" s="409"/>
      <c r="AE357" s="409"/>
      <c r="AF357" s="409"/>
      <c r="AG357" s="409"/>
      <c r="AH357" s="409"/>
      <c r="AI357" s="409"/>
      <c r="AJ357" s="409"/>
      <c r="AK357" s="409"/>
      <c r="AL357" s="409"/>
      <c r="AM357" s="409"/>
      <c r="AN357" s="409"/>
      <c r="AO357" s="409"/>
      <c r="AP357" s="409"/>
      <c r="AQ357" s="409"/>
      <c r="AR357" s="409"/>
      <c r="AS357" s="409"/>
      <c r="AT357" s="409"/>
      <c r="AU357" s="409"/>
      <c r="AV357" s="409"/>
      <c r="AW357" s="409"/>
      <c r="AX357" s="409"/>
      <c r="AY357" s="409"/>
      <c r="AZ357" s="409"/>
      <c r="BA357" s="409"/>
      <c r="BB357" s="409"/>
      <c r="BC357" s="409"/>
      <c r="BD357" s="409"/>
      <c r="BE357" s="409"/>
      <c r="BF357" s="409"/>
      <c r="BG357" s="409"/>
      <c r="BH357" s="409"/>
      <c r="BI357" s="409"/>
      <c r="BJ357" s="409"/>
      <c r="BK357" s="409"/>
      <c r="BL357" s="409"/>
      <c r="BM357" s="409"/>
      <c r="BN357" s="409"/>
      <c r="BO357" s="409"/>
      <c r="BP357" s="409"/>
      <c r="BQ357" s="409"/>
      <c r="BR357" s="409"/>
      <c r="BS357" s="409"/>
      <c r="BT357" s="409"/>
      <c r="BU357" s="409"/>
      <c r="BV357" s="409"/>
      <c r="BW357" s="409"/>
      <c r="BX357" s="409"/>
      <c r="BY357" s="409"/>
      <c r="BZ357" s="409"/>
      <c r="CA357" s="409"/>
      <c r="CB357" s="409"/>
      <c r="CC357" s="409"/>
      <c r="CD357" s="409"/>
      <c r="CE357" s="409"/>
      <c r="CF357" s="409"/>
      <c r="CG357" s="409"/>
      <c r="CH357" s="409"/>
      <c r="CI357" s="409"/>
      <c r="CJ357" s="409"/>
      <c r="CK357" s="409"/>
      <c r="CL357" s="409"/>
      <c r="CM357" s="409"/>
      <c r="CN357" s="409"/>
      <c r="CO357" s="409"/>
      <c r="CP357" s="409"/>
      <c r="CQ357" s="409"/>
      <c r="CR357" s="409"/>
      <c r="CS357" s="409"/>
      <c r="CT357" s="409"/>
      <c r="CU357" s="409"/>
      <c r="CV357" s="409"/>
      <c r="CW357" s="409"/>
      <c r="CX357" s="409"/>
      <c r="CY357" s="409"/>
      <c r="CZ357" s="409"/>
      <c r="DA357" s="409"/>
      <c r="DB357" s="409"/>
      <c r="DC357" s="409"/>
      <c r="DD357" s="409"/>
      <c r="DE357" s="409"/>
      <c r="DF357" s="409"/>
      <c r="DG357" s="409"/>
      <c r="DH357" s="409"/>
      <c r="DI357" s="409"/>
      <c r="DJ357" s="409"/>
      <c r="DK357" s="409"/>
      <c r="DL357" s="409"/>
      <c r="DM357" s="409"/>
      <c r="DN357" s="409"/>
      <c r="DO357" s="409"/>
      <c r="DP357" s="409"/>
      <c r="DQ357" s="409"/>
      <c r="DR357" s="409"/>
      <c r="DS357" s="409"/>
      <c r="DT357" s="409"/>
      <c r="DU357" s="409"/>
      <c r="DV357" s="409"/>
      <c r="DW357" s="409"/>
      <c r="DX357" s="409"/>
      <c r="DY357" s="409"/>
      <c r="DZ357" s="409"/>
      <c r="EA357" s="409"/>
      <c r="EB357" s="409"/>
      <c r="EC357" s="409"/>
      <c r="ED357" s="409"/>
      <c r="EE357" s="409"/>
      <c r="EF357" s="409"/>
      <c r="EG357" s="409"/>
      <c r="EH357" s="409"/>
      <c r="EI357" s="409"/>
      <c r="EJ357" s="409"/>
      <c r="EK357" s="409"/>
      <c r="EL357" s="409"/>
      <c r="EM357" s="409"/>
      <c r="EN357" s="409"/>
      <c r="EO357" s="409"/>
      <c r="EP357" s="409"/>
      <c r="EQ357" s="409"/>
      <c r="ER357" s="409"/>
      <c r="ES357" s="409"/>
      <c r="ET357" s="409"/>
      <c r="EU357" s="409"/>
      <c r="EV357" s="409"/>
      <c r="EW357" s="409"/>
      <c r="EX357" s="409"/>
      <c r="EY357" s="409"/>
      <c r="EZ357" s="409"/>
      <c r="FA357" s="409"/>
      <c r="FB357" s="409"/>
      <c r="FC357" s="409"/>
      <c r="FD357" s="409"/>
      <c r="FE357" s="409"/>
      <c r="FF357" s="409"/>
      <c r="FG357" s="409"/>
      <c r="FH357" s="409"/>
      <c r="FI357" s="409"/>
      <c r="FJ357" s="409"/>
      <c r="FK357" s="409"/>
      <c r="FL357" s="409"/>
      <c r="FM357" s="409"/>
      <c r="FN357" s="409"/>
      <c r="FO357" s="409"/>
      <c r="FP357" s="409"/>
      <c r="FQ357" s="409"/>
      <c r="FR357" s="409"/>
      <c r="FS357" s="409"/>
      <c r="FT357" s="409"/>
      <c r="FU357" s="409"/>
      <c r="FV357" s="409"/>
      <c r="FW357" s="409"/>
      <c r="FX357" s="409"/>
      <c r="FY357" s="409"/>
      <c r="FZ357" s="409"/>
      <c r="GA357" s="409"/>
      <c r="GB357" s="409"/>
      <c r="GC357" s="409"/>
      <c r="GD357" s="409"/>
      <c r="GE357" s="409"/>
      <c r="GF357" s="409"/>
      <c r="GG357" s="409"/>
      <c r="GH357" s="409"/>
      <c r="GI357" s="409"/>
      <c r="GJ357" s="409"/>
      <c r="GK357" s="409"/>
      <c r="GL357" s="409"/>
      <c r="GM357" s="409"/>
      <c r="GN357" s="409"/>
      <c r="GO357" s="409"/>
      <c r="GP357" s="409"/>
      <c r="GQ357" s="409"/>
      <c r="GR357" s="409"/>
      <c r="GS357" s="409"/>
      <c r="GT357" s="409"/>
      <c r="GU357" s="409"/>
      <c r="GV357" s="409"/>
      <c r="GW357" s="409"/>
      <c r="GX357" s="409"/>
      <c r="GY357" s="409"/>
      <c r="GZ357" s="409"/>
      <c r="HA357" s="409"/>
      <c r="HB357" s="409"/>
      <c r="HC357" s="409"/>
      <c r="HD357" s="409"/>
      <c r="HE357" s="409"/>
      <c r="HF357" s="409"/>
      <c r="HG357" s="409"/>
      <c r="HH357" s="409"/>
      <c r="HI357" s="409"/>
      <c r="HJ357" s="409"/>
      <c r="HK357" s="409"/>
      <c r="HL357" s="409"/>
      <c r="HM357" s="409"/>
      <c r="HN357" s="409"/>
      <c r="HO357" s="409"/>
      <c r="HP357" s="409"/>
      <c r="HQ357" s="409"/>
      <c r="HR357" s="409"/>
      <c r="HS357" s="409"/>
      <c r="HT357" s="409"/>
      <c r="HU357" s="409"/>
      <c r="HV357" s="409"/>
      <c r="HW357" s="409"/>
      <c r="HX357" s="409"/>
      <c r="HY357" s="409"/>
      <c r="HZ357" s="409"/>
      <c r="IA357" s="409"/>
      <c r="IB357" s="409"/>
      <c r="IC357" s="409"/>
      <c r="ID357" s="409"/>
      <c r="IE357" s="409"/>
      <c r="IF357" s="409"/>
      <c r="IG357" s="409"/>
      <c r="IH357" s="409"/>
      <c r="II357" s="409"/>
      <c r="IJ357" s="409"/>
      <c r="IK357" s="409"/>
      <c r="IL357" s="409"/>
      <c r="IM357" s="409"/>
      <c r="IN357" s="409"/>
      <c r="IO357" s="409"/>
      <c r="IP357" s="409"/>
      <c r="IQ357" s="409"/>
      <c r="IR357" s="409"/>
      <c r="IS357" s="409"/>
      <c r="IT357" s="409"/>
      <c r="IU357" s="409"/>
      <c r="IV357" s="409"/>
    </row>
    <row r="358" spans="1:256" s="404" customFormat="1" ht="30">
      <c r="A358" s="67">
        <v>349</v>
      </c>
      <c r="B358" s="493" t="s">
        <v>5005</v>
      </c>
      <c r="C358" s="491" t="s">
        <v>1584</v>
      </c>
      <c r="D358" s="494" t="s">
        <v>1608</v>
      </c>
      <c r="E358" s="456" t="s">
        <v>1590</v>
      </c>
      <c r="F358" s="456" t="s">
        <v>355</v>
      </c>
      <c r="G358" s="456" t="s">
        <v>5636</v>
      </c>
      <c r="H358" s="456" t="s">
        <v>5987</v>
      </c>
      <c r="I358" s="456" t="s">
        <v>311</v>
      </c>
      <c r="J358" s="435"/>
      <c r="K358" s="435"/>
      <c r="L358" s="338"/>
      <c r="M358" s="405"/>
      <c r="N358" s="409"/>
      <c r="O358" s="409"/>
      <c r="P358" s="409"/>
      <c r="Q358" s="409"/>
      <c r="R358" s="409"/>
      <c r="S358" s="409"/>
      <c r="T358" s="409"/>
      <c r="U358" s="409"/>
      <c r="V358" s="409"/>
      <c r="W358" s="409"/>
      <c r="X358" s="409"/>
      <c r="Y358" s="409"/>
      <c r="Z358" s="409"/>
      <c r="AA358" s="409"/>
      <c r="AB358" s="409"/>
      <c r="AC358" s="409"/>
      <c r="AD358" s="409"/>
      <c r="AE358" s="409"/>
      <c r="AF358" s="409"/>
      <c r="AG358" s="409"/>
      <c r="AH358" s="409"/>
      <c r="AI358" s="409"/>
      <c r="AJ358" s="409"/>
      <c r="AK358" s="409"/>
      <c r="AL358" s="409"/>
      <c r="AM358" s="409"/>
      <c r="AN358" s="409"/>
      <c r="AO358" s="409"/>
      <c r="AP358" s="409"/>
      <c r="AQ358" s="409"/>
      <c r="AR358" s="409"/>
      <c r="AS358" s="409"/>
      <c r="AT358" s="409"/>
      <c r="AU358" s="409"/>
      <c r="AV358" s="409"/>
      <c r="AW358" s="409"/>
      <c r="AX358" s="409"/>
      <c r="AY358" s="409"/>
      <c r="AZ358" s="409"/>
      <c r="BA358" s="409"/>
      <c r="BB358" s="409"/>
      <c r="BC358" s="409"/>
      <c r="BD358" s="409"/>
      <c r="BE358" s="409"/>
      <c r="BF358" s="409"/>
      <c r="BG358" s="409"/>
      <c r="BH358" s="409"/>
      <c r="BI358" s="409"/>
      <c r="BJ358" s="409"/>
      <c r="BK358" s="409"/>
      <c r="BL358" s="409"/>
      <c r="BM358" s="409"/>
      <c r="BN358" s="409"/>
      <c r="BO358" s="409"/>
      <c r="BP358" s="409"/>
      <c r="BQ358" s="409"/>
      <c r="BR358" s="409"/>
      <c r="BS358" s="409"/>
      <c r="BT358" s="409"/>
      <c r="BU358" s="409"/>
      <c r="BV358" s="409"/>
      <c r="BW358" s="409"/>
      <c r="BX358" s="409"/>
      <c r="BY358" s="409"/>
      <c r="BZ358" s="409"/>
      <c r="CA358" s="409"/>
      <c r="CB358" s="409"/>
      <c r="CC358" s="409"/>
      <c r="CD358" s="409"/>
      <c r="CE358" s="409"/>
      <c r="CF358" s="409"/>
      <c r="CG358" s="409"/>
      <c r="CH358" s="409"/>
      <c r="CI358" s="409"/>
      <c r="CJ358" s="409"/>
      <c r="CK358" s="409"/>
      <c r="CL358" s="409"/>
      <c r="CM358" s="409"/>
      <c r="CN358" s="409"/>
      <c r="CO358" s="409"/>
      <c r="CP358" s="409"/>
      <c r="CQ358" s="409"/>
      <c r="CR358" s="409"/>
      <c r="CS358" s="409"/>
      <c r="CT358" s="409"/>
      <c r="CU358" s="409"/>
      <c r="CV358" s="409"/>
      <c r="CW358" s="409"/>
      <c r="CX358" s="409"/>
      <c r="CY358" s="409"/>
      <c r="CZ358" s="409"/>
      <c r="DA358" s="409"/>
      <c r="DB358" s="409"/>
      <c r="DC358" s="409"/>
      <c r="DD358" s="409"/>
      <c r="DE358" s="409"/>
      <c r="DF358" s="409"/>
      <c r="DG358" s="409"/>
      <c r="DH358" s="409"/>
      <c r="DI358" s="409"/>
      <c r="DJ358" s="409"/>
      <c r="DK358" s="409"/>
      <c r="DL358" s="409"/>
      <c r="DM358" s="409"/>
      <c r="DN358" s="409"/>
      <c r="DO358" s="409"/>
      <c r="DP358" s="409"/>
      <c r="DQ358" s="409"/>
      <c r="DR358" s="409"/>
      <c r="DS358" s="409"/>
      <c r="DT358" s="409"/>
      <c r="DU358" s="409"/>
      <c r="DV358" s="409"/>
      <c r="DW358" s="409"/>
      <c r="DX358" s="409"/>
      <c r="DY358" s="409"/>
      <c r="DZ358" s="409"/>
      <c r="EA358" s="409"/>
      <c r="EB358" s="409"/>
      <c r="EC358" s="409"/>
      <c r="ED358" s="409"/>
      <c r="EE358" s="409"/>
      <c r="EF358" s="409"/>
      <c r="EG358" s="409"/>
      <c r="EH358" s="409"/>
      <c r="EI358" s="409"/>
      <c r="EJ358" s="409"/>
      <c r="EK358" s="409"/>
      <c r="EL358" s="409"/>
      <c r="EM358" s="409"/>
      <c r="EN358" s="409"/>
      <c r="EO358" s="409"/>
      <c r="EP358" s="409"/>
      <c r="EQ358" s="409"/>
      <c r="ER358" s="409"/>
      <c r="ES358" s="409"/>
      <c r="ET358" s="409"/>
      <c r="EU358" s="409"/>
      <c r="EV358" s="409"/>
      <c r="EW358" s="409"/>
      <c r="EX358" s="409"/>
      <c r="EY358" s="409"/>
      <c r="EZ358" s="409"/>
      <c r="FA358" s="409"/>
      <c r="FB358" s="409"/>
      <c r="FC358" s="409"/>
      <c r="FD358" s="409"/>
      <c r="FE358" s="409"/>
      <c r="FF358" s="409"/>
      <c r="FG358" s="409"/>
      <c r="FH358" s="409"/>
      <c r="FI358" s="409"/>
      <c r="FJ358" s="409"/>
      <c r="FK358" s="409"/>
      <c r="FL358" s="409"/>
      <c r="FM358" s="409"/>
      <c r="FN358" s="409"/>
      <c r="FO358" s="409"/>
      <c r="FP358" s="409"/>
      <c r="FQ358" s="409"/>
      <c r="FR358" s="409"/>
      <c r="FS358" s="409"/>
      <c r="FT358" s="409"/>
      <c r="FU358" s="409"/>
      <c r="FV358" s="409"/>
      <c r="FW358" s="409"/>
      <c r="FX358" s="409"/>
      <c r="FY358" s="409"/>
      <c r="FZ358" s="409"/>
      <c r="GA358" s="409"/>
      <c r="GB358" s="409"/>
      <c r="GC358" s="409"/>
      <c r="GD358" s="409"/>
      <c r="GE358" s="409"/>
      <c r="GF358" s="409"/>
      <c r="GG358" s="409"/>
      <c r="GH358" s="409"/>
      <c r="GI358" s="409"/>
      <c r="GJ358" s="409"/>
      <c r="GK358" s="409"/>
      <c r="GL358" s="409"/>
      <c r="GM358" s="409"/>
      <c r="GN358" s="409"/>
      <c r="GO358" s="409"/>
      <c r="GP358" s="409"/>
      <c r="GQ358" s="409"/>
      <c r="GR358" s="409"/>
      <c r="GS358" s="409"/>
      <c r="GT358" s="409"/>
      <c r="GU358" s="409"/>
      <c r="GV358" s="409"/>
      <c r="GW358" s="409"/>
      <c r="GX358" s="409"/>
      <c r="GY358" s="409"/>
      <c r="GZ358" s="409"/>
      <c r="HA358" s="409"/>
      <c r="HB358" s="409"/>
      <c r="HC358" s="409"/>
      <c r="HD358" s="409"/>
      <c r="HE358" s="409"/>
      <c r="HF358" s="409"/>
      <c r="HG358" s="409"/>
      <c r="HH358" s="409"/>
      <c r="HI358" s="409"/>
      <c r="HJ358" s="409"/>
      <c r="HK358" s="409"/>
      <c r="HL358" s="409"/>
      <c r="HM358" s="409"/>
      <c r="HN358" s="409"/>
      <c r="HO358" s="409"/>
      <c r="HP358" s="409"/>
      <c r="HQ358" s="409"/>
      <c r="HR358" s="409"/>
      <c r="HS358" s="409"/>
      <c r="HT358" s="409"/>
      <c r="HU358" s="409"/>
      <c r="HV358" s="409"/>
      <c r="HW358" s="409"/>
      <c r="HX358" s="409"/>
      <c r="HY358" s="409"/>
      <c r="HZ358" s="409"/>
      <c r="IA358" s="409"/>
      <c r="IB358" s="409"/>
      <c r="IC358" s="409"/>
      <c r="ID358" s="409"/>
      <c r="IE358" s="409"/>
      <c r="IF358" s="409"/>
      <c r="IG358" s="409"/>
      <c r="IH358" s="409"/>
      <c r="II358" s="409"/>
      <c r="IJ358" s="409"/>
      <c r="IK358" s="409"/>
      <c r="IL358" s="409"/>
      <c r="IM358" s="409"/>
      <c r="IN358" s="409"/>
      <c r="IO358" s="409"/>
      <c r="IP358" s="409"/>
      <c r="IQ358" s="409"/>
      <c r="IR358" s="409"/>
      <c r="IS358" s="409"/>
      <c r="IT358" s="409"/>
      <c r="IU358" s="409"/>
      <c r="IV358" s="409"/>
    </row>
    <row r="359" spans="1:256" s="404" customFormat="1" ht="30">
      <c r="A359" s="65">
        <v>350</v>
      </c>
      <c r="B359" s="493" t="s">
        <v>5005</v>
      </c>
      <c r="C359" s="491" t="s">
        <v>1584</v>
      </c>
      <c r="D359" s="494" t="s">
        <v>314</v>
      </c>
      <c r="E359" s="456" t="s">
        <v>953</v>
      </c>
      <c r="F359" s="456" t="s">
        <v>375</v>
      </c>
      <c r="G359" s="456" t="s">
        <v>5637</v>
      </c>
      <c r="H359" s="456" t="s">
        <v>5988</v>
      </c>
      <c r="I359" s="456" t="s">
        <v>311</v>
      </c>
      <c r="J359" s="435"/>
      <c r="K359" s="435"/>
      <c r="L359" s="338"/>
      <c r="M359" s="405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9"/>
      <c r="AA359" s="409"/>
      <c r="AB359" s="409"/>
      <c r="AC359" s="409"/>
      <c r="AD359" s="409"/>
      <c r="AE359" s="409"/>
      <c r="AF359" s="409"/>
      <c r="AG359" s="409"/>
      <c r="AH359" s="409"/>
      <c r="AI359" s="409"/>
      <c r="AJ359" s="409"/>
      <c r="AK359" s="409"/>
      <c r="AL359" s="409"/>
      <c r="AM359" s="409"/>
      <c r="AN359" s="409"/>
      <c r="AO359" s="409"/>
      <c r="AP359" s="409"/>
      <c r="AQ359" s="409"/>
      <c r="AR359" s="409"/>
      <c r="AS359" s="409"/>
      <c r="AT359" s="409"/>
      <c r="AU359" s="409"/>
      <c r="AV359" s="409"/>
      <c r="AW359" s="409"/>
      <c r="AX359" s="409"/>
      <c r="AY359" s="409"/>
      <c r="AZ359" s="409"/>
      <c r="BA359" s="409"/>
      <c r="BB359" s="409"/>
      <c r="BC359" s="409"/>
      <c r="BD359" s="409"/>
      <c r="BE359" s="409"/>
      <c r="BF359" s="409"/>
      <c r="BG359" s="409"/>
      <c r="BH359" s="409"/>
      <c r="BI359" s="409"/>
      <c r="BJ359" s="409"/>
      <c r="BK359" s="409"/>
      <c r="BL359" s="409"/>
      <c r="BM359" s="409"/>
      <c r="BN359" s="409"/>
      <c r="BO359" s="409"/>
      <c r="BP359" s="409"/>
      <c r="BQ359" s="409"/>
      <c r="BR359" s="409"/>
      <c r="BS359" s="409"/>
      <c r="BT359" s="409"/>
      <c r="BU359" s="409"/>
      <c r="BV359" s="409"/>
      <c r="BW359" s="409"/>
      <c r="BX359" s="409"/>
      <c r="BY359" s="409"/>
      <c r="BZ359" s="409"/>
      <c r="CA359" s="409"/>
      <c r="CB359" s="409"/>
      <c r="CC359" s="409"/>
      <c r="CD359" s="409"/>
      <c r="CE359" s="409"/>
      <c r="CF359" s="409"/>
      <c r="CG359" s="409"/>
      <c r="CH359" s="409"/>
      <c r="CI359" s="409"/>
      <c r="CJ359" s="409"/>
      <c r="CK359" s="409"/>
      <c r="CL359" s="409"/>
      <c r="CM359" s="409"/>
      <c r="CN359" s="409"/>
      <c r="CO359" s="409"/>
      <c r="CP359" s="409"/>
      <c r="CQ359" s="409"/>
      <c r="CR359" s="409"/>
      <c r="CS359" s="409"/>
      <c r="CT359" s="409"/>
      <c r="CU359" s="409"/>
      <c r="CV359" s="409"/>
      <c r="CW359" s="409"/>
      <c r="CX359" s="409"/>
      <c r="CY359" s="409"/>
      <c r="CZ359" s="409"/>
      <c r="DA359" s="409"/>
      <c r="DB359" s="409"/>
      <c r="DC359" s="409"/>
      <c r="DD359" s="409"/>
      <c r="DE359" s="409"/>
      <c r="DF359" s="409"/>
      <c r="DG359" s="409"/>
      <c r="DH359" s="409"/>
      <c r="DI359" s="409"/>
      <c r="DJ359" s="409"/>
      <c r="DK359" s="409"/>
      <c r="DL359" s="409"/>
      <c r="DM359" s="409"/>
      <c r="DN359" s="409"/>
      <c r="DO359" s="409"/>
      <c r="DP359" s="409"/>
      <c r="DQ359" s="409"/>
      <c r="DR359" s="409"/>
      <c r="DS359" s="409"/>
      <c r="DT359" s="409"/>
      <c r="DU359" s="409"/>
      <c r="DV359" s="409"/>
      <c r="DW359" s="409"/>
      <c r="DX359" s="409"/>
      <c r="DY359" s="409"/>
      <c r="DZ359" s="409"/>
      <c r="EA359" s="409"/>
      <c r="EB359" s="409"/>
      <c r="EC359" s="409"/>
      <c r="ED359" s="409"/>
      <c r="EE359" s="409"/>
      <c r="EF359" s="409"/>
      <c r="EG359" s="409"/>
      <c r="EH359" s="409"/>
      <c r="EI359" s="409"/>
      <c r="EJ359" s="409"/>
      <c r="EK359" s="409"/>
      <c r="EL359" s="409"/>
      <c r="EM359" s="409"/>
      <c r="EN359" s="409"/>
      <c r="EO359" s="409"/>
      <c r="EP359" s="409"/>
      <c r="EQ359" s="409"/>
      <c r="ER359" s="409"/>
      <c r="ES359" s="409"/>
      <c r="ET359" s="409"/>
      <c r="EU359" s="409"/>
      <c r="EV359" s="409"/>
      <c r="EW359" s="409"/>
      <c r="EX359" s="409"/>
      <c r="EY359" s="409"/>
      <c r="EZ359" s="409"/>
      <c r="FA359" s="409"/>
      <c r="FB359" s="409"/>
      <c r="FC359" s="409"/>
      <c r="FD359" s="409"/>
      <c r="FE359" s="409"/>
      <c r="FF359" s="409"/>
      <c r="FG359" s="409"/>
      <c r="FH359" s="409"/>
      <c r="FI359" s="409"/>
      <c r="FJ359" s="409"/>
      <c r="FK359" s="409"/>
      <c r="FL359" s="409"/>
      <c r="FM359" s="409"/>
      <c r="FN359" s="409"/>
      <c r="FO359" s="409"/>
      <c r="FP359" s="409"/>
      <c r="FQ359" s="409"/>
      <c r="FR359" s="409"/>
      <c r="FS359" s="409"/>
      <c r="FT359" s="409"/>
      <c r="FU359" s="409"/>
      <c r="FV359" s="409"/>
      <c r="FW359" s="409"/>
      <c r="FX359" s="409"/>
      <c r="FY359" s="409"/>
      <c r="FZ359" s="409"/>
      <c r="GA359" s="409"/>
      <c r="GB359" s="409"/>
      <c r="GC359" s="409"/>
      <c r="GD359" s="409"/>
      <c r="GE359" s="409"/>
      <c r="GF359" s="409"/>
      <c r="GG359" s="409"/>
      <c r="GH359" s="409"/>
      <c r="GI359" s="409"/>
      <c r="GJ359" s="409"/>
      <c r="GK359" s="409"/>
      <c r="GL359" s="409"/>
      <c r="GM359" s="409"/>
      <c r="GN359" s="409"/>
      <c r="GO359" s="409"/>
      <c r="GP359" s="409"/>
      <c r="GQ359" s="409"/>
      <c r="GR359" s="409"/>
      <c r="GS359" s="409"/>
      <c r="GT359" s="409"/>
      <c r="GU359" s="409"/>
      <c r="GV359" s="409"/>
      <c r="GW359" s="409"/>
      <c r="GX359" s="409"/>
      <c r="GY359" s="409"/>
      <c r="GZ359" s="409"/>
      <c r="HA359" s="409"/>
      <c r="HB359" s="409"/>
      <c r="HC359" s="409"/>
      <c r="HD359" s="409"/>
      <c r="HE359" s="409"/>
      <c r="HF359" s="409"/>
      <c r="HG359" s="409"/>
      <c r="HH359" s="409"/>
      <c r="HI359" s="409"/>
      <c r="HJ359" s="409"/>
      <c r="HK359" s="409"/>
      <c r="HL359" s="409"/>
      <c r="HM359" s="409"/>
      <c r="HN359" s="409"/>
      <c r="HO359" s="409"/>
      <c r="HP359" s="409"/>
      <c r="HQ359" s="409"/>
      <c r="HR359" s="409"/>
      <c r="HS359" s="409"/>
      <c r="HT359" s="409"/>
      <c r="HU359" s="409"/>
      <c r="HV359" s="409"/>
      <c r="HW359" s="409"/>
      <c r="HX359" s="409"/>
      <c r="HY359" s="409"/>
      <c r="HZ359" s="409"/>
      <c r="IA359" s="409"/>
      <c r="IB359" s="409"/>
      <c r="IC359" s="409"/>
      <c r="ID359" s="409"/>
      <c r="IE359" s="409"/>
      <c r="IF359" s="409"/>
      <c r="IG359" s="409"/>
      <c r="IH359" s="409"/>
      <c r="II359" s="409"/>
      <c r="IJ359" s="409"/>
      <c r="IK359" s="409"/>
      <c r="IL359" s="409"/>
      <c r="IM359" s="409"/>
      <c r="IN359" s="409"/>
      <c r="IO359" s="409"/>
      <c r="IP359" s="409"/>
      <c r="IQ359" s="409"/>
      <c r="IR359" s="409"/>
      <c r="IS359" s="409"/>
      <c r="IT359" s="409"/>
      <c r="IU359" s="409"/>
      <c r="IV359" s="409"/>
    </row>
    <row r="360" spans="1:256" s="404" customFormat="1" ht="30">
      <c r="A360" s="67">
        <v>351</v>
      </c>
      <c r="B360" s="493" t="s">
        <v>5005</v>
      </c>
      <c r="C360" s="491" t="s">
        <v>1584</v>
      </c>
      <c r="D360" s="494" t="s">
        <v>317</v>
      </c>
      <c r="E360" s="456" t="s">
        <v>5638</v>
      </c>
      <c r="F360" s="456" t="s">
        <v>5149</v>
      </c>
      <c r="G360" s="456" t="s">
        <v>5639</v>
      </c>
      <c r="H360" s="456" t="s">
        <v>5989</v>
      </c>
      <c r="I360" s="456" t="s">
        <v>311</v>
      </c>
      <c r="J360" s="435"/>
      <c r="K360" s="435"/>
      <c r="L360" s="338"/>
      <c r="M360" s="405"/>
      <c r="N360" s="409"/>
      <c r="O360" s="409"/>
      <c r="P360" s="409"/>
      <c r="Q360" s="409"/>
      <c r="R360" s="409"/>
      <c r="S360" s="409"/>
      <c r="T360" s="409"/>
      <c r="U360" s="409"/>
      <c r="V360" s="409"/>
      <c r="W360" s="409"/>
      <c r="X360" s="409"/>
      <c r="Y360" s="409"/>
      <c r="Z360" s="409"/>
      <c r="AA360" s="409"/>
      <c r="AB360" s="409"/>
      <c r="AC360" s="409"/>
      <c r="AD360" s="409"/>
      <c r="AE360" s="409"/>
      <c r="AF360" s="409"/>
      <c r="AG360" s="409"/>
      <c r="AH360" s="409"/>
      <c r="AI360" s="409"/>
      <c r="AJ360" s="409"/>
      <c r="AK360" s="409"/>
      <c r="AL360" s="409"/>
      <c r="AM360" s="409"/>
      <c r="AN360" s="409"/>
      <c r="AO360" s="409"/>
      <c r="AP360" s="409"/>
      <c r="AQ360" s="409"/>
      <c r="AR360" s="409"/>
      <c r="AS360" s="409"/>
      <c r="AT360" s="409"/>
      <c r="AU360" s="409"/>
      <c r="AV360" s="409"/>
      <c r="AW360" s="409"/>
      <c r="AX360" s="409"/>
      <c r="AY360" s="409"/>
      <c r="AZ360" s="409"/>
      <c r="BA360" s="409"/>
      <c r="BB360" s="409"/>
      <c r="BC360" s="409"/>
      <c r="BD360" s="409"/>
      <c r="BE360" s="409"/>
      <c r="BF360" s="409"/>
      <c r="BG360" s="409"/>
      <c r="BH360" s="409"/>
      <c r="BI360" s="409"/>
      <c r="BJ360" s="409"/>
      <c r="BK360" s="409"/>
      <c r="BL360" s="409"/>
      <c r="BM360" s="409"/>
      <c r="BN360" s="409"/>
      <c r="BO360" s="409"/>
      <c r="BP360" s="409"/>
      <c r="BQ360" s="409"/>
      <c r="BR360" s="409"/>
      <c r="BS360" s="409"/>
      <c r="BT360" s="409"/>
      <c r="BU360" s="409"/>
      <c r="BV360" s="409"/>
      <c r="BW360" s="409"/>
      <c r="BX360" s="409"/>
      <c r="BY360" s="409"/>
      <c r="BZ360" s="409"/>
      <c r="CA360" s="409"/>
      <c r="CB360" s="409"/>
      <c r="CC360" s="409"/>
      <c r="CD360" s="409"/>
      <c r="CE360" s="409"/>
      <c r="CF360" s="409"/>
      <c r="CG360" s="409"/>
      <c r="CH360" s="409"/>
      <c r="CI360" s="409"/>
      <c r="CJ360" s="409"/>
      <c r="CK360" s="409"/>
      <c r="CL360" s="409"/>
      <c r="CM360" s="409"/>
      <c r="CN360" s="409"/>
      <c r="CO360" s="409"/>
      <c r="CP360" s="409"/>
      <c r="CQ360" s="409"/>
      <c r="CR360" s="409"/>
      <c r="CS360" s="409"/>
      <c r="CT360" s="409"/>
      <c r="CU360" s="409"/>
      <c r="CV360" s="409"/>
      <c r="CW360" s="409"/>
      <c r="CX360" s="409"/>
      <c r="CY360" s="409"/>
      <c r="CZ360" s="409"/>
      <c r="DA360" s="409"/>
      <c r="DB360" s="409"/>
      <c r="DC360" s="409"/>
      <c r="DD360" s="409"/>
      <c r="DE360" s="409"/>
      <c r="DF360" s="409"/>
      <c r="DG360" s="409"/>
      <c r="DH360" s="409"/>
      <c r="DI360" s="409"/>
      <c r="DJ360" s="409"/>
      <c r="DK360" s="409"/>
      <c r="DL360" s="409"/>
      <c r="DM360" s="409"/>
      <c r="DN360" s="409"/>
      <c r="DO360" s="409"/>
      <c r="DP360" s="409"/>
      <c r="DQ360" s="409"/>
      <c r="DR360" s="409"/>
      <c r="DS360" s="409"/>
      <c r="DT360" s="409"/>
      <c r="DU360" s="409"/>
      <c r="DV360" s="409"/>
      <c r="DW360" s="409"/>
      <c r="DX360" s="409"/>
      <c r="DY360" s="409"/>
      <c r="DZ360" s="409"/>
      <c r="EA360" s="409"/>
      <c r="EB360" s="409"/>
      <c r="EC360" s="409"/>
      <c r="ED360" s="409"/>
      <c r="EE360" s="409"/>
      <c r="EF360" s="409"/>
      <c r="EG360" s="409"/>
      <c r="EH360" s="409"/>
      <c r="EI360" s="409"/>
      <c r="EJ360" s="409"/>
      <c r="EK360" s="409"/>
      <c r="EL360" s="409"/>
      <c r="EM360" s="409"/>
      <c r="EN360" s="409"/>
      <c r="EO360" s="409"/>
      <c r="EP360" s="409"/>
      <c r="EQ360" s="409"/>
      <c r="ER360" s="409"/>
      <c r="ES360" s="409"/>
      <c r="ET360" s="409"/>
      <c r="EU360" s="409"/>
      <c r="EV360" s="409"/>
      <c r="EW360" s="409"/>
      <c r="EX360" s="409"/>
      <c r="EY360" s="409"/>
      <c r="EZ360" s="409"/>
      <c r="FA360" s="409"/>
      <c r="FB360" s="409"/>
      <c r="FC360" s="409"/>
      <c r="FD360" s="409"/>
      <c r="FE360" s="409"/>
      <c r="FF360" s="409"/>
      <c r="FG360" s="409"/>
      <c r="FH360" s="409"/>
      <c r="FI360" s="409"/>
      <c r="FJ360" s="409"/>
      <c r="FK360" s="409"/>
      <c r="FL360" s="409"/>
      <c r="FM360" s="409"/>
      <c r="FN360" s="409"/>
      <c r="FO360" s="409"/>
      <c r="FP360" s="409"/>
      <c r="FQ360" s="409"/>
      <c r="FR360" s="409"/>
      <c r="FS360" s="409"/>
      <c r="FT360" s="409"/>
      <c r="FU360" s="409"/>
      <c r="FV360" s="409"/>
      <c r="FW360" s="409"/>
      <c r="FX360" s="409"/>
      <c r="FY360" s="409"/>
      <c r="FZ360" s="409"/>
      <c r="GA360" s="409"/>
      <c r="GB360" s="409"/>
      <c r="GC360" s="409"/>
      <c r="GD360" s="409"/>
      <c r="GE360" s="409"/>
      <c r="GF360" s="409"/>
      <c r="GG360" s="409"/>
      <c r="GH360" s="409"/>
      <c r="GI360" s="409"/>
      <c r="GJ360" s="409"/>
      <c r="GK360" s="409"/>
      <c r="GL360" s="409"/>
      <c r="GM360" s="409"/>
      <c r="GN360" s="409"/>
      <c r="GO360" s="409"/>
      <c r="GP360" s="409"/>
      <c r="GQ360" s="409"/>
      <c r="GR360" s="409"/>
      <c r="GS360" s="409"/>
      <c r="GT360" s="409"/>
      <c r="GU360" s="409"/>
      <c r="GV360" s="409"/>
      <c r="GW360" s="409"/>
      <c r="GX360" s="409"/>
      <c r="GY360" s="409"/>
      <c r="GZ360" s="409"/>
      <c r="HA360" s="409"/>
      <c r="HB360" s="409"/>
      <c r="HC360" s="409"/>
      <c r="HD360" s="409"/>
      <c r="HE360" s="409"/>
      <c r="HF360" s="409"/>
      <c r="HG360" s="409"/>
      <c r="HH360" s="409"/>
      <c r="HI360" s="409"/>
      <c r="HJ360" s="409"/>
      <c r="HK360" s="409"/>
      <c r="HL360" s="409"/>
      <c r="HM360" s="409"/>
      <c r="HN360" s="409"/>
      <c r="HO360" s="409"/>
      <c r="HP360" s="409"/>
      <c r="HQ360" s="409"/>
      <c r="HR360" s="409"/>
      <c r="HS360" s="409"/>
      <c r="HT360" s="409"/>
      <c r="HU360" s="409"/>
      <c r="HV360" s="409"/>
      <c r="HW360" s="409"/>
      <c r="HX360" s="409"/>
      <c r="HY360" s="409"/>
      <c r="HZ360" s="409"/>
      <c r="IA360" s="409"/>
      <c r="IB360" s="409"/>
      <c r="IC360" s="409"/>
      <c r="ID360" s="409"/>
      <c r="IE360" s="409"/>
      <c r="IF360" s="409"/>
      <c r="IG360" s="409"/>
      <c r="IH360" s="409"/>
      <c r="II360" s="409"/>
      <c r="IJ360" s="409"/>
      <c r="IK360" s="409"/>
      <c r="IL360" s="409"/>
      <c r="IM360" s="409"/>
      <c r="IN360" s="409"/>
      <c r="IO360" s="409"/>
      <c r="IP360" s="409"/>
      <c r="IQ360" s="409"/>
      <c r="IR360" s="409"/>
      <c r="IS360" s="409"/>
      <c r="IT360" s="409"/>
      <c r="IU360" s="409"/>
      <c r="IV360" s="409"/>
    </row>
    <row r="361" spans="1:256" s="404" customFormat="1" ht="30">
      <c r="A361" s="67">
        <v>352</v>
      </c>
      <c r="B361" s="493" t="s">
        <v>5005</v>
      </c>
      <c r="C361" s="491" t="s">
        <v>1584</v>
      </c>
      <c r="D361" s="494" t="s">
        <v>1657</v>
      </c>
      <c r="E361" s="456" t="s">
        <v>1569</v>
      </c>
      <c r="F361" s="456" t="s">
        <v>398</v>
      </c>
      <c r="G361" s="456" t="s">
        <v>5640</v>
      </c>
      <c r="H361" s="456" t="s">
        <v>5990</v>
      </c>
      <c r="I361" s="456" t="s">
        <v>311</v>
      </c>
      <c r="J361" s="435"/>
      <c r="K361" s="435"/>
      <c r="L361" s="338"/>
      <c r="M361" s="405"/>
      <c r="N361" s="409"/>
      <c r="O361" s="409"/>
      <c r="P361" s="409"/>
      <c r="Q361" s="409"/>
      <c r="R361" s="409"/>
      <c r="S361" s="409"/>
      <c r="T361" s="409"/>
      <c r="U361" s="409"/>
      <c r="V361" s="409"/>
      <c r="W361" s="409"/>
      <c r="X361" s="409"/>
      <c r="Y361" s="409"/>
      <c r="Z361" s="409"/>
      <c r="AA361" s="409"/>
      <c r="AB361" s="409"/>
      <c r="AC361" s="409"/>
      <c r="AD361" s="409"/>
      <c r="AE361" s="409"/>
      <c r="AF361" s="409"/>
      <c r="AG361" s="409"/>
      <c r="AH361" s="409"/>
      <c r="AI361" s="409"/>
      <c r="AJ361" s="409"/>
      <c r="AK361" s="409"/>
      <c r="AL361" s="409"/>
      <c r="AM361" s="409"/>
      <c r="AN361" s="409"/>
      <c r="AO361" s="409"/>
      <c r="AP361" s="409"/>
      <c r="AQ361" s="409"/>
      <c r="AR361" s="409"/>
      <c r="AS361" s="409"/>
      <c r="AT361" s="409"/>
      <c r="AU361" s="409"/>
      <c r="AV361" s="409"/>
      <c r="AW361" s="409"/>
      <c r="AX361" s="409"/>
      <c r="AY361" s="409"/>
      <c r="AZ361" s="409"/>
      <c r="BA361" s="409"/>
      <c r="BB361" s="409"/>
      <c r="BC361" s="409"/>
      <c r="BD361" s="409"/>
      <c r="BE361" s="409"/>
      <c r="BF361" s="409"/>
      <c r="BG361" s="409"/>
      <c r="BH361" s="409"/>
      <c r="BI361" s="409"/>
      <c r="BJ361" s="409"/>
      <c r="BK361" s="409"/>
      <c r="BL361" s="409"/>
      <c r="BM361" s="409"/>
      <c r="BN361" s="409"/>
      <c r="BO361" s="409"/>
      <c r="BP361" s="409"/>
      <c r="BQ361" s="409"/>
      <c r="BR361" s="409"/>
      <c r="BS361" s="409"/>
      <c r="BT361" s="409"/>
      <c r="BU361" s="409"/>
      <c r="BV361" s="409"/>
      <c r="BW361" s="409"/>
      <c r="BX361" s="409"/>
      <c r="BY361" s="409"/>
      <c r="BZ361" s="409"/>
      <c r="CA361" s="409"/>
      <c r="CB361" s="409"/>
      <c r="CC361" s="409"/>
      <c r="CD361" s="409"/>
      <c r="CE361" s="409"/>
      <c r="CF361" s="409"/>
      <c r="CG361" s="409"/>
      <c r="CH361" s="409"/>
      <c r="CI361" s="409"/>
      <c r="CJ361" s="409"/>
      <c r="CK361" s="409"/>
      <c r="CL361" s="409"/>
      <c r="CM361" s="409"/>
      <c r="CN361" s="409"/>
      <c r="CO361" s="409"/>
      <c r="CP361" s="409"/>
      <c r="CQ361" s="409"/>
      <c r="CR361" s="409"/>
      <c r="CS361" s="409"/>
      <c r="CT361" s="409"/>
      <c r="CU361" s="409"/>
      <c r="CV361" s="409"/>
      <c r="CW361" s="409"/>
      <c r="CX361" s="409"/>
      <c r="CY361" s="409"/>
      <c r="CZ361" s="409"/>
      <c r="DA361" s="409"/>
      <c r="DB361" s="409"/>
      <c r="DC361" s="409"/>
      <c r="DD361" s="409"/>
      <c r="DE361" s="409"/>
      <c r="DF361" s="409"/>
      <c r="DG361" s="409"/>
      <c r="DH361" s="409"/>
      <c r="DI361" s="409"/>
      <c r="DJ361" s="409"/>
      <c r="DK361" s="409"/>
      <c r="DL361" s="409"/>
      <c r="DM361" s="409"/>
      <c r="DN361" s="409"/>
      <c r="DO361" s="409"/>
      <c r="DP361" s="409"/>
      <c r="DQ361" s="409"/>
      <c r="DR361" s="409"/>
      <c r="DS361" s="409"/>
      <c r="DT361" s="409"/>
      <c r="DU361" s="409"/>
      <c r="DV361" s="409"/>
      <c r="DW361" s="409"/>
      <c r="DX361" s="409"/>
      <c r="DY361" s="409"/>
      <c r="DZ361" s="409"/>
      <c r="EA361" s="409"/>
      <c r="EB361" s="409"/>
      <c r="EC361" s="409"/>
      <c r="ED361" s="409"/>
      <c r="EE361" s="409"/>
      <c r="EF361" s="409"/>
      <c r="EG361" s="409"/>
      <c r="EH361" s="409"/>
      <c r="EI361" s="409"/>
      <c r="EJ361" s="409"/>
      <c r="EK361" s="409"/>
      <c r="EL361" s="409"/>
      <c r="EM361" s="409"/>
      <c r="EN361" s="409"/>
      <c r="EO361" s="409"/>
      <c r="EP361" s="409"/>
      <c r="EQ361" s="409"/>
      <c r="ER361" s="409"/>
      <c r="ES361" s="409"/>
      <c r="ET361" s="409"/>
      <c r="EU361" s="409"/>
      <c r="EV361" s="409"/>
      <c r="EW361" s="409"/>
      <c r="EX361" s="409"/>
      <c r="EY361" s="409"/>
      <c r="EZ361" s="409"/>
      <c r="FA361" s="409"/>
      <c r="FB361" s="409"/>
      <c r="FC361" s="409"/>
      <c r="FD361" s="409"/>
      <c r="FE361" s="409"/>
      <c r="FF361" s="409"/>
      <c r="FG361" s="409"/>
      <c r="FH361" s="409"/>
      <c r="FI361" s="409"/>
      <c r="FJ361" s="409"/>
      <c r="FK361" s="409"/>
      <c r="FL361" s="409"/>
      <c r="FM361" s="409"/>
      <c r="FN361" s="409"/>
      <c r="FO361" s="409"/>
      <c r="FP361" s="409"/>
      <c r="FQ361" s="409"/>
      <c r="FR361" s="409"/>
      <c r="FS361" s="409"/>
      <c r="FT361" s="409"/>
      <c r="FU361" s="409"/>
      <c r="FV361" s="409"/>
      <c r="FW361" s="409"/>
      <c r="FX361" s="409"/>
      <c r="FY361" s="409"/>
      <c r="FZ361" s="409"/>
      <c r="GA361" s="409"/>
      <c r="GB361" s="409"/>
      <c r="GC361" s="409"/>
      <c r="GD361" s="409"/>
      <c r="GE361" s="409"/>
      <c r="GF361" s="409"/>
      <c r="GG361" s="409"/>
      <c r="GH361" s="409"/>
      <c r="GI361" s="409"/>
      <c r="GJ361" s="409"/>
      <c r="GK361" s="409"/>
      <c r="GL361" s="409"/>
      <c r="GM361" s="409"/>
      <c r="GN361" s="409"/>
      <c r="GO361" s="409"/>
      <c r="GP361" s="409"/>
      <c r="GQ361" s="409"/>
      <c r="GR361" s="409"/>
      <c r="GS361" s="409"/>
      <c r="GT361" s="409"/>
      <c r="GU361" s="409"/>
      <c r="GV361" s="409"/>
      <c r="GW361" s="409"/>
      <c r="GX361" s="409"/>
      <c r="GY361" s="409"/>
      <c r="GZ361" s="409"/>
      <c r="HA361" s="409"/>
      <c r="HB361" s="409"/>
      <c r="HC361" s="409"/>
      <c r="HD361" s="409"/>
      <c r="HE361" s="409"/>
      <c r="HF361" s="409"/>
      <c r="HG361" s="409"/>
      <c r="HH361" s="409"/>
      <c r="HI361" s="409"/>
      <c r="HJ361" s="409"/>
      <c r="HK361" s="409"/>
      <c r="HL361" s="409"/>
      <c r="HM361" s="409"/>
      <c r="HN361" s="409"/>
      <c r="HO361" s="409"/>
      <c r="HP361" s="409"/>
      <c r="HQ361" s="409"/>
      <c r="HR361" s="409"/>
      <c r="HS361" s="409"/>
      <c r="HT361" s="409"/>
      <c r="HU361" s="409"/>
      <c r="HV361" s="409"/>
      <c r="HW361" s="409"/>
      <c r="HX361" s="409"/>
      <c r="HY361" s="409"/>
      <c r="HZ361" s="409"/>
      <c r="IA361" s="409"/>
      <c r="IB361" s="409"/>
      <c r="IC361" s="409"/>
      <c r="ID361" s="409"/>
      <c r="IE361" s="409"/>
      <c r="IF361" s="409"/>
      <c r="IG361" s="409"/>
      <c r="IH361" s="409"/>
      <c r="II361" s="409"/>
      <c r="IJ361" s="409"/>
      <c r="IK361" s="409"/>
      <c r="IL361" s="409"/>
      <c r="IM361" s="409"/>
      <c r="IN361" s="409"/>
      <c r="IO361" s="409"/>
      <c r="IP361" s="409"/>
      <c r="IQ361" s="409"/>
      <c r="IR361" s="409"/>
      <c r="IS361" s="409"/>
      <c r="IT361" s="409"/>
      <c r="IU361" s="409"/>
      <c r="IV361" s="409"/>
    </row>
    <row r="362" spans="1:256" s="404" customFormat="1" ht="30">
      <c r="A362" s="65">
        <v>353</v>
      </c>
      <c r="B362" s="493" t="s">
        <v>5005</v>
      </c>
      <c r="C362" s="491" t="s">
        <v>1584</v>
      </c>
      <c r="D362" s="494" t="s">
        <v>1580</v>
      </c>
      <c r="E362" s="456" t="s">
        <v>5641</v>
      </c>
      <c r="F362" s="456" t="s">
        <v>327</v>
      </c>
      <c r="G362" s="456" t="s">
        <v>5642</v>
      </c>
      <c r="H362" s="456" t="s">
        <v>5991</v>
      </c>
      <c r="I362" s="456" t="s">
        <v>311</v>
      </c>
      <c r="J362" s="435"/>
      <c r="K362" s="435"/>
      <c r="L362" s="338"/>
      <c r="M362" s="405"/>
      <c r="N362" s="409"/>
      <c r="O362" s="409"/>
      <c r="P362" s="409"/>
      <c r="Q362" s="409"/>
      <c r="R362" s="409"/>
      <c r="S362" s="409"/>
      <c r="T362" s="409"/>
      <c r="U362" s="409"/>
      <c r="V362" s="409"/>
      <c r="W362" s="409"/>
      <c r="X362" s="409"/>
      <c r="Y362" s="409"/>
      <c r="Z362" s="409"/>
      <c r="AA362" s="409"/>
      <c r="AB362" s="409"/>
      <c r="AC362" s="409"/>
      <c r="AD362" s="409"/>
      <c r="AE362" s="409"/>
      <c r="AF362" s="409"/>
      <c r="AG362" s="409"/>
      <c r="AH362" s="409"/>
      <c r="AI362" s="409"/>
      <c r="AJ362" s="409"/>
      <c r="AK362" s="409"/>
      <c r="AL362" s="409"/>
      <c r="AM362" s="409"/>
      <c r="AN362" s="409"/>
      <c r="AO362" s="409"/>
      <c r="AP362" s="409"/>
      <c r="AQ362" s="409"/>
      <c r="AR362" s="409"/>
      <c r="AS362" s="409"/>
      <c r="AT362" s="409"/>
      <c r="AU362" s="409"/>
      <c r="AV362" s="409"/>
      <c r="AW362" s="409"/>
      <c r="AX362" s="409"/>
      <c r="AY362" s="409"/>
      <c r="AZ362" s="409"/>
      <c r="BA362" s="409"/>
      <c r="BB362" s="409"/>
      <c r="BC362" s="409"/>
      <c r="BD362" s="409"/>
      <c r="BE362" s="409"/>
      <c r="BF362" s="409"/>
      <c r="BG362" s="409"/>
      <c r="BH362" s="409"/>
      <c r="BI362" s="409"/>
      <c r="BJ362" s="409"/>
      <c r="BK362" s="409"/>
      <c r="BL362" s="409"/>
      <c r="BM362" s="409"/>
      <c r="BN362" s="409"/>
      <c r="BO362" s="409"/>
      <c r="BP362" s="409"/>
      <c r="BQ362" s="409"/>
      <c r="BR362" s="409"/>
      <c r="BS362" s="409"/>
      <c r="BT362" s="409"/>
      <c r="BU362" s="409"/>
      <c r="BV362" s="409"/>
      <c r="BW362" s="409"/>
      <c r="BX362" s="409"/>
      <c r="BY362" s="409"/>
      <c r="BZ362" s="409"/>
      <c r="CA362" s="409"/>
      <c r="CB362" s="409"/>
      <c r="CC362" s="409"/>
      <c r="CD362" s="409"/>
      <c r="CE362" s="409"/>
      <c r="CF362" s="409"/>
      <c r="CG362" s="409"/>
      <c r="CH362" s="409"/>
      <c r="CI362" s="409"/>
      <c r="CJ362" s="409"/>
      <c r="CK362" s="409"/>
      <c r="CL362" s="409"/>
      <c r="CM362" s="409"/>
      <c r="CN362" s="409"/>
      <c r="CO362" s="409"/>
      <c r="CP362" s="409"/>
      <c r="CQ362" s="409"/>
      <c r="CR362" s="409"/>
      <c r="CS362" s="409"/>
      <c r="CT362" s="409"/>
      <c r="CU362" s="409"/>
      <c r="CV362" s="409"/>
      <c r="CW362" s="409"/>
      <c r="CX362" s="409"/>
      <c r="CY362" s="409"/>
      <c r="CZ362" s="409"/>
      <c r="DA362" s="409"/>
      <c r="DB362" s="409"/>
      <c r="DC362" s="409"/>
      <c r="DD362" s="409"/>
      <c r="DE362" s="409"/>
      <c r="DF362" s="409"/>
      <c r="DG362" s="409"/>
      <c r="DH362" s="409"/>
      <c r="DI362" s="409"/>
      <c r="DJ362" s="409"/>
      <c r="DK362" s="409"/>
      <c r="DL362" s="409"/>
      <c r="DM362" s="409"/>
      <c r="DN362" s="409"/>
      <c r="DO362" s="409"/>
      <c r="DP362" s="409"/>
      <c r="DQ362" s="409"/>
      <c r="DR362" s="409"/>
      <c r="DS362" s="409"/>
      <c r="DT362" s="409"/>
      <c r="DU362" s="409"/>
      <c r="DV362" s="409"/>
      <c r="DW362" s="409"/>
      <c r="DX362" s="409"/>
      <c r="DY362" s="409"/>
      <c r="DZ362" s="409"/>
      <c r="EA362" s="409"/>
      <c r="EB362" s="409"/>
      <c r="EC362" s="409"/>
      <c r="ED362" s="409"/>
      <c r="EE362" s="409"/>
      <c r="EF362" s="409"/>
      <c r="EG362" s="409"/>
      <c r="EH362" s="409"/>
      <c r="EI362" s="409"/>
      <c r="EJ362" s="409"/>
      <c r="EK362" s="409"/>
      <c r="EL362" s="409"/>
      <c r="EM362" s="409"/>
      <c r="EN362" s="409"/>
      <c r="EO362" s="409"/>
      <c r="EP362" s="409"/>
      <c r="EQ362" s="409"/>
      <c r="ER362" s="409"/>
      <c r="ES362" s="409"/>
      <c r="ET362" s="409"/>
      <c r="EU362" s="409"/>
      <c r="EV362" s="409"/>
      <c r="EW362" s="409"/>
      <c r="EX362" s="409"/>
      <c r="EY362" s="409"/>
      <c r="EZ362" s="409"/>
      <c r="FA362" s="409"/>
      <c r="FB362" s="409"/>
      <c r="FC362" s="409"/>
      <c r="FD362" s="409"/>
      <c r="FE362" s="409"/>
      <c r="FF362" s="409"/>
      <c r="FG362" s="409"/>
      <c r="FH362" s="409"/>
      <c r="FI362" s="409"/>
      <c r="FJ362" s="409"/>
      <c r="FK362" s="409"/>
      <c r="FL362" s="409"/>
      <c r="FM362" s="409"/>
      <c r="FN362" s="409"/>
      <c r="FO362" s="409"/>
      <c r="FP362" s="409"/>
      <c r="FQ362" s="409"/>
      <c r="FR362" s="409"/>
      <c r="FS362" s="409"/>
      <c r="FT362" s="409"/>
      <c r="FU362" s="409"/>
      <c r="FV362" s="409"/>
      <c r="FW362" s="409"/>
      <c r="FX362" s="409"/>
      <c r="FY362" s="409"/>
      <c r="FZ362" s="409"/>
      <c r="GA362" s="409"/>
      <c r="GB362" s="409"/>
      <c r="GC362" s="409"/>
      <c r="GD362" s="409"/>
      <c r="GE362" s="409"/>
      <c r="GF362" s="409"/>
      <c r="GG362" s="409"/>
      <c r="GH362" s="409"/>
      <c r="GI362" s="409"/>
      <c r="GJ362" s="409"/>
      <c r="GK362" s="409"/>
      <c r="GL362" s="409"/>
      <c r="GM362" s="409"/>
      <c r="GN362" s="409"/>
      <c r="GO362" s="409"/>
      <c r="GP362" s="409"/>
      <c r="GQ362" s="409"/>
      <c r="GR362" s="409"/>
      <c r="GS362" s="409"/>
      <c r="GT362" s="409"/>
      <c r="GU362" s="409"/>
      <c r="GV362" s="409"/>
      <c r="GW362" s="409"/>
      <c r="GX362" s="409"/>
      <c r="GY362" s="409"/>
      <c r="GZ362" s="409"/>
      <c r="HA362" s="409"/>
      <c r="HB362" s="409"/>
      <c r="HC362" s="409"/>
      <c r="HD362" s="409"/>
      <c r="HE362" s="409"/>
      <c r="HF362" s="409"/>
      <c r="HG362" s="409"/>
      <c r="HH362" s="409"/>
      <c r="HI362" s="409"/>
      <c r="HJ362" s="409"/>
      <c r="HK362" s="409"/>
      <c r="HL362" s="409"/>
      <c r="HM362" s="409"/>
      <c r="HN362" s="409"/>
      <c r="HO362" s="409"/>
      <c r="HP362" s="409"/>
      <c r="HQ362" s="409"/>
      <c r="HR362" s="409"/>
      <c r="HS362" s="409"/>
      <c r="HT362" s="409"/>
      <c r="HU362" s="409"/>
      <c r="HV362" s="409"/>
      <c r="HW362" s="409"/>
      <c r="HX362" s="409"/>
      <c r="HY362" s="409"/>
      <c r="HZ362" s="409"/>
      <c r="IA362" s="409"/>
      <c r="IB362" s="409"/>
      <c r="IC362" s="409"/>
      <c r="ID362" s="409"/>
      <c r="IE362" s="409"/>
      <c r="IF362" s="409"/>
      <c r="IG362" s="409"/>
      <c r="IH362" s="409"/>
      <c r="II362" s="409"/>
      <c r="IJ362" s="409"/>
      <c r="IK362" s="409"/>
      <c r="IL362" s="409"/>
      <c r="IM362" s="409"/>
      <c r="IN362" s="409"/>
      <c r="IO362" s="409"/>
      <c r="IP362" s="409"/>
      <c r="IQ362" s="409"/>
      <c r="IR362" s="409"/>
      <c r="IS362" s="409"/>
      <c r="IT362" s="409"/>
      <c r="IU362" s="409"/>
      <c r="IV362" s="409"/>
    </row>
    <row r="363" spans="1:256" s="404" customFormat="1" ht="30">
      <c r="A363" s="67">
        <v>354</v>
      </c>
      <c r="B363" s="493" t="s">
        <v>5005</v>
      </c>
      <c r="C363" s="491" t="s">
        <v>1584</v>
      </c>
      <c r="D363" s="494" t="s">
        <v>1614</v>
      </c>
      <c r="E363" s="456" t="s">
        <v>1011</v>
      </c>
      <c r="F363" s="456" t="s">
        <v>533</v>
      </c>
      <c r="G363" s="456" t="s">
        <v>5643</v>
      </c>
      <c r="H363" s="456" t="s">
        <v>5992</v>
      </c>
      <c r="I363" s="456" t="s">
        <v>311</v>
      </c>
      <c r="J363" s="435"/>
      <c r="K363" s="435"/>
      <c r="L363" s="338"/>
      <c r="M363" s="405"/>
      <c r="N363" s="409"/>
      <c r="O363" s="409"/>
      <c r="P363" s="409"/>
      <c r="Q363" s="409"/>
      <c r="R363" s="409"/>
      <c r="S363" s="409"/>
      <c r="T363" s="409"/>
      <c r="U363" s="409"/>
      <c r="V363" s="409"/>
      <c r="W363" s="409"/>
      <c r="X363" s="409"/>
      <c r="Y363" s="409"/>
      <c r="Z363" s="409"/>
      <c r="AA363" s="409"/>
      <c r="AB363" s="409"/>
      <c r="AC363" s="409"/>
      <c r="AD363" s="409"/>
      <c r="AE363" s="409"/>
      <c r="AF363" s="409"/>
      <c r="AG363" s="409"/>
      <c r="AH363" s="409"/>
      <c r="AI363" s="409"/>
      <c r="AJ363" s="409"/>
      <c r="AK363" s="409"/>
      <c r="AL363" s="409"/>
      <c r="AM363" s="409"/>
      <c r="AN363" s="409"/>
      <c r="AO363" s="409"/>
      <c r="AP363" s="409"/>
      <c r="AQ363" s="409"/>
      <c r="AR363" s="409"/>
      <c r="AS363" s="409"/>
      <c r="AT363" s="409"/>
      <c r="AU363" s="409"/>
      <c r="AV363" s="409"/>
      <c r="AW363" s="409"/>
      <c r="AX363" s="409"/>
      <c r="AY363" s="409"/>
      <c r="AZ363" s="409"/>
      <c r="BA363" s="409"/>
      <c r="BB363" s="409"/>
      <c r="BC363" s="409"/>
      <c r="BD363" s="409"/>
      <c r="BE363" s="409"/>
      <c r="BF363" s="409"/>
      <c r="BG363" s="409"/>
      <c r="BH363" s="409"/>
      <c r="BI363" s="409"/>
      <c r="BJ363" s="409"/>
      <c r="BK363" s="409"/>
      <c r="BL363" s="409"/>
      <c r="BM363" s="409"/>
      <c r="BN363" s="409"/>
      <c r="BO363" s="409"/>
      <c r="BP363" s="409"/>
      <c r="BQ363" s="409"/>
      <c r="BR363" s="409"/>
      <c r="BS363" s="409"/>
      <c r="BT363" s="409"/>
      <c r="BU363" s="409"/>
      <c r="BV363" s="409"/>
      <c r="BW363" s="409"/>
      <c r="BX363" s="409"/>
      <c r="BY363" s="409"/>
      <c r="BZ363" s="409"/>
      <c r="CA363" s="409"/>
      <c r="CB363" s="409"/>
      <c r="CC363" s="409"/>
      <c r="CD363" s="409"/>
      <c r="CE363" s="409"/>
      <c r="CF363" s="409"/>
      <c r="CG363" s="409"/>
      <c r="CH363" s="409"/>
      <c r="CI363" s="409"/>
      <c r="CJ363" s="409"/>
      <c r="CK363" s="409"/>
      <c r="CL363" s="409"/>
      <c r="CM363" s="409"/>
      <c r="CN363" s="409"/>
      <c r="CO363" s="409"/>
      <c r="CP363" s="409"/>
      <c r="CQ363" s="409"/>
      <c r="CR363" s="409"/>
      <c r="CS363" s="409"/>
      <c r="CT363" s="409"/>
      <c r="CU363" s="409"/>
      <c r="CV363" s="409"/>
      <c r="CW363" s="409"/>
      <c r="CX363" s="409"/>
      <c r="CY363" s="409"/>
      <c r="CZ363" s="409"/>
      <c r="DA363" s="409"/>
      <c r="DB363" s="409"/>
      <c r="DC363" s="409"/>
      <c r="DD363" s="409"/>
      <c r="DE363" s="409"/>
      <c r="DF363" s="409"/>
      <c r="DG363" s="409"/>
      <c r="DH363" s="409"/>
      <c r="DI363" s="409"/>
      <c r="DJ363" s="409"/>
      <c r="DK363" s="409"/>
      <c r="DL363" s="409"/>
      <c r="DM363" s="409"/>
      <c r="DN363" s="409"/>
      <c r="DO363" s="409"/>
      <c r="DP363" s="409"/>
      <c r="DQ363" s="409"/>
      <c r="DR363" s="409"/>
      <c r="DS363" s="409"/>
      <c r="DT363" s="409"/>
      <c r="DU363" s="409"/>
      <c r="DV363" s="409"/>
      <c r="DW363" s="409"/>
      <c r="DX363" s="409"/>
      <c r="DY363" s="409"/>
      <c r="DZ363" s="409"/>
      <c r="EA363" s="409"/>
      <c r="EB363" s="409"/>
      <c r="EC363" s="409"/>
      <c r="ED363" s="409"/>
      <c r="EE363" s="409"/>
      <c r="EF363" s="409"/>
      <c r="EG363" s="409"/>
      <c r="EH363" s="409"/>
      <c r="EI363" s="409"/>
      <c r="EJ363" s="409"/>
      <c r="EK363" s="409"/>
      <c r="EL363" s="409"/>
      <c r="EM363" s="409"/>
      <c r="EN363" s="409"/>
      <c r="EO363" s="409"/>
      <c r="EP363" s="409"/>
      <c r="EQ363" s="409"/>
      <c r="ER363" s="409"/>
      <c r="ES363" s="409"/>
      <c r="ET363" s="409"/>
      <c r="EU363" s="409"/>
      <c r="EV363" s="409"/>
      <c r="EW363" s="409"/>
      <c r="EX363" s="409"/>
      <c r="EY363" s="409"/>
      <c r="EZ363" s="409"/>
      <c r="FA363" s="409"/>
      <c r="FB363" s="409"/>
      <c r="FC363" s="409"/>
      <c r="FD363" s="409"/>
      <c r="FE363" s="409"/>
      <c r="FF363" s="409"/>
      <c r="FG363" s="409"/>
      <c r="FH363" s="409"/>
      <c r="FI363" s="409"/>
      <c r="FJ363" s="409"/>
      <c r="FK363" s="409"/>
      <c r="FL363" s="409"/>
      <c r="FM363" s="409"/>
      <c r="FN363" s="409"/>
      <c r="FO363" s="409"/>
      <c r="FP363" s="409"/>
      <c r="FQ363" s="409"/>
      <c r="FR363" s="409"/>
      <c r="FS363" s="409"/>
      <c r="FT363" s="409"/>
      <c r="FU363" s="409"/>
      <c r="FV363" s="409"/>
      <c r="FW363" s="409"/>
      <c r="FX363" s="409"/>
      <c r="FY363" s="409"/>
      <c r="FZ363" s="409"/>
      <c r="GA363" s="409"/>
      <c r="GB363" s="409"/>
      <c r="GC363" s="409"/>
      <c r="GD363" s="409"/>
      <c r="GE363" s="409"/>
      <c r="GF363" s="409"/>
      <c r="GG363" s="409"/>
      <c r="GH363" s="409"/>
      <c r="GI363" s="409"/>
      <c r="GJ363" s="409"/>
      <c r="GK363" s="409"/>
      <c r="GL363" s="409"/>
      <c r="GM363" s="409"/>
      <c r="GN363" s="409"/>
      <c r="GO363" s="409"/>
      <c r="GP363" s="409"/>
      <c r="GQ363" s="409"/>
      <c r="GR363" s="409"/>
      <c r="GS363" s="409"/>
      <c r="GT363" s="409"/>
      <c r="GU363" s="409"/>
      <c r="GV363" s="409"/>
      <c r="GW363" s="409"/>
      <c r="GX363" s="409"/>
      <c r="GY363" s="409"/>
      <c r="GZ363" s="409"/>
      <c r="HA363" s="409"/>
      <c r="HB363" s="409"/>
      <c r="HC363" s="409"/>
      <c r="HD363" s="409"/>
      <c r="HE363" s="409"/>
      <c r="HF363" s="409"/>
      <c r="HG363" s="409"/>
      <c r="HH363" s="409"/>
      <c r="HI363" s="409"/>
      <c r="HJ363" s="409"/>
      <c r="HK363" s="409"/>
      <c r="HL363" s="409"/>
      <c r="HM363" s="409"/>
      <c r="HN363" s="409"/>
      <c r="HO363" s="409"/>
      <c r="HP363" s="409"/>
      <c r="HQ363" s="409"/>
      <c r="HR363" s="409"/>
      <c r="HS363" s="409"/>
      <c r="HT363" s="409"/>
      <c r="HU363" s="409"/>
      <c r="HV363" s="409"/>
      <c r="HW363" s="409"/>
      <c r="HX363" s="409"/>
      <c r="HY363" s="409"/>
      <c r="HZ363" s="409"/>
      <c r="IA363" s="409"/>
      <c r="IB363" s="409"/>
      <c r="IC363" s="409"/>
      <c r="ID363" s="409"/>
      <c r="IE363" s="409"/>
      <c r="IF363" s="409"/>
      <c r="IG363" s="409"/>
      <c r="IH363" s="409"/>
      <c r="II363" s="409"/>
      <c r="IJ363" s="409"/>
      <c r="IK363" s="409"/>
      <c r="IL363" s="409"/>
      <c r="IM363" s="409"/>
      <c r="IN363" s="409"/>
      <c r="IO363" s="409"/>
      <c r="IP363" s="409"/>
      <c r="IQ363" s="409"/>
      <c r="IR363" s="409"/>
      <c r="IS363" s="409"/>
      <c r="IT363" s="409"/>
      <c r="IU363" s="409"/>
      <c r="IV363" s="409"/>
    </row>
    <row r="364" spans="1:256" s="404" customFormat="1" ht="30">
      <c r="A364" s="67">
        <v>355</v>
      </c>
      <c r="B364" s="493" t="s">
        <v>5005</v>
      </c>
      <c r="C364" s="491" t="s">
        <v>1584</v>
      </c>
      <c r="D364" s="494" t="s">
        <v>1692</v>
      </c>
      <c r="E364" s="456" t="s">
        <v>5644</v>
      </c>
      <c r="F364" s="456" t="s">
        <v>519</v>
      </c>
      <c r="G364" s="456" t="s">
        <v>5645</v>
      </c>
      <c r="H364" s="456" t="s">
        <v>5993</v>
      </c>
      <c r="I364" s="456" t="s">
        <v>311</v>
      </c>
      <c r="J364" s="435"/>
      <c r="K364" s="435"/>
      <c r="L364" s="338"/>
      <c r="M364" s="405"/>
      <c r="N364" s="409"/>
      <c r="O364" s="409"/>
      <c r="P364" s="409"/>
      <c r="Q364" s="409"/>
      <c r="R364" s="409"/>
      <c r="S364" s="409"/>
      <c r="T364" s="409"/>
      <c r="U364" s="409"/>
      <c r="V364" s="409"/>
      <c r="W364" s="409"/>
      <c r="X364" s="409"/>
      <c r="Y364" s="409"/>
      <c r="Z364" s="409"/>
      <c r="AA364" s="409"/>
      <c r="AB364" s="409"/>
      <c r="AC364" s="409"/>
      <c r="AD364" s="409"/>
      <c r="AE364" s="409"/>
      <c r="AF364" s="409"/>
      <c r="AG364" s="409"/>
      <c r="AH364" s="409"/>
      <c r="AI364" s="409"/>
      <c r="AJ364" s="409"/>
      <c r="AK364" s="409"/>
      <c r="AL364" s="409"/>
      <c r="AM364" s="409"/>
      <c r="AN364" s="409"/>
      <c r="AO364" s="409"/>
      <c r="AP364" s="409"/>
      <c r="AQ364" s="409"/>
      <c r="AR364" s="409"/>
      <c r="AS364" s="409"/>
      <c r="AT364" s="409"/>
      <c r="AU364" s="409"/>
      <c r="AV364" s="409"/>
      <c r="AW364" s="409"/>
      <c r="AX364" s="409"/>
      <c r="AY364" s="409"/>
      <c r="AZ364" s="409"/>
      <c r="BA364" s="409"/>
      <c r="BB364" s="409"/>
      <c r="BC364" s="409"/>
      <c r="BD364" s="409"/>
      <c r="BE364" s="409"/>
      <c r="BF364" s="409"/>
      <c r="BG364" s="409"/>
      <c r="BH364" s="409"/>
      <c r="BI364" s="409"/>
      <c r="BJ364" s="409"/>
      <c r="BK364" s="409"/>
      <c r="BL364" s="409"/>
      <c r="BM364" s="409"/>
      <c r="BN364" s="409"/>
      <c r="BO364" s="409"/>
      <c r="BP364" s="409"/>
      <c r="BQ364" s="409"/>
      <c r="BR364" s="409"/>
      <c r="BS364" s="409"/>
      <c r="BT364" s="409"/>
      <c r="BU364" s="409"/>
      <c r="BV364" s="409"/>
      <c r="BW364" s="409"/>
      <c r="BX364" s="409"/>
      <c r="BY364" s="409"/>
      <c r="BZ364" s="409"/>
      <c r="CA364" s="409"/>
      <c r="CB364" s="409"/>
      <c r="CC364" s="409"/>
      <c r="CD364" s="409"/>
      <c r="CE364" s="409"/>
      <c r="CF364" s="409"/>
      <c r="CG364" s="409"/>
      <c r="CH364" s="409"/>
      <c r="CI364" s="409"/>
      <c r="CJ364" s="409"/>
      <c r="CK364" s="409"/>
      <c r="CL364" s="409"/>
      <c r="CM364" s="409"/>
      <c r="CN364" s="409"/>
      <c r="CO364" s="409"/>
      <c r="CP364" s="409"/>
      <c r="CQ364" s="409"/>
      <c r="CR364" s="409"/>
      <c r="CS364" s="409"/>
      <c r="CT364" s="409"/>
      <c r="CU364" s="409"/>
      <c r="CV364" s="409"/>
      <c r="CW364" s="409"/>
      <c r="CX364" s="409"/>
      <c r="CY364" s="409"/>
      <c r="CZ364" s="409"/>
      <c r="DA364" s="409"/>
      <c r="DB364" s="409"/>
      <c r="DC364" s="409"/>
      <c r="DD364" s="409"/>
      <c r="DE364" s="409"/>
      <c r="DF364" s="409"/>
      <c r="DG364" s="409"/>
      <c r="DH364" s="409"/>
      <c r="DI364" s="409"/>
      <c r="DJ364" s="409"/>
      <c r="DK364" s="409"/>
      <c r="DL364" s="409"/>
      <c r="DM364" s="409"/>
      <c r="DN364" s="409"/>
      <c r="DO364" s="409"/>
      <c r="DP364" s="409"/>
      <c r="DQ364" s="409"/>
      <c r="DR364" s="409"/>
      <c r="DS364" s="409"/>
      <c r="DT364" s="409"/>
      <c r="DU364" s="409"/>
      <c r="DV364" s="409"/>
      <c r="DW364" s="409"/>
      <c r="DX364" s="409"/>
      <c r="DY364" s="409"/>
      <c r="DZ364" s="409"/>
      <c r="EA364" s="409"/>
      <c r="EB364" s="409"/>
      <c r="EC364" s="409"/>
      <c r="ED364" s="409"/>
      <c r="EE364" s="409"/>
      <c r="EF364" s="409"/>
      <c r="EG364" s="409"/>
      <c r="EH364" s="409"/>
      <c r="EI364" s="409"/>
      <c r="EJ364" s="409"/>
      <c r="EK364" s="409"/>
      <c r="EL364" s="409"/>
      <c r="EM364" s="409"/>
      <c r="EN364" s="409"/>
      <c r="EO364" s="409"/>
      <c r="EP364" s="409"/>
      <c r="EQ364" s="409"/>
      <c r="ER364" s="409"/>
      <c r="ES364" s="409"/>
      <c r="ET364" s="409"/>
      <c r="EU364" s="409"/>
      <c r="EV364" s="409"/>
      <c r="EW364" s="409"/>
      <c r="EX364" s="409"/>
      <c r="EY364" s="409"/>
      <c r="EZ364" s="409"/>
      <c r="FA364" s="409"/>
      <c r="FB364" s="409"/>
      <c r="FC364" s="409"/>
      <c r="FD364" s="409"/>
      <c r="FE364" s="409"/>
      <c r="FF364" s="409"/>
      <c r="FG364" s="409"/>
      <c r="FH364" s="409"/>
      <c r="FI364" s="409"/>
      <c r="FJ364" s="409"/>
      <c r="FK364" s="409"/>
      <c r="FL364" s="409"/>
      <c r="FM364" s="409"/>
      <c r="FN364" s="409"/>
      <c r="FO364" s="409"/>
      <c r="FP364" s="409"/>
      <c r="FQ364" s="409"/>
      <c r="FR364" s="409"/>
      <c r="FS364" s="409"/>
      <c r="FT364" s="409"/>
      <c r="FU364" s="409"/>
      <c r="FV364" s="409"/>
      <c r="FW364" s="409"/>
      <c r="FX364" s="409"/>
      <c r="FY364" s="409"/>
      <c r="FZ364" s="409"/>
      <c r="GA364" s="409"/>
      <c r="GB364" s="409"/>
      <c r="GC364" s="409"/>
      <c r="GD364" s="409"/>
      <c r="GE364" s="409"/>
      <c r="GF364" s="409"/>
      <c r="GG364" s="409"/>
      <c r="GH364" s="409"/>
      <c r="GI364" s="409"/>
      <c r="GJ364" s="409"/>
      <c r="GK364" s="409"/>
      <c r="GL364" s="409"/>
      <c r="GM364" s="409"/>
      <c r="GN364" s="409"/>
      <c r="GO364" s="409"/>
      <c r="GP364" s="409"/>
      <c r="GQ364" s="409"/>
      <c r="GR364" s="409"/>
      <c r="GS364" s="409"/>
      <c r="GT364" s="409"/>
      <c r="GU364" s="409"/>
      <c r="GV364" s="409"/>
      <c r="GW364" s="409"/>
      <c r="GX364" s="409"/>
      <c r="GY364" s="409"/>
      <c r="GZ364" s="409"/>
      <c r="HA364" s="409"/>
      <c r="HB364" s="409"/>
      <c r="HC364" s="409"/>
      <c r="HD364" s="409"/>
      <c r="HE364" s="409"/>
      <c r="HF364" s="409"/>
      <c r="HG364" s="409"/>
      <c r="HH364" s="409"/>
      <c r="HI364" s="409"/>
      <c r="HJ364" s="409"/>
      <c r="HK364" s="409"/>
      <c r="HL364" s="409"/>
      <c r="HM364" s="409"/>
      <c r="HN364" s="409"/>
      <c r="HO364" s="409"/>
      <c r="HP364" s="409"/>
      <c r="HQ364" s="409"/>
      <c r="HR364" s="409"/>
      <c r="HS364" s="409"/>
      <c r="HT364" s="409"/>
      <c r="HU364" s="409"/>
      <c r="HV364" s="409"/>
      <c r="HW364" s="409"/>
      <c r="HX364" s="409"/>
      <c r="HY364" s="409"/>
      <c r="HZ364" s="409"/>
      <c r="IA364" s="409"/>
      <c r="IB364" s="409"/>
      <c r="IC364" s="409"/>
      <c r="ID364" s="409"/>
      <c r="IE364" s="409"/>
      <c r="IF364" s="409"/>
      <c r="IG364" s="409"/>
      <c r="IH364" s="409"/>
      <c r="II364" s="409"/>
      <c r="IJ364" s="409"/>
      <c r="IK364" s="409"/>
      <c r="IL364" s="409"/>
      <c r="IM364" s="409"/>
      <c r="IN364" s="409"/>
      <c r="IO364" s="409"/>
      <c r="IP364" s="409"/>
      <c r="IQ364" s="409"/>
      <c r="IR364" s="409"/>
      <c r="IS364" s="409"/>
      <c r="IT364" s="409"/>
      <c r="IU364" s="409"/>
      <c r="IV364" s="409"/>
    </row>
    <row r="365" spans="1:256" s="404" customFormat="1" ht="30">
      <c r="A365" s="65">
        <v>356</v>
      </c>
      <c r="B365" s="493" t="s">
        <v>5005</v>
      </c>
      <c r="C365" s="491" t="s">
        <v>1584</v>
      </c>
      <c r="D365" s="494" t="s">
        <v>1608</v>
      </c>
      <c r="E365" s="456" t="s">
        <v>1719</v>
      </c>
      <c r="F365" s="456" t="s">
        <v>5646</v>
      </c>
      <c r="G365" s="456" t="s">
        <v>5647</v>
      </c>
      <c r="H365" s="456" t="s">
        <v>5994</v>
      </c>
      <c r="I365" s="456" t="s">
        <v>311</v>
      </c>
      <c r="J365" s="435"/>
      <c r="K365" s="435"/>
      <c r="L365" s="338"/>
      <c r="M365" s="405"/>
      <c r="N365" s="409"/>
      <c r="O365" s="409"/>
      <c r="P365" s="409"/>
      <c r="Q365" s="409"/>
      <c r="R365" s="409"/>
      <c r="S365" s="409"/>
      <c r="T365" s="409"/>
      <c r="U365" s="409"/>
      <c r="V365" s="409"/>
      <c r="W365" s="409"/>
      <c r="X365" s="409"/>
      <c r="Y365" s="409"/>
      <c r="Z365" s="409"/>
      <c r="AA365" s="409"/>
      <c r="AB365" s="409"/>
      <c r="AC365" s="409"/>
      <c r="AD365" s="409"/>
      <c r="AE365" s="409"/>
      <c r="AF365" s="409"/>
      <c r="AG365" s="409"/>
      <c r="AH365" s="409"/>
      <c r="AI365" s="409"/>
      <c r="AJ365" s="409"/>
      <c r="AK365" s="409"/>
      <c r="AL365" s="409"/>
      <c r="AM365" s="409"/>
      <c r="AN365" s="409"/>
      <c r="AO365" s="409"/>
      <c r="AP365" s="409"/>
      <c r="AQ365" s="409"/>
      <c r="AR365" s="409"/>
      <c r="AS365" s="409"/>
      <c r="AT365" s="409"/>
      <c r="AU365" s="409"/>
      <c r="AV365" s="409"/>
      <c r="AW365" s="409"/>
      <c r="AX365" s="409"/>
      <c r="AY365" s="409"/>
      <c r="AZ365" s="409"/>
      <c r="BA365" s="409"/>
      <c r="BB365" s="409"/>
      <c r="BC365" s="409"/>
      <c r="BD365" s="409"/>
      <c r="BE365" s="409"/>
      <c r="BF365" s="409"/>
      <c r="BG365" s="409"/>
      <c r="BH365" s="409"/>
      <c r="BI365" s="409"/>
      <c r="BJ365" s="409"/>
      <c r="BK365" s="409"/>
      <c r="BL365" s="409"/>
      <c r="BM365" s="409"/>
      <c r="BN365" s="409"/>
      <c r="BO365" s="409"/>
      <c r="BP365" s="409"/>
      <c r="BQ365" s="409"/>
      <c r="BR365" s="409"/>
      <c r="BS365" s="409"/>
      <c r="BT365" s="409"/>
      <c r="BU365" s="409"/>
      <c r="BV365" s="409"/>
      <c r="BW365" s="409"/>
      <c r="BX365" s="409"/>
      <c r="BY365" s="409"/>
      <c r="BZ365" s="409"/>
      <c r="CA365" s="409"/>
      <c r="CB365" s="409"/>
      <c r="CC365" s="409"/>
      <c r="CD365" s="409"/>
      <c r="CE365" s="409"/>
      <c r="CF365" s="409"/>
      <c r="CG365" s="409"/>
      <c r="CH365" s="409"/>
      <c r="CI365" s="409"/>
      <c r="CJ365" s="409"/>
      <c r="CK365" s="409"/>
      <c r="CL365" s="409"/>
      <c r="CM365" s="409"/>
      <c r="CN365" s="409"/>
      <c r="CO365" s="409"/>
      <c r="CP365" s="409"/>
      <c r="CQ365" s="409"/>
      <c r="CR365" s="409"/>
      <c r="CS365" s="409"/>
      <c r="CT365" s="409"/>
      <c r="CU365" s="409"/>
      <c r="CV365" s="409"/>
      <c r="CW365" s="409"/>
      <c r="CX365" s="409"/>
      <c r="CY365" s="409"/>
      <c r="CZ365" s="409"/>
      <c r="DA365" s="409"/>
      <c r="DB365" s="409"/>
      <c r="DC365" s="409"/>
      <c r="DD365" s="409"/>
      <c r="DE365" s="409"/>
      <c r="DF365" s="409"/>
      <c r="DG365" s="409"/>
      <c r="DH365" s="409"/>
      <c r="DI365" s="409"/>
      <c r="DJ365" s="409"/>
      <c r="DK365" s="409"/>
      <c r="DL365" s="409"/>
      <c r="DM365" s="409"/>
      <c r="DN365" s="409"/>
      <c r="DO365" s="409"/>
      <c r="DP365" s="409"/>
      <c r="DQ365" s="409"/>
      <c r="DR365" s="409"/>
      <c r="DS365" s="409"/>
      <c r="DT365" s="409"/>
      <c r="DU365" s="409"/>
      <c r="DV365" s="409"/>
      <c r="DW365" s="409"/>
      <c r="DX365" s="409"/>
      <c r="DY365" s="409"/>
      <c r="DZ365" s="409"/>
      <c r="EA365" s="409"/>
      <c r="EB365" s="409"/>
      <c r="EC365" s="409"/>
      <c r="ED365" s="409"/>
      <c r="EE365" s="409"/>
      <c r="EF365" s="409"/>
      <c r="EG365" s="409"/>
      <c r="EH365" s="409"/>
      <c r="EI365" s="409"/>
      <c r="EJ365" s="409"/>
      <c r="EK365" s="409"/>
      <c r="EL365" s="409"/>
      <c r="EM365" s="409"/>
      <c r="EN365" s="409"/>
      <c r="EO365" s="409"/>
      <c r="EP365" s="409"/>
      <c r="EQ365" s="409"/>
      <c r="ER365" s="409"/>
      <c r="ES365" s="409"/>
      <c r="ET365" s="409"/>
      <c r="EU365" s="409"/>
      <c r="EV365" s="409"/>
      <c r="EW365" s="409"/>
      <c r="EX365" s="409"/>
      <c r="EY365" s="409"/>
      <c r="EZ365" s="409"/>
      <c r="FA365" s="409"/>
      <c r="FB365" s="409"/>
      <c r="FC365" s="409"/>
      <c r="FD365" s="409"/>
      <c r="FE365" s="409"/>
      <c r="FF365" s="409"/>
      <c r="FG365" s="409"/>
      <c r="FH365" s="409"/>
      <c r="FI365" s="409"/>
      <c r="FJ365" s="409"/>
      <c r="FK365" s="409"/>
      <c r="FL365" s="409"/>
      <c r="FM365" s="409"/>
      <c r="FN365" s="409"/>
      <c r="FO365" s="409"/>
      <c r="FP365" s="409"/>
      <c r="FQ365" s="409"/>
      <c r="FR365" s="409"/>
      <c r="FS365" s="409"/>
      <c r="FT365" s="409"/>
      <c r="FU365" s="409"/>
      <c r="FV365" s="409"/>
      <c r="FW365" s="409"/>
      <c r="FX365" s="409"/>
      <c r="FY365" s="409"/>
      <c r="FZ365" s="409"/>
      <c r="GA365" s="409"/>
      <c r="GB365" s="409"/>
      <c r="GC365" s="409"/>
      <c r="GD365" s="409"/>
      <c r="GE365" s="409"/>
      <c r="GF365" s="409"/>
      <c r="GG365" s="409"/>
      <c r="GH365" s="409"/>
      <c r="GI365" s="409"/>
      <c r="GJ365" s="409"/>
      <c r="GK365" s="409"/>
      <c r="GL365" s="409"/>
      <c r="GM365" s="409"/>
      <c r="GN365" s="409"/>
      <c r="GO365" s="409"/>
      <c r="GP365" s="409"/>
      <c r="GQ365" s="409"/>
      <c r="GR365" s="409"/>
      <c r="GS365" s="409"/>
      <c r="GT365" s="409"/>
      <c r="GU365" s="409"/>
      <c r="GV365" s="409"/>
      <c r="GW365" s="409"/>
      <c r="GX365" s="409"/>
      <c r="GY365" s="409"/>
      <c r="GZ365" s="409"/>
      <c r="HA365" s="409"/>
      <c r="HB365" s="409"/>
      <c r="HC365" s="409"/>
      <c r="HD365" s="409"/>
      <c r="HE365" s="409"/>
      <c r="HF365" s="409"/>
      <c r="HG365" s="409"/>
      <c r="HH365" s="409"/>
      <c r="HI365" s="409"/>
      <c r="HJ365" s="409"/>
      <c r="HK365" s="409"/>
      <c r="HL365" s="409"/>
      <c r="HM365" s="409"/>
      <c r="HN365" s="409"/>
      <c r="HO365" s="409"/>
      <c r="HP365" s="409"/>
      <c r="HQ365" s="409"/>
      <c r="HR365" s="409"/>
      <c r="HS365" s="409"/>
      <c r="HT365" s="409"/>
      <c r="HU365" s="409"/>
      <c r="HV365" s="409"/>
      <c r="HW365" s="409"/>
      <c r="HX365" s="409"/>
      <c r="HY365" s="409"/>
      <c r="HZ365" s="409"/>
      <c r="IA365" s="409"/>
      <c r="IB365" s="409"/>
      <c r="IC365" s="409"/>
      <c r="ID365" s="409"/>
      <c r="IE365" s="409"/>
      <c r="IF365" s="409"/>
      <c r="IG365" s="409"/>
      <c r="IH365" s="409"/>
      <c r="II365" s="409"/>
      <c r="IJ365" s="409"/>
      <c r="IK365" s="409"/>
      <c r="IL365" s="409"/>
      <c r="IM365" s="409"/>
      <c r="IN365" s="409"/>
      <c r="IO365" s="409"/>
      <c r="IP365" s="409"/>
      <c r="IQ365" s="409"/>
      <c r="IR365" s="409"/>
      <c r="IS365" s="409"/>
      <c r="IT365" s="409"/>
      <c r="IU365" s="409"/>
      <c r="IV365" s="409"/>
    </row>
    <row r="366" spans="1:256" s="404" customFormat="1" ht="30">
      <c r="A366" s="67">
        <v>357</v>
      </c>
      <c r="B366" s="493" t="s">
        <v>5005</v>
      </c>
      <c r="C366" s="491" t="s">
        <v>1584</v>
      </c>
      <c r="D366" s="494" t="s">
        <v>310</v>
      </c>
      <c r="E366" s="456" t="s">
        <v>5648</v>
      </c>
      <c r="F366" s="456" t="s">
        <v>5649</v>
      </c>
      <c r="G366" s="456" t="s">
        <v>5650</v>
      </c>
      <c r="H366" s="456" t="s">
        <v>5995</v>
      </c>
      <c r="I366" s="456" t="s">
        <v>311</v>
      </c>
      <c r="J366" s="435"/>
      <c r="K366" s="435"/>
      <c r="L366" s="338"/>
      <c r="M366" s="405"/>
      <c r="N366" s="409"/>
      <c r="O366" s="409"/>
      <c r="P366" s="409"/>
      <c r="Q366" s="409"/>
      <c r="R366" s="409"/>
      <c r="S366" s="409"/>
      <c r="T366" s="409"/>
      <c r="U366" s="409"/>
      <c r="V366" s="409"/>
      <c r="W366" s="409"/>
      <c r="X366" s="409"/>
      <c r="Y366" s="409"/>
      <c r="Z366" s="409"/>
      <c r="AA366" s="409"/>
      <c r="AB366" s="409"/>
      <c r="AC366" s="409"/>
      <c r="AD366" s="409"/>
      <c r="AE366" s="409"/>
      <c r="AF366" s="409"/>
      <c r="AG366" s="409"/>
      <c r="AH366" s="409"/>
      <c r="AI366" s="409"/>
      <c r="AJ366" s="409"/>
      <c r="AK366" s="409"/>
      <c r="AL366" s="409"/>
      <c r="AM366" s="409"/>
      <c r="AN366" s="409"/>
      <c r="AO366" s="409"/>
      <c r="AP366" s="409"/>
      <c r="AQ366" s="409"/>
      <c r="AR366" s="409"/>
      <c r="AS366" s="409"/>
      <c r="AT366" s="409"/>
      <c r="AU366" s="409"/>
      <c r="AV366" s="409"/>
      <c r="AW366" s="409"/>
      <c r="AX366" s="409"/>
      <c r="AY366" s="409"/>
      <c r="AZ366" s="409"/>
      <c r="BA366" s="409"/>
      <c r="BB366" s="409"/>
      <c r="BC366" s="409"/>
      <c r="BD366" s="409"/>
      <c r="BE366" s="409"/>
      <c r="BF366" s="409"/>
      <c r="BG366" s="409"/>
      <c r="BH366" s="409"/>
      <c r="BI366" s="409"/>
      <c r="BJ366" s="409"/>
      <c r="BK366" s="409"/>
      <c r="BL366" s="409"/>
      <c r="BM366" s="409"/>
      <c r="BN366" s="409"/>
      <c r="BO366" s="409"/>
      <c r="BP366" s="409"/>
      <c r="BQ366" s="409"/>
      <c r="BR366" s="409"/>
      <c r="BS366" s="409"/>
      <c r="BT366" s="409"/>
      <c r="BU366" s="409"/>
      <c r="BV366" s="409"/>
      <c r="BW366" s="409"/>
      <c r="BX366" s="409"/>
      <c r="BY366" s="409"/>
      <c r="BZ366" s="409"/>
      <c r="CA366" s="409"/>
      <c r="CB366" s="409"/>
      <c r="CC366" s="409"/>
      <c r="CD366" s="409"/>
      <c r="CE366" s="409"/>
      <c r="CF366" s="409"/>
      <c r="CG366" s="409"/>
      <c r="CH366" s="409"/>
      <c r="CI366" s="409"/>
      <c r="CJ366" s="409"/>
      <c r="CK366" s="409"/>
      <c r="CL366" s="409"/>
      <c r="CM366" s="409"/>
      <c r="CN366" s="409"/>
      <c r="CO366" s="409"/>
      <c r="CP366" s="409"/>
      <c r="CQ366" s="409"/>
      <c r="CR366" s="409"/>
      <c r="CS366" s="409"/>
      <c r="CT366" s="409"/>
      <c r="CU366" s="409"/>
      <c r="CV366" s="409"/>
      <c r="CW366" s="409"/>
      <c r="CX366" s="409"/>
      <c r="CY366" s="409"/>
      <c r="CZ366" s="409"/>
      <c r="DA366" s="409"/>
      <c r="DB366" s="409"/>
      <c r="DC366" s="409"/>
      <c r="DD366" s="409"/>
      <c r="DE366" s="409"/>
      <c r="DF366" s="409"/>
      <c r="DG366" s="409"/>
      <c r="DH366" s="409"/>
      <c r="DI366" s="409"/>
      <c r="DJ366" s="409"/>
      <c r="DK366" s="409"/>
      <c r="DL366" s="409"/>
      <c r="DM366" s="409"/>
      <c r="DN366" s="409"/>
      <c r="DO366" s="409"/>
      <c r="DP366" s="409"/>
      <c r="DQ366" s="409"/>
      <c r="DR366" s="409"/>
      <c r="DS366" s="409"/>
      <c r="DT366" s="409"/>
      <c r="DU366" s="409"/>
      <c r="DV366" s="409"/>
      <c r="DW366" s="409"/>
      <c r="DX366" s="409"/>
      <c r="DY366" s="409"/>
      <c r="DZ366" s="409"/>
      <c r="EA366" s="409"/>
      <c r="EB366" s="409"/>
      <c r="EC366" s="409"/>
      <c r="ED366" s="409"/>
      <c r="EE366" s="409"/>
      <c r="EF366" s="409"/>
      <c r="EG366" s="409"/>
      <c r="EH366" s="409"/>
      <c r="EI366" s="409"/>
      <c r="EJ366" s="409"/>
      <c r="EK366" s="409"/>
      <c r="EL366" s="409"/>
      <c r="EM366" s="409"/>
      <c r="EN366" s="409"/>
      <c r="EO366" s="409"/>
      <c r="EP366" s="409"/>
      <c r="EQ366" s="409"/>
      <c r="ER366" s="409"/>
      <c r="ES366" s="409"/>
      <c r="ET366" s="409"/>
      <c r="EU366" s="409"/>
      <c r="EV366" s="409"/>
      <c r="EW366" s="409"/>
      <c r="EX366" s="409"/>
      <c r="EY366" s="409"/>
      <c r="EZ366" s="409"/>
      <c r="FA366" s="409"/>
      <c r="FB366" s="409"/>
      <c r="FC366" s="409"/>
      <c r="FD366" s="409"/>
      <c r="FE366" s="409"/>
      <c r="FF366" s="409"/>
      <c r="FG366" s="409"/>
      <c r="FH366" s="409"/>
      <c r="FI366" s="409"/>
      <c r="FJ366" s="409"/>
      <c r="FK366" s="409"/>
      <c r="FL366" s="409"/>
      <c r="FM366" s="409"/>
      <c r="FN366" s="409"/>
      <c r="FO366" s="409"/>
      <c r="FP366" s="409"/>
      <c r="FQ366" s="409"/>
      <c r="FR366" s="409"/>
      <c r="FS366" s="409"/>
      <c r="FT366" s="409"/>
      <c r="FU366" s="409"/>
      <c r="FV366" s="409"/>
      <c r="FW366" s="409"/>
      <c r="FX366" s="409"/>
      <c r="FY366" s="409"/>
      <c r="FZ366" s="409"/>
      <c r="GA366" s="409"/>
      <c r="GB366" s="409"/>
      <c r="GC366" s="409"/>
      <c r="GD366" s="409"/>
      <c r="GE366" s="409"/>
      <c r="GF366" s="409"/>
      <c r="GG366" s="409"/>
      <c r="GH366" s="409"/>
      <c r="GI366" s="409"/>
      <c r="GJ366" s="409"/>
      <c r="GK366" s="409"/>
      <c r="GL366" s="409"/>
      <c r="GM366" s="409"/>
      <c r="GN366" s="409"/>
      <c r="GO366" s="409"/>
      <c r="GP366" s="409"/>
      <c r="GQ366" s="409"/>
      <c r="GR366" s="409"/>
      <c r="GS366" s="409"/>
      <c r="GT366" s="409"/>
      <c r="GU366" s="409"/>
      <c r="GV366" s="409"/>
      <c r="GW366" s="409"/>
      <c r="GX366" s="409"/>
      <c r="GY366" s="409"/>
      <c r="GZ366" s="409"/>
      <c r="HA366" s="409"/>
      <c r="HB366" s="409"/>
      <c r="HC366" s="409"/>
      <c r="HD366" s="409"/>
      <c r="HE366" s="409"/>
      <c r="HF366" s="409"/>
      <c r="HG366" s="409"/>
      <c r="HH366" s="409"/>
      <c r="HI366" s="409"/>
      <c r="HJ366" s="409"/>
      <c r="HK366" s="409"/>
      <c r="HL366" s="409"/>
      <c r="HM366" s="409"/>
      <c r="HN366" s="409"/>
      <c r="HO366" s="409"/>
      <c r="HP366" s="409"/>
      <c r="HQ366" s="409"/>
      <c r="HR366" s="409"/>
      <c r="HS366" s="409"/>
      <c r="HT366" s="409"/>
      <c r="HU366" s="409"/>
      <c r="HV366" s="409"/>
      <c r="HW366" s="409"/>
      <c r="HX366" s="409"/>
      <c r="HY366" s="409"/>
      <c r="HZ366" s="409"/>
      <c r="IA366" s="409"/>
      <c r="IB366" s="409"/>
      <c r="IC366" s="409"/>
      <c r="ID366" s="409"/>
      <c r="IE366" s="409"/>
      <c r="IF366" s="409"/>
      <c r="IG366" s="409"/>
      <c r="IH366" s="409"/>
      <c r="II366" s="409"/>
      <c r="IJ366" s="409"/>
      <c r="IK366" s="409"/>
      <c r="IL366" s="409"/>
      <c r="IM366" s="409"/>
      <c r="IN366" s="409"/>
      <c r="IO366" s="409"/>
      <c r="IP366" s="409"/>
      <c r="IQ366" s="409"/>
      <c r="IR366" s="409"/>
      <c r="IS366" s="409"/>
      <c r="IT366" s="409"/>
      <c r="IU366" s="409"/>
      <c r="IV366" s="409"/>
    </row>
    <row r="367" spans="1:256" s="404" customFormat="1" ht="30">
      <c r="A367" s="65">
        <v>358</v>
      </c>
      <c r="B367" s="493" t="s">
        <v>5005</v>
      </c>
      <c r="C367" s="491" t="s">
        <v>1584</v>
      </c>
      <c r="D367" s="494" t="s">
        <v>310</v>
      </c>
      <c r="E367" s="456" t="s">
        <v>5651</v>
      </c>
      <c r="F367" s="456" t="s">
        <v>360</v>
      </c>
      <c r="G367" s="456" t="s">
        <v>5652</v>
      </c>
      <c r="H367" s="456" t="s">
        <v>5996</v>
      </c>
      <c r="I367" s="456" t="s">
        <v>311</v>
      </c>
      <c r="J367" s="435"/>
      <c r="K367" s="435"/>
      <c r="L367" s="338"/>
      <c r="M367" s="405"/>
      <c r="N367" s="409"/>
      <c r="O367" s="409"/>
      <c r="P367" s="409"/>
      <c r="Q367" s="409"/>
      <c r="R367" s="409"/>
      <c r="S367" s="409"/>
      <c r="T367" s="409"/>
      <c r="U367" s="409"/>
      <c r="V367" s="409"/>
      <c r="W367" s="409"/>
      <c r="X367" s="409"/>
      <c r="Y367" s="409"/>
      <c r="Z367" s="409"/>
      <c r="AA367" s="409"/>
      <c r="AB367" s="409"/>
      <c r="AC367" s="409"/>
      <c r="AD367" s="409"/>
      <c r="AE367" s="409"/>
      <c r="AF367" s="409"/>
      <c r="AG367" s="409"/>
      <c r="AH367" s="409"/>
      <c r="AI367" s="409"/>
      <c r="AJ367" s="409"/>
      <c r="AK367" s="409"/>
      <c r="AL367" s="409"/>
      <c r="AM367" s="409"/>
      <c r="AN367" s="409"/>
      <c r="AO367" s="409"/>
      <c r="AP367" s="409"/>
      <c r="AQ367" s="409"/>
      <c r="AR367" s="409"/>
      <c r="AS367" s="409"/>
      <c r="AT367" s="409"/>
      <c r="AU367" s="409"/>
      <c r="AV367" s="409"/>
      <c r="AW367" s="409"/>
      <c r="AX367" s="409"/>
      <c r="AY367" s="409"/>
      <c r="AZ367" s="409"/>
      <c r="BA367" s="409"/>
      <c r="BB367" s="409"/>
      <c r="BC367" s="409"/>
      <c r="BD367" s="409"/>
      <c r="BE367" s="409"/>
      <c r="BF367" s="409"/>
      <c r="BG367" s="409"/>
      <c r="BH367" s="409"/>
      <c r="BI367" s="409"/>
      <c r="BJ367" s="409"/>
      <c r="BK367" s="409"/>
      <c r="BL367" s="409"/>
      <c r="BM367" s="409"/>
      <c r="BN367" s="409"/>
      <c r="BO367" s="409"/>
      <c r="BP367" s="409"/>
      <c r="BQ367" s="409"/>
      <c r="BR367" s="409"/>
      <c r="BS367" s="409"/>
      <c r="BT367" s="409"/>
      <c r="BU367" s="409"/>
      <c r="BV367" s="409"/>
      <c r="BW367" s="409"/>
      <c r="BX367" s="409"/>
      <c r="BY367" s="409"/>
      <c r="BZ367" s="409"/>
      <c r="CA367" s="409"/>
      <c r="CB367" s="409"/>
      <c r="CC367" s="409"/>
      <c r="CD367" s="409"/>
      <c r="CE367" s="409"/>
      <c r="CF367" s="409"/>
      <c r="CG367" s="409"/>
      <c r="CH367" s="409"/>
      <c r="CI367" s="409"/>
      <c r="CJ367" s="409"/>
      <c r="CK367" s="409"/>
      <c r="CL367" s="409"/>
      <c r="CM367" s="409"/>
      <c r="CN367" s="409"/>
      <c r="CO367" s="409"/>
      <c r="CP367" s="409"/>
      <c r="CQ367" s="409"/>
      <c r="CR367" s="409"/>
      <c r="CS367" s="409"/>
      <c r="CT367" s="409"/>
      <c r="CU367" s="409"/>
      <c r="CV367" s="409"/>
      <c r="CW367" s="409"/>
      <c r="CX367" s="409"/>
      <c r="CY367" s="409"/>
      <c r="CZ367" s="409"/>
      <c r="DA367" s="409"/>
      <c r="DB367" s="409"/>
      <c r="DC367" s="409"/>
      <c r="DD367" s="409"/>
      <c r="DE367" s="409"/>
      <c r="DF367" s="409"/>
      <c r="DG367" s="409"/>
      <c r="DH367" s="409"/>
      <c r="DI367" s="409"/>
      <c r="DJ367" s="409"/>
      <c r="DK367" s="409"/>
      <c r="DL367" s="409"/>
      <c r="DM367" s="409"/>
      <c r="DN367" s="409"/>
      <c r="DO367" s="409"/>
      <c r="DP367" s="409"/>
      <c r="DQ367" s="409"/>
      <c r="DR367" s="409"/>
      <c r="DS367" s="409"/>
      <c r="DT367" s="409"/>
      <c r="DU367" s="409"/>
      <c r="DV367" s="409"/>
      <c r="DW367" s="409"/>
      <c r="DX367" s="409"/>
      <c r="DY367" s="409"/>
      <c r="DZ367" s="409"/>
      <c r="EA367" s="409"/>
      <c r="EB367" s="409"/>
      <c r="EC367" s="409"/>
      <c r="ED367" s="409"/>
      <c r="EE367" s="409"/>
      <c r="EF367" s="409"/>
      <c r="EG367" s="409"/>
      <c r="EH367" s="409"/>
      <c r="EI367" s="409"/>
      <c r="EJ367" s="409"/>
      <c r="EK367" s="409"/>
      <c r="EL367" s="409"/>
      <c r="EM367" s="409"/>
      <c r="EN367" s="409"/>
      <c r="EO367" s="409"/>
      <c r="EP367" s="409"/>
      <c r="EQ367" s="409"/>
      <c r="ER367" s="409"/>
      <c r="ES367" s="409"/>
      <c r="ET367" s="409"/>
      <c r="EU367" s="409"/>
      <c r="EV367" s="409"/>
      <c r="EW367" s="409"/>
      <c r="EX367" s="409"/>
      <c r="EY367" s="409"/>
      <c r="EZ367" s="409"/>
      <c r="FA367" s="409"/>
      <c r="FB367" s="409"/>
      <c r="FC367" s="409"/>
      <c r="FD367" s="409"/>
      <c r="FE367" s="409"/>
      <c r="FF367" s="409"/>
      <c r="FG367" s="409"/>
      <c r="FH367" s="409"/>
      <c r="FI367" s="409"/>
      <c r="FJ367" s="409"/>
      <c r="FK367" s="409"/>
      <c r="FL367" s="409"/>
      <c r="FM367" s="409"/>
      <c r="FN367" s="409"/>
      <c r="FO367" s="409"/>
      <c r="FP367" s="409"/>
      <c r="FQ367" s="409"/>
      <c r="FR367" s="409"/>
      <c r="FS367" s="409"/>
      <c r="FT367" s="409"/>
      <c r="FU367" s="409"/>
      <c r="FV367" s="409"/>
      <c r="FW367" s="409"/>
      <c r="FX367" s="409"/>
      <c r="FY367" s="409"/>
      <c r="FZ367" s="409"/>
      <c r="GA367" s="409"/>
      <c r="GB367" s="409"/>
      <c r="GC367" s="409"/>
      <c r="GD367" s="409"/>
      <c r="GE367" s="409"/>
      <c r="GF367" s="409"/>
      <c r="GG367" s="409"/>
      <c r="GH367" s="409"/>
      <c r="GI367" s="409"/>
      <c r="GJ367" s="409"/>
      <c r="GK367" s="409"/>
      <c r="GL367" s="409"/>
      <c r="GM367" s="409"/>
      <c r="GN367" s="409"/>
      <c r="GO367" s="409"/>
      <c r="GP367" s="409"/>
      <c r="GQ367" s="409"/>
      <c r="GR367" s="409"/>
      <c r="GS367" s="409"/>
      <c r="GT367" s="409"/>
      <c r="GU367" s="409"/>
      <c r="GV367" s="409"/>
      <c r="GW367" s="409"/>
      <c r="GX367" s="409"/>
      <c r="GY367" s="409"/>
      <c r="GZ367" s="409"/>
      <c r="HA367" s="409"/>
      <c r="HB367" s="409"/>
      <c r="HC367" s="409"/>
      <c r="HD367" s="409"/>
      <c r="HE367" s="409"/>
      <c r="HF367" s="409"/>
      <c r="HG367" s="409"/>
      <c r="HH367" s="409"/>
      <c r="HI367" s="409"/>
      <c r="HJ367" s="409"/>
      <c r="HK367" s="409"/>
      <c r="HL367" s="409"/>
      <c r="HM367" s="409"/>
      <c r="HN367" s="409"/>
      <c r="HO367" s="409"/>
      <c r="HP367" s="409"/>
      <c r="HQ367" s="409"/>
      <c r="HR367" s="409"/>
      <c r="HS367" s="409"/>
      <c r="HT367" s="409"/>
      <c r="HU367" s="409"/>
      <c r="HV367" s="409"/>
      <c r="HW367" s="409"/>
      <c r="HX367" s="409"/>
      <c r="HY367" s="409"/>
      <c r="HZ367" s="409"/>
      <c r="IA367" s="409"/>
      <c r="IB367" s="409"/>
      <c r="IC367" s="409"/>
      <c r="ID367" s="409"/>
      <c r="IE367" s="409"/>
      <c r="IF367" s="409"/>
      <c r="IG367" s="409"/>
      <c r="IH367" s="409"/>
      <c r="II367" s="409"/>
      <c r="IJ367" s="409"/>
      <c r="IK367" s="409"/>
      <c r="IL367" s="409"/>
      <c r="IM367" s="409"/>
      <c r="IN367" s="409"/>
      <c r="IO367" s="409"/>
      <c r="IP367" s="409"/>
      <c r="IQ367" s="409"/>
      <c r="IR367" s="409"/>
      <c r="IS367" s="409"/>
      <c r="IT367" s="409"/>
      <c r="IU367" s="409"/>
      <c r="IV367" s="409"/>
    </row>
    <row r="368" spans="1:256" s="404" customFormat="1" ht="30">
      <c r="A368" s="67">
        <v>359</v>
      </c>
      <c r="B368" s="493" t="s">
        <v>5005</v>
      </c>
      <c r="C368" s="491" t="s">
        <v>1584</v>
      </c>
      <c r="D368" s="494" t="s">
        <v>310</v>
      </c>
      <c r="E368" s="456" t="s">
        <v>1018</v>
      </c>
      <c r="F368" s="456" t="s">
        <v>537</v>
      </c>
      <c r="G368" s="456" t="s">
        <v>5653</v>
      </c>
      <c r="H368" s="456" t="s">
        <v>5997</v>
      </c>
      <c r="I368" s="456" t="s">
        <v>311</v>
      </c>
      <c r="J368" s="435"/>
      <c r="K368" s="435"/>
      <c r="L368" s="338"/>
      <c r="M368" s="405"/>
      <c r="N368" s="409"/>
      <c r="O368" s="409"/>
      <c r="P368" s="409"/>
      <c r="Q368" s="409"/>
      <c r="R368" s="409"/>
      <c r="S368" s="409"/>
      <c r="T368" s="409"/>
      <c r="U368" s="409"/>
      <c r="V368" s="409"/>
      <c r="W368" s="409"/>
      <c r="X368" s="409"/>
      <c r="Y368" s="409"/>
      <c r="Z368" s="409"/>
      <c r="AA368" s="409"/>
      <c r="AB368" s="409"/>
      <c r="AC368" s="409"/>
      <c r="AD368" s="409"/>
      <c r="AE368" s="409"/>
      <c r="AF368" s="409"/>
      <c r="AG368" s="409"/>
      <c r="AH368" s="409"/>
      <c r="AI368" s="409"/>
      <c r="AJ368" s="409"/>
      <c r="AK368" s="409"/>
      <c r="AL368" s="409"/>
      <c r="AM368" s="409"/>
      <c r="AN368" s="409"/>
      <c r="AO368" s="409"/>
      <c r="AP368" s="409"/>
      <c r="AQ368" s="409"/>
      <c r="AR368" s="409"/>
      <c r="AS368" s="409"/>
      <c r="AT368" s="409"/>
      <c r="AU368" s="409"/>
      <c r="AV368" s="409"/>
      <c r="AW368" s="409"/>
      <c r="AX368" s="409"/>
      <c r="AY368" s="409"/>
      <c r="AZ368" s="409"/>
      <c r="BA368" s="409"/>
      <c r="BB368" s="409"/>
      <c r="BC368" s="409"/>
      <c r="BD368" s="409"/>
      <c r="BE368" s="409"/>
      <c r="BF368" s="409"/>
      <c r="BG368" s="409"/>
      <c r="BH368" s="409"/>
      <c r="BI368" s="409"/>
      <c r="BJ368" s="409"/>
      <c r="BK368" s="409"/>
      <c r="BL368" s="409"/>
      <c r="BM368" s="409"/>
      <c r="BN368" s="409"/>
      <c r="BO368" s="409"/>
      <c r="BP368" s="409"/>
      <c r="BQ368" s="409"/>
      <c r="BR368" s="409"/>
      <c r="BS368" s="409"/>
      <c r="BT368" s="409"/>
      <c r="BU368" s="409"/>
      <c r="BV368" s="409"/>
      <c r="BW368" s="409"/>
      <c r="BX368" s="409"/>
      <c r="BY368" s="409"/>
      <c r="BZ368" s="409"/>
      <c r="CA368" s="409"/>
      <c r="CB368" s="409"/>
      <c r="CC368" s="409"/>
      <c r="CD368" s="409"/>
      <c r="CE368" s="409"/>
      <c r="CF368" s="409"/>
      <c r="CG368" s="409"/>
      <c r="CH368" s="409"/>
      <c r="CI368" s="409"/>
      <c r="CJ368" s="409"/>
      <c r="CK368" s="409"/>
      <c r="CL368" s="409"/>
      <c r="CM368" s="409"/>
      <c r="CN368" s="409"/>
      <c r="CO368" s="409"/>
      <c r="CP368" s="409"/>
      <c r="CQ368" s="409"/>
      <c r="CR368" s="409"/>
      <c r="CS368" s="409"/>
      <c r="CT368" s="409"/>
      <c r="CU368" s="409"/>
      <c r="CV368" s="409"/>
      <c r="CW368" s="409"/>
      <c r="CX368" s="409"/>
      <c r="CY368" s="409"/>
      <c r="CZ368" s="409"/>
      <c r="DA368" s="409"/>
      <c r="DB368" s="409"/>
      <c r="DC368" s="409"/>
      <c r="DD368" s="409"/>
      <c r="DE368" s="409"/>
      <c r="DF368" s="409"/>
      <c r="DG368" s="409"/>
      <c r="DH368" s="409"/>
      <c r="DI368" s="409"/>
      <c r="DJ368" s="409"/>
      <c r="DK368" s="409"/>
      <c r="DL368" s="409"/>
      <c r="DM368" s="409"/>
      <c r="DN368" s="409"/>
      <c r="DO368" s="409"/>
      <c r="DP368" s="409"/>
      <c r="DQ368" s="409"/>
      <c r="DR368" s="409"/>
      <c r="DS368" s="409"/>
      <c r="DT368" s="409"/>
      <c r="DU368" s="409"/>
      <c r="DV368" s="409"/>
      <c r="DW368" s="409"/>
      <c r="DX368" s="409"/>
      <c r="DY368" s="409"/>
      <c r="DZ368" s="409"/>
      <c r="EA368" s="409"/>
      <c r="EB368" s="409"/>
      <c r="EC368" s="409"/>
      <c r="ED368" s="409"/>
      <c r="EE368" s="409"/>
      <c r="EF368" s="409"/>
      <c r="EG368" s="409"/>
      <c r="EH368" s="409"/>
      <c r="EI368" s="409"/>
      <c r="EJ368" s="409"/>
      <c r="EK368" s="409"/>
      <c r="EL368" s="409"/>
      <c r="EM368" s="409"/>
      <c r="EN368" s="409"/>
      <c r="EO368" s="409"/>
      <c r="EP368" s="409"/>
      <c r="EQ368" s="409"/>
      <c r="ER368" s="409"/>
      <c r="ES368" s="409"/>
      <c r="ET368" s="409"/>
      <c r="EU368" s="409"/>
      <c r="EV368" s="409"/>
      <c r="EW368" s="409"/>
      <c r="EX368" s="409"/>
      <c r="EY368" s="409"/>
      <c r="EZ368" s="409"/>
      <c r="FA368" s="409"/>
      <c r="FB368" s="409"/>
      <c r="FC368" s="409"/>
      <c r="FD368" s="409"/>
      <c r="FE368" s="409"/>
      <c r="FF368" s="409"/>
      <c r="FG368" s="409"/>
      <c r="FH368" s="409"/>
      <c r="FI368" s="409"/>
      <c r="FJ368" s="409"/>
      <c r="FK368" s="409"/>
      <c r="FL368" s="409"/>
      <c r="FM368" s="409"/>
      <c r="FN368" s="409"/>
      <c r="FO368" s="409"/>
      <c r="FP368" s="409"/>
      <c r="FQ368" s="409"/>
      <c r="FR368" s="409"/>
      <c r="FS368" s="409"/>
      <c r="FT368" s="409"/>
      <c r="FU368" s="409"/>
      <c r="FV368" s="409"/>
      <c r="FW368" s="409"/>
      <c r="FX368" s="409"/>
      <c r="FY368" s="409"/>
      <c r="FZ368" s="409"/>
      <c r="GA368" s="409"/>
      <c r="GB368" s="409"/>
      <c r="GC368" s="409"/>
      <c r="GD368" s="409"/>
      <c r="GE368" s="409"/>
      <c r="GF368" s="409"/>
      <c r="GG368" s="409"/>
      <c r="GH368" s="409"/>
      <c r="GI368" s="409"/>
      <c r="GJ368" s="409"/>
      <c r="GK368" s="409"/>
      <c r="GL368" s="409"/>
      <c r="GM368" s="409"/>
      <c r="GN368" s="409"/>
      <c r="GO368" s="409"/>
      <c r="GP368" s="409"/>
      <c r="GQ368" s="409"/>
      <c r="GR368" s="409"/>
      <c r="GS368" s="409"/>
      <c r="GT368" s="409"/>
      <c r="GU368" s="409"/>
      <c r="GV368" s="409"/>
      <c r="GW368" s="409"/>
      <c r="GX368" s="409"/>
      <c r="GY368" s="409"/>
      <c r="GZ368" s="409"/>
      <c r="HA368" s="409"/>
      <c r="HB368" s="409"/>
      <c r="HC368" s="409"/>
      <c r="HD368" s="409"/>
      <c r="HE368" s="409"/>
      <c r="HF368" s="409"/>
      <c r="HG368" s="409"/>
      <c r="HH368" s="409"/>
      <c r="HI368" s="409"/>
      <c r="HJ368" s="409"/>
      <c r="HK368" s="409"/>
      <c r="HL368" s="409"/>
      <c r="HM368" s="409"/>
      <c r="HN368" s="409"/>
      <c r="HO368" s="409"/>
      <c r="HP368" s="409"/>
      <c r="HQ368" s="409"/>
      <c r="HR368" s="409"/>
      <c r="HS368" s="409"/>
      <c r="HT368" s="409"/>
      <c r="HU368" s="409"/>
      <c r="HV368" s="409"/>
      <c r="HW368" s="409"/>
      <c r="HX368" s="409"/>
      <c r="HY368" s="409"/>
      <c r="HZ368" s="409"/>
      <c r="IA368" s="409"/>
      <c r="IB368" s="409"/>
      <c r="IC368" s="409"/>
      <c r="ID368" s="409"/>
      <c r="IE368" s="409"/>
      <c r="IF368" s="409"/>
      <c r="IG368" s="409"/>
      <c r="IH368" s="409"/>
      <c r="II368" s="409"/>
      <c r="IJ368" s="409"/>
      <c r="IK368" s="409"/>
      <c r="IL368" s="409"/>
      <c r="IM368" s="409"/>
      <c r="IN368" s="409"/>
      <c r="IO368" s="409"/>
      <c r="IP368" s="409"/>
      <c r="IQ368" s="409"/>
      <c r="IR368" s="409"/>
      <c r="IS368" s="409"/>
      <c r="IT368" s="409"/>
      <c r="IU368" s="409"/>
      <c r="IV368" s="409"/>
    </row>
    <row r="369" spans="1:256" s="404" customFormat="1" ht="30">
      <c r="A369" s="67">
        <v>360</v>
      </c>
      <c r="B369" s="493" t="s">
        <v>5005</v>
      </c>
      <c r="C369" s="491" t="s">
        <v>1584</v>
      </c>
      <c r="D369" s="494" t="s">
        <v>1580</v>
      </c>
      <c r="E369" s="456" t="s">
        <v>5287</v>
      </c>
      <c r="F369" s="456" t="s">
        <v>1621</v>
      </c>
      <c r="G369" s="456" t="s">
        <v>5288</v>
      </c>
      <c r="H369" s="456" t="s">
        <v>5998</v>
      </c>
      <c r="I369" s="456" t="s">
        <v>1595</v>
      </c>
      <c r="J369" s="435"/>
      <c r="K369" s="435"/>
      <c r="L369" s="338"/>
      <c r="M369" s="405"/>
      <c r="N369" s="409"/>
      <c r="O369" s="409"/>
      <c r="P369" s="409"/>
      <c r="Q369" s="409"/>
      <c r="R369" s="409"/>
      <c r="S369" s="409"/>
      <c r="T369" s="409"/>
      <c r="U369" s="409"/>
      <c r="V369" s="409"/>
      <c r="W369" s="409"/>
      <c r="X369" s="409"/>
      <c r="Y369" s="409"/>
      <c r="Z369" s="409"/>
      <c r="AA369" s="409"/>
      <c r="AB369" s="409"/>
      <c r="AC369" s="409"/>
      <c r="AD369" s="409"/>
      <c r="AE369" s="409"/>
      <c r="AF369" s="409"/>
      <c r="AG369" s="409"/>
      <c r="AH369" s="409"/>
      <c r="AI369" s="409"/>
      <c r="AJ369" s="409"/>
      <c r="AK369" s="409"/>
      <c r="AL369" s="409"/>
      <c r="AM369" s="409"/>
      <c r="AN369" s="409"/>
      <c r="AO369" s="409"/>
      <c r="AP369" s="409"/>
      <c r="AQ369" s="409"/>
      <c r="AR369" s="409"/>
      <c r="AS369" s="409"/>
      <c r="AT369" s="409"/>
      <c r="AU369" s="409"/>
      <c r="AV369" s="409"/>
      <c r="AW369" s="409"/>
      <c r="AX369" s="409"/>
      <c r="AY369" s="409"/>
      <c r="AZ369" s="409"/>
      <c r="BA369" s="409"/>
      <c r="BB369" s="409"/>
      <c r="BC369" s="409"/>
      <c r="BD369" s="409"/>
      <c r="BE369" s="409"/>
      <c r="BF369" s="409"/>
      <c r="BG369" s="409"/>
      <c r="BH369" s="409"/>
      <c r="BI369" s="409"/>
      <c r="BJ369" s="409"/>
      <c r="BK369" s="409"/>
      <c r="BL369" s="409"/>
      <c r="BM369" s="409"/>
      <c r="BN369" s="409"/>
      <c r="BO369" s="409"/>
      <c r="BP369" s="409"/>
      <c r="BQ369" s="409"/>
      <c r="BR369" s="409"/>
      <c r="BS369" s="409"/>
      <c r="BT369" s="409"/>
      <c r="BU369" s="409"/>
      <c r="BV369" s="409"/>
      <c r="BW369" s="409"/>
      <c r="BX369" s="409"/>
      <c r="BY369" s="409"/>
      <c r="BZ369" s="409"/>
      <c r="CA369" s="409"/>
      <c r="CB369" s="409"/>
      <c r="CC369" s="409"/>
      <c r="CD369" s="409"/>
      <c r="CE369" s="409"/>
      <c r="CF369" s="409"/>
      <c r="CG369" s="409"/>
      <c r="CH369" s="409"/>
      <c r="CI369" s="409"/>
      <c r="CJ369" s="409"/>
      <c r="CK369" s="409"/>
      <c r="CL369" s="409"/>
      <c r="CM369" s="409"/>
      <c r="CN369" s="409"/>
      <c r="CO369" s="409"/>
      <c r="CP369" s="409"/>
      <c r="CQ369" s="409"/>
      <c r="CR369" s="409"/>
      <c r="CS369" s="409"/>
      <c r="CT369" s="409"/>
      <c r="CU369" s="409"/>
      <c r="CV369" s="409"/>
      <c r="CW369" s="409"/>
      <c r="CX369" s="409"/>
      <c r="CY369" s="409"/>
      <c r="CZ369" s="409"/>
      <c r="DA369" s="409"/>
      <c r="DB369" s="409"/>
      <c r="DC369" s="409"/>
      <c r="DD369" s="409"/>
      <c r="DE369" s="409"/>
      <c r="DF369" s="409"/>
      <c r="DG369" s="409"/>
      <c r="DH369" s="409"/>
      <c r="DI369" s="409"/>
      <c r="DJ369" s="409"/>
      <c r="DK369" s="409"/>
      <c r="DL369" s="409"/>
      <c r="DM369" s="409"/>
      <c r="DN369" s="409"/>
      <c r="DO369" s="409"/>
      <c r="DP369" s="409"/>
      <c r="DQ369" s="409"/>
      <c r="DR369" s="409"/>
      <c r="DS369" s="409"/>
      <c r="DT369" s="409"/>
      <c r="DU369" s="409"/>
      <c r="DV369" s="409"/>
      <c r="DW369" s="409"/>
      <c r="DX369" s="409"/>
      <c r="DY369" s="409"/>
      <c r="DZ369" s="409"/>
      <c r="EA369" s="409"/>
      <c r="EB369" s="409"/>
      <c r="EC369" s="409"/>
      <c r="ED369" s="409"/>
      <c r="EE369" s="409"/>
      <c r="EF369" s="409"/>
      <c r="EG369" s="409"/>
      <c r="EH369" s="409"/>
      <c r="EI369" s="409"/>
      <c r="EJ369" s="409"/>
      <c r="EK369" s="409"/>
      <c r="EL369" s="409"/>
      <c r="EM369" s="409"/>
      <c r="EN369" s="409"/>
      <c r="EO369" s="409"/>
      <c r="EP369" s="409"/>
      <c r="EQ369" s="409"/>
      <c r="ER369" s="409"/>
      <c r="ES369" s="409"/>
      <c r="ET369" s="409"/>
      <c r="EU369" s="409"/>
      <c r="EV369" s="409"/>
      <c r="EW369" s="409"/>
      <c r="EX369" s="409"/>
      <c r="EY369" s="409"/>
      <c r="EZ369" s="409"/>
      <c r="FA369" s="409"/>
      <c r="FB369" s="409"/>
      <c r="FC369" s="409"/>
      <c r="FD369" s="409"/>
      <c r="FE369" s="409"/>
      <c r="FF369" s="409"/>
      <c r="FG369" s="409"/>
      <c r="FH369" s="409"/>
      <c r="FI369" s="409"/>
      <c r="FJ369" s="409"/>
      <c r="FK369" s="409"/>
      <c r="FL369" s="409"/>
      <c r="FM369" s="409"/>
      <c r="FN369" s="409"/>
      <c r="FO369" s="409"/>
      <c r="FP369" s="409"/>
      <c r="FQ369" s="409"/>
      <c r="FR369" s="409"/>
      <c r="FS369" s="409"/>
      <c r="FT369" s="409"/>
      <c r="FU369" s="409"/>
      <c r="FV369" s="409"/>
      <c r="FW369" s="409"/>
      <c r="FX369" s="409"/>
      <c r="FY369" s="409"/>
      <c r="FZ369" s="409"/>
      <c r="GA369" s="409"/>
      <c r="GB369" s="409"/>
      <c r="GC369" s="409"/>
      <c r="GD369" s="409"/>
      <c r="GE369" s="409"/>
      <c r="GF369" s="409"/>
      <c r="GG369" s="409"/>
      <c r="GH369" s="409"/>
      <c r="GI369" s="409"/>
      <c r="GJ369" s="409"/>
      <c r="GK369" s="409"/>
      <c r="GL369" s="409"/>
      <c r="GM369" s="409"/>
      <c r="GN369" s="409"/>
      <c r="GO369" s="409"/>
      <c r="GP369" s="409"/>
      <c r="GQ369" s="409"/>
      <c r="GR369" s="409"/>
      <c r="GS369" s="409"/>
      <c r="GT369" s="409"/>
      <c r="GU369" s="409"/>
      <c r="GV369" s="409"/>
      <c r="GW369" s="409"/>
      <c r="GX369" s="409"/>
      <c r="GY369" s="409"/>
      <c r="GZ369" s="409"/>
      <c r="HA369" s="409"/>
      <c r="HB369" s="409"/>
      <c r="HC369" s="409"/>
      <c r="HD369" s="409"/>
      <c r="HE369" s="409"/>
      <c r="HF369" s="409"/>
      <c r="HG369" s="409"/>
      <c r="HH369" s="409"/>
      <c r="HI369" s="409"/>
      <c r="HJ369" s="409"/>
      <c r="HK369" s="409"/>
      <c r="HL369" s="409"/>
      <c r="HM369" s="409"/>
      <c r="HN369" s="409"/>
      <c r="HO369" s="409"/>
      <c r="HP369" s="409"/>
      <c r="HQ369" s="409"/>
      <c r="HR369" s="409"/>
      <c r="HS369" s="409"/>
      <c r="HT369" s="409"/>
      <c r="HU369" s="409"/>
      <c r="HV369" s="409"/>
      <c r="HW369" s="409"/>
      <c r="HX369" s="409"/>
      <c r="HY369" s="409"/>
      <c r="HZ369" s="409"/>
      <c r="IA369" s="409"/>
      <c r="IB369" s="409"/>
      <c r="IC369" s="409"/>
      <c r="ID369" s="409"/>
      <c r="IE369" s="409"/>
      <c r="IF369" s="409"/>
      <c r="IG369" s="409"/>
      <c r="IH369" s="409"/>
      <c r="II369" s="409"/>
      <c r="IJ369" s="409"/>
      <c r="IK369" s="409"/>
      <c r="IL369" s="409"/>
      <c r="IM369" s="409"/>
      <c r="IN369" s="409"/>
      <c r="IO369" s="409"/>
      <c r="IP369" s="409"/>
      <c r="IQ369" s="409"/>
      <c r="IR369" s="409"/>
      <c r="IS369" s="409"/>
      <c r="IT369" s="409"/>
      <c r="IU369" s="409"/>
      <c r="IV369" s="409"/>
    </row>
    <row r="370" spans="1:256" s="404" customFormat="1" ht="30">
      <c r="A370" s="65">
        <v>361</v>
      </c>
      <c r="B370" s="493" t="s">
        <v>5007</v>
      </c>
      <c r="C370" s="491" t="s">
        <v>1584</v>
      </c>
      <c r="D370" s="494" t="s">
        <v>4975</v>
      </c>
      <c r="E370" s="456" t="s">
        <v>5654</v>
      </c>
      <c r="F370" s="456" t="s">
        <v>5258</v>
      </c>
      <c r="G370" s="456" t="s">
        <v>5655</v>
      </c>
      <c r="H370" s="456" t="s">
        <v>5999</v>
      </c>
      <c r="I370" s="456" t="s">
        <v>311</v>
      </c>
      <c r="J370" s="435"/>
      <c r="K370" s="435"/>
      <c r="L370" s="338"/>
      <c r="M370" s="405"/>
      <c r="N370" s="409"/>
      <c r="O370" s="409"/>
      <c r="P370" s="409"/>
      <c r="Q370" s="409"/>
      <c r="R370" s="409"/>
      <c r="S370" s="409"/>
      <c r="T370" s="409"/>
      <c r="U370" s="409"/>
      <c r="V370" s="409"/>
      <c r="W370" s="409"/>
      <c r="X370" s="409"/>
      <c r="Y370" s="409"/>
      <c r="Z370" s="409"/>
      <c r="AA370" s="409"/>
      <c r="AB370" s="409"/>
      <c r="AC370" s="409"/>
      <c r="AD370" s="409"/>
      <c r="AE370" s="409"/>
      <c r="AF370" s="409"/>
      <c r="AG370" s="409"/>
      <c r="AH370" s="409"/>
      <c r="AI370" s="409"/>
      <c r="AJ370" s="409"/>
      <c r="AK370" s="409"/>
      <c r="AL370" s="409"/>
      <c r="AM370" s="409"/>
      <c r="AN370" s="409"/>
      <c r="AO370" s="409"/>
      <c r="AP370" s="409"/>
      <c r="AQ370" s="409"/>
      <c r="AR370" s="409"/>
      <c r="AS370" s="409"/>
      <c r="AT370" s="409"/>
      <c r="AU370" s="409"/>
      <c r="AV370" s="409"/>
      <c r="AW370" s="409"/>
      <c r="AX370" s="409"/>
      <c r="AY370" s="409"/>
      <c r="AZ370" s="409"/>
      <c r="BA370" s="409"/>
      <c r="BB370" s="409"/>
      <c r="BC370" s="409"/>
      <c r="BD370" s="409"/>
      <c r="BE370" s="409"/>
      <c r="BF370" s="409"/>
      <c r="BG370" s="409"/>
      <c r="BH370" s="409"/>
      <c r="BI370" s="409"/>
      <c r="BJ370" s="409"/>
      <c r="BK370" s="409"/>
      <c r="BL370" s="409"/>
      <c r="BM370" s="409"/>
      <c r="BN370" s="409"/>
      <c r="BO370" s="409"/>
      <c r="BP370" s="409"/>
      <c r="BQ370" s="409"/>
      <c r="BR370" s="409"/>
      <c r="BS370" s="409"/>
      <c r="BT370" s="409"/>
      <c r="BU370" s="409"/>
      <c r="BV370" s="409"/>
      <c r="BW370" s="409"/>
      <c r="BX370" s="409"/>
      <c r="BY370" s="409"/>
      <c r="BZ370" s="409"/>
      <c r="CA370" s="409"/>
      <c r="CB370" s="409"/>
      <c r="CC370" s="409"/>
      <c r="CD370" s="409"/>
      <c r="CE370" s="409"/>
      <c r="CF370" s="409"/>
      <c r="CG370" s="409"/>
      <c r="CH370" s="409"/>
      <c r="CI370" s="409"/>
      <c r="CJ370" s="409"/>
      <c r="CK370" s="409"/>
      <c r="CL370" s="409"/>
      <c r="CM370" s="409"/>
      <c r="CN370" s="409"/>
      <c r="CO370" s="409"/>
      <c r="CP370" s="409"/>
      <c r="CQ370" s="409"/>
      <c r="CR370" s="409"/>
      <c r="CS370" s="409"/>
      <c r="CT370" s="409"/>
      <c r="CU370" s="409"/>
      <c r="CV370" s="409"/>
      <c r="CW370" s="409"/>
      <c r="CX370" s="409"/>
      <c r="CY370" s="409"/>
      <c r="CZ370" s="409"/>
      <c r="DA370" s="409"/>
      <c r="DB370" s="409"/>
      <c r="DC370" s="409"/>
      <c r="DD370" s="409"/>
      <c r="DE370" s="409"/>
      <c r="DF370" s="409"/>
      <c r="DG370" s="409"/>
      <c r="DH370" s="409"/>
      <c r="DI370" s="409"/>
      <c r="DJ370" s="409"/>
      <c r="DK370" s="409"/>
      <c r="DL370" s="409"/>
      <c r="DM370" s="409"/>
      <c r="DN370" s="409"/>
      <c r="DO370" s="409"/>
      <c r="DP370" s="409"/>
      <c r="DQ370" s="409"/>
      <c r="DR370" s="409"/>
      <c r="DS370" s="409"/>
      <c r="DT370" s="409"/>
      <c r="DU370" s="409"/>
      <c r="DV370" s="409"/>
      <c r="DW370" s="409"/>
      <c r="DX370" s="409"/>
      <c r="DY370" s="409"/>
      <c r="DZ370" s="409"/>
      <c r="EA370" s="409"/>
      <c r="EB370" s="409"/>
      <c r="EC370" s="409"/>
      <c r="ED370" s="409"/>
      <c r="EE370" s="409"/>
      <c r="EF370" s="409"/>
      <c r="EG370" s="409"/>
      <c r="EH370" s="409"/>
      <c r="EI370" s="409"/>
      <c r="EJ370" s="409"/>
      <c r="EK370" s="409"/>
      <c r="EL370" s="409"/>
      <c r="EM370" s="409"/>
      <c r="EN370" s="409"/>
      <c r="EO370" s="409"/>
      <c r="EP370" s="409"/>
      <c r="EQ370" s="409"/>
      <c r="ER370" s="409"/>
      <c r="ES370" s="409"/>
      <c r="ET370" s="409"/>
      <c r="EU370" s="409"/>
      <c r="EV370" s="409"/>
      <c r="EW370" s="409"/>
      <c r="EX370" s="409"/>
      <c r="EY370" s="409"/>
      <c r="EZ370" s="409"/>
      <c r="FA370" s="409"/>
      <c r="FB370" s="409"/>
      <c r="FC370" s="409"/>
      <c r="FD370" s="409"/>
      <c r="FE370" s="409"/>
      <c r="FF370" s="409"/>
      <c r="FG370" s="409"/>
      <c r="FH370" s="409"/>
      <c r="FI370" s="409"/>
      <c r="FJ370" s="409"/>
      <c r="FK370" s="409"/>
      <c r="FL370" s="409"/>
      <c r="FM370" s="409"/>
      <c r="FN370" s="409"/>
      <c r="FO370" s="409"/>
      <c r="FP370" s="409"/>
      <c r="FQ370" s="409"/>
      <c r="FR370" s="409"/>
      <c r="FS370" s="409"/>
      <c r="FT370" s="409"/>
      <c r="FU370" s="409"/>
      <c r="FV370" s="409"/>
      <c r="FW370" s="409"/>
      <c r="FX370" s="409"/>
      <c r="FY370" s="409"/>
      <c r="FZ370" s="409"/>
      <c r="GA370" s="409"/>
      <c r="GB370" s="409"/>
      <c r="GC370" s="409"/>
      <c r="GD370" s="409"/>
      <c r="GE370" s="409"/>
      <c r="GF370" s="409"/>
      <c r="GG370" s="409"/>
      <c r="GH370" s="409"/>
      <c r="GI370" s="409"/>
      <c r="GJ370" s="409"/>
      <c r="GK370" s="409"/>
      <c r="GL370" s="409"/>
      <c r="GM370" s="409"/>
      <c r="GN370" s="409"/>
      <c r="GO370" s="409"/>
      <c r="GP370" s="409"/>
      <c r="GQ370" s="409"/>
      <c r="GR370" s="409"/>
      <c r="GS370" s="409"/>
      <c r="GT370" s="409"/>
      <c r="GU370" s="409"/>
      <c r="GV370" s="409"/>
      <c r="GW370" s="409"/>
      <c r="GX370" s="409"/>
      <c r="GY370" s="409"/>
      <c r="GZ370" s="409"/>
      <c r="HA370" s="409"/>
      <c r="HB370" s="409"/>
      <c r="HC370" s="409"/>
      <c r="HD370" s="409"/>
      <c r="HE370" s="409"/>
      <c r="HF370" s="409"/>
      <c r="HG370" s="409"/>
      <c r="HH370" s="409"/>
      <c r="HI370" s="409"/>
      <c r="HJ370" s="409"/>
      <c r="HK370" s="409"/>
      <c r="HL370" s="409"/>
      <c r="HM370" s="409"/>
      <c r="HN370" s="409"/>
      <c r="HO370" s="409"/>
      <c r="HP370" s="409"/>
      <c r="HQ370" s="409"/>
      <c r="HR370" s="409"/>
      <c r="HS370" s="409"/>
      <c r="HT370" s="409"/>
      <c r="HU370" s="409"/>
      <c r="HV370" s="409"/>
      <c r="HW370" s="409"/>
      <c r="HX370" s="409"/>
      <c r="HY370" s="409"/>
      <c r="HZ370" s="409"/>
      <c r="IA370" s="409"/>
      <c r="IB370" s="409"/>
      <c r="IC370" s="409"/>
      <c r="ID370" s="409"/>
      <c r="IE370" s="409"/>
      <c r="IF370" s="409"/>
      <c r="IG370" s="409"/>
      <c r="IH370" s="409"/>
      <c r="II370" s="409"/>
      <c r="IJ370" s="409"/>
      <c r="IK370" s="409"/>
      <c r="IL370" s="409"/>
      <c r="IM370" s="409"/>
      <c r="IN370" s="409"/>
      <c r="IO370" s="409"/>
      <c r="IP370" s="409"/>
      <c r="IQ370" s="409"/>
      <c r="IR370" s="409"/>
      <c r="IS370" s="409"/>
      <c r="IT370" s="409"/>
      <c r="IU370" s="409"/>
      <c r="IV370" s="409"/>
    </row>
    <row r="371" spans="1:256" s="404" customFormat="1" ht="30">
      <c r="A371" s="67">
        <v>362</v>
      </c>
      <c r="B371" s="493" t="s">
        <v>5008</v>
      </c>
      <c r="C371" s="491" t="s">
        <v>1584</v>
      </c>
      <c r="D371" s="494" t="s">
        <v>323</v>
      </c>
      <c r="E371" s="456" t="s">
        <v>5656</v>
      </c>
      <c r="F371" s="456" t="s">
        <v>5657</v>
      </c>
      <c r="G371" s="456" t="s">
        <v>5658</v>
      </c>
      <c r="H371" s="456" t="s">
        <v>6000</v>
      </c>
      <c r="I371" s="456" t="s">
        <v>311</v>
      </c>
      <c r="J371" s="435"/>
      <c r="K371" s="435"/>
      <c r="L371" s="338"/>
      <c r="M371" s="405"/>
      <c r="N371" s="409"/>
      <c r="O371" s="409"/>
      <c r="P371" s="409"/>
      <c r="Q371" s="409"/>
      <c r="R371" s="409"/>
      <c r="S371" s="409"/>
      <c r="T371" s="409"/>
      <c r="U371" s="409"/>
      <c r="V371" s="409"/>
      <c r="W371" s="409"/>
      <c r="X371" s="409"/>
      <c r="Y371" s="409"/>
      <c r="Z371" s="409"/>
      <c r="AA371" s="409"/>
      <c r="AB371" s="409"/>
      <c r="AC371" s="409"/>
      <c r="AD371" s="409"/>
      <c r="AE371" s="409"/>
      <c r="AF371" s="409"/>
      <c r="AG371" s="409"/>
      <c r="AH371" s="409"/>
      <c r="AI371" s="409"/>
      <c r="AJ371" s="409"/>
      <c r="AK371" s="409"/>
      <c r="AL371" s="409"/>
      <c r="AM371" s="409"/>
      <c r="AN371" s="409"/>
      <c r="AO371" s="409"/>
      <c r="AP371" s="409"/>
      <c r="AQ371" s="409"/>
      <c r="AR371" s="409"/>
      <c r="AS371" s="409"/>
      <c r="AT371" s="409"/>
      <c r="AU371" s="409"/>
      <c r="AV371" s="409"/>
      <c r="AW371" s="409"/>
      <c r="AX371" s="409"/>
      <c r="AY371" s="409"/>
      <c r="AZ371" s="409"/>
      <c r="BA371" s="409"/>
      <c r="BB371" s="409"/>
      <c r="BC371" s="409"/>
      <c r="BD371" s="409"/>
      <c r="BE371" s="409"/>
      <c r="BF371" s="409"/>
      <c r="BG371" s="409"/>
      <c r="BH371" s="409"/>
      <c r="BI371" s="409"/>
      <c r="BJ371" s="409"/>
      <c r="BK371" s="409"/>
      <c r="BL371" s="409"/>
      <c r="BM371" s="409"/>
      <c r="BN371" s="409"/>
      <c r="BO371" s="409"/>
      <c r="BP371" s="409"/>
      <c r="BQ371" s="409"/>
      <c r="BR371" s="409"/>
      <c r="BS371" s="409"/>
      <c r="BT371" s="409"/>
      <c r="BU371" s="409"/>
      <c r="BV371" s="409"/>
      <c r="BW371" s="409"/>
      <c r="BX371" s="409"/>
      <c r="BY371" s="409"/>
      <c r="BZ371" s="409"/>
      <c r="CA371" s="409"/>
      <c r="CB371" s="409"/>
      <c r="CC371" s="409"/>
      <c r="CD371" s="409"/>
      <c r="CE371" s="409"/>
      <c r="CF371" s="409"/>
      <c r="CG371" s="409"/>
      <c r="CH371" s="409"/>
      <c r="CI371" s="409"/>
      <c r="CJ371" s="409"/>
      <c r="CK371" s="409"/>
      <c r="CL371" s="409"/>
      <c r="CM371" s="409"/>
      <c r="CN371" s="409"/>
      <c r="CO371" s="409"/>
      <c r="CP371" s="409"/>
      <c r="CQ371" s="409"/>
      <c r="CR371" s="409"/>
      <c r="CS371" s="409"/>
      <c r="CT371" s="409"/>
      <c r="CU371" s="409"/>
      <c r="CV371" s="409"/>
      <c r="CW371" s="409"/>
      <c r="CX371" s="409"/>
      <c r="CY371" s="409"/>
      <c r="CZ371" s="409"/>
      <c r="DA371" s="409"/>
      <c r="DB371" s="409"/>
      <c r="DC371" s="409"/>
      <c r="DD371" s="409"/>
      <c r="DE371" s="409"/>
      <c r="DF371" s="409"/>
      <c r="DG371" s="409"/>
      <c r="DH371" s="409"/>
      <c r="DI371" s="409"/>
      <c r="DJ371" s="409"/>
      <c r="DK371" s="409"/>
      <c r="DL371" s="409"/>
      <c r="DM371" s="409"/>
      <c r="DN371" s="409"/>
      <c r="DO371" s="409"/>
      <c r="DP371" s="409"/>
      <c r="DQ371" s="409"/>
      <c r="DR371" s="409"/>
      <c r="DS371" s="409"/>
      <c r="DT371" s="409"/>
      <c r="DU371" s="409"/>
      <c r="DV371" s="409"/>
      <c r="DW371" s="409"/>
      <c r="DX371" s="409"/>
      <c r="DY371" s="409"/>
      <c r="DZ371" s="409"/>
      <c r="EA371" s="409"/>
      <c r="EB371" s="409"/>
      <c r="EC371" s="409"/>
      <c r="ED371" s="409"/>
      <c r="EE371" s="409"/>
      <c r="EF371" s="409"/>
      <c r="EG371" s="409"/>
      <c r="EH371" s="409"/>
      <c r="EI371" s="409"/>
      <c r="EJ371" s="409"/>
      <c r="EK371" s="409"/>
      <c r="EL371" s="409"/>
      <c r="EM371" s="409"/>
      <c r="EN371" s="409"/>
      <c r="EO371" s="409"/>
      <c r="EP371" s="409"/>
      <c r="EQ371" s="409"/>
      <c r="ER371" s="409"/>
      <c r="ES371" s="409"/>
      <c r="ET371" s="409"/>
      <c r="EU371" s="409"/>
      <c r="EV371" s="409"/>
      <c r="EW371" s="409"/>
      <c r="EX371" s="409"/>
      <c r="EY371" s="409"/>
      <c r="EZ371" s="409"/>
      <c r="FA371" s="409"/>
      <c r="FB371" s="409"/>
      <c r="FC371" s="409"/>
      <c r="FD371" s="409"/>
      <c r="FE371" s="409"/>
      <c r="FF371" s="409"/>
      <c r="FG371" s="409"/>
      <c r="FH371" s="409"/>
      <c r="FI371" s="409"/>
      <c r="FJ371" s="409"/>
      <c r="FK371" s="409"/>
      <c r="FL371" s="409"/>
      <c r="FM371" s="409"/>
      <c r="FN371" s="409"/>
      <c r="FO371" s="409"/>
      <c r="FP371" s="409"/>
      <c r="FQ371" s="409"/>
      <c r="FR371" s="409"/>
      <c r="FS371" s="409"/>
      <c r="FT371" s="409"/>
      <c r="FU371" s="409"/>
      <c r="FV371" s="409"/>
      <c r="FW371" s="409"/>
      <c r="FX371" s="409"/>
      <c r="FY371" s="409"/>
      <c r="FZ371" s="409"/>
      <c r="GA371" s="409"/>
      <c r="GB371" s="409"/>
      <c r="GC371" s="409"/>
      <c r="GD371" s="409"/>
      <c r="GE371" s="409"/>
      <c r="GF371" s="409"/>
      <c r="GG371" s="409"/>
      <c r="GH371" s="409"/>
      <c r="GI371" s="409"/>
      <c r="GJ371" s="409"/>
      <c r="GK371" s="409"/>
      <c r="GL371" s="409"/>
      <c r="GM371" s="409"/>
      <c r="GN371" s="409"/>
      <c r="GO371" s="409"/>
      <c r="GP371" s="409"/>
      <c r="GQ371" s="409"/>
      <c r="GR371" s="409"/>
      <c r="GS371" s="409"/>
      <c r="GT371" s="409"/>
      <c r="GU371" s="409"/>
      <c r="GV371" s="409"/>
      <c r="GW371" s="409"/>
      <c r="GX371" s="409"/>
      <c r="GY371" s="409"/>
      <c r="GZ371" s="409"/>
      <c r="HA371" s="409"/>
      <c r="HB371" s="409"/>
      <c r="HC371" s="409"/>
      <c r="HD371" s="409"/>
      <c r="HE371" s="409"/>
      <c r="HF371" s="409"/>
      <c r="HG371" s="409"/>
      <c r="HH371" s="409"/>
      <c r="HI371" s="409"/>
      <c r="HJ371" s="409"/>
      <c r="HK371" s="409"/>
      <c r="HL371" s="409"/>
      <c r="HM371" s="409"/>
      <c r="HN371" s="409"/>
      <c r="HO371" s="409"/>
      <c r="HP371" s="409"/>
      <c r="HQ371" s="409"/>
      <c r="HR371" s="409"/>
      <c r="HS371" s="409"/>
      <c r="HT371" s="409"/>
      <c r="HU371" s="409"/>
      <c r="HV371" s="409"/>
      <c r="HW371" s="409"/>
      <c r="HX371" s="409"/>
      <c r="HY371" s="409"/>
      <c r="HZ371" s="409"/>
      <c r="IA371" s="409"/>
      <c r="IB371" s="409"/>
      <c r="IC371" s="409"/>
      <c r="ID371" s="409"/>
      <c r="IE371" s="409"/>
      <c r="IF371" s="409"/>
      <c r="IG371" s="409"/>
      <c r="IH371" s="409"/>
      <c r="II371" s="409"/>
      <c r="IJ371" s="409"/>
      <c r="IK371" s="409"/>
      <c r="IL371" s="409"/>
      <c r="IM371" s="409"/>
      <c r="IN371" s="409"/>
      <c r="IO371" s="409"/>
      <c r="IP371" s="409"/>
      <c r="IQ371" s="409"/>
      <c r="IR371" s="409"/>
      <c r="IS371" s="409"/>
      <c r="IT371" s="409"/>
      <c r="IU371" s="409"/>
      <c r="IV371" s="409"/>
    </row>
    <row r="372" spans="1:256" s="404" customFormat="1" ht="30">
      <c r="A372" s="67">
        <v>363</v>
      </c>
      <c r="B372" s="493" t="s">
        <v>5008</v>
      </c>
      <c r="C372" s="491" t="s">
        <v>1584</v>
      </c>
      <c r="D372" s="494" t="s">
        <v>5009</v>
      </c>
      <c r="E372" s="456" t="s">
        <v>5659</v>
      </c>
      <c r="F372" s="456" t="s">
        <v>930</v>
      </c>
      <c r="G372" s="456" t="s">
        <v>5660</v>
      </c>
      <c r="H372" s="456" t="s">
        <v>6001</v>
      </c>
      <c r="I372" s="456" t="s">
        <v>311</v>
      </c>
      <c r="J372" s="435"/>
      <c r="K372" s="435"/>
      <c r="L372" s="338"/>
      <c r="M372" s="405"/>
      <c r="N372" s="409"/>
      <c r="O372" s="409"/>
      <c r="P372" s="409"/>
      <c r="Q372" s="409"/>
      <c r="R372" s="409"/>
      <c r="S372" s="409"/>
      <c r="T372" s="409"/>
      <c r="U372" s="409"/>
      <c r="V372" s="409"/>
      <c r="W372" s="409"/>
      <c r="X372" s="409"/>
      <c r="Y372" s="409"/>
      <c r="Z372" s="409"/>
      <c r="AA372" s="409"/>
      <c r="AB372" s="409"/>
      <c r="AC372" s="409"/>
      <c r="AD372" s="409"/>
      <c r="AE372" s="409"/>
      <c r="AF372" s="409"/>
      <c r="AG372" s="409"/>
      <c r="AH372" s="409"/>
      <c r="AI372" s="409"/>
      <c r="AJ372" s="409"/>
      <c r="AK372" s="409"/>
      <c r="AL372" s="409"/>
      <c r="AM372" s="409"/>
      <c r="AN372" s="409"/>
      <c r="AO372" s="409"/>
      <c r="AP372" s="409"/>
      <c r="AQ372" s="409"/>
      <c r="AR372" s="409"/>
      <c r="AS372" s="409"/>
      <c r="AT372" s="409"/>
      <c r="AU372" s="409"/>
      <c r="AV372" s="409"/>
      <c r="AW372" s="409"/>
      <c r="AX372" s="409"/>
      <c r="AY372" s="409"/>
      <c r="AZ372" s="409"/>
      <c r="BA372" s="409"/>
      <c r="BB372" s="409"/>
      <c r="BC372" s="409"/>
      <c r="BD372" s="409"/>
      <c r="BE372" s="409"/>
      <c r="BF372" s="409"/>
      <c r="BG372" s="409"/>
      <c r="BH372" s="409"/>
      <c r="BI372" s="409"/>
      <c r="BJ372" s="409"/>
      <c r="BK372" s="409"/>
      <c r="BL372" s="409"/>
      <c r="BM372" s="409"/>
      <c r="BN372" s="409"/>
      <c r="BO372" s="409"/>
      <c r="BP372" s="409"/>
      <c r="BQ372" s="409"/>
      <c r="BR372" s="409"/>
      <c r="BS372" s="409"/>
      <c r="BT372" s="409"/>
      <c r="BU372" s="409"/>
      <c r="BV372" s="409"/>
      <c r="BW372" s="409"/>
      <c r="BX372" s="409"/>
      <c r="BY372" s="409"/>
      <c r="BZ372" s="409"/>
      <c r="CA372" s="409"/>
      <c r="CB372" s="409"/>
      <c r="CC372" s="409"/>
      <c r="CD372" s="409"/>
      <c r="CE372" s="409"/>
      <c r="CF372" s="409"/>
      <c r="CG372" s="409"/>
      <c r="CH372" s="409"/>
      <c r="CI372" s="409"/>
      <c r="CJ372" s="409"/>
      <c r="CK372" s="409"/>
      <c r="CL372" s="409"/>
      <c r="CM372" s="409"/>
      <c r="CN372" s="409"/>
      <c r="CO372" s="409"/>
      <c r="CP372" s="409"/>
      <c r="CQ372" s="409"/>
      <c r="CR372" s="409"/>
      <c r="CS372" s="409"/>
      <c r="CT372" s="409"/>
      <c r="CU372" s="409"/>
      <c r="CV372" s="409"/>
      <c r="CW372" s="409"/>
      <c r="CX372" s="409"/>
      <c r="CY372" s="409"/>
      <c r="CZ372" s="409"/>
      <c r="DA372" s="409"/>
      <c r="DB372" s="409"/>
      <c r="DC372" s="409"/>
      <c r="DD372" s="409"/>
      <c r="DE372" s="409"/>
      <c r="DF372" s="409"/>
      <c r="DG372" s="409"/>
      <c r="DH372" s="409"/>
      <c r="DI372" s="409"/>
      <c r="DJ372" s="409"/>
      <c r="DK372" s="409"/>
      <c r="DL372" s="409"/>
      <c r="DM372" s="409"/>
      <c r="DN372" s="409"/>
      <c r="DO372" s="409"/>
      <c r="DP372" s="409"/>
      <c r="DQ372" s="409"/>
      <c r="DR372" s="409"/>
      <c r="DS372" s="409"/>
      <c r="DT372" s="409"/>
      <c r="DU372" s="409"/>
      <c r="DV372" s="409"/>
      <c r="DW372" s="409"/>
      <c r="DX372" s="409"/>
      <c r="DY372" s="409"/>
      <c r="DZ372" s="409"/>
      <c r="EA372" s="409"/>
      <c r="EB372" s="409"/>
      <c r="EC372" s="409"/>
      <c r="ED372" s="409"/>
      <c r="EE372" s="409"/>
      <c r="EF372" s="409"/>
      <c r="EG372" s="409"/>
      <c r="EH372" s="409"/>
      <c r="EI372" s="409"/>
      <c r="EJ372" s="409"/>
      <c r="EK372" s="409"/>
      <c r="EL372" s="409"/>
      <c r="EM372" s="409"/>
      <c r="EN372" s="409"/>
      <c r="EO372" s="409"/>
      <c r="EP372" s="409"/>
      <c r="EQ372" s="409"/>
      <c r="ER372" s="409"/>
      <c r="ES372" s="409"/>
      <c r="ET372" s="409"/>
      <c r="EU372" s="409"/>
      <c r="EV372" s="409"/>
      <c r="EW372" s="409"/>
      <c r="EX372" s="409"/>
      <c r="EY372" s="409"/>
      <c r="EZ372" s="409"/>
      <c r="FA372" s="409"/>
      <c r="FB372" s="409"/>
      <c r="FC372" s="409"/>
      <c r="FD372" s="409"/>
      <c r="FE372" s="409"/>
      <c r="FF372" s="409"/>
      <c r="FG372" s="409"/>
      <c r="FH372" s="409"/>
      <c r="FI372" s="409"/>
      <c r="FJ372" s="409"/>
      <c r="FK372" s="409"/>
      <c r="FL372" s="409"/>
      <c r="FM372" s="409"/>
      <c r="FN372" s="409"/>
      <c r="FO372" s="409"/>
      <c r="FP372" s="409"/>
      <c r="FQ372" s="409"/>
      <c r="FR372" s="409"/>
      <c r="FS372" s="409"/>
      <c r="FT372" s="409"/>
      <c r="FU372" s="409"/>
      <c r="FV372" s="409"/>
      <c r="FW372" s="409"/>
      <c r="FX372" s="409"/>
      <c r="FY372" s="409"/>
      <c r="FZ372" s="409"/>
      <c r="GA372" s="409"/>
      <c r="GB372" s="409"/>
      <c r="GC372" s="409"/>
      <c r="GD372" s="409"/>
      <c r="GE372" s="409"/>
      <c r="GF372" s="409"/>
      <c r="GG372" s="409"/>
      <c r="GH372" s="409"/>
      <c r="GI372" s="409"/>
      <c r="GJ372" s="409"/>
      <c r="GK372" s="409"/>
      <c r="GL372" s="409"/>
      <c r="GM372" s="409"/>
      <c r="GN372" s="409"/>
      <c r="GO372" s="409"/>
      <c r="GP372" s="409"/>
      <c r="GQ372" s="409"/>
      <c r="GR372" s="409"/>
      <c r="GS372" s="409"/>
      <c r="GT372" s="409"/>
      <c r="GU372" s="409"/>
      <c r="GV372" s="409"/>
      <c r="GW372" s="409"/>
      <c r="GX372" s="409"/>
      <c r="GY372" s="409"/>
      <c r="GZ372" s="409"/>
      <c r="HA372" s="409"/>
      <c r="HB372" s="409"/>
      <c r="HC372" s="409"/>
      <c r="HD372" s="409"/>
      <c r="HE372" s="409"/>
      <c r="HF372" s="409"/>
      <c r="HG372" s="409"/>
      <c r="HH372" s="409"/>
      <c r="HI372" s="409"/>
      <c r="HJ372" s="409"/>
      <c r="HK372" s="409"/>
      <c r="HL372" s="409"/>
      <c r="HM372" s="409"/>
      <c r="HN372" s="409"/>
      <c r="HO372" s="409"/>
      <c r="HP372" s="409"/>
      <c r="HQ372" s="409"/>
      <c r="HR372" s="409"/>
      <c r="HS372" s="409"/>
      <c r="HT372" s="409"/>
      <c r="HU372" s="409"/>
      <c r="HV372" s="409"/>
      <c r="HW372" s="409"/>
      <c r="HX372" s="409"/>
      <c r="HY372" s="409"/>
      <c r="HZ372" s="409"/>
      <c r="IA372" s="409"/>
      <c r="IB372" s="409"/>
      <c r="IC372" s="409"/>
      <c r="ID372" s="409"/>
      <c r="IE372" s="409"/>
      <c r="IF372" s="409"/>
      <c r="IG372" s="409"/>
      <c r="IH372" s="409"/>
      <c r="II372" s="409"/>
      <c r="IJ372" s="409"/>
      <c r="IK372" s="409"/>
      <c r="IL372" s="409"/>
      <c r="IM372" s="409"/>
      <c r="IN372" s="409"/>
      <c r="IO372" s="409"/>
      <c r="IP372" s="409"/>
      <c r="IQ372" s="409"/>
      <c r="IR372" s="409"/>
      <c r="IS372" s="409"/>
      <c r="IT372" s="409"/>
      <c r="IU372" s="409"/>
      <c r="IV372" s="409"/>
    </row>
    <row r="373" spans="1:256" s="404" customFormat="1" ht="30">
      <c r="A373" s="65">
        <v>364</v>
      </c>
      <c r="B373" s="493" t="s">
        <v>5010</v>
      </c>
      <c r="C373" s="491" t="s">
        <v>1584</v>
      </c>
      <c r="D373" s="494" t="s">
        <v>5011</v>
      </c>
      <c r="E373" s="456" t="s">
        <v>5099</v>
      </c>
      <c r="F373" s="456" t="s">
        <v>5100</v>
      </c>
      <c r="G373" s="456" t="s">
        <v>5101</v>
      </c>
      <c r="H373" s="456" t="s">
        <v>5703</v>
      </c>
      <c r="I373" s="456" t="s">
        <v>311</v>
      </c>
      <c r="J373" s="435"/>
      <c r="K373" s="435"/>
      <c r="L373" s="338"/>
      <c r="M373" s="405"/>
      <c r="N373" s="409"/>
      <c r="O373" s="409"/>
      <c r="P373" s="409"/>
      <c r="Q373" s="409"/>
      <c r="R373" s="409"/>
      <c r="S373" s="409"/>
      <c r="T373" s="409"/>
      <c r="U373" s="409"/>
      <c r="V373" s="409"/>
      <c r="W373" s="409"/>
      <c r="X373" s="409"/>
      <c r="Y373" s="409"/>
      <c r="Z373" s="409"/>
      <c r="AA373" s="409"/>
      <c r="AB373" s="409"/>
      <c r="AC373" s="409"/>
      <c r="AD373" s="409"/>
      <c r="AE373" s="409"/>
      <c r="AF373" s="409"/>
      <c r="AG373" s="409"/>
      <c r="AH373" s="409"/>
      <c r="AI373" s="409"/>
      <c r="AJ373" s="409"/>
      <c r="AK373" s="409"/>
      <c r="AL373" s="409"/>
      <c r="AM373" s="409"/>
      <c r="AN373" s="409"/>
      <c r="AO373" s="409"/>
      <c r="AP373" s="409"/>
      <c r="AQ373" s="409"/>
      <c r="AR373" s="409"/>
      <c r="AS373" s="409"/>
      <c r="AT373" s="409"/>
      <c r="AU373" s="409"/>
      <c r="AV373" s="409"/>
      <c r="AW373" s="409"/>
      <c r="AX373" s="409"/>
      <c r="AY373" s="409"/>
      <c r="AZ373" s="409"/>
      <c r="BA373" s="409"/>
      <c r="BB373" s="409"/>
      <c r="BC373" s="409"/>
      <c r="BD373" s="409"/>
      <c r="BE373" s="409"/>
      <c r="BF373" s="409"/>
      <c r="BG373" s="409"/>
      <c r="BH373" s="409"/>
      <c r="BI373" s="409"/>
      <c r="BJ373" s="409"/>
      <c r="BK373" s="409"/>
      <c r="BL373" s="409"/>
      <c r="BM373" s="409"/>
      <c r="BN373" s="409"/>
      <c r="BO373" s="409"/>
      <c r="BP373" s="409"/>
      <c r="BQ373" s="409"/>
      <c r="BR373" s="409"/>
      <c r="BS373" s="409"/>
      <c r="BT373" s="409"/>
      <c r="BU373" s="409"/>
      <c r="BV373" s="409"/>
      <c r="BW373" s="409"/>
      <c r="BX373" s="409"/>
      <c r="BY373" s="409"/>
      <c r="BZ373" s="409"/>
      <c r="CA373" s="409"/>
      <c r="CB373" s="409"/>
      <c r="CC373" s="409"/>
      <c r="CD373" s="409"/>
      <c r="CE373" s="409"/>
      <c r="CF373" s="409"/>
      <c r="CG373" s="409"/>
      <c r="CH373" s="409"/>
      <c r="CI373" s="409"/>
      <c r="CJ373" s="409"/>
      <c r="CK373" s="409"/>
      <c r="CL373" s="409"/>
      <c r="CM373" s="409"/>
      <c r="CN373" s="409"/>
      <c r="CO373" s="409"/>
      <c r="CP373" s="409"/>
      <c r="CQ373" s="409"/>
      <c r="CR373" s="409"/>
      <c r="CS373" s="409"/>
      <c r="CT373" s="409"/>
      <c r="CU373" s="409"/>
      <c r="CV373" s="409"/>
      <c r="CW373" s="409"/>
      <c r="CX373" s="409"/>
      <c r="CY373" s="409"/>
      <c r="CZ373" s="409"/>
      <c r="DA373" s="409"/>
      <c r="DB373" s="409"/>
      <c r="DC373" s="409"/>
      <c r="DD373" s="409"/>
      <c r="DE373" s="409"/>
      <c r="DF373" s="409"/>
      <c r="DG373" s="409"/>
      <c r="DH373" s="409"/>
      <c r="DI373" s="409"/>
      <c r="DJ373" s="409"/>
      <c r="DK373" s="409"/>
      <c r="DL373" s="409"/>
      <c r="DM373" s="409"/>
      <c r="DN373" s="409"/>
      <c r="DO373" s="409"/>
      <c r="DP373" s="409"/>
      <c r="DQ373" s="409"/>
      <c r="DR373" s="409"/>
      <c r="DS373" s="409"/>
      <c r="DT373" s="409"/>
      <c r="DU373" s="409"/>
      <c r="DV373" s="409"/>
      <c r="DW373" s="409"/>
      <c r="DX373" s="409"/>
      <c r="DY373" s="409"/>
      <c r="DZ373" s="409"/>
      <c r="EA373" s="409"/>
      <c r="EB373" s="409"/>
      <c r="EC373" s="409"/>
      <c r="ED373" s="409"/>
      <c r="EE373" s="409"/>
      <c r="EF373" s="409"/>
      <c r="EG373" s="409"/>
      <c r="EH373" s="409"/>
      <c r="EI373" s="409"/>
      <c r="EJ373" s="409"/>
      <c r="EK373" s="409"/>
      <c r="EL373" s="409"/>
      <c r="EM373" s="409"/>
      <c r="EN373" s="409"/>
      <c r="EO373" s="409"/>
      <c r="EP373" s="409"/>
      <c r="EQ373" s="409"/>
      <c r="ER373" s="409"/>
      <c r="ES373" s="409"/>
      <c r="ET373" s="409"/>
      <c r="EU373" s="409"/>
      <c r="EV373" s="409"/>
      <c r="EW373" s="409"/>
      <c r="EX373" s="409"/>
      <c r="EY373" s="409"/>
      <c r="EZ373" s="409"/>
      <c r="FA373" s="409"/>
      <c r="FB373" s="409"/>
      <c r="FC373" s="409"/>
      <c r="FD373" s="409"/>
      <c r="FE373" s="409"/>
      <c r="FF373" s="409"/>
      <c r="FG373" s="409"/>
      <c r="FH373" s="409"/>
      <c r="FI373" s="409"/>
      <c r="FJ373" s="409"/>
      <c r="FK373" s="409"/>
      <c r="FL373" s="409"/>
      <c r="FM373" s="409"/>
      <c r="FN373" s="409"/>
      <c r="FO373" s="409"/>
      <c r="FP373" s="409"/>
      <c r="FQ373" s="409"/>
      <c r="FR373" s="409"/>
      <c r="FS373" s="409"/>
      <c r="FT373" s="409"/>
      <c r="FU373" s="409"/>
      <c r="FV373" s="409"/>
      <c r="FW373" s="409"/>
      <c r="FX373" s="409"/>
      <c r="FY373" s="409"/>
      <c r="FZ373" s="409"/>
      <c r="GA373" s="409"/>
      <c r="GB373" s="409"/>
      <c r="GC373" s="409"/>
      <c r="GD373" s="409"/>
      <c r="GE373" s="409"/>
      <c r="GF373" s="409"/>
      <c r="GG373" s="409"/>
      <c r="GH373" s="409"/>
      <c r="GI373" s="409"/>
      <c r="GJ373" s="409"/>
      <c r="GK373" s="409"/>
      <c r="GL373" s="409"/>
      <c r="GM373" s="409"/>
      <c r="GN373" s="409"/>
      <c r="GO373" s="409"/>
      <c r="GP373" s="409"/>
      <c r="GQ373" s="409"/>
      <c r="GR373" s="409"/>
      <c r="GS373" s="409"/>
      <c r="GT373" s="409"/>
      <c r="GU373" s="409"/>
      <c r="GV373" s="409"/>
      <c r="GW373" s="409"/>
      <c r="GX373" s="409"/>
      <c r="GY373" s="409"/>
      <c r="GZ373" s="409"/>
      <c r="HA373" s="409"/>
      <c r="HB373" s="409"/>
      <c r="HC373" s="409"/>
      <c r="HD373" s="409"/>
      <c r="HE373" s="409"/>
      <c r="HF373" s="409"/>
      <c r="HG373" s="409"/>
      <c r="HH373" s="409"/>
      <c r="HI373" s="409"/>
      <c r="HJ373" s="409"/>
      <c r="HK373" s="409"/>
      <c r="HL373" s="409"/>
      <c r="HM373" s="409"/>
      <c r="HN373" s="409"/>
      <c r="HO373" s="409"/>
      <c r="HP373" s="409"/>
      <c r="HQ373" s="409"/>
      <c r="HR373" s="409"/>
      <c r="HS373" s="409"/>
      <c r="HT373" s="409"/>
      <c r="HU373" s="409"/>
      <c r="HV373" s="409"/>
      <c r="HW373" s="409"/>
      <c r="HX373" s="409"/>
      <c r="HY373" s="409"/>
      <c r="HZ373" s="409"/>
      <c r="IA373" s="409"/>
      <c r="IB373" s="409"/>
      <c r="IC373" s="409"/>
      <c r="ID373" s="409"/>
      <c r="IE373" s="409"/>
      <c r="IF373" s="409"/>
      <c r="IG373" s="409"/>
      <c r="IH373" s="409"/>
      <c r="II373" s="409"/>
      <c r="IJ373" s="409"/>
      <c r="IK373" s="409"/>
      <c r="IL373" s="409"/>
      <c r="IM373" s="409"/>
      <c r="IN373" s="409"/>
      <c r="IO373" s="409"/>
      <c r="IP373" s="409"/>
      <c r="IQ373" s="409"/>
      <c r="IR373" s="409"/>
      <c r="IS373" s="409"/>
      <c r="IT373" s="409"/>
      <c r="IU373" s="409"/>
      <c r="IV373" s="409"/>
    </row>
    <row r="374" spans="1:256" s="404" customFormat="1" ht="30">
      <c r="A374" s="67">
        <v>365</v>
      </c>
      <c r="B374" s="493" t="s">
        <v>5010</v>
      </c>
      <c r="C374" s="491" t="s">
        <v>1584</v>
      </c>
      <c r="D374" s="494" t="s">
        <v>1585</v>
      </c>
      <c r="E374" s="456" t="s">
        <v>5661</v>
      </c>
      <c r="F374" s="456" t="s">
        <v>5354</v>
      </c>
      <c r="G374" s="456" t="s">
        <v>2222</v>
      </c>
      <c r="H374" s="456" t="s">
        <v>6002</v>
      </c>
      <c r="I374" s="456" t="s">
        <v>311</v>
      </c>
      <c r="J374" s="435"/>
      <c r="K374" s="435"/>
      <c r="L374" s="338"/>
      <c r="M374" s="405"/>
      <c r="N374" s="409"/>
      <c r="O374" s="409"/>
      <c r="P374" s="409"/>
      <c r="Q374" s="409"/>
      <c r="R374" s="409"/>
      <c r="S374" s="409"/>
      <c r="T374" s="409"/>
      <c r="U374" s="409"/>
      <c r="V374" s="409"/>
      <c r="W374" s="409"/>
      <c r="X374" s="409"/>
      <c r="Y374" s="409"/>
      <c r="Z374" s="409"/>
      <c r="AA374" s="409"/>
      <c r="AB374" s="409"/>
      <c r="AC374" s="409"/>
      <c r="AD374" s="409"/>
      <c r="AE374" s="409"/>
      <c r="AF374" s="409"/>
      <c r="AG374" s="409"/>
      <c r="AH374" s="409"/>
      <c r="AI374" s="409"/>
      <c r="AJ374" s="409"/>
      <c r="AK374" s="409"/>
      <c r="AL374" s="409"/>
      <c r="AM374" s="409"/>
      <c r="AN374" s="409"/>
      <c r="AO374" s="409"/>
      <c r="AP374" s="409"/>
      <c r="AQ374" s="409"/>
      <c r="AR374" s="409"/>
      <c r="AS374" s="409"/>
      <c r="AT374" s="409"/>
      <c r="AU374" s="409"/>
      <c r="AV374" s="409"/>
      <c r="AW374" s="409"/>
      <c r="AX374" s="409"/>
      <c r="AY374" s="409"/>
      <c r="AZ374" s="409"/>
      <c r="BA374" s="409"/>
      <c r="BB374" s="409"/>
      <c r="BC374" s="409"/>
      <c r="BD374" s="409"/>
      <c r="BE374" s="409"/>
      <c r="BF374" s="409"/>
      <c r="BG374" s="409"/>
      <c r="BH374" s="409"/>
      <c r="BI374" s="409"/>
      <c r="BJ374" s="409"/>
      <c r="BK374" s="409"/>
      <c r="BL374" s="409"/>
      <c r="BM374" s="409"/>
      <c r="BN374" s="409"/>
      <c r="BO374" s="409"/>
      <c r="BP374" s="409"/>
      <c r="BQ374" s="409"/>
      <c r="BR374" s="409"/>
      <c r="BS374" s="409"/>
      <c r="BT374" s="409"/>
      <c r="BU374" s="409"/>
      <c r="BV374" s="409"/>
      <c r="BW374" s="409"/>
      <c r="BX374" s="409"/>
      <c r="BY374" s="409"/>
      <c r="BZ374" s="409"/>
      <c r="CA374" s="409"/>
      <c r="CB374" s="409"/>
      <c r="CC374" s="409"/>
      <c r="CD374" s="409"/>
      <c r="CE374" s="409"/>
      <c r="CF374" s="409"/>
      <c r="CG374" s="409"/>
      <c r="CH374" s="409"/>
      <c r="CI374" s="409"/>
      <c r="CJ374" s="409"/>
      <c r="CK374" s="409"/>
      <c r="CL374" s="409"/>
      <c r="CM374" s="409"/>
      <c r="CN374" s="409"/>
      <c r="CO374" s="409"/>
      <c r="CP374" s="409"/>
      <c r="CQ374" s="409"/>
      <c r="CR374" s="409"/>
      <c r="CS374" s="409"/>
      <c r="CT374" s="409"/>
      <c r="CU374" s="409"/>
      <c r="CV374" s="409"/>
      <c r="CW374" s="409"/>
      <c r="CX374" s="409"/>
      <c r="CY374" s="409"/>
      <c r="CZ374" s="409"/>
      <c r="DA374" s="409"/>
      <c r="DB374" s="409"/>
      <c r="DC374" s="409"/>
      <c r="DD374" s="409"/>
      <c r="DE374" s="409"/>
      <c r="DF374" s="409"/>
      <c r="DG374" s="409"/>
      <c r="DH374" s="409"/>
      <c r="DI374" s="409"/>
      <c r="DJ374" s="409"/>
      <c r="DK374" s="409"/>
      <c r="DL374" s="409"/>
      <c r="DM374" s="409"/>
      <c r="DN374" s="409"/>
      <c r="DO374" s="409"/>
      <c r="DP374" s="409"/>
      <c r="DQ374" s="409"/>
      <c r="DR374" s="409"/>
      <c r="DS374" s="409"/>
      <c r="DT374" s="409"/>
      <c r="DU374" s="409"/>
      <c r="DV374" s="409"/>
      <c r="DW374" s="409"/>
      <c r="DX374" s="409"/>
      <c r="DY374" s="409"/>
      <c r="DZ374" s="409"/>
      <c r="EA374" s="409"/>
      <c r="EB374" s="409"/>
      <c r="EC374" s="409"/>
      <c r="ED374" s="409"/>
      <c r="EE374" s="409"/>
      <c r="EF374" s="409"/>
      <c r="EG374" s="409"/>
      <c r="EH374" s="409"/>
      <c r="EI374" s="409"/>
      <c r="EJ374" s="409"/>
      <c r="EK374" s="409"/>
      <c r="EL374" s="409"/>
      <c r="EM374" s="409"/>
      <c r="EN374" s="409"/>
      <c r="EO374" s="409"/>
      <c r="EP374" s="409"/>
      <c r="EQ374" s="409"/>
      <c r="ER374" s="409"/>
      <c r="ES374" s="409"/>
      <c r="ET374" s="409"/>
      <c r="EU374" s="409"/>
      <c r="EV374" s="409"/>
      <c r="EW374" s="409"/>
      <c r="EX374" s="409"/>
      <c r="EY374" s="409"/>
      <c r="EZ374" s="409"/>
      <c r="FA374" s="409"/>
      <c r="FB374" s="409"/>
      <c r="FC374" s="409"/>
      <c r="FD374" s="409"/>
      <c r="FE374" s="409"/>
      <c r="FF374" s="409"/>
      <c r="FG374" s="409"/>
      <c r="FH374" s="409"/>
      <c r="FI374" s="409"/>
      <c r="FJ374" s="409"/>
      <c r="FK374" s="409"/>
      <c r="FL374" s="409"/>
      <c r="FM374" s="409"/>
      <c r="FN374" s="409"/>
      <c r="FO374" s="409"/>
      <c r="FP374" s="409"/>
      <c r="FQ374" s="409"/>
      <c r="FR374" s="409"/>
      <c r="FS374" s="409"/>
      <c r="FT374" s="409"/>
      <c r="FU374" s="409"/>
      <c r="FV374" s="409"/>
      <c r="FW374" s="409"/>
      <c r="FX374" s="409"/>
      <c r="FY374" s="409"/>
      <c r="FZ374" s="409"/>
      <c r="GA374" s="409"/>
      <c r="GB374" s="409"/>
      <c r="GC374" s="409"/>
      <c r="GD374" s="409"/>
      <c r="GE374" s="409"/>
      <c r="GF374" s="409"/>
      <c r="GG374" s="409"/>
      <c r="GH374" s="409"/>
      <c r="GI374" s="409"/>
      <c r="GJ374" s="409"/>
      <c r="GK374" s="409"/>
      <c r="GL374" s="409"/>
      <c r="GM374" s="409"/>
      <c r="GN374" s="409"/>
      <c r="GO374" s="409"/>
      <c r="GP374" s="409"/>
      <c r="GQ374" s="409"/>
      <c r="GR374" s="409"/>
      <c r="GS374" s="409"/>
      <c r="GT374" s="409"/>
      <c r="GU374" s="409"/>
      <c r="GV374" s="409"/>
      <c r="GW374" s="409"/>
      <c r="GX374" s="409"/>
      <c r="GY374" s="409"/>
      <c r="GZ374" s="409"/>
      <c r="HA374" s="409"/>
      <c r="HB374" s="409"/>
      <c r="HC374" s="409"/>
      <c r="HD374" s="409"/>
      <c r="HE374" s="409"/>
      <c r="HF374" s="409"/>
      <c r="HG374" s="409"/>
      <c r="HH374" s="409"/>
      <c r="HI374" s="409"/>
      <c r="HJ374" s="409"/>
      <c r="HK374" s="409"/>
      <c r="HL374" s="409"/>
      <c r="HM374" s="409"/>
      <c r="HN374" s="409"/>
      <c r="HO374" s="409"/>
      <c r="HP374" s="409"/>
      <c r="HQ374" s="409"/>
      <c r="HR374" s="409"/>
      <c r="HS374" s="409"/>
      <c r="HT374" s="409"/>
      <c r="HU374" s="409"/>
      <c r="HV374" s="409"/>
      <c r="HW374" s="409"/>
      <c r="HX374" s="409"/>
      <c r="HY374" s="409"/>
      <c r="HZ374" s="409"/>
      <c r="IA374" s="409"/>
      <c r="IB374" s="409"/>
      <c r="IC374" s="409"/>
      <c r="ID374" s="409"/>
      <c r="IE374" s="409"/>
      <c r="IF374" s="409"/>
      <c r="IG374" s="409"/>
      <c r="IH374" s="409"/>
      <c r="II374" s="409"/>
      <c r="IJ374" s="409"/>
      <c r="IK374" s="409"/>
      <c r="IL374" s="409"/>
      <c r="IM374" s="409"/>
      <c r="IN374" s="409"/>
      <c r="IO374" s="409"/>
      <c r="IP374" s="409"/>
      <c r="IQ374" s="409"/>
      <c r="IR374" s="409"/>
      <c r="IS374" s="409"/>
      <c r="IT374" s="409"/>
      <c r="IU374" s="409"/>
      <c r="IV374" s="409"/>
    </row>
    <row r="375" spans="1:256" s="404" customFormat="1" ht="30">
      <c r="A375" s="65">
        <v>366</v>
      </c>
      <c r="B375" s="493" t="s">
        <v>5010</v>
      </c>
      <c r="C375" s="491" t="s">
        <v>1584</v>
      </c>
      <c r="D375" s="494" t="s">
        <v>1656</v>
      </c>
      <c r="E375" s="456" t="s">
        <v>1661</v>
      </c>
      <c r="F375" s="456" t="s">
        <v>5019</v>
      </c>
      <c r="G375" s="456" t="s">
        <v>5020</v>
      </c>
      <c r="H375" s="456" t="s">
        <v>6003</v>
      </c>
      <c r="I375" s="456" t="s">
        <v>1588</v>
      </c>
      <c r="J375" s="435"/>
      <c r="K375" s="435"/>
      <c r="L375" s="338"/>
      <c r="M375" s="405"/>
      <c r="N375" s="409"/>
      <c r="O375" s="409"/>
      <c r="P375" s="409"/>
      <c r="Q375" s="409"/>
      <c r="R375" s="409"/>
      <c r="S375" s="409"/>
      <c r="T375" s="409"/>
      <c r="U375" s="409"/>
      <c r="V375" s="409"/>
      <c r="W375" s="409"/>
      <c r="X375" s="409"/>
      <c r="Y375" s="409"/>
      <c r="Z375" s="409"/>
      <c r="AA375" s="409"/>
      <c r="AB375" s="409"/>
      <c r="AC375" s="409"/>
      <c r="AD375" s="409"/>
      <c r="AE375" s="409"/>
      <c r="AF375" s="409"/>
      <c r="AG375" s="409"/>
      <c r="AH375" s="409"/>
      <c r="AI375" s="409"/>
      <c r="AJ375" s="409"/>
      <c r="AK375" s="409"/>
      <c r="AL375" s="409"/>
      <c r="AM375" s="409"/>
      <c r="AN375" s="409"/>
      <c r="AO375" s="409"/>
      <c r="AP375" s="409"/>
      <c r="AQ375" s="409"/>
      <c r="AR375" s="409"/>
      <c r="AS375" s="409"/>
      <c r="AT375" s="409"/>
      <c r="AU375" s="409"/>
      <c r="AV375" s="409"/>
      <c r="AW375" s="409"/>
      <c r="AX375" s="409"/>
      <c r="AY375" s="409"/>
      <c r="AZ375" s="409"/>
      <c r="BA375" s="409"/>
      <c r="BB375" s="409"/>
      <c r="BC375" s="409"/>
      <c r="BD375" s="409"/>
      <c r="BE375" s="409"/>
      <c r="BF375" s="409"/>
      <c r="BG375" s="409"/>
      <c r="BH375" s="409"/>
      <c r="BI375" s="409"/>
      <c r="BJ375" s="409"/>
      <c r="BK375" s="409"/>
      <c r="BL375" s="409"/>
      <c r="BM375" s="409"/>
      <c r="BN375" s="409"/>
      <c r="BO375" s="409"/>
      <c r="BP375" s="409"/>
      <c r="BQ375" s="409"/>
      <c r="BR375" s="409"/>
      <c r="BS375" s="409"/>
      <c r="BT375" s="409"/>
      <c r="BU375" s="409"/>
      <c r="BV375" s="409"/>
      <c r="BW375" s="409"/>
      <c r="BX375" s="409"/>
      <c r="BY375" s="409"/>
      <c r="BZ375" s="409"/>
      <c r="CA375" s="409"/>
      <c r="CB375" s="409"/>
      <c r="CC375" s="409"/>
      <c r="CD375" s="409"/>
      <c r="CE375" s="409"/>
      <c r="CF375" s="409"/>
      <c r="CG375" s="409"/>
      <c r="CH375" s="409"/>
      <c r="CI375" s="409"/>
      <c r="CJ375" s="409"/>
      <c r="CK375" s="409"/>
      <c r="CL375" s="409"/>
      <c r="CM375" s="409"/>
      <c r="CN375" s="409"/>
      <c r="CO375" s="409"/>
      <c r="CP375" s="409"/>
      <c r="CQ375" s="409"/>
      <c r="CR375" s="409"/>
      <c r="CS375" s="409"/>
      <c r="CT375" s="409"/>
      <c r="CU375" s="409"/>
      <c r="CV375" s="409"/>
      <c r="CW375" s="409"/>
      <c r="CX375" s="409"/>
      <c r="CY375" s="409"/>
      <c r="CZ375" s="409"/>
      <c r="DA375" s="409"/>
      <c r="DB375" s="409"/>
      <c r="DC375" s="409"/>
      <c r="DD375" s="409"/>
      <c r="DE375" s="409"/>
      <c r="DF375" s="409"/>
      <c r="DG375" s="409"/>
      <c r="DH375" s="409"/>
      <c r="DI375" s="409"/>
      <c r="DJ375" s="409"/>
      <c r="DK375" s="409"/>
      <c r="DL375" s="409"/>
      <c r="DM375" s="409"/>
      <c r="DN375" s="409"/>
      <c r="DO375" s="409"/>
      <c r="DP375" s="409"/>
      <c r="DQ375" s="409"/>
      <c r="DR375" s="409"/>
      <c r="DS375" s="409"/>
      <c r="DT375" s="409"/>
      <c r="DU375" s="409"/>
      <c r="DV375" s="409"/>
      <c r="DW375" s="409"/>
      <c r="DX375" s="409"/>
      <c r="DY375" s="409"/>
      <c r="DZ375" s="409"/>
      <c r="EA375" s="409"/>
      <c r="EB375" s="409"/>
      <c r="EC375" s="409"/>
      <c r="ED375" s="409"/>
      <c r="EE375" s="409"/>
      <c r="EF375" s="409"/>
      <c r="EG375" s="409"/>
      <c r="EH375" s="409"/>
      <c r="EI375" s="409"/>
      <c r="EJ375" s="409"/>
      <c r="EK375" s="409"/>
      <c r="EL375" s="409"/>
      <c r="EM375" s="409"/>
      <c r="EN375" s="409"/>
      <c r="EO375" s="409"/>
      <c r="EP375" s="409"/>
      <c r="EQ375" s="409"/>
      <c r="ER375" s="409"/>
      <c r="ES375" s="409"/>
      <c r="ET375" s="409"/>
      <c r="EU375" s="409"/>
      <c r="EV375" s="409"/>
      <c r="EW375" s="409"/>
      <c r="EX375" s="409"/>
      <c r="EY375" s="409"/>
      <c r="EZ375" s="409"/>
      <c r="FA375" s="409"/>
      <c r="FB375" s="409"/>
      <c r="FC375" s="409"/>
      <c r="FD375" s="409"/>
      <c r="FE375" s="409"/>
      <c r="FF375" s="409"/>
      <c r="FG375" s="409"/>
      <c r="FH375" s="409"/>
      <c r="FI375" s="409"/>
      <c r="FJ375" s="409"/>
      <c r="FK375" s="409"/>
      <c r="FL375" s="409"/>
      <c r="FM375" s="409"/>
      <c r="FN375" s="409"/>
      <c r="FO375" s="409"/>
      <c r="FP375" s="409"/>
      <c r="FQ375" s="409"/>
      <c r="FR375" s="409"/>
      <c r="FS375" s="409"/>
      <c r="FT375" s="409"/>
      <c r="FU375" s="409"/>
      <c r="FV375" s="409"/>
      <c r="FW375" s="409"/>
      <c r="FX375" s="409"/>
      <c r="FY375" s="409"/>
      <c r="FZ375" s="409"/>
      <c r="GA375" s="409"/>
      <c r="GB375" s="409"/>
      <c r="GC375" s="409"/>
      <c r="GD375" s="409"/>
      <c r="GE375" s="409"/>
      <c r="GF375" s="409"/>
      <c r="GG375" s="409"/>
      <c r="GH375" s="409"/>
      <c r="GI375" s="409"/>
      <c r="GJ375" s="409"/>
      <c r="GK375" s="409"/>
      <c r="GL375" s="409"/>
      <c r="GM375" s="409"/>
      <c r="GN375" s="409"/>
      <c r="GO375" s="409"/>
      <c r="GP375" s="409"/>
      <c r="GQ375" s="409"/>
      <c r="GR375" s="409"/>
      <c r="GS375" s="409"/>
      <c r="GT375" s="409"/>
      <c r="GU375" s="409"/>
      <c r="GV375" s="409"/>
      <c r="GW375" s="409"/>
      <c r="GX375" s="409"/>
      <c r="GY375" s="409"/>
      <c r="GZ375" s="409"/>
      <c r="HA375" s="409"/>
      <c r="HB375" s="409"/>
      <c r="HC375" s="409"/>
      <c r="HD375" s="409"/>
      <c r="HE375" s="409"/>
      <c r="HF375" s="409"/>
      <c r="HG375" s="409"/>
      <c r="HH375" s="409"/>
      <c r="HI375" s="409"/>
      <c r="HJ375" s="409"/>
      <c r="HK375" s="409"/>
      <c r="HL375" s="409"/>
      <c r="HM375" s="409"/>
      <c r="HN375" s="409"/>
      <c r="HO375" s="409"/>
      <c r="HP375" s="409"/>
      <c r="HQ375" s="409"/>
      <c r="HR375" s="409"/>
      <c r="HS375" s="409"/>
      <c r="HT375" s="409"/>
      <c r="HU375" s="409"/>
      <c r="HV375" s="409"/>
      <c r="HW375" s="409"/>
      <c r="HX375" s="409"/>
      <c r="HY375" s="409"/>
      <c r="HZ375" s="409"/>
      <c r="IA375" s="409"/>
      <c r="IB375" s="409"/>
      <c r="IC375" s="409"/>
      <c r="ID375" s="409"/>
      <c r="IE375" s="409"/>
      <c r="IF375" s="409"/>
      <c r="IG375" s="409"/>
      <c r="IH375" s="409"/>
      <c r="II375" s="409"/>
      <c r="IJ375" s="409"/>
      <c r="IK375" s="409"/>
      <c r="IL375" s="409"/>
      <c r="IM375" s="409"/>
      <c r="IN375" s="409"/>
      <c r="IO375" s="409"/>
      <c r="IP375" s="409"/>
      <c r="IQ375" s="409"/>
      <c r="IR375" s="409"/>
      <c r="IS375" s="409"/>
      <c r="IT375" s="409"/>
      <c r="IU375" s="409"/>
      <c r="IV375" s="409"/>
    </row>
    <row r="376" spans="1:256" s="404" customFormat="1" ht="30">
      <c r="A376" s="67">
        <v>367</v>
      </c>
      <c r="B376" s="456" t="s">
        <v>5012</v>
      </c>
      <c r="C376" s="491" t="s">
        <v>1584</v>
      </c>
      <c r="D376" s="456" t="s">
        <v>323</v>
      </c>
      <c r="E376" s="456" t="s">
        <v>1543</v>
      </c>
      <c r="F376" s="456" t="s">
        <v>5391</v>
      </c>
      <c r="G376" s="456" t="s">
        <v>5662</v>
      </c>
      <c r="H376" s="456" t="s">
        <v>331</v>
      </c>
      <c r="I376" s="456" t="s">
        <v>1664</v>
      </c>
      <c r="J376" s="435"/>
      <c r="K376" s="435"/>
      <c r="L376" s="338"/>
      <c r="M376" s="405"/>
      <c r="N376" s="409"/>
      <c r="O376" s="409"/>
      <c r="P376" s="409"/>
      <c r="Q376" s="409"/>
      <c r="R376" s="409"/>
      <c r="S376" s="409"/>
      <c r="T376" s="409"/>
      <c r="U376" s="409"/>
      <c r="V376" s="409"/>
      <c r="W376" s="409"/>
      <c r="X376" s="409"/>
      <c r="Y376" s="409"/>
      <c r="Z376" s="409"/>
      <c r="AA376" s="409"/>
      <c r="AB376" s="409"/>
      <c r="AC376" s="409"/>
      <c r="AD376" s="409"/>
      <c r="AE376" s="409"/>
      <c r="AF376" s="409"/>
      <c r="AG376" s="409"/>
      <c r="AH376" s="409"/>
      <c r="AI376" s="409"/>
      <c r="AJ376" s="409"/>
      <c r="AK376" s="409"/>
      <c r="AL376" s="409"/>
      <c r="AM376" s="409"/>
      <c r="AN376" s="409"/>
      <c r="AO376" s="409"/>
      <c r="AP376" s="409"/>
      <c r="AQ376" s="409"/>
      <c r="AR376" s="409"/>
      <c r="AS376" s="409"/>
      <c r="AT376" s="409"/>
      <c r="AU376" s="409"/>
      <c r="AV376" s="409"/>
      <c r="AW376" s="409"/>
      <c r="AX376" s="409"/>
      <c r="AY376" s="409"/>
      <c r="AZ376" s="409"/>
      <c r="BA376" s="409"/>
      <c r="BB376" s="409"/>
      <c r="BC376" s="409"/>
      <c r="BD376" s="409"/>
      <c r="BE376" s="409"/>
      <c r="BF376" s="409"/>
      <c r="BG376" s="409"/>
      <c r="BH376" s="409"/>
      <c r="BI376" s="409"/>
      <c r="BJ376" s="409"/>
      <c r="BK376" s="409"/>
      <c r="BL376" s="409"/>
      <c r="BM376" s="409"/>
      <c r="BN376" s="409"/>
      <c r="BO376" s="409"/>
      <c r="BP376" s="409"/>
      <c r="BQ376" s="409"/>
      <c r="BR376" s="409"/>
      <c r="BS376" s="409"/>
      <c r="BT376" s="409"/>
      <c r="BU376" s="409"/>
      <c r="BV376" s="409"/>
      <c r="BW376" s="409"/>
      <c r="BX376" s="409"/>
      <c r="BY376" s="409"/>
      <c r="BZ376" s="409"/>
      <c r="CA376" s="409"/>
      <c r="CB376" s="409"/>
      <c r="CC376" s="409"/>
      <c r="CD376" s="409"/>
      <c r="CE376" s="409"/>
      <c r="CF376" s="409"/>
      <c r="CG376" s="409"/>
      <c r="CH376" s="409"/>
      <c r="CI376" s="409"/>
      <c r="CJ376" s="409"/>
      <c r="CK376" s="409"/>
      <c r="CL376" s="409"/>
      <c r="CM376" s="409"/>
      <c r="CN376" s="409"/>
      <c r="CO376" s="409"/>
      <c r="CP376" s="409"/>
      <c r="CQ376" s="409"/>
      <c r="CR376" s="409"/>
      <c r="CS376" s="409"/>
      <c r="CT376" s="409"/>
      <c r="CU376" s="409"/>
      <c r="CV376" s="409"/>
      <c r="CW376" s="409"/>
      <c r="CX376" s="409"/>
      <c r="CY376" s="409"/>
      <c r="CZ376" s="409"/>
      <c r="DA376" s="409"/>
      <c r="DB376" s="409"/>
      <c r="DC376" s="409"/>
      <c r="DD376" s="409"/>
      <c r="DE376" s="409"/>
      <c r="DF376" s="409"/>
      <c r="DG376" s="409"/>
      <c r="DH376" s="409"/>
      <c r="DI376" s="409"/>
      <c r="DJ376" s="409"/>
      <c r="DK376" s="409"/>
      <c r="DL376" s="409"/>
      <c r="DM376" s="409"/>
      <c r="DN376" s="409"/>
      <c r="DO376" s="409"/>
      <c r="DP376" s="409"/>
      <c r="DQ376" s="409"/>
      <c r="DR376" s="409"/>
      <c r="DS376" s="409"/>
      <c r="DT376" s="409"/>
      <c r="DU376" s="409"/>
      <c r="DV376" s="409"/>
      <c r="DW376" s="409"/>
      <c r="DX376" s="409"/>
      <c r="DY376" s="409"/>
      <c r="DZ376" s="409"/>
      <c r="EA376" s="409"/>
      <c r="EB376" s="409"/>
      <c r="EC376" s="409"/>
      <c r="ED376" s="409"/>
      <c r="EE376" s="409"/>
      <c r="EF376" s="409"/>
      <c r="EG376" s="409"/>
      <c r="EH376" s="409"/>
      <c r="EI376" s="409"/>
      <c r="EJ376" s="409"/>
      <c r="EK376" s="409"/>
      <c r="EL376" s="409"/>
      <c r="EM376" s="409"/>
      <c r="EN376" s="409"/>
      <c r="EO376" s="409"/>
      <c r="EP376" s="409"/>
      <c r="EQ376" s="409"/>
      <c r="ER376" s="409"/>
      <c r="ES376" s="409"/>
      <c r="ET376" s="409"/>
      <c r="EU376" s="409"/>
      <c r="EV376" s="409"/>
      <c r="EW376" s="409"/>
      <c r="EX376" s="409"/>
      <c r="EY376" s="409"/>
      <c r="EZ376" s="409"/>
      <c r="FA376" s="409"/>
      <c r="FB376" s="409"/>
      <c r="FC376" s="409"/>
      <c r="FD376" s="409"/>
      <c r="FE376" s="409"/>
      <c r="FF376" s="409"/>
      <c r="FG376" s="409"/>
      <c r="FH376" s="409"/>
      <c r="FI376" s="409"/>
      <c r="FJ376" s="409"/>
      <c r="FK376" s="409"/>
      <c r="FL376" s="409"/>
      <c r="FM376" s="409"/>
      <c r="FN376" s="409"/>
      <c r="FO376" s="409"/>
      <c r="FP376" s="409"/>
      <c r="FQ376" s="409"/>
      <c r="FR376" s="409"/>
      <c r="FS376" s="409"/>
      <c r="FT376" s="409"/>
      <c r="FU376" s="409"/>
      <c r="FV376" s="409"/>
      <c r="FW376" s="409"/>
      <c r="FX376" s="409"/>
      <c r="FY376" s="409"/>
      <c r="FZ376" s="409"/>
      <c r="GA376" s="409"/>
      <c r="GB376" s="409"/>
      <c r="GC376" s="409"/>
      <c r="GD376" s="409"/>
      <c r="GE376" s="409"/>
      <c r="GF376" s="409"/>
      <c r="GG376" s="409"/>
      <c r="GH376" s="409"/>
      <c r="GI376" s="409"/>
      <c r="GJ376" s="409"/>
      <c r="GK376" s="409"/>
      <c r="GL376" s="409"/>
      <c r="GM376" s="409"/>
      <c r="GN376" s="409"/>
      <c r="GO376" s="409"/>
      <c r="GP376" s="409"/>
      <c r="GQ376" s="409"/>
      <c r="GR376" s="409"/>
      <c r="GS376" s="409"/>
      <c r="GT376" s="409"/>
      <c r="GU376" s="409"/>
      <c r="GV376" s="409"/>
      <c r="GW376" s="409"/>
      <c r="GX376" s="409"/>
      <c r="GY376" s="409"/>
      <c r="GZ376" s="409"/>
      <c r="HA376" s="409"/>
      <c r="HB376" s="409"/>
      <c r="HC376" s="409"/>
      <c r="HD376" s="409"/>
      <c r="HE376" s="409"/>
      <c r="HF376" s="409"/>
      <c r="HG376" s="409"/>
      <c r="HH376" s="409"/>
      <c r="HI376" s="409"/>
      <c r="HJ376" s="409"/>
      <c r="HK376" s="409"/>
      <c r="HL376" s="409"/>
      <c r="HM376" s="409"/>
      <c r="HN376" s="409"/>
      <c r="HO376" s="409"/>
      <c r="HP376" s="409"/>
      <c r="HQ376" s="409"/>
      <c r="HR376" s="409"/>
      <c r="HS376" s="409"/>
      <c r="HT376" s="409"/>
      <c r="HU376" s="409"/>
      <c r="HV376" s="409"/>
      <c r="HW376" s="409"/>
      <c r="HX376" s="409"/>
      <c r="HY376" s="409"/>
      <c r="HZ376" s="409"/>
      <c r="IA376" s="409"/>
      <c r="IB376" s="409"/>
      <c r="IC376" s="409"/>
      <c r="ID376" s="409"/>
      <c r="IE376" s="409"/>
      <c r="IF376" s="409"/>
      <c r="IG376" s="409"/>
      <c r="IH376" s="409"/>
      <c r="II376" s="409"/>
      <c r="IJ376" s="409"/>
      <c r="IK376" s="409"/>
      <c r="IL376" s="409"/>
      <c r="IM376" s="409"/>
      <c r="IN376" s="409"/>
      <c r="IO376" s="409"/>
      <c r="IP376" s="409"/>
      <c r="IQ376" s="409"/>
      <c r="IR376" s="409"/>
      <c r="IS376" s="409"/>
      <c r="IT376" s="409"/>
      <c r="IU376" s="409"/>
      <c r="IV376" s="409"/>
    </row>
    <row r="377" spans="1:256" s="404" customFormat="1" ht="30">
      <c r="A377" s="67">
        <v>368</v>
      </c>
      <c r="B377" s="456" t="s">
        <v>5012</v>
      </c>
      <c r="C377" s="491" t="s">
        <v>1584</v>
      </c>
      <c r="D377" s="456" t="s">
        <v>1585</v>
      </c>
      <c r="E377" s="456" t="s">
        <v>5663</v>
      </c>
      <c r="F377" s="456" t="s">
        <v>930</v>
      </c>
      <c r="G377" s="456" t="s">
        <v>5664</v>
      </c>
      <c r="H377" s="456" t="s">
        <v>6004</v>
      </c>
      <c r="I377" s="456" t="s">
        <v>311</v>
      </c>
      <c r="J377" s="435"/>
      <c r="K377" s="435"/>
      <c r="L377" s="338"/>
      <c r="M377" s="405"/>
      <c r="N377" s="409"/>
      <c r="O377" s="409"/>
      <c r="P377" s="409"/>
      <c r="Q377" s="409"/>
      <c r="R377" s="409"/>
      <c r="S377" s="409"/>
      <c r="T377" s="409"/>
      <c r="U377" s="409"/>
      <c r="V377" s="409"/>
      <c r="W377" s="409"/>
      <c r="X377" s="409"/>
      <c r="Y377" s="409"/>
      <c r="Z377" s="409"/>
      <c r="AA377" s="409"/>
      <c r="AB377" s="409"/>
      <c r="AC377" s="409"/>
      <c r="AD377" s="409"/>
      <c r="AE377" s="409"/>
      <c r="AF377" s="409"/>
      <c r="AG377" s="409"/>
      <c r="AH377" s="409"/>
      <c r="AI377" s="409"/>
      <c r="AJ377" s="409"/>
      <c r="AK377" s="409"/>
      <c r="AL377" s="409"/>
      <c r="AM377" s="409"/>
      <c r="AN377" s="409"/>
      <c r="AO377" s="409"/>
      <c r="AP377" s="409"/>
      <c r="AQ377" s="409"/>
      <c r="AR377" s="409"/>
      <c r="AS377" s="409"/>
      <c r="AT377" s="409"/>
      <c r="AU377" s="409"/>
      <c r="AV377" s="409"/>
      <c r="AW377" s="409"/>
      <c r="AX377" s="409"/>
      <c r="AY377" s="409"/>
      <c r="AZ377" s="409"/>
      <c r="BA377" s="409"/>
      <c r="BB377" s="409"/>
      <c r="BC377" s="409"/>
      <c r="BD377" s="409"/>
      <c r="BE377" s="409"/>
      <c r="BF377" s="409"/>
      <c r="BG377" s="409"/>
      <c r="BH377" s="409"/>
      <c r="BI377" s="409"/>
      <c r="BJ377" s="409"/>
      <c r="BK377" s="409"/>
      <c r="BL377" s="409"/>
      <c r="BM377" s="409"/>
      <c r="BN377" s="409"/>
      <c r="BO377" s="409"/>
      <c r="BP377" s="409"/>
      <c r="BQ377" s="409"/>
      <c r="BR377" s="409"/>
      <c r="BS377" s="409"/>
      <c r="BT377" s="409"/>
      <c r="BU377" s="409"/>
      <c r="BV377" s="409"/>
      <c r="BW377" s="409"/>
      <c r="BX377" s="409"/>
      <c r="BY377" s="409"/>
      <c r="BZ377" s="409"/>
      <c r="CA377" s="409"/>
      <c r="CB377" s="409"/>
      <c r="CC377" s="409"/>
      <c r="CD377" s="409"/>
      <c r="CE377" s="409"/>
      <c r="CF377" s="409"/>
      <c r="CG377" s="409"/>
      <c r="CH377" s="409"/>
      <c r="CI377" s="409"/>
      <c r="CJ377" s="409"/>
      <c r="CK377" s="409"/>
      <c r="CL377" s="409"/>
      <c r="CM377" s="409"/>
      <c r="CN377" s="409"/>
      <c r="CO377" s="409"/>
      <c r="CP377" s="409"/>
      <c r="CQ377" s="409"/>
      <c r="CR377" s="409"/>
      <c r="CS377" s="409"/>
      <c r="CT377" s="409"/>
      <c r="CU377" s="409"/>
      <c r="CV377" s="409"/>
      <c r="CW377" s="409"/>
      <c r="CX377" s="409"/>
      <c r="CY377" s="409"/>
      <c r="CZ377" s="409"/>
      <c r="DA377" s="409"/>
      <c r="DB377" s="409"/>
      <c r="DC377" s="409"/>
      <c r="DD377" s="409"/>
      <c r="DE377" s="409"/>
      <c r="DF377" s="409"/>
      <c r="DG377" s="409"/>
      <c r="DH377" s="409"/>
      <c r="DI377" s="409"/>
      <c r="DJ377" s="409"/>
      <c r="DK377" s="409"/>
      <c r="DL377" s="409"/>
      <c r="DM377" s="409"/>
      <c r="DN377" s="409"/>
      <c r="DO377" s="409"/>
      <c r="DP377" s="409"/>
      <c r="DQ377" s="409"/>
      <c r="DR377" s="409"/>
      <c r="DS377" s="409"/>
      <c r="DT377" s="409"/>
      <c r="DU377" s="409"/>
      <c r="DV377" s="409"/>
      <c r="DW377" s="409"/>
      <c r="DX377" s="409"/>
      <c r="DY377" s="409"/>
      <c r="DZ377" s="409"/>
      <c r="EA377" s="409"/>
      <c r="EB377" s="409"/>
      <c r="EC377" s="409"/>
      <c r="ED377" s="409"/>
      <c r="EE377" s="409"/>
      <c r="EF377" s="409"/>
      <c r="EG377" s="409"/>
      <c r="EH377" s="409"/>
      <c r="EI377" s="409"/>
      <c r="EJ377" s="409"/>
      <c r="EK377" s="409"/>
      <c r="EL377" s="409"/>
      <c r="EM377" s="409"/>
      <c r="EN377" s="409"/>
      <c r="EO377" s="409"/>
      <c r="EP377" s="409"/>
      <c r="EQ377" s="409"/>
      <c r="ER377" s="409"/>
      <c r="ES377" s="409"/>
      <c r="ET377" s="409"/>
      <c r="EU377" s="409"/>
      <c r="EV377" s="409"/>
      <c r="EW377" s="409"/>
      <c r="EX377" s="409"/>
      <c r="EY377" s="409"/>
      <c r="EZ377" s="409"/>
      <c r="FA377" s="409"/>
      <c r="FB377" s="409"/>
      <c r="FC377" s="409"/>
      <c r="FD377" s="409"/>
      <c r="FE377" s="409"/>
      <c r="FF377" s="409"/>
      <c r="FG377" s="409"/>
      <c r="FH377" s="409"/>
      <c r="FI377" s="409"/>
      <c r="FJ377" s="409"/>
      <c r="FK377" s="409"/>
      <c r="FL377" s="409"/>
      <c r="FM377" s="409"/>
      <c r="FN377" s="409"/>
      <c r="FO377" s="409"/>
      <c r="FP377" s="409"/>
      <c r="FQ377" s="409"/>
      <c r="FR377" s="409"/>
      <c r="FS377" s="409"/>
      <c r="FT377" s="409"/>
      <c r="FU377" s="409"/>
      <c r="FV377" s="409"/>
      <c r="FW377" s="409"/>
      <c r="FX377" s="409"/>
      <c r="FY377" s="409"/>
      <c r="FZ377" s="409"/>
      <c r="GA377" s="409"/>
      <c r="GB377" s="409"/>
      <c r="GC377" s="409"/>
      <c r="GD377" s="409"/>
      <c r="GE377" s="409"/>
      <c r="GF377" s="409"/>
      <c r="GG377" s="409"/>
      <c r="GH377" s="409"/>
      <c r="GI377" s="409"/>
      <c r="GJ377" s="409"/>
      <c r="GK377" s="409"/>
      <c r="GL377" s="409"/>
      <c r="GM377" s="409"/>
      <c r="GN377" s="409"/>
      <c r="GO377" s="409"/>
      <c r="GP377" s="409"/>
      <c r="GQ377" s="409"/>
      <c r="GR377" s="409"/>
      <c r="GS377" s="409"/>
      <c r="GT377" s="409"/>
      <c r="GU377" s="409"/>
      <c r="GV377" s="409"/>
      <c r="GW377" s="409"/>
      <c r="GX377" s="409"/>
      <c r="GY377" s="409"/>
      <c r="GZ377" s="409"/>
      <c r="HA377" s="409"/>
      <c r="HB377" s="409"/>
      <c r="HC377" s="409"/>
      <c r="HD377" s="409"/>
      <c r="HE377" s="409"/>
      <c r="HF377" s="409"/>
      <c r="HG377" s="409"/>
      <c r="HH377" s="409"/>
      <c r="HI377" s="409"/>
      <c r="HJ377" s="409"/>
      <c r="HK377" s="409"/>
      <c r="HL377" s="409"/>
      <c r="HM377" s="409"/>
      <c r="HN377" s="409"/>
      <c r="HO377" s="409"/>
      <c r="HP377" s="409"/>
      <c r="HQ377" s="409"/>
      <c r="HR377" s="409"/>
      <c r="HS377" s="409"/>
      <c r="HT377" s="409"/>
      <c r="HU377" s="409"/>
      <c r="HV377" s="409"/>
      <c r="HW377" s="409"/>
      <c r="HX377" s="409"/>
      <c r="HY377" s="409"/>
      <c r="HZ377" s="409"/>
      <c r="IA377" s="409"/>
      <c r="IB377" s="409"/>
      <c r="IC377" s="409"/>
      <c r="ID377" s="409"/>
      <c r="IE377" s="409"/>
      <c r="IF377" s="409"/>
      <c r="IG377" s="409"/>
      <c r="IH377" s="409"/>
      <c r="II377" s="409"/>
      <c r="IJ377" s="409"/>
      <c r="IK377" s="409"/>
      <c r="IL377" s="409"/>
      <c r="IM377" s="409"/>
      <c r="IN377" s="409"/>
      <c r="IO377" s="409"/>
      <c r="IP377" s="409"/>
      <c r="IQ377" s="409"/>
      <c r="IR377" s="409"/>
      <c r="IS377" s="409"/>
      <c r="IT377" s="409"/>
      <c r="IU377" s="409"/>
      <c r="IV377" s="409"/>
    </row>
    <row r="378" spans="1:256" s="404" customFormat="1" ht="81">
      <c r="A378" s="65">
        <v>369</v>
      </c>
      <c r="B378" s="456" t="s">
        <v>5013</v>
      </c>
      <c r="C378" s="491" t="s">
        <v>1577</v>
      </c>
      <c r="D378" s="501">
        <v>917</v>
      </c>
      <c r="E378" s="456" t="s">
        <v>530</v>
      </c>
      <c r="F378" s="456" t="s">
        <v>529</v>
      </c>
      <c r="G378" s="456" t="s">
        <v>528</v>
      </c>
      <c r="H378" s="498"/>
      <c r="I378" s="498"/>
      <c r="J378" s="456" t="s">
        <v>6005</v>
      </c>
      <c r="K378" s="456" t="s">
        <v>6006</v>
      </c>
      <c r="L378" s="338"/>
      <c r="M378" s="405"/>
      <c r="N378" s="409"/>
      <c r="O378" s="409"/>
      <c r="P378" s="409"/>
      <c r="Q378" s="409"/>
      <c r="R378" s="409"/>
      <c r="S378" s="409"/>
      <c r="T378" s="409"/>
      <c r="U378" s="409"/>
      <c r="V378" s="409"/>
      <c r="W378" s="409"/>
      <c r="X378" s="409"/>
      <c r="Y378" s="409"/>
      <c r="Z378" s="409"/>
      <c r="AA378" s="409"/>
      <c r="AB378" s="409"/>
      <c r="AC378" s="409"/>
      <c r="AD378" s="409"/>
      <c r="AE378" s="409"/>
      <c r="AF378" s="409"/>
      <c r="AG378" s="409"/>
      <c r="AH378" s="409"/>
      <c r="AI378" s="409"/>
      <c r="AJ378" s="409"/>
      <c r="AK378" s="409"/>
      <c r="AL378" s="409"/>
      <c r="AM378" s="409"/>
      <c r="AN378" s="409"/>
      <c r="AO378" s="409"/>
      <c r="AP378" s="409"/>
      <c r="AQ378" s="409"/>
      <c r="AR378" s="409"/>
      <c r="AS378" s="409"/>
      <c r="AT378" s="409"/>
      <c r="AU378" s="409"/>
      <c r="AV378" s="409"/>
      <c r="AW378" s="409"/>
      <c r="AX378" s="409"/>
      <c r="AY378" s="409"/>
      <c r="AZ378" s="409"/>
      <c r="BA378" s="409"/>
      <c r="BB378" s="409"/>
      <c r="BC378" s="409"/>
      <c r="BD378" s="409"/>
      <c r="BE378" s="409"/>
      <c r="BF378" s="409"/>
      <c r="BG378" s="409"/>
      <c r="BH378" s="409"/>
      <c r="BI378" s="409"/>
      <c r="BJ378" s="409"/>
      <c r="BK378" s="409"/>
      <c r="BL378" s="409"/>
      <c r="BM378" s="409"/>
      <c r="BN378" s="409"/>
      <c r="BO378" s="409"/>
      <c r="BP378" s="409"/>
      <c r="BQ378" s="409"/>
      <c r="BR378" s="409"/>
      <c r="BS378" s="409"/>
      <c r="BT378" s="409"/>
      <c r="BU378" s="409"/>
      <c r="BV378" s="409"/>
      <c r="BW378" s="409"/>
      <c r="BX378" s="409"/>
      <c r="BY378" s="409"/>
      <c r="BZ378" s="409"/>
      <c r="CA378" s="409"/>
      <c r="CB378" s="409"/>
      <c r="CC378" s="409"/>
      <c r="CD378" s="409"/>
      <c r="CE378" s="409"/>
      <c r="CF378" s="409"/>
      <c r="CG378" s="409"/>
      <c r="CH378" s="409"/>
      <c r="CI378" s="409"/>
      <c r="CJ378" s="409"/>
      <c r="CK378" s="409"/>
      <c r="CL378" s="409"/>
      <c r="CM378" s="409"/>
      <c r="CN378" s="409"/>
      <c r="CO378" s="409"/>
      <c r="CP378" s="409"/>
      <c r="CQ378" s="409"/>
      <c r="CR378" s="409"/>
      <c r="CS378" s="409"/>
      <c r="CT378" s="409"/>
      <c r="CU378" s="409"/>
      <c r="CV378" s="409"/>
      <c r="CW378" s="409"/>
      <c r="CX378" s="409"/>
      <c r="CY378" s="409"/>
      <c r="CZ378" s="409"/>
      <c r="DA378" s="409"/>
      <c r="DB378" s="409"/>
      <c r="DC378" s="409"/>
      <c r="DD378" s="409"/>
      <c r="DE378" s="409"/>
      <c r="DF378" s="409"/>
      <c r="DG378" s="409"/>
      <c r="DH378" s="409"/>
      <c r="DI378" s="409"/>
      <c r="DJ378" s="409"/>
      <c r="DK378" s="409"/>
      <c r="DL378" s="409"/>
      <c r="DM378" s="409"/>
      <c r="DN378" s="409"/>
      <c r="DO378" s="409"/>
      <c r="DP378" s="409"/>
      <c r="DQ378" s="409"/>
      <c r="DR378" s="409"/>
      <c r="DS378" s="409"/>
      <c r="DT378" s="409"/>
      <c r="DU378" s="409"/>
      <c r="DV378" s="409"/>
      <c r="DW378" s="409"/>
      <c r="DX378" s="409"/>
      <c r="DY378" s="409"/>
      <c r="DZ378" s="409"/>
      <c r="EA378" s="409"/>
      <c r="EB378" s="409"/>
      <c r="EC378" s="409"/>
      <c r="ED378" s="409"/>
      <c r="EE378" s="409"/>
      <c r="EF378" s="409"/>
      <c r="EG378" s="409"/>
      <c r="EH378" s="409"/>
      <c r="EI378" s="409"/>
      <c r="EJ378" s="409"/>
      <c r="EK378" s="409"/>
      <c r="EL378" s="409"/>
      <c r="EM378" s="409"/>
      <c r="EN378" s="409"/>
      <c r="EO378" s="409"/>
      <c r="EP378" s="409"/>
      <c r="EQ378" s="409"/>
      <c r="ER378" s="409"/>
      <c r="ES378" s="409"/>
      <c r="ET378" s="409"/>
      <c r="EU378" s="409"/>
      <c r="EV378" s="409"/>
      <c r="EW378" s="409"/>
      <c r="EX378" s="409"/>
      <c r="EY378" s="409"/>
      <c r="EZ378" s="409"/>
      <c r="FA378" s="409"/>
      <c r="FB378" s="409"/>
      <c r="FC378" s="409"/>
      <c r="FD378" s="409"/>
      <c r="FE378" s="409"/>
      <c r="FF378" s="409"/>
      <c r="FG378" s="409"/>
      <c r="FH378" s="409"/>
      <c r="FI378" s="409"/>
      <c r="FJ378" s="409"/>
      <c r="FK378" s="409"/>
      <c r="FL378" s="409"/>
      <c r="FM378" s="409"/>
      <c r="FN378" s="409"/>
      <c r="FO378" s="409"/>
      <c r="FP378" s="409"/>
      <c r="FQ378" s="409"/>
      <c r="FR378" s="409"/>
      <c r="FS378" s="409"/>
      <c r="FT378" s="409"/>
      <c r="FU378" s="409"/>
      <c r="FV378" s="409"/>
      <c r="FW378" s="409"/>
      <c r="FX378" s="409"/>
      <c r="FY378" s="409"/>
      <c r="FZ378" s="409"/>
      <c r="GA378" s="409"/>
      <c r="GB378" s="409"/>
      <c r="GC378" s="409"/>
      <c r="GD378" s="409"/>
      <c r="GE378" s="409"/>
      <c r="GF378" s="409"/>
      <c r="GG378" s="409"/>
      <c r="GH378" s="409"/>
      <c r="GI378" s="409"/>
      <c r="GJ378" s="409"/>
      <c r="GK378" s="409"/>
      <c r="GL378" s="409"/>
      <c r="GM378" s="409"/>
      <c r="GN378" s="409"/>
      <c r="GO378" s="409"/>
      <c r="GP378" s="409"/>
      <c r="GQ378" s="409"/>
      <c r="GR378" s="409"/>
      <c r="GS378" s="409"/>
      <c r="GT378" s="409"/>
      <c r="GU378" s="409"/>
      <c r="GV378" s="409"/>
      <c r="GW378" s="409"/>
      <c r="GX378" s="409"/>
      <c r="GY378" s="409"/>
      <c r="GZ378" s="409"/>
      <c r="HA378" s="409"/>
      <c r="HB378" s="409"/>
      <c r="HC378" s="409"/>
      <c r="HD378" s="409"/>
      <c r="HE378" s="409"/>
      <c r="HF378" s="409"/>
      <c r="HG378" s="409"/>
      <c r="HH378" s="409"/>
      <c r="HI378" s="409"/>
      <c r="HJ378" s="409"/>
      <c r="HK378" s="409"/>
      <c r="HL378" s="409"/>
      <c r="HM378" s="409"/>
      <c r="HN378" s="409"/>
      <c r="HO378" s="409"/>
      <c r="HP378" s="409"/>
      <c r="HQ378" s="409"/>
      <c r="HR378" s="409"/>
      <c r="HS378" s="409"/>
      <c r="HT378" s="409"/>
      <c r="HU378" s="409"/>
      <c r="HV378" s="409"/>
      <c r="HW378" s="409"/>
      <c r="HX378" s="409"/>
      <c r="HY378" s="409"/>
      <c r="HZ378" s="409"/>
      <c r="IA378" s="409"/>
      <c r="IB378" s="409"/>
      <c r="IC378" s="409"/>
      <c r="ID378" s="409"/>
      <c r="IE378" s="409"/>
      <c r="IF378" s="409"/>
      <c r="IG378" s="409"/>
      <c r="IH378" s="409"/>
      <c r="II378" s="409"/>
      <c r="IJ378" s="409"/>
      <c r="IK378" s="409"/>
      <c r="IL378" s="409"/>
      <c r="IM378" s="409"/>
      <c r="IN378" s="409"/>
      <c r="IO378" s="409"/>
      <c r="IP378" s="409"/>
      <c r="IQ378" s="409"/>
      <c r="IR378" s="409"/>
      <c r="IS378" s="409"/>
      <c r="IT378" s="409"/>
      <c r="IU378" s="409"/>
      <c r="IV378" s="409"/>
    </row>
    <row r="379" spans="1:256" s="404" customFormat="1" ht="30">
      <c r="A379" s="67">
        <v>370</v>
      </c>
      <c r="B379" s="456" t="s">
        <v>6011</v>
      </c>
      <c r="C379" s="474" t="s">
        <v>1584</v>
      </c>
      <c r="D379" s="501">
        <v>5</v>
      </c>
      <c r="E379" s="456" t="s">
        <v>5177</v>
      </c>
      <c r="F379" s="456" t="s">
        <v>649</v>
      </c>
      <c r="G379" s="456" t="s">
        <v>5237</v>
      </c>
      <c r="H379" s="456" t="s">
        <v>5770</v>
      </c>
      <c r="I379" s="456" t="s">
        <v>311</v>
      </c>
      <c r="J379" s="435"/>
      <c r="K379" s="435"/>
      <c r="L379" s="338"/>
      <c r="M379" s="405"/>
      <c r="N379" s="409"/>
      <c r="O379" s="409"/>
      <c r="P379" s="409"/>
      <c r="Q379" s="409"/>
      <c r="R379" s="409"/>
      <c r="S379" s="409"/>
      <c r="T379" s="409"/>
      <c r="U379" s="409"/>
      <c r="V379" s="409"/>
      <c r="W379" s="409"/>
      <c r="X379" s="409"/>
      <c r="Y379" s="409"/>
      <c r="Z379" s="409"/>
      <c r="AA379" s="409"/>
      <c r="AB379" s="409"/>
      <c r="AC379" s="409"/>
      <c r="AD379" s="409"/>
      <c r="AE379" s="409"/>
      <c r="AF379" s="409"/>
      <c r="AG379" s="409"/>
      <c r="AH379" s="409"/>
      <c r="AI379" s="409"/>
      <c r="AJ379" s="409"/>
      <c r="AK379" s="409"/>
      <c r="AL379" s="409"/>
      <c r="AM379" s="409"/>
      <c r="AN379" s="409"/>
      <c r="AO379" s="409"/>
      <c r="AP379" s="409"/>
      <c r="AQ379" s="409"/>
      <c r="AR379" s="409"/>
      <c r="AS379" s="409"/>
      <c r="AT379" s="409"/>
      <c r="AU379" s="409"/>
      <c r="AV379" s="409"/>
      <c r="AW379" s="409"/>
      <c r="AX379" s="409"/>
      <c r="AY379" s="409"/>
      <c r="AZ379" s="409"/>
      <c r="BA379" s="409"/>
      <c r="BB379" s="409"/>
      <c r="BC379" s="409"/>
      <c r="BD379" s="409"/>
      <c r="BE379" s="409"/>
      <c r="BF379" s="409"/>
      <c r="BG379" s="409"/>
      <c r="BH379" s="409"/>
      <c r="BI379" s="409"/>
      <c r="BJ379" s="409"/>
      <c r="BK379" s="409"/>
      <c r="BL379" s="409"/>
      <c r="BM379" s="409"/>
      <c r="BN379" s="409"/>
      <c r="BO379" s="409"/>
      <c r="BP379" s="409"/>
      <c r="BQ379" s="409"/>
      <c r="BR379" s="409"/>
      <c r="BS379" s="409"/>
      <c r="BT379" s="409"/>
      <c r="BU379" s="409"/>
      <c r="BV379" s="409"/>
      <c r="BW379" s="409"/>
      <c r="BX379" s="409"/>
      <c r="BY379" s="409"/>
      <c r="BZ379" s="409"/>
      <c r="CA379" s="409"/>
      <c r="CB379" s="409"/>
      <c r="CC379" s="409"/>
      <c r="CD379" s="409"/>
      <c r="CE379" s="409"/>
      <c r="CF379" s="409"/>
      <c r="CG379" s="409"/>
      <c r="CH379" s="409"/>
      <c r="CI379" s="409"/>
      <c r="CJ379" s="409"/>
      <c r="CK379" s="409"/>
      <c r="CL379" s="409"/>
      <c r="CM379" s="409"/>
      <c r="CN379" s="409"/>
      <c r="CO379" s="409"/>
      <c r="CP379" s="409"/>
      <c r="CQ379" s="409"/>
      <c r="CR379" s="409"/>
      <c r="CS379" s="409"/>
      <c r="CT379" s="409"/>
      <c r="CU379" s="409"/>
      <c r="CV379" s="409"/>
      <c r="CW379" s="409"/>
      <c r="CX379" s="409"/>
      <c r="CY379" s="409"/>
      <c r="CZ379" s="409"/>
      <c r="DA379" s="409"/>
      <c r="DB379" s="409"/>
      <c r="DC379" s="409"/>
      <c r="DD379" s="409"/>
      <c r="DE379" s="409"/>
      <c r="DF379" s="409"/>
      <c r="DG379" s="409"/>
      <c r="DH379" s="409"/>
      <c r="DI379" s="409"/>
      <c r="DJ379" s="409"/>
      <c r="DK379" s="409"/>
      <c r="DL379" s="409"/>
      <c r="DM379" s="409"/>
      <c r="DN379" s="409"/>
      <c r="DO379" s="409"/>
      <c r="DP379" s="409"/>
      <c r="DQ379" s="409"/>
      <c r="DR379" s="409"/>
      <c r="DS379" s="409"/>
      <c r="DT379" s="409"/>
      <c r="DU379" s="409"/>
      <c r="DV379" s="409"/>
      <c r="DW379" s="409"/>
      <c r="DX379" s="409"/>
      <c r="DY379" s="409"/>
      <c r="DZ379" s="409"/>
      <c r="EA379" s="409"/>
      <c r="EB379" s="409"/>
      <c r="EC379" s="409"/>
      <c r="ED379" s="409"/>
      <c r="EE379" s="409"/>
      <c r="EF379" s="409"/>
      <c r="EG379" s="409"/>
      <c r="EH379" s="409"/>
      <c r="EI379" s="409"/>
      <c r="EJ379" s="409"/>
      <c r="EK379" s="409"/>
      <c r="EL379" s="409"/>
      <c r="EM379" s="409"/>
      <c r="EN379" s="409"/>
      <c r="EO379" s="409"/>
      <c r="EP379" s="409"/>
      <c r="EQ379" s="409"/>
      <c r="ER379" s="409"/>
      <c r="ES379" s="409"/>
      <c r="ET379" s="409"/>
      <c r="EU379" s="409"/>
      <c r="EV379" s="409"/>
      <c r="EW379" s="409"/>
      <c r="EX379" s="409"/>
      <c r="EY379" s="409"/>
      <c r="EZ379" s="409"/>
      <c r="FA379" s="409"/>
      <c r="FB379" s="409"/>
      <c r="FC379" s="409"/>
      <c r="FD379" s="409"/>
      <c r="FE379" s="409"/>
      <c r="FF379" s="409"/>
      <c r="FG379" s="409"/>
      <c r="FH379" s="409"/>
      <c r="FI379" s="409"/>
      <c r="FJ379" s="409"/>
      <c r="FK379" s="409"/>
      <c r="FL379" s="409"/>
      <c r="FM379" s="409"/>
      <c r="FN379" s="409"/>
      <c r="FO379" s="409"/>
      <c r="FP379" s="409"/>
      <c r="FQ379" s="409"/>
      <c r="FR379" s="409"/>
      <c r="FS379" s="409"/>
      <c r="FT379" s="409"/>
      <c r="FU379" s="409"/>
      <c r="FV379" s="409"/>
      <c r="FW379" s="409"/>
      <c r="FX379" s="409"/>
      <c r="FY379" s="409"/>
      <c r="FZ379" s="409"/>
      <c r="GA379" s="409"/>
      <c r="GB379" s="409"/>
      <c r="GC379" s="409"/>
      <c r="GD379" s="409"/>
      <c r="GE379" s="409"/>
      <c r="GF379" s="409"/>
      <c r="GG379" s="409"/>
      <c r="GH379" s="409"/>
      <c r="GI379" s="409"/>
      <c r="GJ379" s="409"/>
      <c r="GK379" s="409"/>
      <c r="GL379" s="409"/>
      <c r="GM379" s="409"/>
      <c r="GN379" s="409"/>
      <c r="GO379" s="409"/>
      <c r="GP379" s="409"/>
      <c r="GQ379" s="409"/>
      <c r="GR379" s="409"/>
      <c r="GS379" s="409"/>
      <c r="GT379" s="409"/>
      <c r="GU379" s="409"/>
      <c r="GV379" s="409"/>
      <c r="GW379" s="409"/>
      <c r="GX379" s="409"/>
      <c r="GY379" s="409"/>
      <c r="GZ379" s="409"/>
      <c r="HA379" s="409"/>
      <c r="HB379" s="409"/>
      <c r="HC379" s="409"/>
      <c r="HD379" s="409"/>
      <c r="HE379" s="409"/>
      <c r="HF379" s="409"/>
      <c r="HG379" s="409"/>
      <c r="HH379" s="409"/>
      <c r="HI379" s="409"/>
      <c r="HJ379" s="409"/>
      <c r="HK379" s="409"/>
      <c r="HL379" s="409"/>
      <c r="HM379" s="409"/>
      <c r="HN379" s="409"/>
      <c r="HO379" s="409"/>
      <c r="HP379" s="409"/>
      <c r="HQ379" s="409"/>
      <c r="HR379" s="409"/>
      <c r="HS379" s="409"/>
      <c r="HT379" s="409"/>
      <c r="HU379" s="409"/>
      <c r="HV379" s="409"/>
      <c r="HW379" s="409"/>
      <c r="HX379" s="409"/>
      <c r="HY379" s="409"/>
      <c r="HZ379" s="409"/>
      <c r="IA379" s="409"/>
      <c r="IB379" s="409"/>
      <c r="IC379" s="409"/>
      <c r="ID379" s="409"/>
      <c r="IE379" s="409"/>
      <c r="IF379" s="409"/>
      <c r="IG379" s="409"/>
      <c r="IH379" s="409"/>
      <c r="II379" s="409"/>
      <c r="IJ379" s="409"/>
      <c r="IK379" s="409"/>
      <c r="IL379" s="409"/>
      <c r="IM379" s="409"/>
      <c r="IN379" s="409"/>
      <c r="IO379" s="409"/>
      <c r="IP379" s="409"/>
      <c r="IQ379" s="409"/>
      <c r="IR379" s="409"/>
      <c r="IS379" s="409"/>
      <c r="IT379" s="409"/>
      <c r="IU379" s="409"/>
      <c r="IV379" s="409"/>
    </row>
    <row r="380" spans="1:256" s="404" customFormat="1" ht="30">
      <c r="A380" s="67">
        <v>371</v>
      </c>
      <c r="B380" s="456" t="s">
        <v>6012</v>
      </c>
      <c r="C380" s="474" t="s">
        <v>1584</v>
      </c>
      <c r="D380" s="501">
        <v>5</v>
      </c>
      <c r="E380" s="456" t="s">
        <v>6015</v>
      </c>
      <c r="F380" s="456" t="s">
        <v>1611</v>
      </c>
      <c r="G380" s="456" t="s">
        <v>6016</v>
      </c>
      <c r="H380" s="456" t="s">
        <v>6037</v>
      </c>
      <c r="I380" s="456" t="s">
        <v>311</v>
      </c>
      <c r="J380" s="435"/>
      <c r="K380" s="435"/>
      <c r="L380" s="338"/>
      <c r="M380" s="405"/>
      <c r="N380" s="409"/>
      <c r="O380" s="409"/>
      <c r="P380" s="409"/>
      <c r="Q380" s="409"/>
      <c r="R380" s="409"/>
      <c r="S380" s="409"/>
      <c r="T380" s="409"/>
      <c r="U380" s="409"/>
      <c r="V380" s="409"/>
      <c r="W380" s="409"/>
      <c r="X380" s="409"/>
      <c r="Y380" s="409"/>
      <c r="Z380" s="409"/>
      <c r="AA380" s="409"/>
      <c r="AB380" s="409"/>
      <c r="AC380" s="409"/>
      <c r="AD380" s="409"/>
      <c r="AE380" s="409"/>
      <c r="AF380" s="409"/>
      <c r="AG380" s="409"/>
      <c r="AH380" s="409"/>
      <c r="AI380" s="409"/>
      <c r="AJ380" s="409"/>
      <c r="AK380" s="409"/>
      <c r="AL380" s="409"/>
      <c r="AM380" s="409"/>
      <c r="AN380" s="409"/>
      <c r="AO380" s="409"/>
      <c r="AP380" s="409"/>
      <c r="AQ380" s="409"/>
      <c r="AR380" s="409"/>
      <c r="AS380" s="409"/>
      <c r="AT380" s="409"/>
      <c r="AU380" s="409"/>
      <c r="AV380" s="409"/>
      <c r="AW380" s="409"/>
      <c r="AX380" s="409"/>
      <c r="AY380" s="409"/>
      <c r="AZ380" s="409"/>
      <c r="BA380" s="409"/>
      <c r="BB380" s="409"/>
      <c r="BC380" s="409"/>
      <c r="BD380" s="409"/>
      <c r="BE380" s="409"/>
      <c r="BF380" s="409"/>
      <c r="BG380" s="409"/>
      <c r="BH380" s="409"/>
      <c r="BI380" s="409"/>
      <c r="BJ380" s="409"/>
      <c r="BK380" s="409"/>
      <c r="BL380" s="409"/>
      <c r="BM380" s="409"/>
      <c r="BN380" s="409"/>
      <c r="BO380" s="409"/>
      <c r="BP380" s="409"/>
      <c r="BQ380" s="409"/>
      <c r="BR380" s="409"/>
      <c r="BS380" s="409"/>
      <c r="BT380" s="409"/>
      <c r="BU380" s="409"/>
      <c r="BV380" s="409"/>
      <c r="BW380" s="409"/>
      <c r="BX380" s="409"/>
      <c r="BY380" s="409"/>
      <c r="BZ380" s="409"/>
      <c r="CA380" s="409"/>
      <c r="CB380" s="409"/>
      <c r="CC380" s="409"/>
      <c r="CD380" s="409"/>
      <c r="CE380" s="409"/>
      <c r="CF380" s="409"/>
      <c r="CG380" s="409"/>
      <c r="CH380" s="409"/>
      <c r="CI380" s="409"/>
      <c r="CJ380" s="409"/>
      <c r="CK380" s="409"/>
      <c r="CL380" s="409"/>
      <c r="CM380" s="409"/>
      <c r="CN380" s="409"/>
      <c r="CO380" s="409"/>
      <c r="CP380" s="409"/>
      <c r="CQ380" s="409"/>
      <c r="CR380" s="409"/>
      <c r="CS380" s="409"/>
      <c r="CT380" s="409"/>
      <c r="CU380" s="409"/>
      <c r="CV380" s="409"/>
      <c r="CW380" s="409"/>
      <c r="CX380" s="409"/>
      <c r="CY380" s="409"/>
      <c r="CZ380" s="409"/>
      <c r="DA380" s="409"/>
      <c r="DB380" s="409"/>
      <c r="DC380" s="409"/>
      <c r="DD380" s="409"/>
      <c r="DE380" s="409"/>
      <c r="DF380" s="409"/>
      <c r="DG380" s="409"/>
      <c r="DH380" s="409"/>
      <c r="DI380" s="409"/>
      <c r="DJ380" s="409"/>
      <c r="DK380" s="409"/>
      <c r="DL380" s="409"/>
      <c r="DM380" s="409"/>
      <c r="DN380" s="409"/>
      <c r="DO380" s="409"/>
      <c r="DP380" s="409"/>
      <c r="DQ380" s="409"/>
      <c r="DR380" s="409"/>
      <c r="DS380" s="409"/>
      <c r="DT380" s="409"/>
      <c r="DU380" s="409"/>
      <c r="DV380" s="409"/>
      <c r="DW380" s="409"/>
      <c r="DX380" s="409"/>
      <c r="DY380" s="409"/>
      <c r="DZ380" s="409"/>
      <c r="EA380" s="409"/>
      <c r="EB380" s="409"/>
      <c r="EC380" s="409"/>
      <c r="ED380" s="409"/>
      <c r="EE380" s="409"/>
      <c r="EF380" s="409"/>
      <c r="EG380" s="409"/>
      <c r="EH380" s="409"/>
      <c r="EI380" s="409"/>
      <c r="EJ380" s="409"/>
      <c r="EK380" s="409"/>
      <c r="EL380" s="409"/>
      <c r="EM380" s="409"/>
      <c r="EN380" s="409"/>
      <c r="EO380" s="409"/>
      <c r="EP380" s="409"/>
      <c r="EQ380" s="409"/>
      <c r="ER380" s="409"/>
      <c r="ES380" s="409"/>
      <c r="ET380" s="409"/>
      <c r="EU380" s="409"/>
      <c r="EV380" s="409"/>
      <c r="EW380" s="409"/>
      <c r="EX380" s="409"/>
      <c r="EY380" s="409"/>
      <c r="EZ380" s="409"/>
      <c r="FA380" s="409"/>
      <c r="FB380" s="409"/>
      <c r="FC380" s="409"/>
      <c r="FD380" s="409"/>
      <c r="FE380" s="409"/>
      <c r="FF380" s="409"/>
      <c r="FG380" s="409"/>
      <c r="FH380" s="409"/>
      <c r="FI380" s="409"/>
      <c r="FJ380" s="409"/>
      <c r="FK380" s="409"/>
      <c r="FL380" s="409"/>
      <c r="FM380" s="409"/>
      <c r="FN380" s="409"/>
      <c r="FO380" s="409"/>
      <c r="FP380" s="409"/>
      <c r="FQ380" s="409"/>
      <c r="FR380" s="409"/>
      <c r="FS380" s="409"/>
      <c r="FT380" s="409"/>
      <c r="FU380" s="409"/>
      <c r="FV380" s="409"/>
      <c r="FW380" s="409"/>
      <c r="FX380" s="409"/>
      <c r="FY380" s="409"/>
      <c r="FZ380" s="409"/>
      <c r="GA380" s="409"/>
      <c r="GB380" s="409"/>
      <c r="GC380" s="409"/>
      <c r="GD380" s="409"/>
      <c r="GE380" s="409"/>
      <c r="GF380" s="409"/>
      <c r="GG380" s="409"/>
      <c r="GH380" s="409"/>
      <c r="GI380" s="409"/>
      <c r="GJ380" s="409"/>
      <c r="GK380" s="409"/>
      <c r="GL380" s="409"/>
      <c r="GM380" s="409"/>
      <c r="GN380" s="409"/>
      <c r="GO380" s="409"/>
      <c r="GP380" s="409"/>
      <c r="GQ380" s="409"/>
      <c r="GR380" s="409"/>
      <c r="GS380" s="409"/>
      <c r="GT380" s="409"/>
      <c r="GU380" s="409"/>
      <c r="GV380" s="409"/>
      <c r="GW380" s="409"/>
      <c r="GX380" s="409"/>
      <c r="GY380" s="409"/>
      <c r="GZ380" s="409"/>
      <c r="HA380" s="409"/>
      <c r="HB380" s="409"/>
      <c r="HC380" s="409"/>
      <c r="HD380" s="409"/>
      <c r="HE380" s="409"/>
      <c r="HF380" s="409"/>
      <c r="HG380" s="409"/>
      <c r="HH380" s="409"/>
      <c r="HI380" s="409"/>
      <c r="HJ380" s="409"/>
      <c r="HK380" s="409"/>
      <c r="HL380" s="409"/>
      <c r="HM380" s="409"/>
      <c r="HN380" s="409"/>
      <c r="HO380" s="409"/>
      <c r="HP380" s="409"/>
      <c r="HQ380" s="409"/>
      <c r="HR380" s="409"/>
      <c r="HS380" s="409"/>
      <c r="HT380" s="409"/>
      <c r="HU380" s="409"/>
      <c r="HV380" s="409"/>
      <c r="HW380" s="409"/>
      <c r="HX380" s="409"/>
      <c r="HY380" s="409"/>
      <c r="HZ380" s="409"/>
      <c r="IA380" s="409"/>
      <c r="IB380" s="409"/>
      <c r="IC380" s="409"/>
      <c r="ID380" s="409"/>
      <c r="IE380" s="409"/>
      <c r="IF380" s="409"/>
      <c r="IG380" s="409"/>
      <c r="IH380" s="409"/>
      <c r="II380" s="409"/>
      <c r="IJ380" s="409"/>
      <c r="IK380" s="409"/>
      <c r="IL380" s="409"/>
      <c r="IM380" s="409"/>
      <c r="IN380" s="409"/>
      <c r="IO380" s="409"/>
      <c r="IP380" s="409"/>
      <c r="IQ380" s="409"/>
      <c r="IR380" s="409"/>
      <c r="IS380" s="409"/>
      <c r="IT380" s="409"/>
      <c r="IU380" s="409"/>
      <c r="IV380" s="409"/>
    </row>
    <row r="381" spans="1:256" s="404" customFormat="1" ht="30">
      <c r="A381" s="65">
        <v>372</v>
      </c>
      <c r="B381" s="456" t="s">
        <v>6013</v>
      </c>
      <c r="C381" s="474" t="s">
        <v>1584</v>
      </c>
      <c r="D381" s="501">
        <v>20</v>
      </c>
      <c r="E381" s="456" t="s">
        <v>6017</v>
      </c>
      <c r="F381" s="456" t="s">
        <v>572</v>
      </c>
      <c r="G381" s="456" t="s">
        <v>827</v>
      </c>
      <c r="H381" s="456" t="s">
        <v>6038</v>
      </c>
      <c r="I381" s="456" t="s">
        <v>311</v>
      </c>
      <c r="J381" s="435"/>
      <c r="K381" s="435"/>
      <c r="L381" s="338"/>
      <c r="M381" s="405"/>
      <c r="N381" s="409"/>
      <c r="O381" s="409"/>
      <c r="P381" s="409"/>
      <c r="Q381" s="409"/>
      <c r="R381" s="409"/>
      <c r="S381" s="409"/>
      <c r="T381" s="409"/>
      <c r="U381" s="409"/>
      <c r="V381" s="409"/>
      <c r="W381" s="409"/>
      <c r="X381" s="409"/>
      <c r="Y381" s="409"/>
      <c r="Z381" s="409"/>
      <c r="AA381" s="409"/>
      <c r="AB381" s="409"/>
      <c r="AC381" s="409"/>
      <c r="AD381" s="409"/>
      <c r="AE381" s="409"/>
      <c r="AF381" s="409"/>
      <c r="AG381" s="409"/>
      <c r="AH381" s="409"/>
      <c r="AI381" s="409"/>
      <c r="AJ381" s="409"/>
      <c r="AK381" s="409"/>
      <c r="AL381" s="409"/>
      <c r="AM381" s="409"/>
      <c r="AN381" s="409"/>
      <c r="AO381" s="409"/>
      <c r="AP381" s="409"/>
      <c r="AQ381" s="409"/>
      <c r="AR381" s="409"/>
      <c r="AS381" s="409"/>
      <c r="AT381" s="409"/>
      <c r="AU381" s="409"/>
      <c r="AV381" s="409"/>
      <c r="AW381" s="409"/>
      <c r="AX381" s="409"/>
      <c r="AY381" s="409"/>
      <c r="AZ381" s="409"/>
      <c r="BA381" s="409"/>
      <c r="BB381" s="409"/>
      <c r="BC381" s="409"/>
      <c r="BD381" s="409"/>
      <c r="BE381" s="409"/>
      <c r="BF381" s="409"/>
      <c r="BG381" s="409"/>
      <c r="BH381" s="409"/>
      <c r="BI381" s="409"/>
      <c r="BJ381" s="409"/>
      <c r="BK381" s="409"/>
      <c r="BL381" s="409"/>
      <c r="BM381" s="409"/>
      <c r="BN381" s="409"/>
      <c r="BO381" s="409"/>
      <c r="BP381" s="409"/>
      <c r="BQ381" s="409"/>
      <c r="BR381" s="409"/>
      <c r="BS381" s="409"/>
      <c r="BT381" s="409"/>
      <c r="BU381" s="409"/>
      <c r="BV381" s="409"/>
      <c r="BW381" s="409"/>
      <c r="BX381" s="409"/>
      <c r="BY381" s="409"/>
      <c r="BZ381" s="409"/>
      <c r="CA381" s="409"/>
      <c r="CB381" s="409"/>
      <c r="CC381" s="409"/>
      <c r="CD381" s="409"/>
      <c r="CE381" s="409"/>
      <c r="CF381" s="409"/>
      <c r="CG381" s="409"/>
      <c r="CH381" s="409"/>
      <c r="CI381" s="409"/>
      <c r="CJ381" s="409"/>
      <c r="CK381" s="409"/>
      <c r="CL381" s="409"/>
      <c r="CM381" s="409"/>
      <c r="CN381" s="409"/>
      <c r="CO381" s="409"/>
      <c r="CP381" s="409"/>
      <c r="CQ381" s="409"/>
      <c r="CR381" s="409"/>
      <c r="CS381" s="409"/>
      <c r="CT381" s="409"/>
      <c r="CU381" s="409"/>
      <c r="CV381" s="409"/>
      <c r="CW381" s="409"/>
      <c r="CX381" s="409"/>
      <c r="CY381" s="409"/>
      <c r="CZ381" s="409"/>
      <c r="DA381" s="409"/>
      <c r="DB381" s="409"/>
      <c r="DC381" s="409"/>
      <c r="DD381" s="409"/>
      <c r="DE381" s="409"/>
      <c r="DF381" s="409"/>
      <c r="DG381" s="409"/>
      <c r="DH381" s="409"/>
      <c r="DI381" s="409"/>
      <c r="DJ381" s="409"/>
      <c r="DK381" s="409"/>
      <c r="DL381" s="409"/>
      <c r="DM381" s="409"/>
      <c r="DN381" s="409"/>
      <c r="DO381" s="409"/>
      <c r="DP381" s="409"/>
      <c r="DQ381" s="409"/>
      <c r="DR381" s="409"/>
      <c r="DS381" s="409"/>
      <c r="DT381" s="409"/>
      <c r="DU381" s="409"/>
      <c r="DV381" s="409"/>
      <c r="DW381" s="409"/>
      <c r="DX381" s="409"/>
      <c r="DY381" s="409"/>
      <c r="DZ381" s="409"/>
      <c r="EA381" s="409"/>
      <c r="EB381" s="409"/>
      <c r="EC381" s="409"/>
      <c r="ED381" s="409"/>
      <c r="EE381" s="409"/>
      <c r="EF381" s="409"/>
      <c r="EG381" s="409"/>
      <c r="EH381" s="409"/>
      <c r="EI381" s="409"/>
      <c r="EJ381" s="409"/>
      <c r="EK381" s="409"/>
      <c r="EL381" s="409"/>
      <c r="EM381" s="409"/>
      <c r="EN381" s="409"/>
      <c r="EO381" s="409"/>
      <c r="EP381" s="409"/>
      <c r="EQ381" s="409"/>
      <c r="ER381" s="409"/>
      <c r="ES381" s="409"/>
      <c r="ET381" s="409"/>
      <c r="EU381" s="409"/>
      <c r="EV381" s="409"/>
      <c r="EW381" s="409"/>
      <c r="EX381" s="409"/>
      <c r="EY381" s="409"/>
      <c r="EZ381" s="409"/>
      <c r="FA381" s="409"/>
      <c r="FB381" s="409"/>
      <c r="FC381" s="409"/>
      <c r="FD381" s="409"/>
      <c r="FE381" s="409"/>
      <c r="FF381" s="409"/>
      <c r="FG381" s="409"/>
      <c r="FH381" s="409"/>
      <c r="FI381" s="409"/>
      <c r="FJ381" s="409"/>
      <c r="FK381" s="409"/>
      <c r="FL381" s="409"/>
      <c r="FM381" s="409"/>
      <c r="FN381" s="409"/>
      <c r="FO381" s="409"/>
      <c r="FP381" s="409"/>
      <c r="FQ381" s="409"/>
      <c r="FR381" s="409"/>
      <c r="FS381" s="409"/>
      <c r="FT381" s="409"/>
      <c r="FU381" s="409"/>
      <c r="FV381" s="409"/>
      <c r="FW381" s="409"/>
      <c r="FX381" s="409"/>
      <c r="FY381" s="409"/>
      <c r="FZ381" s="409"/>
      <c r="GA381" s="409"/>
      <c r="GB381" s="409"/>
      <c r="GC381" s="409"/>
      <c r="GD381" s="409"/>
      <c r="GE381" s="409"/>
      <c r="GF381" s="409"/>
      <c r="GG381" s="409"/>
      <c r="GH381" s="409"/>
      <c r="GI381" s="409"/>
      <c r="GJ381" s="409"/>
      <c r="GK381" s="409"/>
      <c r="GL381" s="409"/>
      <c r="GM381" s="409"/>
      <c r="GN381" s="409"/>
      <c r="GO381" s="409"/>
      <c r="GP381" s="409"/>
      <c r="GQ381" s="409"/>
      <c r="GR381" s="409"/>
      <c r="GS381" s="409"/>
      <c r="GT381" s="409"/>
      <c r="GU381" s="409"/>
      <c r="GV381" s="409"/>
      <c r="GW381" s="409"/>
      <c r="GX381" s="409"/>
      <c r="GY381" s="409"/>
      <c r="GZ381" s="409"/>
      <c r="HA381" s="409"/>
      <c r="HB381" s="409"/>
      <c r="HC381" s="409"/>
      <c r="HD381" s="409"/>
      <c r="HE381" s="409"/>
      <c r="HF381" s="409"/>
      <c r="HG381" s="409"/>
      <c r="HH381" s="409"/>
      <c r="HI381" s="409"/>
      <c r="HJ381" s="409"/>
      <c r="HK381" s="409"/>
      <c r="HL381" s="409"/>
      <c r="HM381" s="409"/>
      <c r="HN381" s="409"/>
      <c r="HO381" s="409"/>
      <c r="HP381" s="409"/>
      <c r="HQ381" s="409"/>
      <c r="HR381" s="409"/>
      <c r="HS381" s="409"/>
      <c r="HT381" s="409"/>
      <c r="HU381" s="409"/>
      <c r="HV381" s="409"/>
      <c r="HW381" s="409"/>
      <c r="HX381" s="409"/>
      <c r="HY381" s="409"/>
      <c r="HZ381" s="409"/>
      <c r="IA381" s="409"/>
      <c r="IB381" s="409"/>
      <c r="IC381" s="409"/>
      <c r="ID381" s="409"/>
      <c r="IE381" s="409"/>
      <c r="IF381" s="409"/>
      <c r="IG381" s="409"/>
      <c r="IH381" s="409"/>
      <c r="II381" s="409"/>
      <c r="IJ381" s="409"/>
      <c r="IK381" s="409"/>
      <c r="IL381" s="409"/>
      <c r="IM381" s="409"/>
      <c r="IN381" s="409"/>
      <c r="IO381" s="409"/>
      <c r="IP381" s="409"/>
      <c r="IQ381" s="409"/>
      <c r="IR381" s="409"/>
      <c r="IS381" s="409"/>
      <c r="IT381" s="409"/>
      <c r="IU381" s="409"/>
      <c r="IV381" s="409"/>
    </row>
    <row r="382" spans="1:256" s="404" customFormat="1" ht="30">
      <c r="A382" s="67">
        <v>373</v>
      </c>
      <c r="B382" s="456" t="s">
        <v>6014</v>
      </c>
      <c r="C382" s="474" t="s">
        <v>1584</v>
      </c>
      <c r="D382" s="501">
        <v>500</v>
      </c>
      <c r="E382" s="456" t="s">
        <v>6018</v>
      </c>
      <c r="F382" s="456" t="s">
        <v>593</v>
      </c>
      <c r="G382" s="456" t="s">
        <v>6019</v>
      </c>
      <c r="H382" s="456" t="s">
        <v>6039</v>
      </c>
      <c r="I382" s="456" t="s">
        <v>311</v>
      </c>
      <c r="J382" s="435"/>
      <c r="K382" s="435"/>
      <c r="L382" s="338"/>
      <c r="M382" s="405"/>
      <c r="N382" s="409"/>
      <c r="O382" s="409"/>
      <c r="P382" s="409"/>
      <c r="Q382" s="409"/>
      <c r="R382" s="409"/>
      <c r="S382" s="409"/>
      <c r="T382" s="409"/>
      <c r="U382" s="409"/>
      <c r="V382" s="409"/>
      <c r="W382" s="409"/>
      <c r="X382" s="409"/>
      <c r="Y382" s="409"/>
      <c r="Z382" s="409"/>
      <c r="AA382" s="409"/>
      <c r="AB382" s="409"/>
      <c r="AC382" s="409"/>
      <c r="AD382" s="409"/>
      <c r="AE382" s="409"/>
      <c r="AF382" s="409"/>
      <c r="AG382" s="409"/>
      <c r="AH382" s="409"/>
      <c r="AI382" s="409"/>
      <c r="AJ382" s="409"/>
      <c r="AK382" s="409"/>
      <c r="AL382" s="409"/>
      <c r="AM382" s="409"/>
      <c r="AN382" s="409"/>
      <c r="AO382" s="409"/>
      <c r="AP382" s="409"/>
      <c r="AQ382" s="409"/>
      <c r="AR382" s="409"/>
      <c r="AS382" s="409"/>
      <c r="AT382" s="409"/>
      <c r="AU382" s="409"/>
      <c r="AV382" s="409"/>
      <c r="AW382" s="409"/>
      <c r="AX382" s="409"/>
      <c r="AY382" s="409"/>
      <c r="AZ382" s="409"/>
      <c r="BA382" s="409"/>
      <c r="BB382" s="409"/>
      <c r="BC382" s="409"/>
      <c r="BD382" s="409"/>
      <c r="BE382" s="409"/>
      <c r="BF382" s="409"/>
      <c r="BG382" s="409"/>
      <c r="BH382" s="409"/>
      <c r="BI382" s="409"/>
      <c r="BJ382" s="409"/>
      <c r="BK382" s="409"/>
      <c r="BL382" s="409"/>
      <c r="BM382" s="409"/>
      <c r="BN382" s="409"/>
      <c r="BO382" s="409"/>
      <c r="BP382" s="409"/>
      <c r="BQ382" s="409"/>
      <c r="BR382" s="409"/>
      <c r="BS382" s="409"/>
      <c r="BT382" s="409"/>
      <c r="BU382" s="409"/>
      <c r="BV382" s="409"/>
      <c r="BW382" s="409"/>
      <c r="BX382" s="409"/>
      <c r="BY382" s="409"/>
      <c r="BZ382" s="409"/>
      <c r="CA382" s="409"/>
      <c r="CB382" s="409"/>
      <c r="CC382" s="409"/>
      <c r="CD382" s="409"/>
      <c r="CE382" s="409"/>
      <c r="CF382" s="409"/>
      <c r="CG382" s="409"/>
      <c r="CH382" s="409"/>
      <c r="CI382" s="409"/>
      <c r="CJ382" s="409"/>
      <c r="CK382" s="409"/>
      <c r="CL382" s="409"/>
      <c r="CM382" s="409"/>
      <c r="CN382" s="409"/>
      <c r="CO382" s="409"/>
      <c r="CP382" s="409"/>
      <c r="CQ382" s="409"/>
      <c r="CR382" s="409"/>
      <c r="CS382" s="409"/>
      <c r="CT382" s="409"/>
      <c r="CU382" s="409"/>
      <c r="CV382" s="409"/>
      <c r="CW382" s="409"/>
      <c r="CX382" s="409"/>
      <c r="CY382" s="409"/>
      <c r="CZ382" s="409"/>
      <c r="DA382" s="409"/>
      <c r="DB382" s="409"/>
      <c r="DC382" s="409"/>
      <c r="DD382" s="409"/>
      <c r="DE382" s="409"/>
      <c r="DF382" s="409"/>
      <c r="DG382" s="409"/>
      <c r="DH382" s="409"/>
      <c r="DI382" s="409"/>
      <c r="DJ382" s="409"/>
      <c r="DK382" s="409"/>
      <c r="DL382" s="409"/>
      <c r="DM382" s="409"/>
      <c r="DN382" s="409"/>
      <c r="DO382" s="409"/>
      <c r="DP382" s="409"/>
      <c r="DQ382" s="409"/>
      <c r="DR382" s="409"/>
      <c r="DS382" s="409"/>
      <c r="DT382" s="409"/>
      <c r="DU382" s="409"/>
      <c r="DV382" s="409"/>
      <c r="DW382" s="409"/>
      <c r="DX382" s="409"/>
      <c r="DY382" s="409"/>
      <c r="DZ382" s="409"/>
      <c r="EA382" s="409"/>
      <c r="EB382" s="409"/>
      <c r="EC382" s="409"/>
      <c r="ED382" s="409"/>
      <c r="EE382" s="409"/>
      <c r="EF382" s="409"/>
      <c r="EG382" s="409"/>
      <c r="EH382" s="409"/>
      <c r="EI382" s="409"/>
      <c r="EJ382" s="409"/>
      <c r="EK382" s="409"/>
      <c r="EL382" s="409"/>
      <c r="EM382" s="409"/>
      <c r="EN382" s="409"/>
      <c r="EO382" s="409"/>
      <c r="EP382" s="409"/>
      <c r="EQ382" s="409"/>
      <c r="ER382" s="409"/>
      <c r="ES382" s="409"/>
      <c r="ET382" s="409"/>
      <c r="EU382" s="409"/>
      <c r="EV382" s="409"/>
      <c r="EW382" s="409"/>
      <c r="EX382" s="409"/>
      <c r="EY382" s="409"/>
      <c r="EZ382" s="409"/>
      <c r="FA382" s="409"/>
      <c r="FB382" s="409"/>
      <c r="FC382" s="409"/>
      <c r="FD382" s="409"/>
      <c r="FE382" s="409"/>
      <c r="FF382" s="409"/>
      <c r="FG382" s="409"/>
      <c r="FH382" s="409"/>
      <c r="FI382" s="409"/>
      <c r="FJ382" s="409"/>
      <c r="FK382" s="409"/>
      <c r="FL382" s="409"/>
      <c r="FM382" s="409"/>
      <c r="FN382" s="409"/>
      <c r="FO382" s="409"/>
      <c r="FP382" s="409"/>
      <c r="FQ382" s="409"/>
      <c r="FR382" s="409"/>
      <c r="FS382" s="409"/>
      <c r="FT382" s="409"/>
      <c r="FU382" s="409"/>
      <c r="FV382" s="409"/>
      <c r="FW382" s="409"/>
      <c r="FX382" s="409"/>
      <c r="FY382" s="409"/>
      <c r="FZ382" s="409"/>
      <c r="GA382" s="409"/>
      <c r="GB382" s="409"/>
      <c r="GC382" s="409"/>
      <c r="GD382" s="409"/>
      <c r="GE382" s="409"/>
      <c r="GF382" s="409"/>
      <c r="GG382" s="409"/>
      <c r="GH382" s="409"/>
      <c r="GI382" s="409"/>
      <c r="GJ382" s="409"/>
      <c r="GK382" s="409"/>
      <c r="GL382" s="409"/>
      <c r="GM382" s="409"/>
      <c r="GN382" s="409"/>
      <c r="GO382" s="409"/>
      <c r="GP382" s="409"/>
      <c r="GQ382" s="409"/>
      <c r="GR382" s="409"/>
      <c r="GS382" s="409"/>
      <c r="GT382" s="409"/>
      <c r="GU382" s="409"/>
      <c r="GV382" s="409"/>
      <c r="GW382" s="409"/>
      <c r="GX382" s="409"/>
      <c r="GY382" s="409"/>
      <c r="GZ382" s="409"/>
      <c r="HA382" s="409"/>
      <c r="HB382" s="409"/>
      <c r="HC382" s="409"/>
      <c r="HD382" s="409"/>
      <c r="HE382" s="409"/>
      <c r="HF382" s="409"/>
      <c r="HG382" s="409"/>
      <c r="HH382" s="409"/>
      <c r="HI382" s="409"/>
      <c r="HJ382" s="409"/>
      <c r="HK382" s="409"/>
      <c r="HL382" s="409"/>
      <c r="HM382" s="409"/>
      <c r="HN382" s="409"/>
      <c r="HO382" s="409"/>
      <c r="HP382" s="409"/>
      <c r="HQ382" s="409"/>
      <c r="HR382" s="409"/>
      <c r="HS382" s="409"/>
      <c r="HT382" s="409"/>
      <c r="HU382" s="409"/>
      <c r="HV382" s="409"/>
      <c r="HW382" s="409"/>
      <c r="HX382" s="409"/>
      <c r="HY382" s="409"/>
      <c r="HZ382" s="409"/>
      <c r="IA382" s="409"/>
      <c r="IB382" s="409"/>
      <c r="IC382" s="409"/>
      <c r="ID382" s="409"/>
      <c r="IE382" s="409"/>
      <c r="IF382" s="409"/>
      <c r="IG382" s="409"/>
      <c r="IH382" s="409"/>
      <c r="II382" s="409"/>
      <c r="IJ382" s="409"/>
      <c r="IK382" s="409"/>
      <c r="IL382" s="409"/>
      <c r="IM382" s="409"/>
      <c r="IN382" s="409"/>
      <c r="IO382" s="409"/>
      <c r="IP382" s="409"/>
      <c r="IQ382" s="409"/>
      <c r="IR382" s="409"/>
      <c r="IS382" s="409"/>
      <c r="IT382" s="409"/>
      <c r="IU382" s="409"/>
      <c r="IV382" s="409"/>
    </row>
    <row r="383" spans="1:256" s="404" customFormat="1" ht="30">
      <c r="A383" s="65">
        <v>374</v>
      </c>
      <c r="B383" s="456" t="s">
        <v>6014</v>
      </c>
      <c r="C383" s="474" t="s">
        <v>1584</v>
      </c>
      <c r="D383" s="501">
        <v>500</v>
      </c>
      <c r="E383" s="456" t="s">
        <v>5442</v>
      </c>
      <c r="F383" s="456" t="s">
        <v>6020</v>
      </c>
      <c r="G383" s="456" t="s">
        <v>6021</v>
      </c>
      <c r="H383" s="456" t="s">
        <v>6040</v>
      </c>
      <c r="I383" s="456" t="s">
        <v>311</v>
      </c>
      <c r="J383" s="435"/>
      <c r="K383" s="435"/>
      <c r="L383" s="338"/>
      <c r="M383" s="405"/>
      <c r="N383" s="409"/>
      <c r="O383" s="409"/>
      <c r="P383" s="409"/>
      <c r="Q383" s="409"/>
      <c r="R383" s="409"/>
      <c r="S383" s="409"/>
      <c r="T383" s="409"/>
      <c r="U383" s="409"/>
      <c r="V383" s="409"/>
      <c r="W383" s="409"/>
      <c r="X383" s="409"/>
      <c r="Y383" s="409"/>
      <c r="Z383" s="409"/>
      <c r="AA383" s="409"/>
      <c r="AB383" s="409"/>
      <c r="AC383" s="409"/>
      <c r="AD383" s="409"/>
      <c r="AE383" s="409"/>
      <c r="AF383" s="409"/>
      <c r="AG383" s="409"/>
      <c r="AH383" s="409"/>
      <c r="AI383" s="409"/>
      <c r="AJ383" s="409"/>
      <c r="AK383" s="409"/>
      <c r="AL383" s="409"/>
      <c r="AM383" s="409"/>
      <c r="AN383" s="409"/>
      <c r="AO383" s="409"/>
      <c r="AP383" s="409"/>
      <c r="AQ383" s="409"/>
      <c r="AR383" s="409"/>
      <c r="AS383" s="409"/>
      <c r="AT383" s="409"/>
      <c r="AU383" s="409"/>
      <c r="AV383" s="409"/>
      <c r="AW383" s="409"/>
      <c r="AX383" s="409"/>
      <c r="AY383" s="409"/>
      <c r="AZ383" s="409"/>
      <c r="BA383" s="409"/>
      <c r="BB383" s="409"/>
      <c r="BC383" s="409"/>
      <c r="BD383" s="409"/>
      <c r="BE383" s="409"/>
      <c r="BF383" s="409"/>
      <c r="BG383" s="409"/>
      <c r="BH383" s="409"/>
      <c r="BI383" s="409"/>
      <c r="BJ383" s="409"/>
      <c r="BK383" s="409"/>
      <c r="BL383" s="409"/>
      <c r="BM383" s="409"/>
      <c r="BN383" s="409"/>
      <c r="BO383" s="409"/>
      <c r="BP383" s="409"/>
      <c r="BQ383" s="409"/>
      <c r="BR383" s="409"/>
      <c r="BS383" s="409"/>
      <c r="BT383" s="409"/>
      <c r="BU383" s="409"/>
      <c r="BV383" s="409"/>
      <c r="BW383" s="409"/>
      <c r="BX383" s="409"/>
      <c r="BY383" s="409"/>
      <c r="BZ383" s="409"/>
      <c r="CA383" s="409"/>
      <c r="CB383" s="409"/>
      <c r="CC383" s="409"/>
      <c r="CD383" s="409"/>
      <c r="CE383" s="409"/>
      <c r="CF383" s="409"/>
      <c r="CG383" s="409"/>
      <c r="CH383" s="409"/>
      <c r="CI383" s="409"/>
      <c r="CJ383" s="409"/>
      <c r="CK383" s="409"/>
      <c r="CL383" s="409"/>
      <c r="CM383" s="409"/>
      <c r="CN383" s="409"/>
      <c r="CO383" s="409"/>
      <c r="CP383" s="409"/>
      <c r="CQ383" s="409"/>
      <c r="CR383" s="409"/>
      <c r="CS383" s="409"/>
      <c r="CT383" s="409"/>
      <c r="CU383" s="409"/>
      <c r="CV383" s="409"/>
      <c r="CW383" s="409"/>
      <c r="CX383" s="409"/>
      <c r="CY383" s="409"/>
      <c r="CZ383" s="409"/>
      <c r="DA383" s="409"/>
      <c r="DB383" s="409"/>
      <c r="DC383" s="409"/>
      <c r="DD383" s="409"/>
      <c r="DE383" s="409"/>
      <c r="DF383" s="409"/>
      <c r="DG383" s="409"/>
      <c r="DH383" s="409"/>
      <c r="DI383" s="409"/>
      <c r="DJ383" s="409"/>
      <c r="DK383" s="409"/>
      <c r="DL383" s="409"/>
      <c r="DM383" s="409"/>
      <c r="DN383" s="409"/>
      <c r="DO383" s="409"/>
      <c r="DP383" s="409"/>
      <c r="DQ383" s="409"/>
      <c r="DR383" s="409"/>
      <c r="DS383" s="409"/>
      <c r="DT383" s="409"/>
      <c r="DU383" s="409"/>
      <c r="DV383" s="409"/>
      <c r="DW383" s="409"/>
      <c r="DX383" s="409"/>
      <c r="DY383" s="409"/>
      <c r="DZ383" s="409"/>
      <c r="EA383" s="409"/>
      <c r="EB383" s="409"/>
      <c r="EC383" s="409"/>
      <c r="ED383" s="409"/>
      <c r="EE383" s="409"/>
      <c r="EF383" s="409"/>
      <c r="EG383" s="409"/>
      <c r="EH383" s="409"/>
      <c r="EI383" s="409"/>
      <c r="EJ383" s="409"/>
      <c r="EK383" s="409"/>
      <c r="EL383" s="409"/>
      <c r="EM383" s="409"/>
      <c r="EN383" s="409"/>
      <c r="EO383" s="409"/>
      <c r="EP383" s="409"/>
      <c r="EQ383" s="409"/>
      <c r="ER383" s="409"/>
      <c r="ES383" s="409"/>
      <c r="ET383" s="409"/>
      <c r="EU383" s="409"/>
      <c r="EV383" s="409"/>
      <c r="EW383" s="409"/>
      <c r="EX383" s="409"/>
      <c r="EY383" s="409"/>
      <c r="EZ383" s="409"/>
      <c r="FA383" s="409"/>
      <c r="FB383" s="409"/>
      <c r="FC383" s="409"/>
      <c r="FD383" s="409"/>
      <c r="FE383" s="409"/>
      <c r="FF383" s="409"/>
      <c r="FG383" s="409"/>
      <c r="FH383" s="409"/>
      <c r="FI383" s="409"/>
      <c r="FJ383" s="409"/>
      <c r="FK383" s="409"/>
      <c r="FL383" s="409"/>
      <c r="FM383" s="409"/>
      <c r="FN383" s="409"/>
      <c r="FO383" s="409"/>
      <c r="FP383" s="409"/>
      <c r="FQ383" s="409"/>
      <c r="FR383" s="409"/>
      <c r="FS383" s="409"/>
      <c r="FT383" s="409"/>
      <c r="FU383" s="409"/>
      <c r="FV383" s="409"/>
      <c r="FW383" s="409"/>
      <c r="FX383" s="409"/>
      <c r="FY383" s="409"/>
      <c r="FZ383" s="409"/>
      <c r="GA383" s="409"/>
      <c r="GB383" s="409"/>
      <c r="GC383" s="409"/>
      <c r="GD383" s="409"/>
      <c r="GE383" s="409"/>
      <c r="GF383" s="409"/>
      <c r="GG383" s="409"/>
      <c r="GH383" s="409"/>
      <c r="GI383" s="409"/>
      <c r="GJ383" s="409"/>
      <c r="GK383" s="409"/>
      <c r="GL383" s="409"/>
      <c r="GM383" s="409"/>
      <c r="GN383" s="409"/>
      <c r="GO383" s="409"/>
      <c r="GP383" s="409"/>
      <c r="GQ383" s="409"/>
      <c r="GR383" s="409"/>
      <c r="GS383" s="409"/>
      <c r="GT383" s="409"/>
      <c r="GU383" s="409"/>
      <c r="GV383" s="409"/>
      <c r="GW383" s="409"/>
      <c r="GX383" s="409"/>
      <c r="GY383" s="409"/>
      <c r="GZ383" s="409"/>
      <c r="HA383" s="409"/>
      <c r="HB383" s="409"/>
      <c r="HC383" s="409"/>
      <c r="HD383" s="409"/>
      <c r="HE383" s="409"/>
      <c r="HF383" s="409"/>
      <c r="HG383" s="409"/>
      <c r="HH383" s="409"/>
      <c r="HI383" s="409"/>
      <c r="HJ383" s="409"/>
      <c r="HK383" s="409"/>
      <c r="HL383" s="409"/>
      <c r="HM383" s="409"/>
      <c r="HN383" s="409"/>
      <c r="HO383" s="409"/>
      <c r="HP383" s="409"/>
      <c r="HQ383" s="409"/>
      <c r="HR383" s="409"/>
      <c r="HS383" s="409"/>
      <c r="HT383" s="409"/>
      <c r="HU383" s="409"/>
      <c r="HV383" s="409"/>
      <c r="HW383" s="409"/>
      <c r="HX383" s="409"/>
      <c r="HY383" s="409"/>
      <c r="HZ383" s="409"/>
      <c r="IA383" s="409"/>
      <c r="IB383" s="409"/>
      <c r="IC383" s="409"/>
      <c r="ID383" s="409"/>
      <c r="IE383" s="409"/>
      <c r="IF383" s="409"/>
      <c r="IG383" s="409"/>
      <c r="IH383" s="409"/>
      <c r="II383" s="409"/>
      <c r="IJ383" s="409"/>
      <c r="IK383" s="409"/>
      <c r="IL383" s="409"/>
      <c r="IM383" s="409"/>
      <c r="IN383" s="409"/>
      <c r="IO383" s="409"/>
      <c r="IP383" s="409"/>
      <c r="IQ383" s="409"/>
      <c r="IR383" s="409"/>
      <c r="IS383" s="409"/>
      <c r="IT383" s="409"/>
      <c r="IU383" s="409"/>
      <c r="IV383" s="409"/>
    </row>
    <row r="384" spans="1:256" s="404" customFormat="1" ht="30">
      <c r="A384" s="67">
        <v>375</v>
      </c>
      <c r="B384" s="456" t="s">
        <v>6014</v>
      </c>
      <c r="C384" s="474" t="s">
        <v>1584</v>
      </c>
      <c r="D384" s="501">
        <v>500</v>
      </c>
      <c r="E384" s="456" t="s">
        <v>5610</v>
      </c>
      <c r="F384" s="456" t="s">
        <v>6022</v>
      </c>
      <c r="G384" s="456" t="s">
        <v>6023</v>
      </c>
      <c r="H384" s="456" t="s">
        <v>6041</v>
      </c>
      <c r="I384" s="456" t="s">
        <v>311</v>
      </c>
      <c r="J384" s="435"/>
      <c r="K384" s="435"/>
      <c r="L384" s="338"/>
      <c r="M384" s="405"/>
      <c r="N384" s="409"/>
      <c r="O384" s="409"/>
      <c r="P384" s="409"/>
      <c r="Q384" s="409"/>
      <c r="R384" s="409"/>
      <c r="S384" s="409"/>
      <c r="T384" s="409"/>
      <c r="U384" s="409"/>
      <c r="V384" s="409"/>
      <c r="W384" s="409"/>
      <c r="X384" s="409"/>
      <c r="Y384" s="409"/>
      <c r="Z384" s="409"/>
      <c r="AA384" s="409"/>
      <c r="AB384" s="409"/>
      <c r="AC384" s="409"/>
      <c r="AD384" s="409"/>
      <c r="AE384" s="409"/>
      <c r="AF384" s="409"/>
      <c r="AG384" s="409"/>
      <c r="AH384" s="409"/>
      <c r="AI384" s="409"/>
      <c r="AJ384" s="409"/>
      <c r="AK384" s="409"/>
      <c r="AL384" s="409"/>
      <c r="AM384" s="409"/>
      <c r="AN384" s="409"/>
      <c r="AO384" s="409"/>
      <c r="AP384" s="409"/>
      <c r="AQ384" s="409"/>
      <c r="AR384" s="409"/>
      <c r="AS384" s="409"/>
      <c r="AT384" s="409"/>
      <c r="AU384" s="409"/>
      <c r="AV384" s="409"/>
      <c r="AW384" s="409"/>
      <c r="AX384" s="409"/>
      <c r="AY384" s="409"/>
      <c r="AZ384" s="409"/>
      <c r="BA384" s="409"/>
      <c r="BB384" s="409"/>
      <c r="BC384" s="409"/>
      <c r="BD384" s="409"/>
      <c r="BE384" s="409"/>
      <c r="BF384" s="409"/>
      <c r="BG384" s="409"/>
      <c r="BH384" s="409"/>
      <c r="BI384" s="409"/>
      <c r="BJ384" s="409"/>
      <c r="BK384" s="409"/>
      <c r="BL384" s="409"/>
      <c r="BM384" s="409"/>
      <c r="BN384" s="409"/>
      <c r="BO384" s="409"/>
      <c r="BP384" s="409"/>
      <c r="BQ384" s="409"/>
      <c r="BR384" s="409"/>
      <c r="BS384" s="409"/>
      <c r="BT384" s="409"/>
      <c r="BU384" s="409"/>
      <c r="BV384" s="409"/>
      <c r="BW384" s="409"/>
      <c r="BX384" s="409"/>
      <c r="BY384" s="409"/>
      <c r="BZ384" s="409"/>
      <c r="CA384" s="409"/>
      <c r="CB384" s="409"/>
      <c r="CC384" s="409"/>
      <c r="CD384" s="409"/>
      <c r="CE384" s="409"/>
      <c r="CF384" s="409"/>
      <c r="CG384" s="409"/>
      <c r="CH384" s="409"/>
      <c r="CI384" s="409"/>
      <c r="CJ384" s="409"/>
      <c r="CK384" s="409"/>
      <c r="CL384" s="409"/>
      <c r="CM384" s="409"/>
      <c r="CN384" s="409"/>
      <c r="CO384" s="409"/>
      <c r="CP384" s="409"/>
      <c r="CQ384" s="409"/>
      <c r="CR384" s="409"/>
      <c r="CS384" s="409"/>
      <c r="CT384" s="409"/>
      <c r="CU384" s="409"/>
      <c r="CV384" s="409"/>
      <c r="CW384" s="409"/>
      <c r="CX384" s="409"/>
      <c r="CY384" s="409"/>
      <c r="CZ384" s="409"/>
      <c r="DA384" s="409"/>
      <c r="DB384" s="409"/>
      <c r="DC384" s="409"/>
      <c r="DD384" s="409"/>
      <c r="DE384" s="409"/>
      <c r="DF384" s="409"/>
      <c r="DG384" s="409"/>
      <c r="DH384" s="409"/>
      <c r="DI384" s="409"/>
      <c r="DJ384" s="409"/>
      <c r="DK384" s="409"/>
      <c r="DL384" s="409"/>
      <c r="DM384" s="409"/>
      <c r="DN384" s="409"/>
      <c r="DO384" s="409"/>
      <c r="DP384" s="409"/>
      <c r="DQ384" s="409"/>
      <c r="DR384" s="409"/>
      <c r="DS384" s="409"/>
      <c r="DT384" s="409"/>
      <c r="DU384" s="409"/>
      <c r="DV384" s="409"/>
      <c r="DW384" s="409"/>
      <c r="DX384" s="409"/>
      <c r="DY384" s="409"/>
      <c r="DZ384" s="409"/>
      <c r="EA384" s="409"/>
      <c r="EB384" s="409"/>
      <c r="EC384" s="409"/>
      <c r="ED384" s="409"/>
      <c r="EE384" s="409"/>
      <c r="EF384" s="409"/>
      <c r="EG384" s="409"/>
      <c r="EH384" s="409"/>
      <c r="EI384" s="409"/>
      <c r="EJ384" s="409"/>
      <c r="EK384" s="409"/>
      <c r="EL384" s="409"/>
      <c r="EM384" s="409"/>
      <c r="EN384" s="409"/>
      <c r="EO384" s="409"/>
      <c r="EP384" s="409"/>
      <c r="EQ384" s="409"/>
      <c r="ER384" s="409"/>
      <c r="ES384" s="409"/>
      <c r="ET384" s="409"/>
      <c r="EU384" s="409"/>
      <c r="EV384" s="409"/>
      <c r="EW384" s="409"/>
      <c r="EX384" s="409"/>
      <c r="EY384" s="409"/>
      <c r="EZ384" s="409"/>
      <c r="FA384" s="409"/>
      <c r="FB384" s="409"/>
      <c r="FC384" s="409"/>
      <c r="FD384" s="409"/>
      <c r="FE384" s="409"/>
      <c r="FF384" s="409"/>
      <c r="FG384" s="409"/>
      <c r="FH384" s="409"/>
      <c r="FI384" s="409"/>
      <c r="FJ384" s="409"/>
      <c r="FK384" s="409"/>
      <c r="FL384" s="409"/>
      <c r="FM384" s="409"/>
      <c r="FN384" s="409"/>
      <c r="FO384" s="409"/>
      <c r="FP384" s="409"/>
      <c r="FQ384" s="409"/>
      <c r="FR384" s="409"/>
      <c r="FS384" s="409"/>
      <c r="FT384" s="409"/>
      <c r="FU384" s="409"/>
      <c r="FV384" s="409"/>
      <c r="FW384" s="409"/>
      <c r="FX384" s="409"/>
      <c r="FY384" s="409"/>
      <c r="FZ384" s="409"/>
      <c r="GA384" s="409"/>
      <c r="GB384" s="409"/>
      <c r="GC384" s="409"/>
      <c r="GD384" s="409"/>
      <c r="GE384" s="409"/>
      <c r="GF384" s="409"/>
      <c r="GG384" s="409"/>
      <c r="GH384" s="409"/>
      <c r="GI384" s="409"/>
      <c r="GJ384" s="409"/>
      <c r="GK384" s="409"/>
      <c r="GL384" s="409"/>
      <c r="GM384" s="409"/>
      <c r="GN384" s="409"/>
      <c r="GO384" s="409"/>
      <c r="GP384" s="409"/>
      <c r="GQ384" s="409"/>
      <c r="GR384" s="409"/>
      <c r="GS384" s="409"/>
      <c r="GT384" s="409"/>
      <c r="GU384" s="409"/>
      <c r="GV384" s="409"/>
      <c r="GW384" s="409"/>
      <c r="GX384" s="409"/>
      <c r="GY384" s="409"/>
      <c r="GZ384" s="409"/>
      <c r="HA384" s="409"/>
      <c r="HB384" s="409"/>
      <c r="HC384" s="409"/>
      <c r="HD384" s="409"/>
      <c r="HE384" s="409"/>
      <c r="HF384" s="409"/>
      <c r="HG384" s="409"/>
      <c r="HH384" s="409"/>
      <c r="HI384" s="409"/>
      <c r="HJ384" s="409"/>
      <c r="HK384" s="409"/>
      <c r="HL384" s="409"/>
      <c r="HM384" s="409"/>
      <c r="HN384" s="409"/>
      <c r="HO384" s="409"/>
      <c r="HP384" s="409"/>
      <c r="HQ384" s="409"/>
      <c r="HR384" s="409"/>
      <c r="HS384" s="409"/>
      <c r="HT384" s="409"/>
      <c r="HU384" s="409"/>
      <c r="HV384" s="409"/>
      <c r="HW384" s="409"/>
      <c r="HX384" s="409"/>
      <c r="HY384" s="409"/>
      <c r="HZ384" s="409"/>
      <c r="IA384" s="409"/>
      <c r="IB384" s="409"/>
      <c r="IC384" s="409"/>
      <c r="ID384" s="409"/>
      <c r="IE384" s="409"/>
      <c r="IF384" s="409"/>
      <c r="IG384" s="409"/>
      <c r="IH384" s="409"/>
      <c r="II384" s="409"/>
      <c r="IJ384" s="409"/>
      <c r="IK384" s="409"/>
      <c r="IL384" s="409"/>
      <c r="IM384" s="409"/>
      <c r="IN384" s="409"/>
      <c r="IO384" s="409"/>
      <c r="IP384" s="409"/>
      <c r="IQ384" s="409"/>
      <c r="IR384" s="409"/>
      <c r="IS384" s="409"/>
      <c r="IT384" s="409"/>
      <c r="IU384" s="409"/>
      <c r="IV384" s="409"/>
    </row>
    <row r="385" spans="1:256" s="404" customFormat="1" ht="30">
      <c r="A385" s="67">
        <v>376</v>
      </c>
      <c r="B385" s="456" t="s">
        <v>6014</v>
      </c>
      <c r="C385" s="474" t="s">
        <v>1584</v>
      </c>
      <c r="D385" s="501">
        <v>500</v>
      </c>
      <c r="E385" s="456" t="s">
        <v>5499</v>
      </c>
      <c r="F385" s="456" t="s">
        <v>5250</v>
      </c>
      <c r="G385" s="456" t="s">
        <v>5500</v>
      </c>
      <c r="H385" s="456" t="s">
        <v>6042</v>
      </c>
      <c r="I385" s="456" t="s">
        <v>311</v>
      </c>
      <c r="J385" s="435"/>
      <c r="K385" s="435"/>
      <c r="L385" s="338"/>
      <c r="M385" s="405"/>
      <c r="N385" s="409"/>
      <c r="O385" s="409"/>
      <c r="P385" s="409"/>
      <c r="Q385" s="409"/>
      <c r="R385" s="409"/>
      <c r="S385" s="409"/>
      <c r="T385" s="409"/>
      <c r="U385" s="409"/>
      <c r="V385" s="409"/>
      <c r="W385" s="409"/>
      <c r="X385" s="409"/>
      <c r="Y385" s="409"/>
      <c r="Z385" s="409"/>
      <c r="AA385" s="409"/>
      <c r="AB385" s="409"/>
      <c r="AC385" s="409"/>
      <c r="AD385" s="409"/>
      <c r="AE385" s="409"/>
      <c r="AF385" s="409"/>
      <c r="AG385" s="409"/>
      <c r="AH385" s="409"/>
      <c r="AI385" s="409"/>
      <c r="AJ385" s="409"/>
      <c r="AK385" s="409"/>
      <c r="AL385" s="409"/>
      <c r="AM385" s="409"/>
      <c r="AN385" s="409"/>
      <c r="AO385" s="409"/>
      <c r="AP385" s="409"/>
      <c r="AQ385" s="409"/>
      <c r="AR385" s="409"/>
      <c r="AS385" s="409"/>
      <c r="AT385" s="409"/>
      <c r="AU385" s="409"/>
      <c r="AV385" s="409"/>
      <c r="AW385" s="409"/>
      <c r="AX385" s="409"/>
      <c r="AY385" s="409"/>
      <c r="AZ385" s="409"/>
      <c r="BA385" s="409"/>
      <c r="BB385" s="409"/>
      <c r="BC385" s="409"/>
      <c r="BD385" s="409"/>
      <c r="BE385" s="409"/>
      <c r="BF385" s="409"/>
      <c r="BG385" s="409"/>
      <c r="BH385" s="409"/>
      <c r="BI385" s="409"/>
      <c r="BJ385" s="409"/>
      <c r="BK385" s="409"/>
      <c r="BL385" s="409"/>
      <c r="BM385" s="409"/>
      <c r="BN385" s="409"/>
      <c r="BO385" s="409"/>
      <c r="BP385" s="409"/>
      <c r="BQ385" s="409"/>
      <c r="BR385" s="409"/>
      <c r="BS385" s="409"/>
      <c r="BT385" s="409"/>
      <c r="BU385" s="409"/>
      <c r="BV385" s="409"/>
      <c r="BW385" s="409"/>
      <c r="BX385" s="409"/>
      <c r="BY385" s="409"/>
      <c r="BZ385" s="409"/>
      <c r="CA385" s="409"/>
      <c r="CB385" s="409"/>
      <c r="CC385" s="409"/>
      <c r="CD385" s="409"/>
      <c r="CE385" s="409"/>
      <c r="CF385" s="409"/>
      <c r="CG385" s="409"/>
      <c r="CH385" s="409"/>
      <c r="CI385" s="409"/>
      <c r="CJ385" s="409"/>
      <c r="CK385" s="409"/>
      <c r="CL385" s="409"/>
      <c r="CM385" s="409"/>
      <c r="CN385" s="409"/>
      <c r="CO385" s="409"/>
      <c r="CP385" s="409"/>
      <c r="CQ385" s="409"/>
      <c r="CR385" s="409"/>
      <c r="CS385" s="409"/>
      <c r="CT385" s="409"/>
      <c r="CU385" s="409"/>
      <c r="CV385" s="409"/>
      <c r="CW385" s="409"/>
      <c r="CX385" s="409"/>
      <c r="CY385" s="409"/>
      <c r="CZ385" s="409"/>
      <c r="DA385" s="409"/>
      <c r="DB385" s="409"/>
      <c r="DC385" s="409"/>
      <c r="DD385" s="409"/>
      <c r="DE385" s="409"/>
      <c r="DF385" s="409"/>
      <c r="DG385" s="409"/>
      <c r="DH385" s="409"/>
      <c r="DI385" s="409"/>
      <c r="DJ385" s="409"/>
      <c r="DK385" s="409"/>
      <c r="DL385" s="409"/>
      <c r="DM385" s="409"/>
      <c r="DN385" s="409"/>
      <c r="DO385" s="409"/>
      <c r="DP385" s="409"/>
      <c r="DQ385" s="409"/>
      <c r="DR385" s="409"/>
      <c r="DS385" s="409"/>
      <c r="DT385" s="409"/>
      <c r="DU385" s="409"/>
      <c r="DV385" s="409"/>
      <c r="DW385" s="409"/>
      <c r="DX385" s="409"/>
      <c r="DY385" s="409"/>
      <c r="DZ385" s="409"/>
      <c r="EA385" s="409"/>
      <c r="EB385" s="409"/>
      <c r="EC385" s="409"/>
      <c r="ED385" s="409"/>
      <c r="EE385" s="409"/>
      <c r="EF385" s="409"/>
      <c r="EG385" s="409"/>
      <c r="EH385" s="409"/>
      <c r="EI385" s="409"/>
      <c r="EJ385" s="409"/>
      <c r="EK385" s="409"/>
      <c r="EL385" s="409"/>
      <c r="EM385" s="409"/>
      <c r="EN385" s="409"/>
      <c r="EO385" s="409"/>
      <c r="EP385" s="409"/>
      <c r="EQ385" s="409"/>
      <c r="ER385" s="409"/>
      <c r="ES385" s="409"/>
      <c r="ET385" s="409"/>
      <c r="EU385" s="409"/>
      <c r="EV385" s="409"/>
      <c r="EW385" s="409"/>
      <c r="EX385" s="409"/>
      <c r="EY385" s="409"/>
      <c r="EZ385" s="409"/>
      <c r="FA385" s="409"/>
      <c r="FB385" s="409"/>
      <c r="FC385" s="409"/>
      <c r="FD385" s="409"/>
      <c r="FE385" s="409"/>
      <c r="FF385" s="409"/>
      <c r="FG385" s="409"/>
      <c r="FH385" s="409"/>
      <c r="FI385" s="409"/>
      <c r="FJ385" s="409"/>
      <c r="FK385" s="409"/>
      <c r="FL385" s="409"/>
      <c r="FM385" s="409"/>
      <c r="FN385" s="409"/>
      <c r="FO385" s="409"/>
      <c r="FP385" s="409"/>
      <c r="FQ385" s="409"/>
      <c r="FR385" s="409"/>
      <c r="FS385" s="409"/>
      <c r="FT385" s="409"/>
      <c r="FU385" s="409"/>
      <c r="FV385" s="409"/>
      <c r="FW385" s="409"/>
      <c r="FX385" s="409"/>
      <c r="FY385" s="409"/>
      <c r="FZ385" s="409"/>
      <c r="GA385" s="409"/>
      <c r="GB385" s="409"/>
      <c r="GC385" s="409"/>
      <c r="GD385" s="409"/>
      <c r="GE385" s="409"/>
      <c r="GF385" s="409"/>
      <c r="GG385" s="409"/>
      <c r="GH385" s="409"/>
      <c r="GI385" s="409"/>
      <c r="GJ385" s="409"/>
      <c r="GK385" s="409"/>
      <c r="GL385" s="409"/>
      <c r="GM385" s="409"/>
      <c r="GN385" s="409"/>
      <c r="GO385" s="409"/>
      <c r="GP385" s="409"/>
      <c r="GQ385" s="409"/>
      <c r="GR385" s="409"/>
      <c r="GS385" s="409"/>
      <c r="GT385" s="409"/>
      <c r="GU385" s="409"/>
      <c r="GV385" s="409"/>
      <c r="GW385" s="409"/>
      <c r="GX385" s="409"/>
      <c r="GY385" s="409"/>
      <c r="GZ385" s="409"/>
      <c r="HA385" s="409"/>
      <c r="HB385" s="409"/>
      <c r="HC385" s="409"/>
      <c r="HD385" s="409"/>
      <c r="HE385" s="409"/>
      <c r="HF385" s="409"/>
      <c r="HG385" s="409"/>
      <c r="HH385" s="409"/>
      <c r="HI385" s="409"/>
      <c r="HJ385" s="409"/>
      <c r="HK385" s="409"/>
      <c r="HL385" s="409"/>
      <c r="HM385" s="409"/>
      <c r="HN385" s="409"/>
      <c r="HO385" s="409"/>
      <c r="HP385" s="409"/>
      <c r="HQ385" s="409"/>
      <c r="HR385" s="409"/>
      <c r="HS385" s="409"/>
      <c r="HT385" s="409"/>
      <c r="HU385" s="409"/>
      <c r="HV385" s="409"/>
      <c r="HW385" s="409"/>
      <c r="HX385" s="409"/>
      <c r="HY385" s="409"/>
      <c r="HZ385" s="409"/>
      <c r="IA385" s="409"/>
      <c r="IB385" s="409"/>
      <c r="IC385" s="409"/>
      <c r="ID385" s="409"/>
      <c r="IE385" s="409"/>
      <c r="IF385" s="409"/>
      <c r="IG385" s="409"/>
      <c r="IH385" s="409"/>
      <c r="II385" s="409"/>
      <c r="IJ385" s="409"/>
      <c r="IK385" s="409"/>
      <c r="IL385" s="409"/>
      <c r="IM385" s="409"/>
      <c r="IN385" s="409"/>
      <c r="IO385" s="409"/>
      <c r="IP385" s="409"/>
      <c r="IQ385" s="409"/>
      <c r="IR385" s="409"/>
      <c r="IS385" s="409"/>
      <c r="IT385" s="409"/>
      <c r="IU385" s="409"/>
      <c r="IV385" s="409"/>
    </row>
    <row r="386" spans="1:256" s="404" customFormat="1" ht="30">
      <c r="A386" s="65">
        <v>377</v>
      </c>
      <c r="B386" s="456" t="s">
        <v>6014</v>
      </c>
      <c r="C386" s="474" t="s">
        <v>1584</v>
      </c>
      <c r="D386" s="501">
        <v>1000</v>
      </c>
      <c r="E386" s="456" t="s">
        <v>6024</v>
      </c>
      <c r="F386" s="456" t="s">
        <v>580</v>
      </c>
      <c r="G386" s="456" t="s">
        <v>6025</v>
      </c>
      <c r="H386" s="456" t="s">
        <v>6043</v>
      </c>
      <c r="I386" s="456" t="s">
        <v>311</v>
      </c>
      <c r="J386" s="435"/>
      <c r="K386" s="435"/>
      <c r="L386" s="338"/>
      <c r="M386" s="405"/>
      <c r="N386" s="409"/>
      <c r="O386" s="409"/>
      <c r="P386" s="409"/>
      <c r="Q386" s="409"/>
      <c r="R386" s="409"/>
      <c r="S386" s="409"/>
      <c r="T386" s="409"/>
      <c r="U386" s="409"/>
      <c r="V386" s="409"/>
      <c r="W386" s="409"/>
      <c r="X386" s="409"/>
      <c r="Y386" s="409"/>
      <c r="Z386" s="409"/>
      <c r="AA386" s="409"/>
      <c r="AB386" s="409"/>
      <c r="AC386" s="409"/>
      <c r="AD386" s="409"/>
      <c r="AE386" s="409"/>
      <c r="AF386" s="409"/>
      <c r="AG386" s="409"/>
      <c r="AH386" s="409"/>
      <c r="AI386" s="409"/>
      <c r="AJ386" s="409"/>
      <c r="AK386" s="409"/>
      <c r="AL386" s="409"/>
      <c r="AM386" s="409"/>
      <c r="AN386" s="409"/>
      <c r="AO386" s="409"/>
      <c r="AP386" s="409"/>
      <c r="AQ386" s="409"/>
      <c r="AR386" s="409"/>
      <c r="AS386" s="409"/>
      <c r="AT386" s="409"/>
      <c r="AU386" s="409"/>
      <c r="AV386" s="409"/>
      <c r="AW386" s="409"/>
      <c r="AX386" s="409"/>
      <c r="AY386" s="409"/>
      <c r="AZ386" s="409"/>
      <c r="BA386" s="409"/>
      <c r="BB386" s="409"/>
      <c r="BC386" s="409"/>
      <c r="BD386" s="409"/>
      <c r="BE386" s="409"/>
      <c r="BF386" s="409"/>
      <c r="BG386" s="409"/>
      <c r="BH386" s="409"/>
      <c r="BI386" s="409"/>
      <c r="BJ386" s="409"/>
      <c r="BK386" s="409"/>
      <c r="BL386" s="409"/>
      <c r="BM386" s="409"/>
      <c r="BN386" s="409"/>
      <c r="BO386" s="409"/>
      <c r="BP386" s="409"/>
      <c r="BQ386" s="409"/>
      <c r="BR386" s="409"/>
      <c r="BS386" s="409"/>
      <c r="BT386" s="409"/>
      <c r="BU386" s="409"/>
      <c r="BV386" s="409"/>
      <c r="BW386" s="409"/>
      <c r="BX386" s="409"/>
      <c r="BY386" s="409"/>
      <c r="BZ386" s="409"/>
      <c r="CA386" s="409"/>
      <c r="CB386" s="409"/>
      <c r="CC386" s="409"/>
      <c r="CD386" s="409"/>
      <c r="CE386" s="409"/>
      <c r="CF386" s="409"/>
      <c r="CG386" s="409"/>
      <c r="CH386" s="409"/>
      <c r="CI386" s="409"/>
      <c r="CJ386" s="409"/>
      <c r="CK386" s="409"/>
      <c r="CL386" s="409"/>
      <c r="CM386" s="409"/>
      <c r="CN386" s="409"/>
      <c r="CO386" s="409"/>
      <c r="CP386" s="409"/>
      <c r="CQ386" s="409"/>
      <c r="CR386" s="409"/>
      <c r="CS386" s="409"/>
      <c r="CT386" s="409"/>
      <c r="CU386" s="409"/>
      <c r="CV386" s="409"/>
      <c r="CW386" s="409"/>
      <c r="CX386" s="409"/>
      <c r="CY386" s="409"/>
      <c r="CZ386" s="409"/>
      <c r="DA386" s="409"/>
      <c r="DB386" s="409"/>
      <c r="DC386" s="409"/>
      <c r="DD386" s="409"/>
      <c r="DE386" s="409"/>
      <c r="DF386" s="409"/>
      <c r="DG386" s="409"/>
      <c r="DH386" s="409"/>
      <c r="DI386" s="409"/>
      <c r="DJ386" s="409"/>
      <c r="DK386" s="409"/>
      <c r="DL386" s="409"/>
      <c r="DM386" s="409"/>
      <c r="DN386" s="409"/>
      <c r="DO386" s="409"/>
      <c r="DP386" s="409"/>
      <c r="DQ386" s="409"/>
      <c r="DR386" s="409"/>
      <c r="DS386" s="409"/>
      <c r="DT386" s="409"/>
      <c r="DU386" s="409"/>
      <c r="DV386" s="409"/>
      <c r="DW386" s="409"/>
      <c r="DX386" s="409"/>
      <c r="DY386" s="409"/>
      <c r="DZ386" s="409"/>
      <c r="EA386" s="409"/>
      <c r="EB386" s="409"/>
      <c r="EC386" s="409"/>
      <c r="ED386" s="409"/>
      <c r="EE386" s="409"/>
      <c r="EF386" s="409"/>
      <c r="EG386" s="409"/>
      <c r="EH386" s="409"/>
      <c r="EI386" s="409"/>
      <c r="EJ386" s="409"/>
      <c r="EK386" s="409"/>
      <c r="EL386" s="409"/>
      <c r="EM386" s="409"/>
      <c r="EN386" s="409"/>
      <c r="EO386" s="409"/>
      <c r="EP386" s="409"/>
      <c r="EQ386" s="409"/>
      <c r="ER386" s="409"/>
      <c r="ES386" s="409"/>
      <c r="ET386" s="409"/>
      <c r="EU386" s="409"/>
      <c r="EV386" s="409"/>
      <c r="EW386" s="409"/>
      <c r="EX386" s="409"/>
      <c r="EY386" s="409"/>
      <c r="EZ386" s="409"/>
      <c r="FA386" s="409"/>
      <c r="FB386" s="409"/>
      <c r="FC386" s="409"/>
      <c r="FD386" s="409"/>
      <c r="FE386" s="409"/>
      <c r="FF386" s="409"/>
      <c r="FG386" s="409"/>
      <c r="FH386" s="409"/>
      <c r="FI386" s="409"/>
      <c r="FJ386" s="409"/>
      <c r="FK386" s="409"/>
      <c r="FL386" s="409"/>
      <c r="FM386" s="409"/>
      <c r="FN386" s="409"/>
      <c r="FO386" s="409"/>
      <c r="FP386" s="409"/>
      <c r="FQ386" s="409"/>
      <c r="FR386" s="409"/>
      <c r="FS386" s="409"/>
      <c r="FT386" s="409"/>
      <c r="FU386" s="409"/>
      <c r="FV386" s="409"/>
      <c r="FW386" s="409"/>
      <c r="FX386" s="409"/>
      <c r="FY386" s="409"/>
      <c r="FZ386" s="409"/>
      <c r="GA386" s="409"/>
      <c r="GB386" s="409"/>
      <c r="GC386" s="409"/>
      <c r="GD386" s="409"/>
      <c r="GE386" s="409"/>
      <c r="GF386" s="409"/>
      <c r="GG386" s="409"/>
      <c r="GH386" s="409"/>
      <c r="GI386" s="409"/>
      <c r="GJ386" s="409"/>
      <c r="GK386" s="409"/>
      <c r="GL386" s="409"/>
      <c r="GM386" s="409"/>
      <c r="GN386" s="409"/>
      <c r="GO386" s="409"/>
      <c r="GP386" s="409"/>
      <c r="GQ386" s="409"/>
      <c r="GR386" s="409"/>
      <c r="GS386" s="409"/>
      <c r="GT386" s="409"/>
      <c r="GU386" s="409"/>
      <c r="GV386" s="409"/>
      <c r="GW386" s="409"/>
      <c r="GX386" s="409"/>
      <c r="GY386" s="409"/>
      <c r="GZ386" s="409"/>
      <c r="HA386" s="409"/>
      <c r="HB386" s="409"/>
      <c r="HC386" s="409"/>
      <c r="HD386" s="409"/>
      <c r="HE386" s="409"/>
      <c r="HF386" s="409"/>
      <c r="HG386" s="409"/>
      <c r="HH386" s="409"/>
      <c r="HI386" s="409"/>
      <c r="HJ386" s="409"/>
      <c r="HK386" s="409"/>
      <c r="HL386" s="409"/>
      <c r="HM386" s="409"/>
      <c r="HN386" s="409"/>
      <c r="HO386" s="409"/>
      <c r="HP386" s="409"/>
      <c r="HQ386" s="409"/>
      <c r="HR386" s="409"/>
      <c r="HS386" s="409"/>
      <c r="HT386" s="409"/>
      <c r="HU386" s="409"/>
      <c r="HV386" s="409"/>
      <c r="HW386" s="409"/>
      <c r="HX386" s="409"/>
      <c r="HY386" s="409"/>
      <c r="HZ386" s="409"/>
      <c r="IA386" s="409"/>
      <c r="IB386" s="409"/>
      <c r="IC386" s="409"/>
      <c r="ID386" s="409"/>
      <c r="IE386" s="409"/>
      <c r="IF386" s="409"/>
      <c r="IG386" s="409"/>
      <c r="IH386" s="409"/>
      <c r="II386" s="409"/>
      <c r="IJ386" s="409"/>
      <c r="IK386" s="409"/>
      <c r="IL386" s="409"/>
      <c r="IM386" s="409"/>
      <c r="IN386" s="409"/>
      <c r="IO386" s="409"/>
      <c r="IP386" s="409"/>
      <c r="IQ386" s="409"/>
      <c r="IR386" s="409"/>
      <c r="IS386" s="409"/>
      <c r="IT386" s="409"/>
      <c r="IU386" s="409"/>
      <c r="IV386" s="409"/>
    </row>
    <row r="387" spans="1:256" s="404" customFormat="1" ht="30">
      <c r="A387" s="67">
        <v>378</v>
      </c>
      <c r="B387" s="456" t="s">
        <v>6014</v>
      </c>
      <c r="C387" s="474" t="s">
        <v>1584</v>
      </c>
      <c r="D387" s="501">
        <v>950</v>
      </c>
      <c r="E387" s="456" t="s">
        <v>352</v>
      </c>
      <c r="F387" s="456" t="s">
        <v>6026</v>
      </c>
      <c r="G387" s="456" t="s">
        <v>6027</v>
      </c>
      <c r="H387" s="456" t="s">
        <v>6044</v>
      </c>
      <c r="I387" s="456" t="s">
        <v>311</v>
      </c>
      <c r="J387" s="435"/>
      <c r="K387" s="435"/>
      <c r="L387" s="338"/>
      <c r="M387" s="405"/>
      <c r="N387" s="409"/>
      <c r="O387" s="409"/>
      <c r="P387" s="409"/>
      <c r="Q387" s="409"/>
      <c r="R387" s="409"/>
      <c r="S387" s="409"/>
      <c r="T387" s="409"/>
      <c r="U387" s="409"/>
      <c r="V387" s="409"/>
      <c r="W387" s="409"/>
      <c r="X387" s="409"/>
      <c r="Y387" s="409"/>
      <c r="Z387" s="409"/>
      <c r="AA387" s="409"/>
      <c r="AB387" s="409"/>
      <c r="AC387" s="409"/>
      <c r="AD387" s="409"/>
      <c r="AE387" s="409"/>
      <c r="AF387" s="409"/>
      <c r="AG387" s="409"/>
      <c r="AH387" s="409"/>
      <c r="AI387" s="409"/>
      <c r="AJ387" s="409"/>
      <c r="AK387" s="409"/>
      <c r="AL387" s="409"/>
      <c r="AM387" s="409"/>
      <c r="AN387" s="409"/>
      <c r="AO387" s="409"/>
      <c r="AP387" s="409"/>
      <c r="AQ387" s="409"/>
      <c r="AR387" s="409"/>
      <c r="AS387" s="409"/>
      <c r="AT387" s="409"/>
      <c r="AU387" s="409"/>
      <c r="AV387" s="409"/>
      <c r="AW387" s="409"/>
      <c r="AX387" s="409"/>
      <c r="AY387" s="409"/>
      <c r="AZ387" s="409"/>
      <c r="BA387" s="409"/>
      <c r="BB387" s="409"/>
      <c r="BC387" s="409"/>
      <c r="BD387" s="409"/>
      <c r="BE387" s="409"/>
      <c r="BF387" s="409"/>
      <c r="BG387" s="409"/>
      <c r="BH387" s="409"/>
      <c r="BI387" s="409"/>
      <c r="BJ387" s="409"/>
      <c r="BK387" s="409"/>
      <c r="BL387" s="409"/>
      <c r="BM387" s="409"/>
      <c r="BN387" s="409"/>
      <c r="BO387" s="409"/>
      <c r="BP387" s="409"/>
      <c r="BQ387" s="409"/>
      <c r="BR387" s="409"/>
      <c r="BS387" s="409"/>
      <c r="BT387" s="409"/>
      <c r="BU387" s="409"/>
      <c r="BV387" s="409"/>
      <c r="BW387" s="409"/>
      <c r="BX387" s="409"/>
      <c r="BY387" s="409"/>
      <c r="BZ387" s="409"/>
      <c r="CA387" s="409"/>
      <c r="CB387" s="409"/>
      <c r="CC387" s="409"/>
      <c r="CD387" s="409"/>
      <c r="CE387" s="409"/>
      <c r="CF387" s="409"/>
      <c r="CG387" s="409"/>
      <c r="CH387" s="409"/>
      <c r="CI387" s="409"/>
      <c r="CJ387" s="409"/>
      <c r="CK387" s="409"/>
      <c r="CL387" s="409"/>
      <c r="CM387" s="409"/>
      <c r="CN387" s="409"/>
      <c r="CO387" s="409"/>
      <c r="CP387" s="409"/>
      <c r="CQ387" s="409"/>
      <c r="CR387" s="409"/>
      <c r="CS387" s="409"/>
      <c r="CT387" s="409"/>
      <c r="CU387" s="409"/>
      <c r="CV387" s="409"/>
      <c r="CW387" s="409"/>
      <c r="CX387" s="409"/>
      <c r="CY387" s="409"/>
      <c r="CZ387" s="409"/>
      <c r="DA387" s="409"/>
      <c r="DB387" s="409"/>
      <c r="DC387" s="409"/>
      <c r="DD387" s="409"/>
      <c r="DE387" s="409"/>
      <c r="DF387" s="409"/>
      <c r="DG387" s="409"/>
      <c r="DH387" s="409"/>
      <c r="DI387" s="409"/>
      <c r="DJ387" s="409"/>
      <c r="DK387" s="409"/>
      <c r="DL387" s="409"/>
      <c r="DM387" s="409"/>
      <c r="DN387" s="409"/>
      <c r="DO387" s="409"/>
      <c r="DP387" s="409"/>
      <c r="DQ387" s="409"/>
      <c r="DR387" s="409"/>
      <c r="DS387" s="409"/>
      <c r="DT387" s="409"/>
      <c r="DU387" s="409"/>
      <c r="DV387" s="409"/>
      <c r="DW387" s="409"/>
      <c r="DX387" s="409"/>
      <c r="DY387" s="409"/>
      <c r="DZ387" s="409"/>
      <c r="EA387" s="409"/>
      <c r="EB387" s="409"/>
      <c r="EC387" s="409"/>
      <c r="ED387" s="409"/>
      <c r="EE387" s="409"/>
      <c r="EF387" s="409"/>
      <c r="EG387" s="409"/>
      <c r="EH387" s="409"/>
      <c r="EI387" s="409"/>
      <c r="EJ387" s="409"/>
      <c r="EK387" s="409"/>
      <c r="EL387" s="409"/>
      <c r="EM387" s="409"/>
      <c r="EN387" s="409"/>
      <c r="EO387" s="409"/>
      <c r="EP387" s="409"/>
      <c r="EQ387" s="409"/>
      <c r="ER387" s="409"/>
      <c r="ES387" s="409"/>
      <c r="ET387" s="409"/>
      <c r="EU387" s="409"/>
      <c r="EV387" s="409"/>
      <c r="EW387" s="409"/>
      <c r="EX387" s="409"/>
      <c r="EY387" s="409"/>
      <c r="EZ387" s="409"/>
      <c r="FA387" s="409"/>
      <c r="FB387" s="409"/>
      <c r="FC387" s="409"/>
      <c r="FD387" s="409"/>
      <c r="FE387" s="409"/>
      <c r="FF387" s="409"/>
      <c r="FG387" s="409"/>
      <c r="FH387" s="409"/>
      <c r="FI387" s="409"/>
      <c r="FJ387" s="409"/>
      <c r="FK387" s="409"/>
      <c r="FL387" s="409"/>
      <c r="FM387" s="409"/>
      <c r="FN387" s="409"/>
      <c r="FO387" s="409"/>
      <c r="FP387" s="409"/>
      <c r="FQ387" s="409"/>
      <c r="FR387" s="409"/>
      <c r="FS387" s="409"/>
      <c r="FT387" s="409"/>
      <c r="FU387" s="409"/>
      <c r="FV387" s="409"/>
      <c r="FW387" s="409"/>
      <c r="FX387" s="409"/>
      <c r="FY387" s="409"/>
      <c r="FZ387" s="409"/>
      <c r="GA387" s="409"/>
      <c r="GB387" s="409"/>
      <c r="GC387" s="409"/>
      <c r="GD387" s="409"/>
      <c r="GE387" s="409"/>
      <c r="GF387" s="409"/>
      <c r="GG387" s="409"/>
      <c r="GH387" s="409"/>
      <c r="GI387" s="409"/>
      <c r="GJ387" s="409"/>
      <c r="GK387" s="409"/>
      <c r="GL387" s="409"/>
      <c r="GM387" s="409"/>
      <c r="GN387" s="409"/>
      <c r="GO387" s="409"/>
      <c r="GP387" s="409"/>
      <c r="GQ387" s="409"/>
      <c r="GR387" s="409"/>
      <c r="GS387" s="409"/>
      <c r="GT387" s="409"/>
      <c r="GU387" s="409"/>
      <c r="GV387" s="409"/>
      <c r="GW387" s="409"/>
      <c r="GX387" s="409"/>
      <c r="GY387" s="409"/>
      <c r="GZ387" s="409"/>
      <c r="HA387" s="409"/>
      <c r="HB387" s="409"/>
      <c r="HC387" s="409"/>
      <c r="HD387" s="409"/>
      <c r="HE387" s="409"/>
      <c r="HF387" s="409"/>
      <c r="HG387" s="409"/>
      <c r="HH387" s="409"/>
      <c r="HI387" s="409"/>
      <c r="HJ387" s="409"/>
      <c r="HK387" s="409"/>
      <c r="HL387" s="409"/>
      <c r="HM387" s="409"/>
      <c r="HN387" s="409"/>
      <c r="HO387" s="409"/>
      <c r="HP387" s="409"/>
      <c r="HQ387" s="409"/>
      <c r="HR387" s="409"/>
      <c r="HS387" s="409"/>
      <c r="HT387" s="409"/>
      <c r="HU387" s="409"/>
      <c r="HV387" s="409"/>
      <c r="HW387" s="409"/>
      <c r="HX387" s="409"/>
      <c r="HY387" s="409"/>
      <c r="HZ387" s="409"/>
      <c r="IA387" s="409"/>
      <c r="IB387" s="409"/>
      <c r="IC387" s="409"/>
      <c r="ID387" s="409"/>
      <c r="IE387" s="409"/>
      <c r="IF387" s="409"/>
      <c r="IG387" s="409"/>
      <c r="IH387" s="409"/>
      <c r="II387" s="409"/>
      <c r="IJ387" s="409"/>
      <c r="IK387" s="409"/>
      <c r="IL387" s="409"/>
      <c r="IM387" s="409"/>
      <c r="IN387" s="409"/>
      <c r="IO387" s="409"/>
      <c r="IP387" s="409"/>
      <c r="IQ387" s="409"/>
      <c r="IR387" s="409"/>
      <c r="IS387" s="409"/>
      <c r="IT387" s="409"/>
      <c r="IU387" s="409"/>
      <c r="IV387" s="409"/>
    </row>
    <row r="388" spans="1:256" s="404" customFormat="1" ht="30">
      <c r="A388" s="67">
        <v>379</v>
      </c>
      <c r="B388" s="456" t="s">
        <v>6014</v>
      </c>
      <c r="C388" s="474" t="s">
        <v>1584</v>
      </c>
      <c r="D388" s="501">
        <v>800</v>
      </c>
      <c r="E388" s="456" t="s">
        <v>5153</v>
      </c>
      <c r="F388" s="456" t="s">
        <v>647</v>
      </c>
      <c r="G388" s="456" t="s">
        <v>6028</v>
      </c>
      <c r="H388" s="456" t="s">
        <v>6045</v>
      </c>
      <c r="I388" s="456" t="s">
        <v>311</v>
      </c>
      <c r="J388" s="435"/>
      <c r="K388" s="435"/>
      <c r="L388" s="338"/>
      <c r="M388" s="405"/>
      <c r="N388" s="409"/>
      <c r="O388" s="409"/>
      <c r="P388" s="409"/>
      <c r="Q388" s="409"/>
      <c r="R388" s="409"/>
      <c r="S388" s="409"/>
      <c r="T388" s="409"/>
      <c r="U388" s="409"/>
      <c r="V388" s="409"/>
      <c r="W388" s="409"/>
      <c r="X388" s="409"/>
      <c r="Y388" s="409"/>
      <c r="Z388" s="409"/>
      <c r="AA388" s="409"/>
      <c r="AB388" s="409"/>
      <c r="AC388" s="409"/>
      <c r="AD388" s="409"/>
      <c r="AE388" s="409"/>
      <c r="AF388" s="409"/>
      <c r="AG388" s="409"/>
      <c r="AH388" s="409"/>
      <c r="AI388" s="409"/>
      <c r="AJ388" s="409"/>
      <c r="AK388" s="409"/>
      <c r="AL388" s="409"/>
      <c r="AM388" s="409"/>
      <c r="AN388" s="409"/>
      <c r="AO388" s="409"/>
      <c r="AP388" s="409"/>
      <c r="AQ388" s="409"/>
      <c r="AR388" s="409"/>
      <c r="AS388" s="409"/>
      <c r="AT388" s="409"/>
      <c r="AU388" s="409"/>
      <c r="AV388" s="409"/>
      <c r="AW388" s="409"/>
      <c r="AX388" s="409"/>
      <c r="AY388" s="409"/>
      <c r="AZ388" s="409"/>
      <c r="BA388" s="409"/>
      <c r="BB388" s="409"/>
      <c r="BC388" s="409"/>
      <c r="BD388" s="409"/>
      <c r="BE388" s="409"/>
      <c r="BF388" s="409"/>
      <c r="BG388" s="409"/>
      <c r="BH388" s="409"/>
      <c r="BI388" s="409"/>
      <c r="BJ388" s="409"/>
      <c r="BK388" s="409"/>
      <c r="BL388" s="409"/>
      <c r="BM388" s="409"/>
      <c r="BN388" s="409"/>
      <c r="BO388" s="409"/>
      <c r="BP388" s="409"/>
      <c r="BQ388" s="409"/>
      <c r="BR388" s="409"/>
      <c r="BS388" s="409"/>
      <c r="BT388" s="409"/>
      <c r="BU388" s="409"/>
      <c r="BV388" s="409"/>
      <c r="BW388" s="409"/>
      <c r="BX388" s="409"/>
      <c r="BY388" s="409"/>
      <c r="BZ388" s="409"/>
      <c r="CA388" s="409"/>
      <c r="CB388" s="409"/>
      <c r="CC388" s="409"/>
      <c r="CD388" s="409"/>
      <c r="CE388" s="409"/>
      <c r="CF388" s="409"/>
      <c r="CG388" s="409"/>
      <c r="CH388" s="409"/>
      <c r="CI388" s="409"/>
      <c r="CJ388" s="409"/>
      <c r="CK388" s="409"/>
      <c r="CL388" s="409"/>
      <c r="CM388" s="409"/>
      <c r="CN388" s="409"/>
      <c r="CO388" s="409"/>
      <c r="CP388" s="409"/>
      <c r="CQ388" s="409"/>
      <c r="CR388" s="409"/>
      <c r="CS388" s="409"/>
      <c r="CT388" s="409"/>
      <c r="CU388" s="409"/>
      <c r="CV388" s="409"/>
      <c r="CW388" s="409"/>
      <c r="CX388" s="409"/>
      <c r="CY388" s="409"/>
      <c r="CZ388" s="409"/>
      <c r="DA388" s="409"/>
      <c r="DB388" s="409"/>
      <c r="DC388" s="409"/>
      <c r="DD388" s="409"/>
      <c r="DE388" s="409"/>
      <c r="DF388" s="409"/>
      <c r="DG388" s="409"/>
      <c r="DH388" s="409"/>
      <c r="DI388" s="409"/>
      <c r="DJ388" s="409"/>
      <c r="DK388" s="409"/>
      <c r="DL388" s="409"/>
      <c r="DM388" s="409"/>
      <c r="DN388" s="409"/>
      <c r="DO388" s="409"/>
      <c r="DP388" s="409"/>
      <c r="DQ388" s="409"/>
      <c r="DR388" s="409"/>
      <c r="DS388" s="409"/>
      <c r="DT388" s="409"/>
      <c r="DU388" s="409"/>
      <c r="DV388" s="409"/>
      <c r="DW388" s="409"/>
      <c r="DX388" s="409"/>
      <c r="DY388" s="409"/>
      <c r="DZ388" s="409"/>
      <c r="EA388" s="409"/>
      <c r="EB388" s="409"/>
      <c r="EC388" s="409"/>
      <c r="ED388" s="409"/>
      <c r="EE388" s="409"/>
      <c r="EF388" s="409"/>
      <c r="EG388" s="409"/>
      <c r="EH388" s="409"/>
      <c r="EI388" s="409"/>
      <c r="EJ388" s="409"/>
      <c r="EK388" s="409"/>
      <c r="EL388" s="409"/>
      <c r="EM388" s="409"/>
      <c r="EN388" s="409"/>
      <c r="EO388" s="409"/>
      <c r="EP388" s="409"/>
      <c r="EQ388" s="409"/>
      <c r="ER388" s="409"/>
      <c r="ES388" s="409"/>
      <c r="ET388" s="409"/>
      <c r="EU388" s="409"/>
      <c r="EV388" s="409"/>
      <c r="EW388" s="409"/>
      <c r="EX388" s="409"/>
      <c r="EY388" s="409"/>
      <c r="EZ388" s="409"/>
      <c r="FA388" s="409"/>
      <c r="FB388" s="409"/>
      <c r="FC388" s="409"/>
      <c r="FD388" s="409"/>
      <c r="FE388" s="409"/>
      <c r="FF388" s="409"/>
      <c r="FG388" s="409"/>
      <c r="FH388" s="409"/>
      <c r="FI388" s="409"/>
      <c r="FJ388" s="409"/>
      <c r="FK388" s="409"/>
      <c r="FL388" s="409"/>
      <c r="FM388" s="409"/>
      <c r="FN388" s="409"/>
      <c r="FO388" s="409"/>
      <c r="FP388" s="409"/>
      <c r="FQ388" s="409"/>
      <c r="FR388" s="409"/>
      <c r="FS388" s="409"/>
      <c r="FT388" s="409"/>
      <c r="FU388" s="409"/>
      <c r="FV388" s="409"/>
      <c r="FW388" s="409"/>
      <c r="FX388" s="409"/>
      <c r="FY388" s="409"/>
      <c r="FZ388" s="409"/>
      <c r="GA388" s="409"/>
      <c r="GB388" s="409"/>
      <c r="GC388" s="409"/>
      <c r="GD388" s="409"/>
      <c r="GE388" s="409"/>
      <c r="GF388" s="409"/>
      <c r="GG388" s="409"/>
      <c r="GH388" s="409"/>
      <c r="GI388" s="409"/>
      <c r="GJ388" s="409"/>
      <c r="GK388" s="409"/>
      <c r="GL388" s="409"/>
      <c r="GM388" s="409"/>
      <c r="GN388" s="409"/>
      <c r="GO388" s="409"/>
      <c r="GP388" s="409"/>
      <c r="GQ388" s="409"/>
      <c r="GR388" s="409"/>
      <c r="GS388" s="409"/>
      <c r="GT388" s="409"/>
      <c r="GU388" s="409"/>
      <c r="GV388" s="409"/>
      <c r="GW388" s="409"/>
      <c r="GX388" s="409"/>
      <c r="GY388" s="409"/>
      <c r="GZ388" s="409"/>
      <c r="HA388" s="409"/>
      <c r="HB388" s="409"/>
      <c r="HC388" s="409"/>
      <c r="HD388" s="409"/>
      <c r="HE388" s="409"/>
      <c r="HF388" s="409"/>
      <c r="HG388" s="409"/>
      <c r="HH388" s="409"/>
      <c r="HI388" s="409"/>
      <c r="HJ388" s="409"/>
      <c r="HK388" s="409"/>
      <c r="HL388" s="409"/>
      <c r="HM388" s="409"/>
      <c r="HN388" s="409"/>
      <c r="HO388" s="409"/>
      <c r="HP388" s="409"/>
      <c r="HQ388" s="409"/>
      <c r="HR388" s="409"/>
      <c r="HS388" s="409"/>
      <c r="HT388" s="409"/>
      <c r="HU388" s="409"/>
      <c r="HV388" s="409"/>
      <c r="HW388" s="409"/>
      <c r="HX388" s="409"/>
      <c r="HY388" s="409"/>
      <c r="HZ388" s="409"/>
      <c r="IA388" s="409"/>
      <c r="IB388" s="409"/>
      <c r="IC388" s="409"/>
      <c r="ID388" s="409"/>
      <c r="IE388" s="409"/>
      <c r="IF388" s="409"/>
      <c r="IG388" s="409"/>
      <c r="IH388" s="409"/>
      <c r="II388" s="409"/>
      <c r="IJ388" s="409"/>
      <c r="IK388" s="409"/>
      <c r="IL388" s="409"/>
      <c r="IM388" s="409"/>
      <c r="IN388" s="409"/>
      <c r="IO388" s="409"/>
      <c r="IP388" s="409"/>
      <c r="IQ388" s="409"/>
      <c r="IR388" s="409"/>
      <c r="IS388" s="409"/>
      <c r="IT388" s="409"/>
      <c r="IU388" s="409"/>
      <c r="IV388" s="409"/>
    </row>
    <row r="389" spans="1:256" s="404" customFormat="1" ht="30">
      <c r="A389" s="65">
        <v>380</v>
      </c>
      <c r="B389" s="456" t="s">
        <v>6014</v>
      </c>
      <c r="C389" s="474" t="s">
        <v>1584</v>
      </c>
      <c r="D389" s="501">
        <v>800</v>
      </c>
      <c r="E389" s="456" t="s">
        <v>6029</v>
      </c>
      <c r="F389" s="456" t="s">
        <v>6030</v>
      </c>
      <c r="G389" s="456" t="s">
        <v>6031</v>
      </c>
      <c r="H389" s="456" t="s">
        <v>6046</v>
      </c>
      <c r="I389" s="456" t="s">
        <v>311</v>
      </c>
      <c r="J389" s="435"/>
      <c r="K389" s="435"/>
      <c r="L389" s="338"/>
      <c r="M389" s="405"/>
      <c r="N389" s="409"/>
      <c r="O389" s="409"/>
      <c r="P389" s="409"/>
      <c r="Q389" s="409"/>
      <c r="R389" s="409"/>
      <c r="S389" s="409"/>
      <c r="T389" s="409"/>
      <c r="U389" s="409"/>
      <c r="V389" s="409"/>
      <c r="W389" s="409"/>
      <c r="X389" s="409"/>
      <c r="Y389" s="409"/>
      <c r="Z389" s="409"/>
      <c r="AA389" s="409"/>
      <c r="AB389" s="409"/>
      <c r="AC389" s="409"/>
      <c r="AD389" s="409"/>
      <c r="AE389" s="409"/>
      <c r="AF389" s="409"/>
      <c r="AG389" s="409"/>
      <c r="AH389" s="409"/>
      <c r="AI389" s="409"/>
      <c r="AJ389" s="409"/>
      <c r="AK389" s="409"/>
      <c r="AL389" s="409"/>
      <c r="AM389" s="409"/>
      <c r="AN389" s="409"/>
      <c r="AO389" s="409"/>
      <c r="AP389" s="409"/>
      <c r="AQ389" s="409"/>
      <c r="AR389" s="409"/>
      <c r="AS389" s="409"/>
      <c r="AT389" s="409"/>
      <c r="AU389" s="409"/>
      <c r="AV389" s="409"/>
      <c r="AW389" s="409"/>
      <c r="AX389" s="409"/>
      <c r="AY389" s="409"/>
      <c r="AZ389" s="409"/>
      <c r="BA389" s="409"/>
      <c r="BB389" s="409"/>
      <c r="BC389" s="409"/>
      <c r="BD389" s="409"/>
      <c r="BE389" s="409"/>
      <c r="BF389" s="409"/>
      <c r="BG389" s="409"/>
      <c r="BH389" s="409"/>
      <c r="BI389" s="409"/>
      <c r="BJ389" s="409"/>
      <c r="BK389" s="409"/>
      <c r="BL389" s="409"/>
      <c r="BM389" s="409"/>
      <c r="BN389" s="409"/>
      <c r="BO389" s="409"/>
      <c r="BP389" s="409"/>
      <c r="BQ389" s="409"/>
      <c r="BR389" s="409"/>
      <c r="BS389" s="409"/>
      <c r="BT389" s="409"/>
      <c r="BU389" s="409"/>
      <c r="BV389" s="409"/>
      <c r="BW389" s="409"/>
      <c r="BX389" s="409"/>
      <c r="BY389" s="409"/>
      <c r="BZ389" s="409"/>
      <c r="CA389" s="409"/>
      <c r="CB389" s="409"/>
      <c r="CC389" s="409"/>
      <c r="CD389" s="409"/>
      <c r="CE389" s="409"/>
      <c r="CF389" s="409"/>
      <c r="CG389" s="409"/>
      <c r="CH389" s="409"/>
      <c r="CI389" s="409"/>
      <c r="CJ389" s="409"/>
      <c r="CK389" s="409"/>
      <c r="CL389" s="409"/>
      <c r="CM389" s="409"/>
      <c r="CN389" s="409"/>
      <c r="CO389" s="409"/>
      <c r="CP389" s="409"/>
      <c r="CQ389" s="409"/>
      <c r="CR389" s="409"/>
      <c r="CS389" s="409"/>
      <c r="CT389" s="409"/>
      <c r="CU389" s="409"/>
      <c r="CV389" s="409"/>
      <c r="CW389" s="409"/>
      <c r="CX389" s="409"/>
      <c r="CY389" s="409"/>
      <c r="CZ389" s="409"/>
      <c r="DA389" s="409"/>
      <c r="DB389" s="409"/>
      <c r="DC389" s="409"/>
      <c r="DD389" s="409"/>
      <c r="DE389" s="409"/>
      <c r="DF389" s="409"/>
      <c r="DG389" s="409"/>
      <c r="DH389" s="409"/>
      <c r="DI389" s="409"/>
      <c r="DJ389" s="409"/>
      <c r="DK389" s="409"/>
      <c r="DL389" s="409"/>
      <c r="DM389" s="409"/>
      <c r="DN389" s="409"/>
      <c r="DO389" s="409"/>
      <c r="DP389" s="409"/>
      <c r="DQ389" s="409"/>
      <c r="DR389" s="409"/>
      <c r="DS389" s="409"/>
      <c r="DT389" s="409"/>
      <c r="DU389" s="409"/>
      <c r="DV389" s="409"/>
      <c r="DW389" s="409"/>
      <c r="DX389" s="409"/>
      <c r="DY389" s="409"/>
      <c r="DZ389" s="409"/>
      <c r="EA389" s="409"/>
      <c r="EB389" s="409"/>
      <c r="EC389" s="409"/>
      <c r="ED389" s="409"/>
      <c r="EE389" s="409"/>
      <c r="EF389" s="409"/>
      <c r="EG389" s="409"/>
      <c r="EH389" s="409"/>
      <c r="EI389" s="409"/>
      <c r="EJ389" s="409"/>
      <c r="EK389" s="409"/>
      <c r="EL389" s="409"/>
      <c r="EM389" s="409"/>
      <c r="EN389" s="409"/>
      <c r="EO389" s="409"/>
      <c r="EP389" s="409"/>
      <c r="EQ389" s="409"/>
      <c r="ER389" s="409"/>
      <c r="ES389" s="409"/>
      <c r="ET389" s="409"/>
      <c r="EU389" s="409"/>
      <c r="EV389" s="409"/>
      <c r="EW389" s="409"/>
      <c r="EX389" s="409"/>
      <c r="EY389" s="409"/>
      <c r="EZ389" s="409"/>
      <c r="FA389" s="409"/>
      <c r="FB389" s="409"/>
      <c r="FC389" s="409"/>
      <c r="FD389" s="409"/>
      <c r="FE389" s="409"/>
      <c r="FF389" s="409"/>
      <c r="FG389" s="409"/>
      <c r="FH389" s="409"/>
      <c r="FI389" s="409"/>
      <c r="FJ389" s="409"/>
      <c r="FK389" s="409"/>
      <c r="FL389" s="409"/>
      <c r="FM389" s="409"/>
      <c r="FN389" s="409"/>
      <c r="FO389" s="409"/>
      <c r="FP389" s="409"/>
      <c r="FQ389" s="409"/>
      <c r="FR389" s="409"/>
      <c r="FS389" s="409"/>
      <c r="FT389" s="409"/>
      <c r="FU389" s="409"/>
      <c r="FV389" s="409"/>
      <c r="FW389" s="409"/>
      <c r="FX389" s="409"/>
      <c r="FY389" s="409"/>
      <c r="FZ389" s="409"/>
      <c r="GA389" s="409"/>
      <c r="GB389" s="409"/>
      <c r="GC389" s="409"/>
      <c r="GD389" s="409"/>
      <c r="GE389" s="409"/>
      <c r="GF389" s="409"/>
      <c r="GG389" s="409"/>
      <c r="GH389" s="409"/>
      <c r="GI389" s="409"/>
      <c r="GJ389" s="409"/>
      <c r="GK389" s="409"/>
      <c r="GL389" s="409"/>
      <c r="GM389" s="409"/>
      <c r="GN389" s="409"/>
      <c r="GO389" s="409"/>
      <c r="GP389" s="409"/>
      <c r="GQ389" s="409"/>
      <c r="GR389" s="409"/>
      <c r="GS389" s="409"/>
      <c r="GT389" s="409"/>
      <c r="GU389" s="409"/>
      <c r="GV389" s="409"/>
      <c r="GW389" s="409"/>
      <c r="GX389" s="409"/>
      <c r="GY389" s="409"/>
      <c r="GZ389" s="409"/>
      <c r="HA389" s="409"/>
      <c r="HB389" s="409"/>
      <c r="HC389" s="409"/>
      <c r="HD389" s="409"/>
      <c r="HE389" s="409"/>
      <c r="HF389" s="409"/>
      <c r="HG389" s="409"/>
      <c r="HH389" s="409"/>
      <c r="HI389" s="409"/>
      <c r="HJ389" s="409"/>
      <c r="HK389" s="409"/>
      <c r="HL389" s="409"/>
      <c r="HM389" s="409"/>
      <c r="HN389" s="409"/>
      <c r="HO389" s="409"/>
      <c r="HP389" s="409"/>
      <c r="HQ389" s="409"/>
      <c r="HR389" s="409"/>
      <c r="HS389" s="409"/>
      <c r="HT389" s="409"/>
      <c r="HU389" s="409"/>
      <c r="HV389" s="409"/>
      <c r="HW389" s="409"/>
      <c r="HX389" s="409"/>
      <c r="HY389" s="409"/>
      <c r="HZ389" s="409"/>
      <c r="IA389" s="409"/>
      <c r="IB389" s="409"/>
      <c r="IC389" s="409"/>
      <c r="ID389" s="409"/>
      <c r="IE389" s="409"/>
      <c r="IF389" s="409"/>
      <c r="IG389" s="409"/>
      <c r="IH389" s="409"/>
      <c r="II389" s="409"/>
      <c r="IJ389" s="409"/>
      <c r="IK389" s="409"/>
      <c r="IL389" s="409"/>
      <c r="IM389" s="409"/>
      <c r="IN389" s="409"/>
      <c r="IO389" s="409"/>
      <c r="IP389" s="409"/>
      <c r="IQ389" s="409"/>
      <c r="IR389" s="409"/>
      <c r="IS389" s="409"/>
      <c r="IT389" s="409"/>
      <c r="IU389" s="409"/>
      <c r="IV389" s="409"/>
    </row>
    <row r="390" spans="1:256" s="404" customFormat="1" ht="30">
      <c r="A390" s="67">
        <v>381</v>
      </c>
      <c r="B390" s="456" t="s">
        <v>6014</v>
      </c>
      <c r="C390" s="474" t="s">
        <v>1584</v>
      </c>
      <c r="D390" s="501">
        <v>1050</v>
      </c>
      <c r="E390" s="456" t="s">
        <v>6032</v>
      </c>
      <c r="F390" s="456" t="s">
        <v>321</v>
      </c>
      <c r="G390" s="456" t="s">
        <v>6033</v>
      </c>
      <c r="H390" s="456" t="s">
        <v>6047</v>
      </c>
      <c r="I390" s="456" t="s">
        <v>311</v>
      </c>
      <c r="J390" s="435"/>
      <c r="K390" s="435"/>
      <c r="L390" s="338"/>
      <c r="M390" s="405"/>
      <c r="N390" s="409"/>
      <c r="O390" s="409"/>
      <c r="P390" s="409"/>
      <c r="Q390" s="409"/>
      <c r="R390" s="409"/>
      <c r="S390" s="409"/>
      <c r="T390" s="409"/>
      <c r="U390" s="409"/>
      <c r="V390" s="409"/>
      <c r="W390" s="409"/>
      <c r="X390" s="409"/>
      <c r="Y390" s="409"/>
      <c r="Z390" s="409"/>
      <c r="AA390" s="409"/>
      <c r="AB390" s="409"/>
      <c r="AC390" s="409"/>
      <c r="AD390" s="409"/>
      <c r="AE390" s="409"/>
      <c r="AF390" s="409"/>
      <c r="AG390" s="409"/>
      <c r="AH390" s="409"/>
      <c r="AI390" s="409"/>
      <c r="AJ390" s="409"/>
      <c r="AK390" s="409"/>
      <c r="AL390" s="409"/>
      <c r="AM390" s="409"/>
      <c r="AN390" s="409"/>
      <c r="AO390" s="409"/>
      <c r="AP390" s="409"/>
      <c r="AQ390" s="409"/>
      <c r="AR390" s="409"/>
      <c r="AS390" s="409"/>
      <c r="AT390" s="409"/>
      <c r="AU390" s="409"/>
      <c r="AV390" s="409"/>
      <c r="AW390" s="409"/>
      <c r="AX390" s="409"/>
      <c r="AY390" s="409"/>
      <c r="AZ390" s="409"/>
      <c r="BA390" s="409"/>
      <c r="BB390" s="409"/>
      <c r="BC390" s="409"/>
      <c r="BD390" s="409"/>
      <c r="BE390" s="409"/>
      <c r="BF390" s="409"/>
      <c r="BG390" s="409"/>
      <c r="BH390" s="409"/>
      <c r="BI390" s="409"/>
      <c r="BJ390" s="409"/>
      <c r="BK390" s="409"/>
      <c r="BL390" s="409"/>
      <c r="BM390" s="409"/>
      <c r="BN390" s="409"/>
      <c r="BO390" s="409"/>
      <c r="BP390" s="409"/>
      <c r="BQ390" s="409"/>
      <c r="BR390" s="409"/>
      <c r="BS390" s="409"/>
      <c r="BT390" s="409"/>
      <c r="BU390" s="409"/>
      <c r="BV390" s="409"/>
      <c r="BW390" s="409"/>
      <c r="BX390" s="409"/>
      <c r="BY390" s="409"/>
      <c r="BZ390" s="409"/>
      <c r="CA390" s="409"/>
      <c r="CB390" s="409"/>
      <c r="CC390" s="409"/>
      <c r="CD390" s="409"/>
      <c r="CE390" s="409"/>
      <c r="CF390" s="409"/>
      <c r="CG390" s="409"/>
      <c r="CH390" s="409"/>
      <c r="CI390" s="409"/>
      <c r="CJ390" s="409"/>
      <c r="CK390" s="409"/>
      <c r="CL390" s="409"/>
      <c r="CM390" s="409"/>
      <c r="CN390" s="409"/>
      <c r="CO390" s="409"/>
      <c r="CP390" s="409"/>
      <c r="CQ390" s="409"/>
      <c r="CR390" s="409"/>
      <c r="CS390" s="409"/>
      <c r="CT390" s="409"/>
      <c r="CU390" s="409"/>
      <c r="CV390" s="409"/>
      <c r="CW390" s="409"/>
      <c r="CX390" s="409"/>
      <c r="CY390" s="409"/>
      <c r="CZ390" s="409"/>
      <c r="DA390" s="409"/>
      <c r="DB390" s="409"/>
      <c r="DC390" s="409"/>
      <c r="DD390" s="409"/>
      <c r="DE390" s="409"/>
      <c r="DF390" s="409"/>
      <c r="DG390" s="409"/>
      <c r="DH390" s="409"/>
      <c r="DI390" s="409"/>
      <c r="DJ390" s="409"/>
      <c r="DK390" s="409"/>
      <c r="DL390" s="409"/>
      <c r="DM390" s="409"/>
      <c r="DN390" s="409"/>
      <c r="DO390" s="409"/>
      <c r="DP390" s="409"/>
      <c r="DQ390" s="409"/>
      <c r="DR390" s="409"/>
      <c r="DS390" s="409"/>
      <c r="DT390" s="409"/>
      <c r="DU390" s="409"/>
      <c r="DV390" s="409"/>
      <c r="DW390" s="409"/>
      <c r="DX390" s="409"/>
      <c r="DY390" s="409"/>
      <c r="DZ390" s="409"/>
      <c r="EA390" s="409"/>
      <c r="EB390" s="409"/>
      <c r="EC390" s="409"/>
      <c r="ED390" s="409"/>
      <c r="EE390" s="409"/>
      <c r="EF390" s="409"/>
      <c r="EG390" s="409"/>
      <c r="EH390" s="409"/>
      <c r="EI390" s="409"/>
      <c r="EJ390" s="409"/>
      <c r="EK390" s="409"/>
      <c r="EL390" s="409"/>
      <c r="EM390" s="409"/>
      <c r="EN390" s="409"/>
      <c r="EO390" s="409"/>
      <c r="EP390" s="409"/>
      <c r="EQ390" s="409"/>
      <c r="ER390" s="409"/>
      <c r="ES390" s="409"/>
      <c r="ET390" s="409"/>
      <c r="EU390" s="409"/>
      <c r="EV390" s="409"/>
      <c r="EW390" s="409"/>
      <c r="EX390" s="409"/>
      <c r="EY390" s="409"/>
      <c r="EZ390" s="409"/>
      <c r="FA390" s="409"/>
      <c r="FB390" s="409"/>
      <c r="FC390" s="409"/>
      <c r="FD390" s="409"/>
      <c r="FE390" s="409"/>
      <c r="FF390" s="409"/>
      <c r="FG390" s="409"/>
      <c r="FH390" s="409"/>
      <c r="FI390" s="409"/>
      <c r="FJ390" s="409"/>
      <c r="FK390" s="409"/>
      <c r="FL390" s="409"/>
      <c r="FM390" s="409"/>
      <c r="FN390" s="409"/>
      <c r="FO390" s="409"/>
      <c r="FP390" s="409"/>
      <c r="FQ390" s="409"/>
      <c r="FR390" s="409"/>
      <c r="FS390" s="409"/>
      <c r="FT390" s="409"/>
      <c r="FU390" s="409"/>
      <c r="FV390" s="409"/>
      <c r="FW390" s="409"/>
      <c r="FX390" s="409"/>
      <c r="FY390" s="409"/>
      <c r="FZ390" s="409"/>
      <c r="GA390" s="409"/>
      <c r="GB390" s="409"/>
      <c r="GC390" s="409"/>
      <c r="GD390" s="409"/>
      <c r="GE390" s="409"/>
      <c r="GF390" s="409"/>
      <c r="GG390" s="409"/>
      <c r="GH390" s="409"/>
      <c r="GI390" s="409"/>
      <c r="GJ390" s="409"/>
      <c r="GK390" s="409"/>
      <c r="GL390" s="409"/>
      <c r="GM390" s="409"/>
      <c r="GN390" s="409"/>
      <c r="GO390" s="409"/>
      <c r="GP390" s="409"/>
      <c r="GQ390" s="409"/>
      <c r="GR390" s="409"/>
      <c r="GS390" s="409"/>
      <c r="GT390" s="409"/>
      <c r="GU390" s="409"/>
      <c r="GV390" s="409"/>
      <c r="GW390" s="409"/>
      <c r="GX390" s="409"/>
      <c r="GY390" s="409"/>
      <c r="GZ390" s="409"/>
      <c r="HA390" s="409"/>
      <c r="HB390" s="409"/>
      <c r="HC390" s="409"/>
      <c r="HD390" s="409"/>
      <c r="HE390" s="409"/>
      <c r="HF390" s="409"/>
      <c r="HG390" s="409"/>
      <c r="HH390" s="409"/>
      <c r="HI390" s="409"/>
      <c r="HJ390" s="409"/>
      <c r="HK390" s="409"/>
      <c r="HL390" s="409"/>
      <c r="HM390" s="409"/>
      <c r="HN390" s="409"/>
      <c r="HO390" s="409"/>
      <c r="HP390" s="409"/>
      <c r="HQ390" s="409"/>
      <c r="HR390" s="409"/>
      <c r="HS390" s="409"/>
      <c r="HT390" s="409"/>
      <c r="HU390" s="409"/>
      <c r="HV390" s="409"/>
      <c r="HW390" s="409"/>
      <c r="HX390" s="409"/>
      <c r="HY390" s="409"/>
      <c r="HZ390" s="409"/>
      <c r="IA390" s="409"/>
      <c r="IB390" s="409"/>
      <c r="IC390" s="409"/>
      <c r="ID390" s="409"/>
      <c r="IE390" s="409"/>
      <c r="IF390" s="409"/>
      <c r="IG390" s="409"/>
      <c r="IH390" s="409"/>
      <c r="II390" s="409"/>
      <c r="IJ390" s="409"/>
      <c r="IK390" s="409"/>
      <c r="IL390" s="409"/>
      <c r="IM390" s="409"/>
      <c r="IN390" s="409"/>
      <c r="IO390" s="409"/>
      <c r="IP390" s="409"/>
      <c r="IQ390" s="409"/>
      <c r="IR390" s="409"/>
      <c r="IS390" s="409"/>
      <c r="IT390" s="409"/>
      <c r="IU390" s="409"/>
      <c r="IV390" s="409"/>
    </row>
    <row r="391" spans="1:256" s="404" customFormat="1" ht="30">
      <c r="A391" s="65">
        <v>382</v>
      </c>
      <c r="B391" s="489" t="s">
        <v>6014</v>
      </c>
      <c r="C391" s="502" t="s">
        <v>1584</v>
      </c>
      <c r="D391" s="503">
        <v>1000</v>
      </c>
      <c r="E391" s="489" t="s">
        <v>6034</v>
      </c>
      <c r="F391" s="489" t="s">
        <v>6035</v>
      </c>
      <c r="G391" s="489" t="s">
        <v>6036</v>
      </c>
      <c r="H391" s="489" t="s">
        <v>6048</v>
      </c>
      <c r="I391" s="489" t="s">
        <v>311</v>
      </c>
      <c r="J391" s="504"/>
      <c r="K391" s="435"/>
      <c r="L391" s="338"/>
      <c r="M391" s="405"/>
      <c r="N391" s="409"/>
      <c r="O391" s="409"/>
      <c r="P391" s="409"/>
      <c r="Q391" s="409"/>
      <c r="R391" s="409"/>
      <c r="S391" s="409"/>
      <c r="T391" s="409"/>
      <c r="U391" s="409"/>
      <c r="V391" s="409"/>
      <c r="W391" s="409"/>
      <c r="X391" s="409"/>
      <c r="Y391" s="409"/>
      <c r="Z391" s="409"/>
      <c r="AA391" s="409"/>
      <c r="AB391" s="409"/>
      <c r="AC391" s="409"/>
      <c r="AD391" s="409"/>
      <c r="AE391" s="409"/>
      <c r="AF391" s="409"/>
      <c r="AG391" s="409"/>
      <c r="AH391" s="409"/>
      <c r="AI391" s="409"/>
      <c r="AJ391" s="409"/>
      <c r="AK391" s="409"/>
      <c r="AL391" s="409"/>
      <c r="AM391" s="409"/>
      <c r="AN391" s="409"/>
      <c r="AO391" s="409"/>
      <c r="AP391" s="409"/>
      <c r="AQ391" s="409"/>
      <c r="AR391" s="409"/>
      <c r="AS391" s="409"/>
      <c r="AT391" s="409"/>
      <c r="AU391" s="409"/>
      <c r="AV391" s="409"/>
      <c r="AW391" s="409"/>
      <c r="AX391" s="409"/>
      <c r="AY391" s="409"/>
      <c r="AZ391" s="409"/>
      <c r="BA391" s="409"/>
      <c r="BB391" s="409"/>
      <c r="BC391" s="409"/>
      <c r="BD391" s="409"/>
      <c r="BE391" s="409"/>
      <c r="BF391" s="409"/>
      <c r="BG391" s="409"/>
      <c r="BH391" s="409"/>
      <c r="BI391" s="409"/>
      <c r="BJ391" s="409"/>
      <c r="BK391" s="409"/>
      <c r="BL391" s="409"/>
      <c r="BM391" s="409"/>
      <c r="BN391" s="409"/>
      <c r="BO391" s="409"/>
      <c r="BP391" s="409"/>
      <c r="BQ391" s="409"/>
      <c r="BR391" s="409"/>
      <c r="BS391" s="409"/>
      <c r="BT391" s="409"/>
      <c r="BU391" s="409"/>
      <c r="BV391" s="409"/>
      <c r="BW391" s="409"/>
      <c r="BX391" s="409"/>
      <c r="BY391" s="409"/>
      <c r="BZ391" s="409"/>
      <c r="CA391" s="409"/>
      <c r="CB391" s="409"/>
      <c r="CC391" s="409"/>
      <c r="CD391" s="409"/>
      <c r="CE391" s="409"/>
      <c r="CF391" s="409"/>
      <c r="CG391" s="409"/>
      <c r="CH391" s="409"/>
      <c r="CI391" s="409"/>
      <c r="CJ391" s="409"/>
      <c r="CK391" s="409"/>
      <c r="CL391" s="409"/>
      <c r="CM391" s="409"/>
      <c r="CN391" s="409"/>
      <c r="CO391" s="409"/>
      <c r="CP391" s="409"/>
      <c r="CQ391" s="409"/>
      <c r="CR391" s="409"/>
      <c r="CS391" s="409"/>
      <c r="CT391" s="409"/>
      <c r="CU391" s="409"/>
      <c r="CV391" s="409"/>
      <c r="CW391" s="409"/>
      <c r="CX391" s="409"/>
      <c r="CY391" s="409"/>
      <c r="CZ391" s="409"/>
      <c r="DA391" s="409"/>
      <c r="DB391" s="409"/>
      <c r="DC391" s="409"/>
      <c r="DD391" s="409"/>
      <c r="DE391" s="409"/>
      <c r="DF391" s="409"/>
      <c r="DG391" s="409"/>
      <c r="DH391" s="409"/>
      <c r="DI391" s="409"/>
      <c r="DJ391" s="409"/>
      <c r="DK391" s="409"/>
      <c r="DL391" s="409"/>
      <c r="DM391" s="409"/>
      <c r="DN391" s="409"/>
      <c r="DO391" s="409"/>
      <c r="DP391" s="409"/>
      <c r="DQ391" s="409"/>
      <c r="DR391" s="409"/>
      <c r="DS391" s="409"/>
      <c r="DT391" s="409"/>
      <c r="DU391" s="409"/>
      <c r="DV391" s="409"/>
      <c r="DW391" s="409"/>
      <c r="DX391" s="409"/>
      <c r="DY391" s="409"/>
      <c r="DZ391" s="409"/>
      <c r="EA391" s="409"/>
      <c r="EB391" s="409"/>
      <c r="EC391" s="409"/>
      <c r="ED391" s="409"/>
      <c r="EE391" s="409"/>
      <c r="EF391" s="409"/>
      <c r="EG391" s="409"/>
      <c r="EH391" s="409"/>
      <c r="EI391" s="409"/>
      <c r="EJ391" s="409"/>
      <c r="EK391" s="409"/>
      <c r="EL391" s="409"/>
      <c r="EM391" s="409"/>
      <c r="EN391" s="409"/>
      <c r="EO391" s="409"/>
      <c r="EP391" s="409"/>
      <c r="EQ391" s="409"/>
      <c r="ER391" s="409"/>
      <c r="ES391" s="409"/>
      <c r="ET391" s="409"/>
      <c r="EU391" s="409"/>
      <c r="EV391" s="409"/>
      <c r="EW391" s="409"/>
      <c r="EX391" s="409"/>
      <c r="EY391" s="409"/>
      <c r="EZ391" s="409"/>
      <c r="FA391" s="409"/>
      <c r="FB391" s="409"/>
      <c r="FC391" s="409"/>
      <c r="FD391" s="409"/>
      <c r="FE391" s="409"/>
      <c r="FF391" s="409"/>
      <c r="FG391" s="409"/>
      <c r="FH391" s="409"/>
      <c r="FI391" s="409"/>
      <c r="FJ391" s="409"/>
      <c r="FK391" s="409"/>
      <c r="FL391" s="409"/>
      <c r="FM391" s="409"/>
      <c r="FN391" s="409"/>
      <c r="FO391" s="409"/>
      <c r="FP391" s="409"/>
      <c r="FQ391" s="409"/>
      <c r="FR391" s="409"/>
      <c r="FS391" s="409"/>
      <c r="FT391" s="409"/>
      <c r="FU391" s="409"/>
      <c r="FV391" s="409"/>
      <c r="FW391" s="409"/>
      <c r="FX391" s="409"/>
      <c r="FY391" s="409"/>
      <c r="FZ391" s="409"/>
      <c r="GA391" s="409"/>
      <c r="GB391" s="409"/>
      <c r="GC391" s="409"/>
      <c r="GD391" s="409"/>
      <c r="GE391" s="409"/>
      <c r="GF391" s="409"/>
      <c r="GG391" s="409"/>
      <c r="GH391" s="409"/>
      <c r="GI391" s="409"/>
      <c r="GJ391" s="409"/>
      <c r="GK391" s="409"/>
      <c r="GL391" s="409"/>
      <c r="GM391" s="409"/>
      <c r="GN391" s="409"/>
      <c r="GO391" s="409"/>
      <c r="GP391" s="409"/>
      <c r="GQ391" s="409"/>
      <c r="GR391" s="409"/>
      <c r="GS391" s="409"/>
      <c r="GT391" s="409"/>
      <c r="GU391" s="409"/>
      <c r="GV391" s="409"/>
      <c r="GW391" s="409"/>
      <c r="GX391" s="409"/>
      <c r="GY391" s="409"/>
      <c r="GZ391" s="409"/>
      <c r="HA391" s="409"/>
      <c r="HB391" s="409"/>
      <c r="HC391" s="409"/>
      <c r="HD391" s="409"/>
      <c r="HE391" s="409"/>
      <c r="HF391" s="409"/>
      <c r="HG391" s="409"/>
      <c r="HH391" s="409"/>
      <c r="HI391" s="409"/>
      <c r="HJ391" s="409"/>
      <c r="HK391" s="409"/>
      <c r="HL391" s="409"/>
      <c r="HM391" s="409"/>
      <c r="HN391" s="409"/>
      <c r="HO391" s="409"/>
      <c r="HP391" s="409"/>
      <c r="HQ391" s="409"/>
      <c r="HR391" s="409"/>
      <c r="HS391" s="409"/>
      <c r="HT391" s="409"/>
      <c r="HU391" s="409"/>
      <c r="HV391" s="409"/>
      <c r="HW391" s="409"/>
      <c r="HX391" s="409"/>
      <c r="HY391" s="409"/>
      <c r="HZ391" s="409"/>
      <c r="IA391" s="409"/>
      <c r="IB391" s="409"/>
      <c r="IC391" s="409"/>
      <c r="ID391" s="409"/>
      <c r="IE391" s="409"/>
      <c r="IF391" s="409"/>
      <c r="IG391" s="409"/>
      <c r="IH391" s="409"/>
      <c r="II391" s="409"/>
      <c r="IJ391" s="409"/>
      <c r="IK391" s="409"/>
      <c r="IL391" s="409"/>
      <c r="IM391" s="409"/>
      <c r="IN391" s="409"/>
      <c r="IO391" s="409"/>
      <c r="IP391" s="409"/>
      <c r="IQ391" s="409"/>
      <c r="IR391" s="409"/>
      <c r="IS391" s="409"/>
      <c r="IT391" s="409"/>
      <c r="IU391" s="409"/>
      <c r="IV391" s="409"/>
    </row>
    <row r="392" spans="1:256" s="404" customFormat="1" ht="30">
      <c r="A392" s="67">
        <v>383</v>
      </c>
      <c r="B392" s="301" t="s">
        <v>6049</v>
      </c>
      <c r="C392" s="506" t="s">
        <v>1584</v>
      </c>
      <c r="D392" s="301" t="s">
        <v>310</v>
      </c>
      <c r="E392" s="301" t="s">
        <v>1644</v>
      </c>
      <c r="F392" s="301" t="s">
        <v>6050</v>
      </c>
      <c r="G392" s="301" t="s">
        <v>6051</v>
      </c>
      <c r="H392" s="301" t="s">
        <v>6052</v>
      </c>
      <c r="I392" s="507" t="s">
        <v>311</v>
      </c>
      <c r="J392" s="422"/>
      <c r="K392" s="444"/>
      <c r="L392" s="422"/>
      <c r="M392" s="405"/>
      <c r="N392" s="409"/>
      <c r="O392" s="409"/>
      <c r="P392" s="409"/>
      <c r="Q392" s="409"/>
      <c r="R392" s="409"/>
      <c r="S392" s="409"/>
      <c r="T392" s="409"/>
      <c r="U392" s="409"/>
      <c r="V392" s="409"/>
      <c r="W392" s="409"/>
      <c r="X392" s="409"/>
      <c r="Y392" s="409"/>
      <c r="Z392" s="409"/>
      <c r="AA392" s="409"/>
      <c r="AB392" s="409"/>
      <c r="AC392" s="409"/>
      <c r="AD392" s="409"/>
      <c r="AE392" s="409"/>
      <c r="AF392" s="409"/>
      <c r="AG392" s="409"/>
      <c r="AH392" s="409"/>
      <c r="AI392" s="409"/>
      <c r="AJ392" s="409"/>
      <c r="AK392" s="409"/>
      <c r="AL392" s="409"/>
      <c r="AM392" s="409"/>
      <c r="AN392" s="409"/>
      <c r="AO392" s="409"/>
      <c r="AP392" s="409"/>
      <c r="AQ392" s="409"/>
      <c r="AR392" s="409"/>
      <c r="AS392" s="409"/>
      <c r="AT392" s="409"/>
      <c r="AU392" s="409"/>
      <c r="AV392" s="409"/>
      <c r="AW392" s="409"/>
      <c r="AX392" s="409"/>
      <c r="AY392" s="409"/>
      <c r="AZ392" s="409"/>
      <c r="BA392" s="409"/>
      <c r="BB392" s="409"/>
      <c r="BC392" s="409"/>
      <c r="BD392" s="409"/>
      <c r="BE392" s="409"/>
      <c r="BF392" s="409"/>
      <c r="BG392" s="409"/>
      <c r="BH392" s="409"/>
      <c r="BI392" s="409"/>
      <c r="BJ392" s="409"/>
      <c r="BK392" s="409"/>
      <c r="BL392" s="409"/>
      <c r="BM392" s="409"/>
      <c r="BN392" s="409"/>
      <c r="BO392" s="409"/>
      <c r="BP392" s="409"/>
      <c r="BQ392" s="409"/>
      <c r="BR392" s="409"/>
      <c r="BS392" s="409"/>
      <c r="BT392" s="409"/>
      <c r="BU392" s="409"/>
      <c r="BV392" s="409"/>
      <c r="BW392" s="409"/>
      <c r="BX392" s="409"/>
      <c r="BY392" s="409"/>
      <c r="BZ392" s="409"/>
      <c r="CA392" s="409"/>
      <c r="CB392" s="409"/>
      <c r="CC392" s="409"/>
      <c r="CD392" s="409"/>
      <c r="CE392" s="409"/>
      <c r="CF392" s="409"/>
      <c r="CG392" s="409"/>
      <c r="CH392" s="409"/>
      <c r="CI392" s="409"/>
      <c r="CJ392" s="409"/>
      <c r="CK392" s="409"/>
      <c r="CL392" s="409"/>
      <c r="CM392" s="409"/>
      <c r="CN392" s="409"/>
      <c r="CO392" s="409"/>
      <c r="CP392" s="409"/>
      <c r="CQ392" s="409"/>
      <c r="CR392" s="409"/>
      <c r="CS392" s="409"/>
      <c r="CT392" s="409"/>
      <c r="CU392" s="409"/>
      <c r="CV392" s="409"/>
      <c r="CW392" s="409"/>
      <c r="CX392" s="409"/>
      <c r="CY392" s="409"/>
      <c r="CZ392" s="409"/>
      <c r="DA392" s="409"/>
      <c r="DB392" s="409"/>
      <c r="DC392" s="409"/>
      <c r="DD392" s="409"/>
      <c r="DE392" s="409"/>
      <c r="DF392" s="409"/>
      <c r="DG392" s="409"/>
      <c r="DH392" s="409"/>
      <c r="DI392" s="409"/>
      <c r="DJ392" s="409"/>
      <c r="DK392" s="409"/>
      <c r="DL392" s="409"/>
      <c r="DM392" s="409"/>
      <c r="DN392" s="409"/>
      <c r="DO392" s="409"/>
      <c r="DP392" s="409"/>
      <c r="DQ392" s="409"/>
      <c r="DR392" s="409"/>
      <c r="DS392" s="409"/>
      <c r="DT392" s="409"/>
      <c r="DU392" s="409"/>
      <c r="DV392" s="409"/>
      <c r="DW392" s="409"/>
      <c r="DX392" s="409"/>
      <c r="DY392" s="409"/>
      <c r="DZ392" s="409"/>
      <c r="EA392" s="409"/>
      <c r="EB392" s="409"/>
      <c r="EC392" s="409"/>
      <c r="ED392" s="409"/>
      <c r="EE392" s="409"/>
      <c r="EF392" s="409"/>
      <c r="EG392" s="409"/>
      <c r="EH392" s="409"/>
      <c r="EI392" s="409"/>
      <c r="EJ392" s="409"/>
      <c r="EK392" s="409"/>
      <c r="EL392" s="409"/>
      <c r="EM392" s="409"/>
      <c r="EN392" s="409"/>
      <c r="EO392" s="409"/>
      <c r="EP392" s="409"/>
      <c r="EQ392" s="409"/>
      <c r="ER392" s="409"/>
      <c r="ES392" s="409"/>
      <c r="ET392" s="409"/>
      <c r="EU392" s="409"/>
      <c r="EV392" s="409"/>
      <c r="EW392" s="409"/>
      <c r="EX392" s="409"/>
      <c r="EY392" s="409"/>
      <c r="EZ392" s="409"/>
      <c r="FA392" s="409"/>
      <c r="FB392" s="409"/>
      <c r="FC392" s="409"/>
      <c r="FD392" s="409"/>
      <c r="FE392" s="409"/>
      <c r="FF392" s="409"/>
      <c r="FG392" s="409"/>
      <c r="FH392" s="409"/>
      <c r="FI392" s="409"/>
      <c r="FJ392" s="409"/>
      <c r="FK392" s="409"/>
      <c r="FL392" s="409"/>
      <c r="FM392" s="409"/>
      <c r="FN392" s="409"/>
      <c r="FO392" s="409"/>
      <c r="FP392" s="409"/>
      <c r="FQ392" s="409"/>
      <c r="FR392" s="409"/>
      <c r="FS392" s="409"/>
      <c r="FT392" s="409"/>
      <c r="FU392" s="409"/>
      <c r="FV392" s="409"/>
      <c r="FW392" s="409"/>
      <c r="FX392" s="409"/>
      <c r="FY392" s="409"/>
      <c r="FZ392" s="409"/>
      <c r="GA392" s="409"/>
      <c r="GB392" s="409"/>
      <c r="GC392" s="409"/>
      <c r="GD392" s="409"/>
      <c r="GE392" s="409"/>
      <c r="GF392" s="409"/>
      <c r="GG392" s="409"/>
      <c r="GH392" s="409"/>
      <c r="GI392" s="409"/>
      <c r="GJ392" s="409"/>
      <c r="GK392" s="409"/>
      <c r="GL392" s="409"/>
      <c r="GM392" s="409"/>
      <c r="GN392" s="409"/>
      <c r="GO392" s="409"/>
      <c r="GP392" s="409"/>
      <c r="GQ392" s="409"/>
      <c r="GR392" s="409"/>
      <c r="GS392" s="409"/>
      <c r="GT392" s="409"/>
      <c r="GU392" s="409"/>
      <c r="GV392" s="409"/>
      <c r="GW392" s="409"/>
      <c r="GX392" s="409"/>
      <c r="GY392" s="409"/>
      <c r="GZ392" s="409"/>
      <c r="HA392" s="409"/>
      <c r="HB392" s="409"/>
      <c r="HC392" s="409"/>
      <c r="HD392" s="409"/>
      <c r="HE392" s="409"/>
      <c r="HF392" s="409"/>
      <c r="HG392" s="409"/>
      <c r="HH392" s="409"/>
      <c r="HI392" s="409"/>
      <c r="HJ392" s="409"/>
      <c r="HK392" s="409"/>
      <c r="HL392" s="409"/>
      <c r="HM392" s="409"/>
      <c r="HN392" s="409"/>
      <c r="HO392" s="409"/>
      <c r="HP392" s="409"/>
      <c r="HQ392" s="409"/>
      <c r="HR392" s="409"/>
      <c r="HS392" s="409"/>
      <c r="HT392" s="409"/>
      <c r="HU392" s="409"/>
      <c r="HV392" s="409"/>
      <c r="HW392" s="409"/>
      <c r="HX392" s="409"/>
      <c r="HY392" s="409"/>
      <c r="HZ392" s="409"/>
      <c r="IA392" s="409"/>
      <c r="IB392" s="409"/>
      <c r="IC392" s="409"/>
      <c r="ID392" s="409"/>
      <c r="IE392" s="409"/>
      <c r="IF392" s="409"/>
      <c r="IG392" s="409"/>
      <c r="IH392" s="409"/>
      <c r="II392" s="409"/>
      <c r="IJ392" s="409"/>
      <c r="IK392" s="409"/>
      <c r="IL392" s="409"/>
      <c r="IM392" s="409"/>
      <c r="IN392" s="409"/>
      <c r="IO392" s="409"/>
      <c r="IP392" s="409"/>
      <c r="IQ392" s="409"/>
      <c r="IR392" s="409"/>
      <c r="IS392" s="409"/>
      <c r="IT392" s="409"/>
      <c r="IU392" s="409"/>
      <c r="IV392" s="409"/>
    </row>
    <row r="393" spans="1:256" s="404" customFormat="1" ht="30">
      <c r="A393" s="67">
        <v>384</v>
      </c>
      <c r="B393" s="301" t="s">
        <v>6049</v>
      </c>
      <c r="C393" s="506" t="s">
        <v>1584</v>
      </c>
      <c r="D393" s="301" t="s">
        <v>1608</v>
      </c>
      <c r="E393" s="301" t="s">
        <v>1645</v>
      </c>
      <c r="F393" s="301" t="s">
        <v>6053</v>
      </c>
      <c r="G393" s="301" t="s">
        <v>6054</v>
      </c>
      <c r="H393" s="301" t="s">
        <v>6055</v>
      </c>
      <c r="I393" s="507" t="s">
        <v>311</v>
      </c>
      <c r="J393" s="422"/>
      <c r="K393" s="444"/>
      <c r="L393" s="422"/>
      <c r="M393" s="405"/>
      <c r="N393" s="409"/>
      <c r="O393" s="409"/>
      <c r="P393" s="409"/>
      <c r="Q393" s="409"/>
      <c r="R393" s="409"/>
      <c r="S393" s="409"/>
      <c r="T393" s="409"/>
      <c r="U393" s="409"/>
      <c r="V393" s="409"/>
      <c r="W393" s="409"/>
      <c r="X393" s="409"/>
      <c r="Y393" s="409"/>
      <c r="Z393" s="409"/>
      <c r="AA393" s="409"/>
      <c r="AB393" s="409"/>
      <c r="AC393" s="409"/>
      <c r="AD393" s="409"/>
      <c r="AE393" s="409"/>
      <c r="AF393" s="409"/>
      <c r="AG393" s="409"/>
      <c r="AH393" s="409"/>
      <c r="AI393" s="409"/>
      <c r="AJ393" s="409"/>
      <c r="AK393" s="409"/>
      <c r="AL393" s="409"/>
      <c r="AM393" s="409"/>
      <c r="AN393" s="409"/>
      <c r="AO393" s="409"/>
      <c r="AP393" s="409"/>
      <c r="AQ393" s="409"/>
      <c r="AR393" s="409"/>
      <c r="AS393" s="409"/>
      <c r="AT393" s="409"/>
      <c r="AU393" s="409"/>
      <c r="AV393" s="409"/>
      <c r="AW393" s="409"/>
      <c r="AX393" s="409"/>
      <c r="AY393" s="409"/>
      <c r="AZ393" s="409"/>
      <c r="BA393" s="409"/>
      <c r="BB393" s="409"/>
      <c r="BC393" s="409"/>
      <c r="BD393" s="409"/>
      <c r="BE393" s="409"/>
      <c r="BF393" s="409"/>
      <c r="BG393" s="409"/>
      <c r="BH393" s="409"/>
      <c r="BI393" s="409"/>
      <c r="BJ393" s="409"/>
      <c r="BK393" s="409"/>
      <c r="BL393" s="409"/>
      <c r="BM393" s="409"/>
      <c r="BN393" s="409"/>
      <c r="BO393" s="409"/>
      <c r="BP393" s="409"/>
      <c r="BQ393" s="409"/>
      <c r="BR393" s="409"/>
      <c r="BS393" s="409"/>
      <c r="BT393" s="409"/>
      <c r="BU393" s="409"/>
      <c r="BV393" s="409"/>
      <c r="BW393" s="409"/>
      <c r="BX393" s="409"/>
      <c r="BY393" s="409"/>
      <c r="BZ393" s="409"/>
      <c r="CA393" s="409"/>
      <c r="CB393" s="409"/>
      <c r="CC393" s="409"/>
      <c r="CD393" s="409"/>
      <c r="CE393" s="409"/>
      <c r="CF393" s="409"/>
      <c r="CG393" s="409"/>
      <c r="CH393" s="409"/>
      <c r="CI393" s="409"/>
      <c r="CJ393" s="409"/>
      <c r="CK393" s="409"/>
      <c r="CL393" s="409"/>
      <c r="CM393" s="409"/>
      <c r="CN393" s="409"/>
      <c r="CO393" s="409"/>
      <c r="CP393" s="409"/>
      <c r="CQ393" s="409"/>
      <c r="CR393" s="409"/>
      <c r="CS393" s="409"/>
      <c r="CT393" s="409"/>
      <c r="CU393" s="409"/>
      <c r="CV393" s="409"/>
      <c r="CW393" s="409"/>
      <c r="CX393" s="409"/>
      <c r="CY393" s="409"/>
      <c r="CZ393" s="409"/>
      <c r="DA393" s="409"/>
      <c r="DB393" s="409"/>
      <c r="DC393" s="409"/>
      <c r="DD393" s="409"/>
      <c r="DE393" s="409"/>
      <c r="DF393" s="409"/>
      <c r="DG393" s="409"/>
      <c r="DH393" s="409"/>
      <c r="DI393" s="409"/>
      <c r="DJ393" s="409"/>
      <c r="DK393" s="409"/>
      <c r="DL393" s="409"/>
      <c r="DM393" s="409"/>
      <c r="DN393" s="409"/>
      <c r="DO393" s="409"/>
      <c r="DP393" s="409"/>
      <c r="DQ393" s="409"/>
      <c r="DR393" s="409"/>
      <c r="DS393" s="409"/>
      <c r="DT393" s="409"/>
      <c r="DU393" s="409"/>
      <c r="DV393" s="409"/>
      <c r="DW393" s="409"/>
      <c r="DX393" s="409"/>
      <c r="DY393" s="409"/>
      <c r="DZ393" s="409"/>
      <c r="EA393" s="409"/>
      <c r="EB393" s="409"/>
      <c r="EC393" s="409"/>
      <c r="ED393" s="409"/>
      <c r="EE393" s="409"/>
      <c r="EF393" s="409"/>
      <c r="EG393" s="409"/>
      <c r="EH393" s="409"/>
      <c r="EI393" s="409"/>
      <c r="EJ393" s="409"/>
      <c r="EK393" s="409"/>
      <c r="EL393" s="409"/>
      <c r="EM393" s="409"/>
      <c r="EN393" s="409"/>
      <c r="EO393" s="409"/>
      <c r="EP393" s="409"/>
      <c r="EQ393" s="409"/>
      <c r="ER393" s="409"/>
      <c r="ES393" s="409"/>
      <c r="ET393" s="409"/>
      <c r="EU393" s="409"/>
      <c r="EV393" s="409"/>
      <c r="EW393" s="409"/>
      <c r="EX393" s="409"/>
      <c r="EY393" s="409"/>
      <c r="EZ393" s="409"/>
      <c r="FA393" s="409"/>
      <c r="FB393" s="409"/>
      <c r="FC393" s="409"/>
      <c r="FD393" s="409"/>
      <c r="FE393" s="409"/>
      <c r="FF393" s="409"/>
      <c r="FG393" s="409"/>
      <c r="FH393" s="409"/>
      <c r="FI393" s="409"/>
      <c r="FJ393" s="409"/>
      <c r="FK393" s="409"/>
      <c r="FL393" s="409"/>
      <c r="FM393" s="409"/>
      <c r="FN393" s="409"/>
      <c r="FO393" s="409"/>
      <c r="FP393" s="409"/>
      <c r="FQ393" s="409"/>
      <c r="FR393" s="409"/>
      <c r="FS393" s="409"/>
      <c r="FT393" s="409"/>
      <c r="FU393" s="409"/>
      <c r="FV393" s="409"/>
      <c r="FW393" s="409"/>
      <c r="FX393" s="409"/>
      <c r="FY393" s="409"/>
      <c r="FZ393" s="409"/>
      <c r="GA393" s="409"/>
      <c r="GB393" s="409"/>
      <c r="GC393" s="409"/>
      <c r="GD393" s="409"/>
      <c r="GE393" s="409"/>
      <c r="GF393" s="409"/>
      <c r="GG393" s="409"/>
      <c r="GH393" s="409"/>
      <c r="GI393" s="409"/>
      <c r="GJ393" s="409"/>
      <c r="GK393" s="409"/>
      <c r="GL393" s="409"/>
      <c r="GM393" s="409"/>
      <c r="GN393" s="409"/>
      <c r="GO393" s="409"/>
      <c r="GP393" s="409"/>
      <c r="GQ393" s="409"/>
      <c r="GR393" s="409"/>
      <c r="GS393" s="409"/>
      <c r="GT393" s="409"/>
      <c r="GU393" s="409"/>
      <c r="GV393" s="409"/>
      <c r="GW393" s="409"/>
      <c r="GX393" s="409"/>
      <c r="GY393" s="409"/>
      <c r="GZ393" s="409"/>
      <c r="HA393" s="409"/>
      <c r="HB393" s="409"/>
      <c r="HC393" s="409"/>
      <c r="HD393" s="409"/>
      <c r="HE393" s="409"/>
      <c r="HF393" s="409"/>
      <c r="HG393" s="409"/>
      <c r="HH393" s="409"/>
      <c r="HI393" s="409"/>
      <c r="HJ393" s="409"/>
      <c r="HK393" s="409"/>
      <c r="HL393" s="409"/>
      <c r="HM393" s="409"/>
      <c r="HN393" s="409"/>
      <c r="HO393" s="409"/>
      <c r="HP393" s="409"/>
      <c r="HQ393" s="409"/>
      <c r="HR393" s="409"/>
      <c r="HS393" s="409"/>
      <c r="HT393" s="409"/>
      <c r="HU393" s="409"/>
      <c r="HV393" s="409"/>
      <c r="HW393" s="409"/>
      <c r="HX393" s="409"/>
      <c r="HY393" s="409"/>
      <c r="HZ393" s="409"/>
      <c r="IA393" s="409"/>
      <c r="IB393" s="409"/>
      <c r="IC393" s="409"/>
      <c r="ID393" s="409"/>
      <c r="IE393" s="409"/>
      <c r="IF393" s="409"/>
      <c r="IG393" s="409"/>
      <c r="IH393" s="409"/>
      <c r="II393" s="409"/>
      <c r="IJ393" s="409"/>
      <c r="IK393" s="409"/>
      <c r="IL393" s="409"/>
      <c r="IM393" s="409"/>
      <c r="IN393" s="409"/>
      <c r="IO393" s="409"/>
      <c r="IP393" s="409"/>
      <c r="IQ393" s="409"/>
      <c r="IR393" s="409"/>
      <c r="IS393" s="409"/>
      <c r="IT393" s="409"/>
      <c r="IU393" s="409"/>
      <c r="IV393" s="409"/>
    </row>
    <row r="394" spans="1:256" s="404" customFormat="1" ht="30">
      <c r="A394" s="65">
        <v>385</v>
      </c>
      <c r="B394" s="301" t="s">
        <v>6049</v>
      </c>
      <c r="C394" s="506" t="s">
        <v>1584</v>
      </c>
      <c r="D394" s="301" t="s">
        <v>310</v>
      </c>
      <c r="E394" s="301" t="s">
        <v>6056</v>
      </c>
      <c r="F394" s="301" t="s">
        <v>312</v>
      </c>
      <c r="G394" s="301" t="s">
        <v>6057</v>
      </c>
      <c r="H394" s="301" t="s">
        <v>6058</v>
      </c>
      <c r="I394" s="507" t="s">
        <v>311</v>
      </c>
      <c r="J394" s="422"/>
      <c r="K394" s="444"/>
      <c r="L394" s="422"/>
      <c r="M394" s="405"/>
      <c r="N394" s="409"/>
      <c r="O394" s="409"/>
      <c r="P394" s="409"/>
      <c r="Q394" s="409"/>
      <c r="R394" s="409"/>
      <c r="S394" s="409"/>
      <c r="T394" s="409"/>
      <c r="U394" s="409"/>
      <c r="V394" s="409"/>
      <c r="W394" s="409"/>
      <c r="X394" s="409"/>
      <c r="Y394" s="409"/>
      <c r="Z394" s="409"/>
      <c r="AA394" s="409"/>
      <c r="AB394" s="409"/>
      <c r="AC394" s="409"/>
      <c r="AD394" s="409"/>
      <c r="AE394" s="409"/>
      <c r="AF394" s="409"/>
      <c r="AG394" s="409"/>
      <c r="AH394" s="409"/>
      <c r="AI394" s="409"/>
      <c r="AJ394" s="409"/>
      <c r="AK394" s="409"/>
      <c r="AL394" s="409"/>
      <c r="AM394" s="409"/>
      <c r="AN394" s="409"/>
      <c r="AO394" s="409"/>
      <c r="AP394" s="409"/>
      <c r="AQ394" s="409"/>
      <c r="AR394" s="409"/>
      <c r="AS394" s="409"/>
      <c r="AT394" s="409"/>
      <c r="AU394" s="409"/>
      <c r="AV394" s="409"/>
      <c r="AW394" s="409"/>
      <c r="AX394" s="409"/>
      <c r="AY394" s="409"/>
      <c r="AZ394" s="409"/>
      <c r="BA394" s="409"/>
      <c r="BB394" s="409"/>
      <c r="BC394" s="409"/>
      <c r="BD394" s="409"/>
      <c r="BE394" s="409"/>
      <c r="BF394" s="409"/>
      <c r="BG394" s="409"/>
      <c r="BH394" s="409"/>
      <c r="BI394" s="409"/>
      <c r="BJ394" s="409"/>
      <c r="BK394" s="409"/>
      <c r="BL394" s="409"/>
      <c r="BM394" s="409"/>
      <c r="BN394" s="409"/>
      <c r="BO394" s="409"/>
      <c r="BP394" s="409"/>
      <c r="BQ394" s="409"/>
      <c r="BR394" s="409"/>
      <c r="BS394" s="409"/>
      <c r="BT394" s="409"/>
      <c r="BU394" s="409"/>
      <c r="BV394" s="409"/>
      <c r="BW394" s="409"/>
      <c r="BX394" s="409"/>
      <c r="BY394" s="409"/>
      <c r="BZ394" s="409"/>
      <c r="CA394" s="409"/>
      <c r="CB394" s="409"/>
      <c r="CC394" s="409"/>
      <c r="CD394" s="409"/>
      <c r="CE394" s="409"/>
      <c r="CF394" s="409"/>
      <c r="CG394" s="409"/>
      <c r="CH394" s="409"/>
      <c r="CI394" s="409"/>
      <c r="CJ394" s="409"/>
      <c r="CK394" s="409"/>
      <c r="CL394" s="409"/>
      <c r="CM394" s="409"/>
      <c r="CN394" s="409"/>
      <c r="CO394" s="409"/>
      <c r="CP394" s="409"/>
      <c r="CQ394" s="409"/>
      <c r="CR394" s="409"/>
      <c r="CS394" s="409"/>
      <c r="CT394" s="409"/>
      <c r="CU394" s="409"/>
      <c r="CV394" s="409"/>
      <c r="CW394" s="409"/>
      <c r="CX394" s="409"/>
      <c r="CY394" s="409"/>
      <c r="CZ394" s="409"/>
      <c r="DA394" s="409"/>
      <c r="DB394" s="409"/>
      <c r="DC394" s="409"/>
      <c r="DD394" s="409"/>
      <c r="DE394" s="409"/>
      <c r="DF394" s="409"/>
      <c r="DG394" s="409"/>
      <c r="DH394" s="409"/>
      <c r="DI394" s="409"/>
      <c r="DJ394" s="409"/>
      <c r="DK394" s="409"/>
      <c r="DL394" s="409"/>
      <c r="DM394" s="409"/>
      <c r="DN394" s="409"/>
      <c r="DO394" s="409"/>
      <c r="DP394" s="409"/>
      <c r="DQ394" s="409"/>
      <c r="DR394" s="409"/>
      <c r="DS394" s="409"/>
      <c r="DT394" s="409"/>
      <c r="DU394" s="409"/>
      <c r="DV394" s="409"/>
      <c r="DW394" s="409"/>
      <c r="DX394" s="409"/>
      <c r="DY394" s="409"/>
      <c r="DZ394" s="409"/>
      <c r="EA394" s="409"/>
      <c r="EB394" s="409"/>
      <c r="EC394" s="409"/>
      <c r="ED394" s="409"/>
      <c r="EE394" s="409"/>
      <c r="EF394" s="409"/>
      <c r="EG394" s="409"/>
      <c r="EH394" s="409"/>
      <c r="EI394" s="409"/>
      <c r="EJ394" s="409"/>
      <c r="EK394" s="409"/>
      <c r="EL394" s="409"/>
      <c r="EM394" s="409"/>
      <c r="EN394" s="409"/>
      <c r="EO394" s="409"/>
      <c r="EP394" s="409"/>
      <c r="EQ394" s="409"/>
      <c r="ER394" s="409"/>
      <c r="ES394" s="409"/>
      <c r="ET394" s="409"/>
      <c r="EU394" s="409"/>
      <c r="EV394" s="409"/>
      <c r="EW394" s="409"/>
      <c r="EX394" s="409"/>
      <c r="EY394" s="409"/>
      <c r="EZ394" s="409"/>
      <c r="FA394" s="409"/>
      <c r="FB394" s="409"/>
      <c r="FC394" s="409"/>
      <c r="FD394" s="409"/>
      <c r="FE394" s="409"/>
      <c r="FF394" s="409"/>
      <c r="FG394" s="409"/>
      <c r="FH394" s="409"/>
      <c r="FI394" s="409"/>
      <c r="FJ394" s="409"/>
      <c r="FK394" s="409"/>
      <c r="FL394" s="409"/>
      <c r="FM394" s="409"/>
      <c r="FN394" s="409"/>
      <c r="FO394" s="409"/>
      <c r="FP394" s="409"/>
      <c r="FQ394" s="409"/>
      <c r="FR394" s="409"/>
      <c r="FS394" s="409"/>
      <c r="FT394" s="409"/>
      <c r="FU394" s="409"/>
      <c r="FV394" s="409"/>
      <c r="FW394" s="409"/>
      <c r="FX394" s="409"/>
      <c r="FY394" s="409"/>
      <c r="FZ394" s="409"/>
      <c r="GA394" s="409"/>
      <c r="GB394" s="409"/>
      <c r="GC394" s="409"/>
      <c r="GD394" s="409"/>
      <c r="GE394" s="409"/>
      <c r="GF394" s="409"/>
      <c r="GG394" s="409"/>
      <c r="GH394" s="409"/>
      <c r="GI394" s="409"/>
      <c r="GJ394" s="409"/>
      <c r="GK394" s="409"/>
      <c r="GL394" s="409"/>
      <c r="GM394" s="409"/>
      <c r="GN394" s="409"/>
      <c r="GO394" s="409"/>
      <c r="GP394" s="409"/>
      <c r="GQ394" s="409"/>
      <c r="GR394" s="409"/>
      <c r="GS394" s="409"/>
      <c r="GT394" s="409"/>
      <c r="GU394" s="409"/>
      <c r="GV394" s="409"/>
      <c r="GW394" s="409"/>
      <c r="GX394" s="409"/>
      <c r="GY394" s="409"/>
      <c r="GZ394" s="409"/>
      <c r="HA394" s="409"/>
      <c r="HB394" s="409"/>
      <c r="HC394" s="409"/>
      <c r="HD394" s="409"/>
      <c r="HE394" s="409"/>
      <c r="HF394" s="409"/>
      <c r="HG394" s="409"/>
      <c r="HH394" s="409"/>
      <c r="HI394" s="409"/>
      <c r="HJ394" s="409"/>
      <c r="HK394" s="409"/>
      <c r="HL394" s="409"/>
      <c r="HM394" s="409"/>
      <c r="HN394" s="409"/>
      <c r="HO394" s="409"/>
      <c r="HP394" s="409"/>
      <c r="HQ394" s="409"/>
      <c r="HR394" s="409"/>
      <c r="HS394" s="409"/>
      <c r="HT394" s="409"/>
      <c r="HU394" s="409"/>
      <c r="HV394" s="409"/>
      <c r="HW394" s="409"/>
      <c r="HX394" s="409"/>
      <c r="HY394" s="409"/>
      <c r="HZ394" s="409"/>
      <c r="IA394" s="409"/>
      <c r="IB394" s="409"/>
      <c r="IC394" s="409"/>
      <c r="ID394" s="409"/>
      <c r="IE394" s="409"/>
      <c r="IF394" s="409"/>
      <c r="IG394" s="409"/>
      <c r="IH394" s="409"/>
      <c r="II394" s="409"/>
      <c r="IJ394" s="409"/>
      <c r="IK394" s="409"/>
      <c r="IL394" s="409"/>
      <c r="IM394" s="409"/>
      <c r="IN394" s="409"/>
      <c r="IO394" s="409"/>
      <c r="IP394" s="409"/>
      <c r="IQ394" s="409"/>
      <c r="IR394" s="409"/>
      <c r="IS394" s="409"/>
      <c r="IT394" s="409"/>
      <c r="IU394" s="409"/>
      <c r="IV394" s="409"/>
    </row>
    <row r="395" spans="1:256" s="404" customFormat="1" ht="30">
      <c r="A395" s="67">
        <v>386</v>
      </c>
      <c r="B395" s="301" t="s">
        <v>6049</v>
      </c>
      <c r="C395" s="506" t="s">
        <v>1584</v>
      </c>
      <c r="D395" s="301" t="s">
        <v>310</v>
      </c>
      <c r="E395" s="301" t="s">
        <v>6059</v>
      </c>
      <c r="F395" s="301" t="s">
        <v>313</v>
      </c>
      <c r="G395" s="301" t="s">
        <v>6060</v>
      </c>
      <c r="H395" s="301" t="s">
        <v>6061</v>
      </c>
      <c r="I395" s="507" t="s">
        <v>311</v>
      </c>
      <c r="J395" s="422"/>
      <c r="K395" s="444"/>
      <c r="L395" s="422"/>
      <c r="M395" s="405"/>
      <c r="N395" s="409"/>
      <c r="O395" s="409"/>
      <c r="P395" s="409"/>
      <c r="Q395" s="409"/>
      <c r="R395" s="409"/>
      <c r="S395" s="409"/>
      <c r="T395" s="409"/>
      <c r="U395" s="409"/>
      <c r="V395" s="409"/>
      <c r="W395" s="409"/>
      <c r="X395" s="409"/>
      <c r="Y395" s="409"/>
      <c r="Z395" s="409"/>
      <c r="AA395" s="409"/>
      <c r="AB395" s="409"/>
      <c r="AC395" s="409"/>
      <c r="AD395" s="409"/>
      <c r="AE395" s="409"/>
      <c r="AF395" s="409"/>
      <c r="AG395" s="409"/>
      <c r="AH395" s="409"/>
      <c r="AI395" s="409"/>
      <c r="AJ395" s="409"/>
      <c r="AK395" s="409"/>
      <c r="AL395" s="409"/>
      <c r="AM395" s="409"/>
      <c r="AN395" s="409"/>
      <c r="AO395" s="409"/>
      <c r="AP395" s="409"/>
      <c r="AQ395" s="409"/>
      <c r="AR395" s="409"/>
      <c r="AS395" s="409"/>
      <c r="AT395" s="409"/>
      <c r="AU395" s="409"/>
      <c r="AV395" s="409"/>
      <c r="AW395" s="409"/>
      <c r="AX395" s="409"/>
      <c r="AY395" s="409"/>
      <c r="AZ395" s="409"/>
      <c r="BA395" s="409"/>
      <c r="BB395" s="409"/>
      <c r="BC395" s="409"/>
      <c r="BD395" s="409"/>
      <c r="BE395" s="409"/>
      <c r="BF395" s="409"/>
      <c r="BG395" s="409"/>
      <c r="BH395" s="409"/>
      <c r="BI395" s="409"/>
      <c r="BJ395" s="409"/>
      <c r="BK395" s="409"/>
      <c r="BL395" s="409"/>
      <c r="BM395" s="409"/>
      <c r="BN395" s="409"/>
      <c r="BO395" s="409"/>
      <c r="BP395" s="409"/>
      <c r="BQ395" s="409"/>
      <c r="BR395" s="409"/>
      <c r="BS395" s="409"/>
      <c r="BT395" s="409"/>
      <c r="BU395" s="409"/>
      <c r="BV395" s="409"/>
      <c r="BW395" s="409"/>
      <c r="BX395" s="409"/>
      <c r="BY395" s="409"/>
      <c r="BZ395" s="409"/>
      <c r="CA395" s="409"/>
      <c r="CB395" s="409"/>
      <c r="CC395" s="409"/>
      <c r="CD395" s="409"/>
      <c r="CE395" s="409"/>
      <c r="CF395" s="409"/>
      <c r="CG395" s="409"/>
      <c r="CH395" s="409"/>
      <c r="CI395" s="409"/>
      <c r="CJ395" s="409"/>
      <c r="CK395" s="409"/>
      <c r="CL395" s="409"/>
      <c r="CM395" s="409"/>
      <c r="CN395" s="409"/>
      <c r="CO395" s="409"/>
      <c r="CP395" s="409"/>
      <c r="CQ395" s="409"/>
      <c r="CR395" s="409"/>
      <c r="CS395" s="409"/>
      <c r="CT395" s="409"/>
      <c r="CU395" s="409"/>
      <c r="CV395" s="409"/>
      <c r="CW395" s="409"/>
      <c r="CX395" s="409"/>
      <c r="CY395" s="409"/>
      <c r="CZ395" s="409"/>
      <c r="DA395" s="409"/>
      <c r="DB395" s="409"/>
      <c r="DC395" s="409"/>
      <c r="DD395" s="409"/>
      <c r="DE395" s="409"/>
      <c r="DF395" s="409"/>
      <c r="DG395" s="409"/>
      <c r="DH395" s="409"/>
      <c r="DI395" s="409"/>
      <c r="DJ395" s="409"/>
      <c r="DK395" s="409"/>
      <c r="DL395" s="409"/>
      <c r="DM395" s="409"/>
      <c r="DN395" s="409"/>
      <c r="DO395" s="409"/>
      <c r="DP395" s="409"/>
      <c r="DQ395" s="409"/>
      <c r="DR395" s="409"/>
      <c r="DS395" s="409"/>
      <c r="DT395" s="409"/>
      <c r="DU395" s="409"/>
      <c r="DV395" s="409"/>
      <c r="DW395" s="409"/>
      <c r="DX395" s="409"/>
      <c r="DY395" s="409"/>
      <c r="DZ395" s="409"/>
      <c r="EA395" s="409"/>
      <c r="EB395" s="409"/>
      <c r="EC395" s="409"/>
      <c r="ED395" s="409"/>
      <c r="EE395" s="409"/>
      <c r="EF395" s="409"/>
      <c r="EG395" s="409"/>
      <c r="EH395" s="409"/>
      <c r="EI395" s="409"/>
      <c r="EJ395" s="409"/>
      <c r="EK395" s="409"/>
      <c r="EL395" s="409"/>
      <c r="EM395" s="409"/>
      <c r="EN395" s="409"/>
      <c r="EO395" s="409"/>
      <c r="EP395" s="409"/>
      <c r="EQ395" s="409"/>
      <c r="ER395" s="409"/>
      <c r="ES395" s="409"/>
      <c r="ET395" s="409"/>
      <c r="EU395" s="409"/>
      <c r="EV395" s="409"/>
      <c r="EW395" s="409"/>
      <c r="EX395" s="409"/>
      <c r="EY395" s="409"/>
      <c r="EZ395" s="409"/>
      <c r="FA395" s="409"/>
      <c r="FB395" s="409"/>
      <c r="FC395" s="409"/>
      <c r="FD395" s="409"/>
      <c r="FE395" s="409"/>
      <c r="FF395" s="409"/>
      <c r="FG395" s="409"/>
      <c r="FH395" s="409"/>
      <c r="FI395" s="409"/>
      <c r="FJ395" s="409"/>
      <c r="FK395" s="409"/>
      <c r="FL395" s="409"/>
      <c r="FM395" s="409"/>
      <c r="FN395" s="409"/>
      <c r="FO395" s="409"/>
      <c r="FP395" s="409"/>
      <c r="FQ395" s="409"/>
      <c r="FR395" s="409"/>
      <c r="FS395" s="409"/>
      <c r="FT395" s="409"/>
      <c r="FU395" s="409"/>
      <c r="FV395" s="409"/>
      <c r="FW395" s="409"/>
      <c r="FX395" s="409"/>
      <c r="FY395" s="409"/>
      <c r="FZ395" s="409"/>
      <c r="GA395" s="409"/>
      <c r="GB395" s="409"/>
      <c r="GC395" s="409"/>
      <c r="GD395" s="409"/>
      <c r="GE395" s="409"/>
      <c r="GF395" s="409"/>
      <c r="GG395" s="409"/>
      <c r="GH395" s="409"/>
      <c r="GI395" s="409"/>
      <c r="GJ395" s="409"/>
      <c r="GK395" s="409"/>
      <c r="GL395" s="409"/>
      <c r="GM395" s="409"/>
      <c r="GN395" s="409"/>
      <c r="GO395" s="409"/>
      <c r="GP395" s="409"/>
      <c r="GQ395" s="409"/>
      <c r="GR395" s="409"/>
      <c r="GS395" s="409"/>
      <c r="GT395" s="409"/>
      <c r="GU395" s="409"/>
      <c r="GV395" s="409"/>
      <c r="GW395" s="409"/>
      <c r="GX395" s="409"/>
      <c r="GY395" s="409"/>
      <c r="GZ395" s="409"/>
      <c r="HA395" s="409"/>
      <c r="HB395" s="409"/>
      <c r="HC395" s="409"/>
      <c r="HD395" s="409"/>
      <c r="HE395" s="409"/>
      <c r="HF395" s="409"/>
      <c r="HG395" s="409"/>
      <c r="HH395" s="409"/>
      <c r="HI395" s="409"/>
      <c r="HJ395" s="409"/>
      <c r="HK395" s="409"/>
      <c r="HL395" s="409"/>
      <c r="HM395" s="409"/>
      <c r="HN395" s="409"/>
      <c r="HO395" s="409"/>
      <c r="HP395" s="409"/>
      <c r="HQ395" s="409"/>
      <c r="HR395" s="409"/>
      <c r="HS395" s="409"/>
      <c r="HT395" s="409"/>
      <c r="HU395" s="409"/>
      <c r="HV395" s="409"/>
      <c r="HW395" s="409"/>
      <c r="HX395" s="409"/>
      <c r="HY395" s="409"/>
      <c r="HZ395" s="409"/>
      <c r="IA395" s="409"/>
      <c r="IB395" s="409"/>
      <c r="IC395" s="409"/>
      <c r="ID395" s="409"/>
      <c r="IE395" s="409"/>
      <c r="IF395" s="409"/>
      <c r="IG395" s="409"/>
      <c r="IH395" s="409"/>
      <c r="II395" s="409"/>
      <c r="IJ395" s="409"/>
      <c r="IK395" s="409"/>
      <c r="IL395" s="409"/>
      <c r="IM395" s="409"/>
      <c r="IN395" s="409"/>
      <c r="IO395" s="409"/>
      <c r="IP395" s="409"/>
      <c r="IQ395" s="409"/>
      <c r="IR395" s="409"/>
      <c r="IS395" s="409"/>
      <c r="IT395" s="409"/>
      <c r="IU395" s="409"/>
      <c r="IV395" s="409"/>
    </row>
    <row r="396" spans="1:256" s="404" customFormat="1" ht="30">
      <c r="A396" s="67">
        <v>387</v>
      </c>
      <c r="B396" s="301" t="s">
        <v>6049</v>
      </c>
      <c r="C396" s="506" t="s">
        <v>1584</v>
      </c>
      <c r="D396" s="301" t="s">
        <v>314</v>
      </c>
      <c r="E396" s="301" t="s">
        <v>6062</v>
      </c>
      <c r="F396" s="301" t="s">
        <v>315</v>
      </c>
      <c r="G396" s="301" t="s">
        <v>6063</v>
      </c>
      <c r="H396" s="301" t="s">
        <v>6064</v>
      </c>
      <c r="I396" s="507" t="s">
        <v>311</v>
      </c>
      <c r="J396" s="422"/>
      <c r="K396" s="444"/>
      <c r="L396" s="422"/>
      <c r="M396" s="405"/>
      <c r="N396" s="409"/>
      <c r="O396" s="409"/>
      <c r="P396" s="409"/>
      <c r="Q396" s="409"/>
      <c r="R396" s="409"/>
      <c r="S396" s="409"/>
      <c r="T396" s="409"/>
      <c r="U396" s="409"/>
      <c r="V396" s="409"/>
      <c r="W396" s="409"/>
      <c r="X396" s="409"/>
      <c r="Y396" s="409"/>
      <c r="Z396" s="409"/>
      <c r="AA396" s="409"/>
      <c r="AB396" s="409"/>
      <c r="AC396" s="409"/>
      <c r="AD396" s="409"/>
      <c r="AE396" s="409"/>
      <c r="AF396" s="409"/>
      <c r="AG396" s="409"/>
      <c r="AH396" s="409"/>
      <c r="AI396" s="409"/>
      <c r="AJ396" s="409"/>
      <c r="AK396" s="409"/>
      <c r="AL396" s="409"/>
      <c r="AM396" s="409"/>
      <c r="AN396" s="409"/>
      <c r="AO396" s="409"/>
      <c r="AP396" s="409"/>
      <c r="AQ396" s="409"/>
      <c r="AR396" s="409"/>
      <c r="AS396" s="409"/>
      <c r="AT396" s="409"/>
      <c r="AU396" s="409"/>
      <c r="AV396" s="409"/>
      <c r="AW396" s="409"/>
      <c r="AX396" s="409"/>
      <c r="AY396" s="409"/>
      <c r="AZ396" s="409"/>
      <c r="BA396" s="409"/>
      <c r="BB396" s="409"/>
      <c r="BC396" s="409"/>
      <c r="BD396" s="409"/>
      <c r="BE396" s="409"/>
      <c r="BF396" s="409"/>
      <c r="BG396" s="409"/>
      <c r="BH396" s="409"/>
      <c r="BI396" s="409"/>
      <c r="BJ396" s="409"/>
      <c r="BK396" s="409"/>
      <c r="BL396" s="409"/>
      <c r="BM396" s="409"/>
      <c r="BN396" s="409"/>
      <c r="BO396" s="409"/>
      <c r="BP396" s="409"/>
      <c r="BQ396" s="409"/>
      <c r="BR396" s="409"/>
      <c r="BS396" s="409"/>
      <c r="BT396" s="409"/>
      <c r="BU396" s="409"/>
      <c r="BV396" s="409"/>
      <c r="BW396" s="409"/>
      <c r="BX396" s="409"/>
      <c r="BY396" s="409"/>
      <c r="BZ396" s="409"/>
      <c r="CA396" s="409"/>
      <c r="CB396" s="409"/>
      <c r="CC396" s="409"/>
      <c r="CD396" s="409"/>
      <c r="CE396" s="409"/>
      <c r="CF396" s="409"/>
      <c r="CG396" s="409"/>
      <c r="CH396" s="409"/>
      <c r="CI396" s="409"/>
      <c r="CJ396" s="409"/>
      <c r="CK396" s="409"/>
      <c r="CL396" s="409"/>
      <c r="CM396" s="409"/>
      <c r="CN396" s="409"/>
      <c r="CO396" s="409"/>
      <c r="CP396" s="409"/>
      <c r="CQ396" s="409"/>
      <c r="CR396" s="409"/>
      <c r="CS396" s="409"/>
      <c r="CT396" s="409"/>
      <c r="CU396" s="409"/>
      <c r="CV396" s="409"/>
      <c r="CW396" s="409"/>
      <c r="CX396" s="409"/>
      <c r="CY396" s="409"/>
      <c r="CZ396" s="409"/>
      <c r="DA396" s="409"/>
      <c r="DB396" s="409"/>
      <c r="DC396" s="409"/>
      <c r="DD396" s="409"/>
      <c r="DE396" s="409"/>
      <c r="DF396" s="409"/>
      <c r="DG396" s="409"/>
      <c r="DH396" s="409"/>
      <c r="DI396" s="409"/>
      <c r="DJ396" s="409"/>
      <c r="DK396" s="409"/>
      <c r="DL396" s="409"/>
      <c r="DM396" s="409"/>
      <c r="DN396" s="409"/>
      <c r="DO396" s="409"/>
      <c r="DP396" s="409"/>
      <c r="DQ396" s="409"/>
      <c r="DR396" s="409"/>
      <c r="DS396" s="409"/>
      <c r="DT396" s="409"/>
      <c r="DU396" s="409"/>
      <c r="DV396" s="409"/>
      <c r="DW396" s="409"/>
      <c r="DX396" s="409"/>
      <c r="DY396" s="409"/>
      <c r="DZ396" s="409"/>
      <c r="EA396" s="409"/>
      <c r="EB396" s="409"/>
      <c r="EC396" s="409"/>
      <c r="ED396" s="409"/>
      <c r="EE396" s="409"/>
      <c r="EF396" s="409"/>
      <c r="EG396" s="409"/>
      <c r="EH396" s="409"/>
      <c r="EI396" s="409"/>
      <c r="EJ396" s="409"/>
      <c r="EK396" s="409"/>
      <c r="EL396" s="409"/>
      <c r="EM396" s="409"/>
      <c r="EN396" s="409"/>
      <c r="EO396" s="409"/>
      <c r="EP396" s="409"/>
      <c r="EQ396" s="409"/>
      <c r="ER396" s="409"/>
      <c r="ES396" s="409"/>
      <c r="ET396" s="409"/>
      <c r="EU396" s="409"/>
      <c r="EV396" s="409"/>
      <c r="EW396" s="409"/>
      <c r="EX396" s="409"/>
      <c r="EY396" s="409"/>
      <c r="EZ396" s="409"/>
      <c r="FA396" s="409"/>
      <c r="FB396" s="409"/>
      <c r="FC396" s="409"/>
      <c r="FD396" s="409"/>
      <c r="FE396" s="409"/>
      <c r="FF396" s="409"/>
      <c r="FG396" s="409"/>
      <c r="FH396" s="409"/>
      <c r="FI396" s="409"/>
      <c r="FJ396" s="409"/>
      <c r="FK396" s="409"/>
      <c r="FL396" s="409"/>
      <c r="FM396" s="409"/>
      <c r="FN396" s="409"/>
      <c r="FO396" s="409"/>
      <c r="FP396" s="409"/>
      <c r="FQ396" s="409"/>
      <c r="FR396" s="409"/>
      <c r="FS396" s="409"/>
      <c r="FT396" s="409"/>
      <c r="FU396" s="409"/>
      <c r="FV396" s="409"/>
      <c r="FW396" s="409"/>
      <c r="FX396" s="409"/>
      <c r="FY396" s="409"/>
      <c r="FZ396" s="409"/>
      <c r="GA396" s="409"/>
      <c r="GB396" s="409"/>
      <c r="GC396" s="409"/>
      <c r="GD396" s="409"/>
      <c r="GE396" s="409"/>
      <c r="GF396" s="409"/>
      <c r="GG396" s="409"/>
      <c r="GH396" s="409"/>
      <c r="GI396" s="409"/>
      <c r="GJ396" s="409"/>
      <c r="GK396" s="409"/>
      <c r="GL396" s="409"/>
      <c r="GM396" s="409"/>
      <c r="GN396" s="409"/>
      <c r="GO396" s="409"/>
      <c r="GP396" s="409"/>
      <c r="GQ396" s="409"/>
      <c r="GR396" s="409"/>
      <c r="GS396" s="409"/>
      <c r="GT396" s="409"/>
      <c r="GU396" s="409"/>
      <c r="GV396" s="409"/>
      <c r="GW396" s="409"/>
      <c r="GX396" s="409"/>
      <c r="GY396" s="409"/>
      <c r="GZ396" s="409"/>
      <c r="HA396" s="409"/>
      <c r="HB396" s="409"/>
      <c r="HC396" s="409"/>
      <c r="HD396" s="409"/>
      <c r="HE396" s="409"/>
      <c r="HF396" s="409"/>
      <c r="HG396" s="409"/>
      <c r="HH396" s="409"/>
      <c r="HI396" s="409"/>
      <c r="HJ396" s="409"/>
      <c r="HK396" s="409"/>
      <c r="HL396" s="409"/>
      <c r="HM396" s="409"/>
      <c r="HN396" s="409"/>
      <c r="HO396" s="409"/>
      <c r="HP396" s="409"/>
      <c r="HQ396" s="409"/>
      <c r="HR396" s="409"/>
      <c r="HS396" s="409"/>
      <c r="HT396" s="409"/>
      <c r="HU396" s="409"/>
      <c r="HV396" s="409"/>
      <c r="HW396" s="409"/>
      <c r="HX396" s="409"/>
      <c r="HY396" s="409"/>
      <c r="HZ396" s="409"/>
      <c r="IA396" s="409"/>
      <c r="IB396" s="409"/>
      <c r="IC396" s="409"/>
      <c r="ID396" s="409"/>
      <c r="IE396" s="409"/>
      <c r="IF396" s="409"/>
      <c r="IG396" s="409"/>
      <c r="IH396" s="409"/>
      <c r="II396" s="409"/>
      <c r="IJ396" s="409"/>
      <c r="IK396" s="409"/>
      <c r="IL396" s="409"/>
      <c r="IM396" s="409"/>
      <c r="IN396" s="409"/>
      <c r="IO396" s="409"/>
      <c r="IP396" s="409"/>
      <c r="IQ396" s="409"/>
      <c r="IR396" s="409"/>
      <c r="IS396" s="409"/>
      <c r="IT396" s="409"/>
      <c r="IU396" s="409"/>
      <c r="IV396" s="409"/>
    </row>
    <row r="397" spans="1:256" s="404" customFormat="1" ht="30">
      <c r="A397" s="65">
        <v>388</v>
      </c>
      <c r="B397" s="301" t="s">
        <v>6049</v>
      </c>
      <c r="C397" s="506" t="s">
        <v>1584</v>
      </c>
      <c r="D397" s="301" t="s">
        <v>310</v>
      </c>
      <c r="E397" s="301" t="s">
        <v>6065</v>
      </c>
      <c r="F397" s="301" t="s">
        <v>316</v>
      </c>
      <c r="G397" s="301" t="s">
        <v>6066</v>
      </c>
      <c r="H397" s="301" t="s">
        <v>6067</v>
      </c>
      <c r="I397" s="507" t="s">
        <v>311</v>
      </c>
      <c r="J397" s="422"/>
      <c r="K397" s="444"/>
      <c r="L397" s="422"/>
      <c r="M397" s="405"/>
      <c r="N397" s="409"/>
      <c r="O397" s="409"/>
      <c r="P397" s="409"/>
      <c r="Q397" s="409"/>
      <c r="R397" s="409"/>
      <c r="S397" s="409"/>
      <c r="T397" s="409"/>
      <c r="U397" s="409"/>
      <c r="V397" s="409"/>
      <c r="W397" s="409"/>
      <c r="X397" s="409"/>
      <c r="Y397" s="409"/>
      <c r="Z397" s="409"/>
      <c r="AA397" s="409"/>
      <c r="AB397" s="409"/>
      <c r="AC397" s="409"/>
      <c r="AD397" s="409"/>
      <c r="AE397" s="409"/>
      <c r="AF397" s="409"/>
      <c r="AG397" s="409"/>
      <c r="AH397" s="409"/>
      <c r="AI397" s="409"/>
      <c r="AJ397" s="409"/>
      <c r="AK397" s="409"/>
      <c r="AL397" s="409"/>
      <c r="AM397" s="409"/>
      <c r="AN397" s="409"/>
      <c r="AO397" s="409"/>
      <c r="AP397" s="409"/>
      <c r="AQ397" s="409"/>
      <c r="AR397" s="409"/>
      <c r="AS397" s="409"/>
      <c r="AT397" s="409"/>
      <c r="AU397" s="409"/>
      <c r="AV397" s="409"/>
      <c r="AW397" s="409"/>
      <c r="AX397" s="409"/>
      <c r="AY397" s="409"/>
      <c r="AZ397" s="409"/>
      <c r="BA397" s="409"/>
      <c r="BB397" s="409"/>
      <c r="BC397" s="409"/>
      <c r="BD397" s="409"/>
      <c r="BE397" s="409"/>
      <c r="BF397" s="409"/>
      <c r="BG397" s="409"/>
      <c r="BH397" s="409"/>
      <c r="BI397" s="409"/>
      <c r="BJ397" s="409"/>
      <c r="BK397" s="409"/>
      <c r="BL397" s="409"/>
      <c r="BM397" s="409"/>
      <c r="BN397" s="409"/>
      <c r="BO397" s="409"/>
      <c r="BP397" s="409"/>
      <c r="BQ397" s="409"/>
      <c r="BR397" s="409"/>
      <c r="BS397" s="409"/>
      <c r="BT397" s="409"/>
      <c r="BU397" s="409"/>
      <c r="BV397" s="409"/>
      <c r="BW397" s="409"/>
      <c r="BX397" s="409"/>
      <c r="BY397" s="409"/>
      <c r="BZ397" s="409"/>
      <c r="CA397" s="409"/>
      <c r="CB397" s="409"/>
      <c r="CC397" s="409"/>
      <c r="CD397" s="409"/>
      <c r="CE397" s="409"/>
      <c r="CF397" s="409"/>
      <c r="CG397" s="409"/>
      <c r="CH397" s="409"/>
      <c r="CI397" s="409"/>
      <c r="CJ397" s="409"/>
      <c r="CK397" s="409"/>
      <c r="CL397" s="409"/>
      <c r="CM397" s="409"/>
      <c r="CN397" s="409"/>
      <c r="CO397" s="409"/>
      <c r="CP397" s="409"/>
      <c r="CQ397" s="409"/>
      <c r="CR397" s="409"/>
      <c r="CS397" s="409"/>
      <c r="CT397" s="409"/>
      <c r="CU397" s="409"/>
      <c r="CV397" s="409"/>
      <c r="CW397" s="409"/>
      <c r="CX397" s="409"/>
      <c r="CY397" s="409"/>
      <c r="CZ397" s="409"/>
      <c r="DA397" s="409"/>
      <c r="DB397" s="409"/>
      <c r="DC397" s="409"/>
      <c r="DD397" s="409"/>
      <c r="DE397" s="409"/>
      <c r="DF397" s="409"/>
      <c r="DG397" s="409"/>
      <c r="DH397" s="409"/>
      <c r="DI397" s="409"/>
      <c r="DJ397" s="409"/>
      <c r="DK397" s="409"/>
      <c r="DL397" s="409"/>
      <c r="DM397" s="409"/>
      <c r="DN397" s="409"/>
      <c r="DO397" s="409"/>
      <c r="DP397" s="409"/>
      <c r="DQ397" s="409"/>
      <c r="DR397" s="409"/>
      <c r="DS397" s="409"/>
      <c r="DT397" s="409"/>
      <c r="DU397" s="409"/>
      <c r="DV397" s="409"/>
      <c r="DW397" s="409"/>
      <c r="DX397" s="409"/>
      <c r="DY397" s="409"/>
      <c r="DZ397" s="409"/>
      <c r="EA397" s="409"/>
      <c r="EB397" s="409"/>
      <c r="EC397" s="409"/>
      <c r="ED397" s="409"/>
      <c r="EE397" s="409"/>
      <c r="EF397" s="409"/>
      <c r="EG397" s="409"/>
      <c r="EH397" s="409"/>
      <c r="EI397" s="409"/>
      <c r="EJ397" s="409"/>
      <c r="EK397" s="409"/>
      <c r="EL397" s="409"/>
      <c r="EM397" s="409"/>
      <c r="EN397" s="409"/>
      <c r="EO397" s="409"/>
      <c r="EP397" s="409"/>
      <c r="EQ397" s="409"/>
      <c r="ER397" s="409"/>
      <c r="ES397" s="409"/>
      <c r="ET397" s="409"/>
      <c r="EU397" s="409"/>
      <c r="EV397" s="409"/>
      <c r="EW397" s="409"/>
      <c r="EX397" s="409"/>
      <c r="EY397" s="409"/>
      <c r="EZ397" s="409"/>
      <c r="FA397" s="409"/>
      <c r="FB397" s="409"/>
      <c r="FC397" s="409"/>
      <c r="FD397" s="409"/>
      <c r="FE397" s="409"/>
      <c r="FF397" s="409"/>
      <c r="FG397" s="409"/>
      <c r="FH397" s="409"/>
      <c r="FI397" s="409"/>
      <c r="FJ397" s="409"/>
      <c r="FK397" s="409"/>
      <c r="FL397" s="409"/>
      <c r="FM397" s="409"/>
      <c r="FN397" s="409"/>
      <c r="FO397" s="409"/>
      <c r="FP397" s="409"/>
      <c r="FQ397" s="409"/>
      <c r="FR397" s="409"/>
      <c r="FS397" s="409"/>
      <c r="FT397" s="409"/>
      <c r="FU397" s="409"/>
      <c r="FV397" s="409"/>
      <c r="FW397" s="409"/>
      <c r="FX397" s="409"/>
      <c r="FY397" s="409"/>
      <c r="FZ397" s="409"/>
      <c r="GA397" s="409"/>
      <c r="GB397" s="409"/>
      <c r="GC397" s="409"/>
      <c r="GD397" s="409"/>
      <c r="GE397" s="409"/>
      <c r="GF397" s="409"/>
      <c r="GG397" s="409"/>
      <c r="GH397" s="409"/>
      <c r="GI397" s="409"/>
      <c r="GJ397" s="409"/>
      <c r="GK397" s="409"/>
      <c r="GL397" s="409"/>
      <c r="GM397" s="409"/>
      <c r="GN397" s="409"/>
      <c r="GO397" s="409"/>
      <c r="GP397" s="409"/>
      <c r="GQ397" s="409"/>
      <c r="GR397" s="409"/>
      <c r="GS397" s="409"/>
      <c r="GT397" s="409"/>
      <c r="GU397" s="409"/>
      <c r="GV397" s="409"/>
      <c r="GW397" s="409"/>
      <c r="GX397" s="409"/>
      <c r="GY397" s="409"/>
      <c r="GZ397" s="409"/>
      <c r="HA397" s="409"/>
      <c r="HB397" s="409"/>
      <c r="HC397" s="409"/>
      <c r="HD397" s="409"/>
      <c r="HE397" s="409"/>
      <c r="HF397" s="409"/>
      <c r="HG397" s="409"/>
      <c r="HH397" s="409"/>
      <c r="HI397" s="409"/>
      <c r="HJ397" s="409"/>
      <c r="HK397" s="409"/>
      <c r="HL397" s="409"/>
      <c r="HM397" s="409"/>
      <c r="HN397" s="409"/>
      <c r="HO397" s="409"/>
      <c r="HP397" s="409"/>
      <c r="HQ397" s="409"/>
      <c r="HR397" s="409"/>
      <c r="HS397" s="409"/>
      <c r="HT397" s="409"/>
      <c r="HU397" s="409"/>
      <c r="HV397" s="409"/>
      <c r="HW397" s="409"/>
      <c r="HX397" s="409"/>
      <c r="HY397" s="409"/>
      <c r="HZ397" s="409"/>
      <c r="IA397" s="409"/>
      <c r="IB397" s="409"/>
      <c r="IC397" s="409"/>
      <c r="ID397" s="409"/>
      <c r="IE397" s="409"/>
      <c r="IF397" s="409"/>
      <c r="IG397" s="409"/>
      <c r="IH397" s="409"/>
      <c r="II397" s="409"/>
      <c r="IJ397" s="409"/>
      <c r="IK397" s="409"/>
      <c r="IL397" s="409"/>
      <c r="IM397" s="409"/>
      <c r="IN397" s="409"/>
      <c r="IO397" s="409"/>
      <c r="IP397" s="409"/>
      <c r="IQ397" s="409"/>
      <c r="IR397" s="409"/>
      <c r="IS397" s="409"/>
      <c r="IT397" s="409"/>
      <c r="IU397" s="409"/>
      <c r="IV397" s="409"/>
    </row>
    <row r="398" spans="1:256" s="404" customFormat="1" ht="30">
      <c r="A398" s="67">
        <v>389</v>
      </c>
      <c r="B398" s="301" t="s">
        <v>6049</v>
      </c>
      <c r="C398" s="506" t="s">
        <v>1584</v>
      </c>
      <c r="D398" s="301" t="s">
        <v>1608</v>
      </c>
      <c r="E398" s="301" t="s">
        <v>6068</v>
      </c>
      <c r="F398" s="301" t="s">
        <v>1646</v>
      </c>
      <c r="G398" s="301" t="s">
        <v>6069</v>
      </c>
      <c r="H398" s="301" t="s">
        <v>6070</v>
      </c>
      <c r="I398" s="507" t="s">
        <v>311</v>
      </c>
      <c r="J398" s="422"/>
      <c r="K398" s="444"/>
      <c r="L398" s="422"/>
      <c r="M398" s="405"/>
      <c r="N398" s="409"/>
      <c r="O398" s="409"/>
      <c r="P398" s="409"/>
      <c r="Q398" s="409"/>
      <c r="R398" s="409"/>
      <c r="S398" s="409"/>
      <c r="T398" s="409"/>
      <c r="U398" s="409"/>
      <c r="V398" s="409"/>
      <c r="W398" s="409"/>
      <c r="X398" s="409"/>
      <c r="Y398" s="409"/>
      <c r="Z398" s="409"/>
      <c r="AA398" s="409"/>
      <c r="AB398" s="409"/>
      <c r="AC398" s="409"/>
      <c r="AD398" s="409"/>
      <c r="AE398" s="409"/>
      <c r="AF398" s="409"/>
      <c r="AG398" s="409"/>
      <c r="AH398" s="409"/>
      <c r="AI398" s="409"/>
      <c r="AJ398" s="409"/>
      <c r="AK398" s="409"/>
      <c r="AL398" s="409"/>
      <c r="AM398" s="409"/>
      <c r="AN398" s="409"/>
      <c r="AO398" s="409"/>
      <c r="AP398" s="409"/>
      <c r="AQ398" s="409"/>
      <c r="AR398" s="409"/>
      <c r="AS398" s="409"/>
      <c r="AT398" s="409"/>
      <c r="AU398" s="409"/>
      <c r="AV398" s="409"/>
      <c r="AW398" s="409"/>
      <c r="AX398" s="409"/>
      <c r="AY398" s="409"/>
      <c r="AZ398" s="409"/>
      <c r="BA398" s="409"/>
      <c r="BB398" s="409"/>
      <c r="BC398" s="409"/>
      <c r="BD398" s="409"/>
      <c r="BE398" s="409"/>
      <c r="BF398" s="409"/>
      <c r="BG398" s="409"/>
      <c r="BH398" s="409"/>
      <c r="BI398" s="409"/>
      <c r="BJ398" s="409"/>
      <c r="BK398" s="409"/>
      <c r="BL398" s="409"/>
      <c r="BM398" s="409"/>
      <c r="BN398" s="409"/>
      <c r="BO398" s="409"/>
      <c r="BP398" s="409"/>
      <c r="BQ398" s="409"/>
      <c r="BR398" s="409"/>
      <c r="BS398" s="409"/>
      <c r="BT398" s="409"/>
      <c r="BU398" s="409"/>
      <c r="BV398" s="409"/>
      <c r="BW398" s="409"/>
      <c r="BX398" s="409"/>
      <c r="BY398" s="409"/>
      <c r="BZ398" s="409"/>
      <c r="CA398" s="409"/>
      <c r="CB398" s="409"/>
      <c r="CC398" s="409"/>
      <c r="CD398" s="409"/>
      <c r="CE398" s="409"/>
      <c r="CF398" s="409"/>
      <c r="CG398" s="409"/>
      <c r="CH398" s="409"/>
      <c r="CI398" s="409"/>
      <c r="CJ398" s="409"/>
      <c r="CK398" s="409"/>
      <c r="CL398" s="409"/>
      <c r="CM398" s="409"/>
      <c r="CN398" s="409"/>
      <c r="CO398" s="409"/>
      <c r="CP398" s="409"/>
      <c r="CQ398" s="409"/>
      <c r="CR398" s="409"/>
      <c r="CS398" s="409"/>
      <c r="CT398" s="409"/>
      <c r="CU398" s="409"/>
      <c r="CV398" s="409"/>
      <c r="CW398" s="409"/>
      <c r="CX398" s="409"/>
      <c r="CY398" s="409"/>
      <c r="CZ398" s="409"/>
      <c r="DA398" s="409"/>
      <c r="DB398" s="409"/>
      <c r="DC398" s="409"/>
      <c r="DD398" s="409"/>
      <c r="DE398" s="409"/>
      <c r="DF398" s="409"/>
      <c r="DG398" s="409"/>
      <c r="DH398" s="409"/>
      <c r="DI398" s="409"/>
      <c r="DJ398" s="409"/>
      <c r="DK398" s="409"/>
      <c r="DL398" s="409"/>
      <c r="DM398" s="409"/>
      <c r="DN398" s="409"/>
      <c r="DO398" s="409"/>
      <c r="DP398" s="409"/>
      <c r="DQ398" s="409"/>
      <c r="DR398" s="409"/>
      <c r="DS398" s="409"/>
      <c r="DT398" s="409"/>
      <c r="DU398" s="409"/>
      <c r="DV398" s="409"/>
      <c r="DW398" s="409"/>
      <c r="DX398" s="409"/>
      <c r="DY398" s="409"/>
      <c r="DZ398" s="409"/>
      <c r="EA398" s="409"/>
      <c r="EB398" s="409"/>
      <c r="EC398" s="409"/>
      <c r="ED398" s="409"/>
      <c r="EE398" s="409"/>
      <c r="EF398" s="409"/>
      <c r="EG398" s="409"/>
      <c r="EH398" s="409"/>
      <c r="EI398" s="409"/>
      <c r="EJ398" s="409"/>
      <c r="EK398" s="409"/>
      <c r="EL398" s="409"/>
      <c r="EM398" s="409"/>
      <c r="EN398" s="409"/>
      <c r="EO398" s="409"/>
      <c r="EP398" s="409"/>
      <c r="EQ398" s="409"/>
      <c r="ER398" s="409"/>
      <c r="ES398" s="409"/>
      <c r="ET398" s="409"/>
      <c r="EU398" s="409"/>
      <c r="EV398" s="409"/>
      <c r="EW398" s="409"/>
      <c r="EX398" s="409"/>
      <c r="EY398" s="409"/>
      <c r="EZ398" s="409"/>
      <c r="FA398" s="409"/>
      <c r="FB398" s="409"/>
      <c r="FC398" s="409"/>
      <c r="FD398" s="409"/>
      <c r="FE398" s="409"/>
      <c r="FF398" s="409"/>
      <c r="FG398" s="409"/>
      <c r="FH398" s="409"/>
      <c r="FI398" s="409"/>
      <c r="FJ398" s="409"/>
      <c r="FK398" s="409"/>
      <c r="FL398" s="409"/>
      <c r="FM398" s="409"/>
      <c r="FN398" s="409"/>
      <c r="FO398" s="409"/>
      <c r="FP398" s="409"/>
      <c r="FQ398" s="409"/>
      <c r="FR398" s="409"/>
      <c r="FS398" s="409"/>
      <c r="FT398" s="409"/>
      <c r="FU398" s="409"/>
      <c r="FV398" s="409"/>
      <c r="FW398" s="409"/>
      <c r="FX398" s="409"/>
      <c r="FY398" s="409"/>
      <c r="FZ398" s="409"/>
      <c r="GA398" s="409"/>
      <c r="GB398" s="409"/>
      <c r="GC398" s="409"/>
      <c r="GD398" s="409"/>
      <c r="GE398" s="409"/>
      <c r="GF398" s="409"/>
      <c r="GG398" s="409"/>
      <c r="GH398" s="409"/>
      <c r="GI398" s="409"/>
      <c r="GJ398" s="409"/>
      <c r="GK398" s="409"/>
      <c r="GL398" s="409"/>
      <c r="GM398" s="409"/>
      <c r="GN398" s="409"/>
      <c r="GO398" s="409"/>
      <c r="GP398" s="409"/>
      <c r="GQ398" s="409"/>
      <c r="GR398" s="409"/>
      <c r="GS398" s="409"/>
      <c r="GT398" s="409"/>
      <c r="GU398" s="409"/>
      <c r="GV398" s="409"/>
      <c r="GW398" s="409"/>
      <c r="GX398" s="409"/>
      <c r="GY398" s="409"/>
      <c r="GZ398" s="409"/>
      <c r="HA398" s="409"/>
      <c r="HB398" s="409"/>
      <c r="HC398" s="409"/>
      <c r="HD398" s="409"/>
      <c r="HE398" s="409"/>
      <c r="HF398" s="409"/>
      <c r="HG398" s="409"/>
      <c r="HH398" s="409"/>
      <c r="HI398" s="409"/>
      <c r="HJ398" s="409"/>
      <c r="HK398" s="409"/>
      <c r="HL398" s="409"/>
      <c r="HM398" s="409"/>
      <c r="HN398" s="409"/>
      <c r="HO398" s="409"/>
      <c r="HP398" s="409"/>
      <c r="HQ398" s="409"/>
      <c r="HR398" s="409"/>
      <c r="HS398" s="409"/>
      <c r="HT398" s="409"/>
      <c r="HU398" s="409"/>
      <c r="HV398" s="409"/>
      <c r="HW398" s="409"/>
      <c r="HX398" s="409"/>
      <c r="HY398" s="409"/>
      <c r="HZ398" s="409"/>
      <c r="IA398" s="409"/>
      <c r="IB398" s="409"/>
      <c r="IC398" s="409"/>
      <c r="ID398" s="409"/>
      <c r="IE398" s="409"/>
      <c r="IF398" s="409"/>
      <c r="IG398" s="409"/>
      <c r="IH398" s="409"/>
      <c r="II398" s="409"/>
      <c r="IJ398" s="409"/>
      <c r="IK398" s="409"/>
      <c r="IL398" s="409"/>
      <c r="IM398" s="409"/>
      <c r="IN398" s="409"/>
      <c r="IO398" s="409"/>
      <c r="IP398" s="409"/>
      <c r="IQ398" s="409"/>
      <c r="IR398" s="409"/>
      <c r="IS398" s="409"/>
      <c r="IT398" s="409"/>
      <c r="IU398" s="409"/>
      <c r="IV398" s="409"/>
    </row>
    <row r="399" spans="1:256" s="404" customFormat="1" ht="30">
      <c r="A399" s="65">
        <v>390</v>
      </c>
      <c r="B399" s="301" t="s">
        <v>6049</v>
      </c>
      <c r="C399" s="506" t="s">
        <v>1584</v>
      </c>
      <c r="D399" s="301" t="s">
        <v>317</v>
      </c>
      <c r="E399" s="301" t="s">
        <v>6071</v>
      </c>
      <c r="F399" s="301" t="s">
        <v>318</v>
      </c>
      <c r="G399" s="301" t="s">
        <v>6072</v>
      </c>
      <c r="H399" s="301" t="s">
        <v>6073</v>
      </c>
      <c r="I399" s="507" t="s">
        <v>311</v>
      </c>
      <c r="J399" s="422"/>
      <c r="K399" s="444"/>
      <c r="L399" s="422"/>
      <c r="M399" s="405"/>
      <c r="N399" s="409"/>
      <c r="O399" s="409"/>
      <c r="P399" s="409"/>
      <c r="Q399" s="409"/>
      <c r="R399" s="409"/>
      <c r="S399" s="409"/>
      <c r="T399" s="409"/>
      <c r="U399" s="409"/>
      <c r="V399" s="409"/>
      <c r="W399" s="409"/>
      <c r="X399" s="409"/>
      <c r="Y399" s="409"/>
      <c r="Z399" s="409"/>
      <c r="AA399" s="409"/>
      <c r="AB399" s="409"/>
      <c r="AC399" s="409"/>
      <c r="AD399" s="409"/>
      <c r="AE399" s="409"/>
      <c r="AF399" s="409"/>
      <c r="AG399" s="409"/>
      <c r="AH399" s="409"/>
      <c r="AI399" s="409"/>
      <c r="AJ399" s="409"/>
      <c r="AK399" s="409"/>
      <c r="AL399" s="409"/>
      <c r="AM399" s="409"/>
      <c r="AN399" s="409"/>
      <c r="AO399" s="409"/>
      <c r="AP399" s="409"/>
      <c r="AQ399" s="409"/>
      <c r="AR399" s="409"/>
      <c r="AS399" s="409"/>
      <c r="AT399" s="409"/>
      <c r="AU399" s="409"/>
      <c r="AV399" s="409"/>
      <c r="AW399" s="409"/>
      <c r="AX399" s="409"/>
      <c r="AY399" s="409"/>
      <c r="AZ399" s="409"/>
      <c r="BA399" s="409"/>
      <c r="BB399" s="409"/>
      <c r="BC399" s="409"/>
      <c r="BD399" s="409"/>
      <c r="BE399" s="409"/>
      <c r="BF399" s="409"/>
      <c r="BG399" s="409"/>
      <c r="BH399" s="409"/>
      <c r="BI399" s="409"/>
      <c r="BJ399" s="409"/>
      <c r="BK399" s="409"/>
      <c r="BL399" s="409"/>
      <c r="BM399" s="409"/>
      <c r="BN399" s="409"/>
      <c r="BO399" s="409"/>
      <c r="BP399" s="409"/>
      <c r="BQ399" s="409"/>
      <c r="BR399" s="409"/>
      <c r="BS399" s="409"/>
      <c r="BT399" s="409"/>
      <c r="BU399" s="409"/>
      <c r="BV399" s="409"/>
      <c r="BW399" s="409"/>
      <c r="BX399" s="409"/>
      <c r="BY399" s="409"/>
      <c r="BZ399" s="409"/>
      <c r="CA399" s="409"/>
      <c r="CB399" s="409"/>
      <c r="CC399" s="409"/>
      <c r="CD399" s="409"/>
      <c r="CE399" s="409"/>
      <c r="CF399" s="409"/>
      <c r="CG399" s="409"/>
      <c r="CH399" s="409"/>
      <c r="CI399" s="409"/>
      <c r="CJ399" s="409"/>
      <c r="CK399" s="409"/>
      <c r="CL399" s="409"/>
      <c r="CM399" s="409"/>
      <c r="CN399" s="409"/>
      <c r="CO399" s="409"/>
      <c r="CP399" s="409"/>
      <c r="CQ399" s="409"/>
      <c r="CR399" s="409"/>
      <c r="CS399" s="409"/>
      <c r="CT399" s="409"/>
      <c r="CU399" s="409"/>
      <c r="CV399" s="409"/>
      <c r="CW399" s="409"/>
      <c r="CX399" s="409"/>
      <c r="CY399" s="409"/>
      <c r="CZ399" s="409"/>
      <c r="DA399" s="409"/>
      <c r="DB399" s="409"/>
      <c r="DC399" s="409"/>
      <c r="DD399" s="409"/>
      <c r="DE399" s="409"/>
      <c r="DF399" s="409"/>
      <c r="DG399" s="409"/>
      <c r="DH399" s="409"/>
      <c r="DI399" s="409"/>
      <c r="DJ399" s="409"/>
      <c r="DK399" s="409"/>
      <c r="DL399" s="409"/>
      <c r="DM399" s="409"/>
      <c r="DN399" s="409"/>
      <c r="DO399" s="409"/>
      <c r="DP399" s="409"/>
      <c r="DQ399" s="409"/>
      <c r="DR399" s="409"/>
      <c r="DS399" s="409"/>
      <c r="DT399" s="409"/>
      <c r="DU399" s="409"/>
      <c r="DV399" s="409"/>
      <c r="DW399" s="409"/>
      <c r="DX399" s="409"/>
      <c r="DY399" s="409"/>
      <c r="DZ399" s="409"/>
      <c r="EA399" s="409"/>
      <c r="EB399" s="409"/>
      <c r="EC399" s="409"/>
      <c r="ED399" s="409"/>
      <c r="EE399" s="409"/>
      <c r="EF399" s="409"/>
      <c r="EG399" s="409"/>
      <c r="EH399" s="409"/>
      <c r="EI399" s="409"/>
      <c r="EJ399" s="409"/>
      <c r="EK399" s="409"/>
      <c r="EL399" s="409"/>
      <c r="EM399" s="409"/>
      <c r="EN399" s="409"/>
      <c r="EO399" s="409"/>
      <c r="EP399" s="409"/>
      <c r="EQ399" s="409"/>
      <c r="ER399" s="409"/>
      <c r="ES399" s="409"/>
      <c r="ET399" s="409"/>
      <c r="EU399" s="409"/>
      <c r="EV399" s="409"/>
      <c r="EW399" s="409"/>
      <c r="EX399" s="409"/>
      <c r="EY399" s="409"/>
      <c r="EZ399" s="409"/>
      <c r="FA399" s="409"/>
      <c r="FB399" s="409"/>
      <c r="FC399" s="409"/>
      <c r="FD399" s="409"/>
      <c r="FE399" s="409"/>
      <c r="FF399" s="409"/>
      <c r="FG399" s="409"/>
      <c r="FH399" s="409"/>
      <c r="FI399" s="409"/>
      <c r="FJ399" s="409"/>
      <c r="FK399" s="409"/>
      <c r="FL399" s="409"/>
      <c r="FM399" s="409"/>
      <c r="FN399" s="409"/>
      <c r="FO399" s="409"/>
      <c r="FP399" s="409"/>
      <c r="FQ399" s="409"/>
      <c r="FR399" s="409"/>
      <c r="FS399" s="409"/>
      <c r="FT399" s="409"/>
      <c r="FU399" s="409"/>
      <c r="FV399" s="409"/>
      <c r="FW399" s="409"/>
      <c r="FX399" s="409"/>
      <c r="FY399" s="409"/>
      <c r="FZ399" s="409"/>
      <c r="GA399" s="409"/>
      <c r="GB399" s="409"/>
      <c r="GC399" s="409"/>
      <c r="GD399" s="409"/>
      <c r="GE399" s="409"/>
      <c r="GF399" s="409"/>
      <c r="GG399" s="409"/>
      <c r="GH399" s="409"/>
      <c r="GI399" s="409"/>
      <c r="GJ399" s="409"/>
      <c r="GK399" s="409"/>
      <c r="GL399" s="409"/>
      <c r="GM399" s="409"/>
      <c r="GN399" s="409"/>
      <c r="GO399" s="409"/>
      <c r="GP399" s="409"/>
      <c r="GQ399" s="409"/>
      <c r="GR399" s="409"/>
      <c r="GS399" s="409"/>
      <c r="GT399" s="409"/>
      <c r="GU399" s="409"/>
      <c r="GV399" s="409"/>
      <c r="GW399" s="409"/>
      <c r="GX399" s="409"/>
      <c r="GY399" s="409"/>
      <c r="GZ399" s="409"/>
      <c r="HA399" s="409"/>
      <c r="HB399" s="409"/>
      <c r="HC399" s="409"/>
      <c r="HD399" s="409"/>
      <c r="HE399" s="409"/>
      <c r="HF399" s="409"/>
      <c r="HG399" s="409"/>
      <c r="HH399" s="409"/>
      <c r="HI399" s="409"/>
      <c r="HJ399" s="409"/>
      <c r="HK399" s="409"/>
      <c r="HL399" s="409"/>
      <c r="HM399" s="409"/>
      <c r="HN399" s="409"/>
      <c r="HO399" s="409"/>
      <c r="HP399" s="409"/>
      <c r="HQ399" s="409"/>
      <c r="HR399" s="409"/>
      <c r="HS399" s="409"/>
      <c r="HT399" s="409"/>
      <c r="HU399" s="409"/>
      <c r="HV399" s="409"/>
      <c r="HW399" s="409"/>
      <c r="HX399" s="409"/>
      <c r="HY399" s="409"/>
      <c r="HZ399" s="409"/>
      <c r="IA399" s="409"/>
      <c r="IB399" s="409"/>
      <c r="IC399" s="409"/>
      <c r="ID399" s="409"/>
      <c r="IE399" s="409"/>
      <c r="IF399" s="409"/>
      <c r="IG399" s="409"/>
      <c r="IH399" s="409"/>
      <c r="II399" s="409"/>
      <c r="IJ399" s="409"/>
      <c r="IK399" s="409"/>
      <c r="IL399" s="409"/>
      <c r="IM399" s="409"/>
      <c r="IN399" s="409"/>
      <c r="IO399" s="409"/>
      <c r="IP399" s="409"/>
      <c r="IQ399" s="409"/>
      <c r="IR399" s="409"/>
      <c r="IS399" s="409"/>
      <c r="IT399" s="409"/>
      <c r="IU399" s="409"/>
      <c r="IV399" s="409"/>
    </row>
    <row r="400" spans="1:256" s="404" customFormat="1" ht="30">
      <c r="A400" s="67">
        <v>391</v>
      </c>
      <c r="B400" s="301" t="s">
        <v>6049</v>
      </c>
      <c r="C400" s="506" t="s">
        <v>1584</v>
      </c>
      <c r="D400" s="301" t="s">
        <v>314</v>
      </c>
      <c r="E400" s="301" t="s">
        <v>6074</v>
      </c>
      <c r="F400" s="301" t="s">
        <v>1646</v>
      </c>
      <c r="G400" s="301" t="s">
        <v>6075</v>
      </c>
      <c r="H400" s="301" t="s">
        <v>6076</v>
      </c>
      <c r="I400" s="507" t="s">
        <v>311</v>
      </c>
      <c r="J400" s="422"/>
      <c r="K400" s="444"/>
      <c r="L400" s="422"/>
      <c r="M400" s="405"/>
      <c r="N400" s="409"/>
      <c r="O400" s="409"/>
      <c r="P400" s="409"/>
      <c r="Q400" s="409"/>
      <c r="R400" s="409"/>
      <c r="S400" s="409"/>
      <c r="T400" s="409"/>
      <c r="U400" s="409"/>
      <c r="V400" s="409"/>
      <c r="W400" s="409"/>
      <c r="X400" s="409"/>
      <c r="Y400" s="409"/>
      <c r="Z400" s="409"/>
      <c r="AA400" s="409"/>
      <c r="AB400" s="409"/>
      <c r="AC400" s="409"/>
      <c r="AD400" s="409"/>
      <c r="AE400" s="409"/>
      <c r="AF400" s="409"/>
      <c r="AG400" s="409"/>
      <c r="AH400" s="409"/>
      <c r="AI400" s="409"/>
      <c r="AJ400" s="409"/>
      <c r="AK400" s="409"/>
      <c r="AL400" s="409"/>
      <c r="AM400" s="409"/>
      <c r="AN400" s="409"/>
      <c r="AO400" s="409"/>
      <c r="AP400" s="409"/>
      <c r="AQ400" s="409"/>
      <c r="AR400" s="409"/>
      <c r="AS400" s="409"/>
      <c r="AT400" s="409"/>
      <c r="AU400" s="409"/>
      <c r="AV400" s="409"/>
      <c r="AW400" s="409"/>
      <c r="AX400" s="409"/>
      <c r="AY400" s="409"/>
      <c r="AZ400" s="409"/>
      <c r="BA400" s="409"/>
      <c r="BB400" s="409"/>
      <c r="BC400" s="409"/>
      <c r="BD400" s="409"/>
      <c r="BE400" s="409"/>
      <c r="BF400" s="409"/>
      <c r="BG400" s="409"/>
      <c r="BH400" s="409"/>
      <c r="BI400" s="409"/>
      <c r="BJ400" s="409"/>
      <c r="BK400" s="409"/>
      <c r="BL400" s="409"/>
      <c r="BM400" s="409"/>
      <c r="BN400" s="409"/>
      <c r="BO400" s="409"/>
      <c r="BP400" s="409"/>
      <c r="BQ400" s="409"/>
      <c r="BR400" s="409"/>
      <c r="BS400" s="409"/>
      <c r="BT400" s="409"/>
      <c r="BU400" s="409"/>
      <c r="BV400" s="409"/>
      <c r="BW400" s="409"/>
      <c r="BX400" s="409"/>
      <c r="BY400" s="409"/>
      <c r="BZ400" s="409"/>
      <c r="CA400" s="409"/>
      <c r="CB400" s="409"/>
      <c r="CC400" s="409"/>
      <c r="CD400" s="409"/>
      <c r="CE400" s="409"/>
      <c r="CF400" s="409"/>
      <c r="CG400" s="409"/>
      <c r="CH400" s="409"/>
      <c r="CI400" s="409"/>
      <c r="CJ400" s="409"/>
      <c r="CK400" s="409"/>
      <c r="CL400" s="409"/>
      <c r="CM400" s="409"/>
      <c r="CN400" s="409"/>
      <c r="CO400" s="409"/>
      <c r="CP400" s="409"/>
      <c r="CQ400" s="409"/>
      <c r="CR400" s="409"/>
      <c r="CS400" s="409"/>
      <c r="CT400" s="409"/>
      <c r="CU400" s="409"/>
      <c r="CV400" s="409"/>
      <c r="CW400" s="409"/>
      <c r="CX400" s="409"/>
      <c r="CY400" s="409"/>
      <c r="CZ400" s="409"/>
      <c r="DA400" s="409"/>
      <c r="DB400" s="409"/>
      <c r="DC400" s="409"/>
      <c r="DD400" s="409"/>
      <c r="DE400" s="409"/>
      <c r="DF400" s="409"/>
      <c r="DG400" s="409"/>
      <c r="DH400" s="409"/>
      <c r="DI400" s="409"/>
      <c r="DJ400" s="409"/>
      <c r="DK400" s="409"/>
      <c r="DL400" s="409"/>
      <c r="DM400" s="409"/>
      <c r="DN400" s="409"/>
      <c r="DO400" s="409"/>
      <c r="DP400" s="409"/>
      <c r="DQ400" s="409"/>
      <c r="DR400" s="409"/>
      <c r="DS400" s="409"/>
      <c r="DT400" s="409"/>
      <c r="DU400" s="409"/>
      <c r="DV400" s="409"/>
      <c r="DW400" s="409"/>
      <c r="DX400" s="409"/>
      <c r="DY400" s="409"/>
      <c r="DZ400" s="409"/>
      <c r="EA400" s="409"/>
      <c r="EB400" s="409"/>
      <c r="EC400" s="409"/>
      <c r="ED400" s="409"/>
      <c r="EE400" s="409"/>
      <c r="EF400" s="409"/>
      <c r="EG400" s="409"/>
      <c r="EH400" s="409"/>
      <c r="EI400" s="409"/>
      <c r="EJ400" s="409"/>
      <c r="EK400" s="409"/>
      <c r="EL400" s="409"/>
      <c r="EM400" s="409"/>
      <c r="EN400" s="409"/>
      <c r="EO400" s="409"/>
      <c r="EP400" s="409"/>
      <c r="EQ400" s="409"/>
      <c r="ER400" s="409"/>
      <c r="ES400" s="409"/>
      <c r="ET400" s="409"/>
      <c r="EU400" s="409"/>
      <c r="EV400" s="409"/>
      <c r="EW400" s="409"/>
      <c r="EX400" s="409"/>
      <c r="EY400" s="409"/>
      <c r="EZ400" s="409"/>
      <c r="FA400" s="409"/>
      <c r="FB400" s="409"/>
      <c r="FC400" s="409"/>
      <c r="FD400" s="409"/>
      <c r="FE400" s="409"/>
      <c r="FF400" s="409"/>
      <c r="FG400" s="409"/>
      <c r="FH400" s="409"/>
      <c r="FI400" s="409"/>
      <c r="FJ400" s="409"/>
      <c r="FK400" s="409"/>
      <c r="FL400" s="409"/>
      <c r="FM400" s="409"/>
      <c r="FN400" s="409"/>
      <c r="FO400" s="409"/>
      <c r="FP400" s="409"/>
      <c r="FQ400" s="409"/>
      <c r="FR400" s="409"/>
      <c r="FS400" s="409"/>
      <c r="FT400" s="409"/>
      <c r="FU400" s="409"/>
      <c r="FV400" s="409"/>
      <c r="FW400" s="409"/>
      <c r="FX400" s="409"/>
      <c r="FY400" s="409"/>
      <c r="FZ400" s="409"/>
      <c r="GA400" s="409"/>
      <c r="GB400" s="409"/>
      <c r="GC400" s="409"/>
      <c r="GD400" s="409"/>
      <c r="GE400" s="409"/>
      <c r="GF400" s="409"/>
      <c r="GG400" s="409"/>
      <c r="GH400" s="409"/>
      <c r="GI400" s="409"/>
      <c r="GJ400" s="409"/>
      <c r="GK400" s="409"/>
      <c r="GL400" s="409"/>
      <c r="GM400" s="409"/>
      <c r="GN400" s="409"/>
      <c r="GO400" s="409"/>
      <c r="GP400" s="409"/>
      <c r="GQ400" s="409"/>
      <c r="GR400" s="409"/>
      <c r="GS400" s="409"/>
      <c r="GT400" s="409"/>
      <c r="GU400" s="409"/>
      <c r="GV400" s="409"/>
      <c r="GW400" s="409"/>
      <c r="GX400" s="409"/>
      <c r="GY400" s="409"/>
      <c r="GZ400" s="409"/>
      <c r="HA400" s="409"/>
      <c r="HB400" s="409"/>
      <c r="HC400" s="409"/>
      <c r="HD400" s="409"/>
      <c r="HE400" s="409"/>
      <c r="HF400" s="409"/>
      <c r="HG400" s="409"/>
      <c r="HH400" s="409"/>
      <c r="HI400" s="409"/>
      <c r="HJ400" s="409"/>
      <c r="HK400" s="409"/>
      <c r="HL400" s="409"/>
      <c r="HM400" s="409"/>
      <c r="HN400" s="409"/>
      <c r="HO400" s="409"/>
      <c r="HP400" s="409"/>
      <c r="HQ400" s="409"/>
      <c r="HR400" s="409"/>
      <c r="HS400" s="409"/>
      <c r="HT400" s="409"/>
      <c r="HU400" s="409"/>
      <c r="HV400" s="409"/>
      <c r="HW400" s="409"/>
      <c r="HX400" s="409"/>
      <c r="HY400" s="409"/>
      <c r="HZ400" s="409"/>
      <c r="IA400" s="409"/>
      <c r="IB400" s="409"/>
      <c r="IC400" s="409"/>
      <c r="ID400" s="409"/>
      <c r="IE400" s="409"/>
      <c r="IF400" s="409"/>
      <c r="IG400" s="409"/>
      <c r="IH400" s="409"/>
      <c r="II400" s="409"/>
      <c r="IJ400" s="409"/>
      <c r="IK400" s="409"/>
      <c r="IL400" s="409"/>
      <c r="IM400" s="409"/>
      <c r="IN400" s="409"/>
      <c r="IO400" s="409"/>
      <c r="IP400" s="409"/>
      <c r="IQ400" s="409"/>
      <c r="IR400" s="409"/>
      <c r="IS400" s="409"/>
      <c r="IT400" s="409"/>
      <c r="IU400" s="409"/>
      <c r="IV400" s="409"/>
    </row>
    <row r="401" spans="1:256" s="404" customFormat="1" ht="30">
      <c r="A401" s="67">
        <v>392</v>
      </c>
      <c r="B401" s="301" t="s">
        <v>6049</v>
      </c>
      <c r="C401" s="506" t="s">
        <v>1584</v>
      </c>
      <c r="D401" s="301" t="s">
        <v>317</v>
      </c>
      <c r="E401" s="301" t="s">
        <v>319</v>
      </c>
      <c r="F401" s="301" t="s">
        <v>320</v>
      </c>
      <c r="G401" s="301" t="s">
        <v>6077</v>
      </c>
      <c r="H401" s="301" t="s">
        <v>6078</v>
      </c>
      <c r="I401" s="507" t="s">
        <v>1595</v>
      </c>
      <c r="J401" s="422"/>
      <c r="K401" s="444"/>
      <c r="L401" s="422"/>
      <c r="M401" s="405"/>
      <c r="N401" s="409"/>
      <c r="O401" s="409"/>
      <c r="P401" s="409"/>
      <c r="Q401" s="409"/>
      <c r="R401" s="409"/>
      <c r="S401" s="409"/>
      <c r="T401" s="409"/>
      <c r="U401" s="409"/>
      <c r="V401" s="409"/>
      <c r="W401" s="409"/>
      <c r="X401" s="409"/>
      <c r="Y401" s="409"/>
      <c r="Z401" s="409"/>
      <c r="AA401" s="409"/>
      <c r="AB401" s="409"/>
      <c r="AC401" s="409"/>
      <c r="AD401" s="409"/>
      <c r="AE401" s="409"/>
      <c r="AF401" s="409"/>
      <c r="AG401" s="409"/>
      <c r="AH401" s="409"/>
      <c r="AI401" s="409"/>
      <c r="AJ401" s="409"/>
      <c r="AK401" s="409"/>
      <c r="AL401" s="409"/>
      <c r="AM401" s="409"/>
      <c r="AN401" s="409"/>
      <c r="AO401" s="409"/>
      <c r="AP401" s="409"/>
      <c r="AQ401" s="409"/>
      <c r="AR401" s="409"/>
      <c r="AS401" s="409"/>
      <c r="AT401" s="409"/>
      <c r="AU401" s="409"/>
      <c r="AV401" s="409"/>
      <c r="AW401" s="409"/>
      <c r="AX401" s="409"/>
      <c r="AY401" s="409"/>
      <c r="AZ401" s="409"/>
      <c r="BA401" s="409"/>
      <c r="BB401" s="409"/>
      <c r="BC401" s="409"/>
      <c r="BD401" s="409"/>
      <c r="BE401" s="409"/>
      <c r="BF401" s="409"/>
      <c r="BG401" s="409"/>
      <c r="BH401" s="409"/>
      <c r="BI401" s="409"/>
      <c r="BJ401" s="409"/>
      <c r="BK401" s="409"/>
      <c r="BL401" s="409"/>
      <c r="BM401" s="409"/>
      <c r="BN401" s="409"/>
      <c r="BO401" s="409"/>
      <c r="BP401" s="409"/>
      <c r="BQ401" s="409"/>
      <c r="BR401" s="409"/>
      <c r="BS401" s="409"/>
      <c r="BT401" s="409"/>
      <c r="BU401" s="409"/>
      <c r="BV401" s="409"/>
      <c r="BW401" s="409"/>
      <c r="BX401" s="409"/>
      <c r="BY401" s="409"/>
      <c r="BZ401" s="409"/>
      <c r="CA401" s="409"/>
      <c r="CB401" s="409"/>
      <c r="CC401" s="409"/>
      <c r="CD401" s="409"/>
      <c r="CE401" s="409"/>
      <c r="CF401" s="409"/>
      <c r="CG401" s="409"/>
      <c r="CH401" s="409"/>
      <c r="CI401" s="409"/>
      <c r="CJ401" s="409"/>
      <c r="CK401" s="409"/>
      <c r="CL401" s="409"/>
      <c r="CM401" s="409"/>
      <c r="CN401" s="409"/>
      <c r="CO401" s="409"/>
      <c r="CP401" s="409"/>
      <c r="CQ401" s="409"/>
      <c r="CR401" s="409"/>
      <c r="CS401" s="409"/>
      <c r="CT401" s="409"/>
      <c r="CU401" s="409"/>
      <c r="CV401" s="409"/>
      <c r="CW401" s="409"/>
      <c r="CX401" s="409"/>
      <c r="CY401" s="409"/>
      <c r="CZ401" s="409"/>
      <c r="DA401" s="409"/>
      <c r="DB401" s="409"/>
      <c r="DC401" s="409"/>
      <c r="DD401" s="409"/>
      <c r="DE401" s="409"/>
      <c r="DF401" s="409"/>
      <c r="DG401" s="409"/>
      <c r="DH401" s="409"/>
      <c r="DI401" s="409"/>
      <c r="DJ401" s="409"/>
      <c r="DK401" s="409"/>
      <c r="DL401" s="409"/>
      <c r="DM401" s="409"/>
      <c r="DN401" s="409"/>
      <c r="DO401" s="409"/>
      <c r="DP401" s="409"/>
      <c r="DQ401" s="409"/>
      <c r="DR401" s="409"/>
      <c r="DS401" s="409"/>
      <c r="DT401" s="409"/>
      <c r="DU401" s="409"/>
      <c r="DV401" s="409"/>
      <c r="DW401" s="409"/>
      <c r="DX401" s="409"/>
      <c r="DY401" s="409"/>
      <c r="DZ401" s="409"/>
      <c r="EA401" s="409"/>
      <c r="EB401" s="409"/>
      <c r="EC401" s="409"/>
      <c r="ED401" s="409"/>
      <c r="EE401" s="409"/>
      <c r="EF401" s="409"/>
      <c r="EG401" s="409"/>
      <c r="EH401" s="409"/>
      <c r="EI401" s="409"/>
      <c r="EJ401" s="409"/>
      <c r="EK401" s="409"/>
      <c r="EL401" s="409"/>
      <c r="EM401" s="409"/>
      <c r="EN401" s="409"/>
      <c r="EO401" s="409"/>
      <c r="EP401" s="409"/>
      <c r="EQ401" s="409"/>
      <c r="ER401" s="409"/>
      <c r="ES401" s="409"/>
      <c r="ET401" s="409"/>
      <c r="EU401" s="409"/>
      <c r="EV401" s="409"/>
      <c r="EW401" s="409"/>
      <c r="EX401" s="409"/>
      <c r="EY401" s="409"/>
      <c r="EZ401" s="409"/>
      <c r="FA401" s="409"/>
      <c r="FB401" s="409"/>
      <c r="FC401" s="409"/>
      <c r="FD401" s="409"/>
      <c r="FE401" s="409"/>
      <c r="FF401" s="409"/>
      <c r="FG401" s="409"/>
      <c r="FH401" s="409"/>
      <c r="FI401" s="409"/>
      <c r="FJ401" s="409"/>
      <c r="FK401" s="409"/>
      <c r="FL401" s="409"/>
      <c r="FM401" s="409"/>
      <c r="FN401" s="409"/>
      <c r="FO401" s="409"/>
      <c r="FP401" s="409"/>
      <c r="FQ401" s="409"/>
      <c r="FR401" s="409"/>
      <c r="FS401" s="409"/>
      <c r="FT401" s="409"/>
      <c r="FU401" s="409"/>
      <c r="FV401" s="409"/>
      <c r="FW401" s="409"/>
      <c r="FX401" s="409"/>
      <c r="FY401" s="409"/>
      <c r="FZ401" s="409"/>
      <c r="GA401" s="409"/>
      <c r="GB401" s="409"/>
      <c r="GC401" s="409"/>
      <c r="GD401" s="409"/>
      <c r="GE401" s="409"/>
      <c r="GF401" s="409"/>
      <c r="GG401" s="409"/>
      <c r="GH401" s="409"/>
      <c r="GI401" s="409"/>
      <c r="GJ401" s="409"/>
      <c r="GK401" s="409"/>
      <c r="GL401" s="409"/>
      <c r="GM401" s="409"/>
      <c r="GN401" s="409"/>
      <c r="GO401" s="409"/>
      <c r="GP401" s="409"/>
      <c r="GQ401" s="409"/>
      <c r="GR401" s="409"/>
      <c r="GS401" s="409"/>
      <c r="GT401" s="409"/>
      <c r="GU401" s="409"/>
      <c r="GV401" s="409"/>
      <c r="GW401" s="409"/>
      <c r="GX401" s="409"/>
      <c r="GY401" s="409"/>
      <c r="GZ401" s="409"/>
      <c r="HA401" s="409"/>
      <c r="HB401" s="409"/>
      <c r="HC401" s="409"/>
      <c r="HD401" s="409"/>
      <c r="HE401" s="409"/>
      <c r="HF401" s="409"/>
      <c r="HG401" s="409"/>
      <c r="HH401" s="409"/>
      <c r="HI401" s="409"/>
      <c r="HJ401" s="409"/>
      <c r="HK401" s="409"/>
      <c r="HL401" s="409"/>
      <c r="HM401" s="409"/>
      <c r="HN401" s="409"/>
      <c r="HO401" s="409"/>
      <c r="HP401" s="409"/>
      <c r="HQ401" s="409"/>
      <c r="HR401" s="409"/>
      <c r="HS401" s="409"/>
      <c r="HT401" s="409"/>
      <c r="HU401" s="409"/>
      <c r="HV401" s="409"/>
      <c r="HW401" s="409"/>
      <c r="HX401" s="409"/>
      <c r="HY401" s="409"/>
      <c r="HZ401" s="409"/>
      <c r="IA401" s="409"/>
      <c r="IB401" s="409"/>
      <c r="IC401" s="409"/>
      <c r="ID401" s="409"/>
      <c r="IE401" s="409"/>
      <c r="IF401" s="409"/>
      <c r="IG401" s="409"/>
      <c r="IH401" s="409"/>
      <c r="II401" s="409"/>
      <c r="IJ401" s="409"/>
      <c r="IK401" s="409"/>
      <c r="IL401" s="409"/>
      <c r="IM401" s="409"/>
      <c r="IN401" s="409"/>
      <c r="IO401" s="409"/>
      <c r="IP401" s="409"/>
      <c r="IQ401" s="409"/>
      <c r="IR401" s="409"/>
      <c r="IS401" s="409"/>
      <c r="IT401" s="409"/>
      <c r="IU401" s="409"/>
      <c r="IV401" s="409"/>
    </row>
    <row r="402" spans="1:256" s="404" customFormat="1" ht="30">
      <c r="A402" s="65">
        <v>393</v>
      </c>
      <c r="B402" s="301" t="s">
        <v>6049</v>
      </c>
      <c r="C402" s="506" t="s">
        <v>1584</v>
      </c>
      <c r="D402" s="301" t="s">
        <v>317</v>
      </c>
      <c r="E402" s="301" t="s">
        <v>6079</v>
      </c>
      <c r="F402" s="301" t="s">
        <v>321</v>
      </c>
      <c r="G402" s="301" t="s">
        <v>6080</v>
      </c>
      <c r="H402" s="301" t="s">
        <v>6081</v>
      </c>
      <c r="I402" s="507" t="s">
        <v>311</v>
      </c>
      <c r="J402" s="422"/>
      <c r="K402" s="444"/>
      <c r="L402" s="422"/>
      <c r="M402" s="405"/>
      <c r="N402" s="409"/>
      <c r="O402" s="409"/>
      <c r="P402" s="409"/>
      <c r="Q402" s="409"/>
      <c r="R402" s="409"/>
      <c r="S402" s="409"/>
      <c r="T402" s="409"/>
      <c r="U402" s="409"/>
      <c r="V402" s="409"/>
      <c r="W402" s="409"/>
      <c r="X402" s="409"/>
      <c r="Y402" s="409"/>
      <c r="Z402" s="409"/>
      <c r="AA402" s="409"/>
      <c r="AB402" s="409"/>
      <c r="AC402" s="409"/>
      <c r="AD402" s="409"/>
      <c r="AE402" s="409"/>
      <c r="AF402" s="409"/>
      <c r="AG402" s="409"/>
      <c r="AH402" s="409"/>
      <c r="AI402" s="409"/>
      <c r="AJ402" s="409"/>
      <c r="AK402" s="409"/>
      <c r="AL402" s="409"/>
      <c r="AM402" s="409"/>
      <c r="AN402" s="409"/>
      <c r="AO402" s="409"/>
      <c r="AP402" s="409"/>
      <c r="AQ402" s="409"/>
      <c r="AR402" s="409"/>
      <c r="AS402" s="409"/>
      <c r="AT402" s="409"/>
      <c r="AU402" s="409"/>
      <c r="AV402" s="409"/>
      <c r="AW402" s="409"/>
      <c r="AX402" s="409"/>
      <c r="AY402" s="409"/>
      <c r="AZ402" s="409"/>
      <c r="BA402" s="409"/>
      <c r="BB402" s="409"/>
      <c r="BC402" s="409"/>
      <c r="BD402" s="409"/>
      <c r="BE402" s="409"/>
      <c r="BF402" s="409"/>
      <c r="BG402" s="409"/>
      <c r="BH402" s="409"/>
      <c r="BI402" s="409"/>
      <c r="BJ402" s="409"/>
      <c r="BK402" s="409"/>
      <c r="BL402" s="409"/>
      <c r="BM402" s="409"/>
      <c r="BN402" s="409"/>
      <c r="BO402" s="409"/>
      <c r="BP402" s="409"/>
      <c r="BQ402" s="409"/>
      <c r="BR402" s="409"/>
      <c r="BS402" s="409"/>
      <c r="BT402" s="409"/>
      <c r="BU402" s="409"/>
      <c r="BV402" s="409"/>
      <c r="BW402" s="409"/>
      <c r="BX402" s="409"/>
      <c r="BY402" s="409"/>
      <c r="BZ402" s="409"/>
      <c r="CA402" s="409"/>
      <c r="CB402" s="409"/>
      <c r="CC402" s="409"/>
      <c r="CD402" s="409"/>
      <c r="CE402" s="409"/>
      <c r="CF402" s="409"/>
      <c r="CG402" s="409"/>
      <c r="CH402" s="409"/>
      <c r="CI402" s="409"/>
      <c r="CJ402" s="409"/>
      <c r="CK402" s="409"/>
      <c r="CL402" s="409"/>
      <c r="CM402" s="409"/>
      <c r="CN402" s="409"/>
      <c r="CO402" s="409"/>
      <c r="CP402" s="409"/>
      <c r="CQ402" s="409"/>
      <c r="CR402" s="409"/>
      <c r="CS402" s="409"/>
      <c r="CT402" s="409"/>
      <c r="CU402" s="409"/>
      <c r="CV402" s="409"/>
      <c r="CW402" s="409"/>
      <c r="CX402" s="409"/>
      <c r="CY402" s="409"/>
      <c r="CZ402" s="409"/>
      <c r="DA402" s="409"/>
      <c r="DB402" s="409"/>
      <c r="DC402" s="409"/>
      <c r="DD402" s="409"/>
      <c r="DE402" s="409"/>
      <c r="DF402" s="409"/>
      <c r="DG402" s="409"/>
      <c r="DH402" s="409"/>
      <c r="DI402" s="409"/>
      <c r="DJ402" s="409"/>
      <c r="DK402" s="409"/>
      <c r="DL402" s="409"/>
      <c r="DM402" s="409"/>
      <c r="DN402" s="409"/>
      <c r="DO402" s="409"/>
      <c r="DP402" s="409"/>
      <c r="DQ402" s="409"/>
      <c r="DR402" s="409"/>
      <c r="DS402" s="409"/>
      <c r="DT402" s="409"/>
      <c r="DU402" s="409"/>
      <c r="DV402" s="409"/>
      <c r="DW402" s="409"/>
      <c r="DX402" s="409"/>
      <c r="DY402" s="409"/>
      <c r="DZ402" s="409"/>
      <c r="EA402" s="409"/>
      <c r="EB402" s="409"/>
      <c r="EC402" s="409"/>
      <c r="ED402" s="409"/>
      <c r="EE402" s="409"/>
      <c r="EF402" s="409"/>
      <c r="EG402" s="409"/>
      <c r="EH402" s="409"/>
      <c r="EI402" s="409"/>
      <c r="EJ402" s="409"/>
      <c r="EK402" s="409"/>
      <c r="EL402" s="409"/>
      <c r="EM402" s="409"/>
      <c r="EN402" s="409"/>
      <c r="EO402" s="409"/>
      <c r="EP402" s="409"/>
      <c r="EQ402" s="409"/>
      <c r="ER402" s="409"/>
      <c r="ES402" s="409"/>
      <c r="ET402" s="409"/>
      <c r="EU402" s="409"/>
      <c r="EV402" s="409"/>
      <c r="EW402" s="409"/>
      <c r="EX402" s="409"/>
      <c r="EY402" s="409"/>
      <c r="EZ402" s="409"/>
      <c r="FA402" s="409"/>
      <c r="FB402" s="409"/>
      <c r="FC402" s="409"/>
      <c r="FD402" s="409"/>
      <c r="FE402" s="409"/>
      <c r="FF402" s="409"/>
      <c r="FG402" s="409"/>
      <c r="FH402" s="409"/>
      <c r="FI402" s="409"/>
      <c r="FJ402" s="409"/>
      <c r="FK402" s="409"/>
      <c r="FL402" s="409"/>
      <c r="FM402" s="409"/>
      <c r="FN402" s="409"/>
      <c r="FO402" s="409"/>
      <c r="FP402" s="409"/>
      <c r="FQ402" s="409"/>
      <c r="FR402" s="409"/>
      <c r="FS402" s="409"/>
      <c r="FT402" s="409"/>
      <c r="FU402" s="409"/>
      <c r="FV402" s="409"/>
      <c r="FW402" s="409"/>
      <c r="FX402" s="409"/>
      <c r="FY402" s="409"/>
      <c r="FZ402" s="409"/>
      <c r="GA402" s="409"/>
      <c r="GB402" s="409"/>
      <c r="GC402" s="409"/>
      <c r="GD402" s="409"/>
      <c r="GE402" s="409"/>
      <c r="GF402" s="409"/>
      <c r="GG402" s="409"/>
      <c r="GH402" s="409"/>
      <c r="GI402" s="409"/>
      <c r="GJ402" s="409"/>
      <c r="GK402" s="409"/>
      <c r="GL402" s="409"/>
      <c r="GM402" s="409"/>
      <c r="GN402" s="409"/>
      <c r="GO402" s="409"/>
      <c r="GP402" s="409"/>
      <c r="GQ402" s="409"/>
      <c r="GR402" s="409"/>
      <c r="GS402" s="409"/>
      <c r="GT402" s="409"/>
      <c r="GU402" s="409"/>
      <c r="GV402" s="409"/>
      <c r="GW402" s="409"/>
      <c r="GX402" s="409"/>
      <c r="GY402" s="409"/>
      <c r="GZ402" s="409"/>
      <c r="HA402" s="409"/>
      <c r="HB402" s="409"/>
      <c r="HC402" s="409"/>
      <c r="HD402" s="409"/>
      <c r="HE402" s="409"/>
      <c r="HF402" s="409"/>
      <c r="HG402" s="409"/>
      <c r="HH402" s="409"/>
      <c r="HI402" s="409"/>
      <c r="HJ402" s="409"/>
      <c r="HK402" s="409"/>
      <c r="HL402" s="409"/>
      <c r="HM402" s="409"/>
      <c r="HN402" s="409"/>
      <c r="HO402" s="409"/>
      <c r="HP402" s="409"/>
      <c r="HQ402" s="409"/>
      <c r="HR402" s="409"/>
      <c r="HS402" s="409"/>
      <c r="HT402" s="409"/>
      <c r="HU402" s="409"/>
      <c r="HV402" s="409"/>
      <c r="HW402" s="409"/>
      <c r="HX402" s="409"/>
      <c r="HY402" s="409"/>
      <c r="HZ402" s="409"/>
      <c r="IA402" s="409"/>
      <c r="IB402" s="409"/>
      <c r="IC402" s="409"/>
      <c r="ID402" s="409"/>
      <c r="IE402" s="409"/>
      <c r="IF402" s="409"/>
      <c r="IG402" s="409"/>
      <c r="IH402" s="409"/>
      <c r="II402" s="409"/>
      <c r="IJ402" s="409"/>
      <c r="IK402" s="409"/>
      <c r="IL402" s="409"/>
      <c r="IM402" s="409"/>
      <c r="IN402" s="409"/>
      <c r="IO402" s="409"/>
      <c r="IP402" s="409"/>
      <c r="IQ402" s="409"/>
      <c r="IR402" s="409"/>
      <c r="IS402" s="409"/>
      <c r="IT402" s="409"/>
      <c r="IU402" s="409"/>
      <c r="IV402" s="409"/>
    </row>
    <row r="403" spans="1:256" s="404" customFormat="1" ht="30">
      <c r="A403" s="67">
        <v>394</v>
      </c>
      <c r="B403" s="301" t="s">
        <v>6049</v>
      </c>
      <c r="C403" s="506" t="s">
        <v>1584</v>
      </c>
      <c r="D403" s="301" t="s">
        <v>1647</v>
      </c>
      <c r="E403" s="301" t="s">
        <v>1648</v>
      </c>
      <c r="F403" s="301" t="s">
        <v>1649</v>
      </c>
      <c r="G403" s="301" t="s">
        <v>6082</v>
      </c>
      <c r="H403" s="301" t="s">
        <v>6083</v>
      </c>
      <c r="I403" s="507" t="s">
        <v>311</v>
      </c>
      <c r="J403" s="422"/>
      <c r="K403" s="444"/>
      <c r="L403" s="422"/>
      <c r="M403" s="405"/>
      <c r="N403" s="409"/>
      <c r="O403" s="409"/>
      <c r="P403" s="409"/>
      <c r="Q403" s="409"/>
      <c r="R403" s="409"/>
      <c r="S403" s="409"/>
      <c r="T403" s="409"/>
      <c r="U403" s="409"/>
      <c r="V403" s="409"/>
      <c r="W403" s="409"/>
      <c r="X403" s="409"/>
      <c r="Y403" s="409"/>
      <c r="Z403" s="409"/>
      <c r="AA403" s="409"/>
      <c r="AB403" s="409"/>
      <c r="AC403" s="409"/>
      <c r="AD403" s="409"/>
      <c r="AE403" s="409"/>
      <c r="AF403" s="409"/>
      <c r="AG403" s="409"/>
      <c r="AH403" s="409"/>
      <c r="AI403" s="409"/>
      <c r="AJ403" s="409"/>
      <c r="AK403" s="409"/>
      <c r="AL403" s="409"/>
      <c r="AM403" s="409"/>
      <c r="AN403" s="409"/>
      <c r="AO403" s="409"/>
      <c r="AP403" s="409"/>
      <c r="AQ403" s="409"/>
      <c r="AR403" s="409"/>
      <c r="AS403" s="409"/>
      <c r="AT403" s="409"/>
      <c r="AU403" s="409"/>
      <c r="AV403" s="409"/>
      <c r="AW403" s="409"/>
      <c r="AX403" s="409"/>
      <c r="AY403" s="409"/>
      <c r="AZ403" s="409"/>
      <c r="BA403" s="409"/>
      <c r="BB403" s="409"/>
      <c r="BC403" s="409"/>
      <c r="BD403" s="409"/>
      <c r="BE403" s="409"/>
      <c r="BF403" s="409"/>
      <c r="BG403" s="409"/>
      <c r="BH403" s="409"/>
      <c r="BI403" s="409"/>
      <c r="BJ403" s="409"/>
      <c r="BK403" s="409"/>
      <c r="BL403" s="409"/>
      <c r="BM403" s="409"/>
      <c r="BN403" s="409"/>
      <c r="BO403" s="409"/>
      <c r="BP403" s="409"/>
      <c r="BQ403" s="409"/>
      <c r="BR403" s="409"/>
      <c r="BS403" s="409"/>
      <c r="BT403" s="409"/>
      <c r="BU403" s="409"/>
      <c r="BV403" s="409"/>
      <c r="BW403" s="409"/>
      <c r="BX403" s="409"/>
      <c r="BY403" s="409"/>
      <c r="BZ403" s="409"/>
      <c r="CA403" s="409"/>
      <c r="CB403" s="409"/>
      <c r="CC403" s="409"/>
      <c r="CD403" s="409"/>
      <c r="CE403" s="409"/>
      <c r="CF403" s="409"/>
      <c r="CG403" s="409"/>
      <c r="CH403" s="409"/>
      <c r="CI403" s="409"/>
      <c r="CJ403" s="409"/>
      <c r="CK403" s="409"/>
      <c r="CL403" s="409"/>
      <c r="CM403" s="409"/>
      <c r="CN403" s="409"/>
      <c r="CO403" s="409"/>
      <c r="CP403" s="409"/>
      <c r="CQ403" s="409"/>
      <c r="CR403" s="409"/>
      <c r="CS403" s="409"/>
      <c r="CT403" s="409"/>
      <c r="CU403" s="409"/>
      <c r="CV403" s="409"/>
      <c r="CW403" s="409"/>
      <c r="CX403" s="409"/>
      <c r="CY403" s="409"/>
      <c r="CZ403" s="409"/>
      <c r="DA403" s="409"/>
      <c r="DB403" s="409"/>
      <c r="DC403" s="409"/>
      <c r="DD403" s="409"/>
      <c r="DE403" s="409"/>
      <c r="DF403" s="409"/>
      <c r="DG403" s="409"/>
      <c r="DH403" s="409"/>
      <c r="DI403" s="409"/>
      <c r="DJ403" s="409"/>
      <c r="DK403" s="409"/>
      <c r="DL403" s="409"/>
      <c r="DM403" s="409"/>
      <c r="DN403" s="409"/>
      <c r="DO403" s="409"/>
      <c r="DP403" s="409"/>
      <c r="DQ403" s="409"/>
      <c r="DR403" s="409"/>
      <c r="DS403" s="409"/>
      <c r="DT403" s="409"/>
      <c r="DU403" s="409"/>
      <c r="DV403" s="409"/>
      <c r="DW403" s="409"/>
      <c r="DX403" s="409"/>
      <c r="DY403" s="409"/>
      <c r="DZ403" s="409"/>
      <c r="EA403" s="409"/>
      <c r="EB403" s="409"/>
      <c r="EC403" s="409"/>
      <c r="ED403" s="409"/>
      <c r="EE403" s="409"/>
      <c r="EF403" s="409"/>
      <c r="EG403" s="409"/>
      <c r="EH403" s="409"/>
      <c r="EI403" s="409"/>
      <c r="EJ403" s="409"/>
      <c r="EK403" s="409"/>
      <c r="EL403" s="409"/>
      <c r="EM403" s="409"/>
      <c r="EN403" s="409"/>
      <c r="EO403" s="409"/>
      <c r="EP403" s="409"/>
      <c r="EQ403" s="409"/>
      <c r="ER403" s="409"/>
      <c r="ES403" s="409"/>
      <c r="ET403" s="409"/>
      <c r="EU403" s="409"/>
      <c r="EV403" s="409"/>
      <c r="EW403" s="409"/>
      <c r="EX403" s="409"/>
      <c r="EY403" s="409"/>
      <c r="EZ403" s="409"/>
      <c r="FA403" s="409"/>
      <c r="FB403" s="409"/>
      <c r="FC403" s="409"/>
      <c r="FD403" s="409"/>
      <c r="FE403" s="409"/>
      <c r="FF403" s="409"/>
      <c r="FG403" s="409"/>
      <c r="FH403" s="409"/>
      <c r="FI403" s="409"/>
      <c r="FJ403" s="409"/>
      <c r="FK403" s="409"/>
      <c r="FL403" s="409"/>
      <c r="FM403" s="409"/>
      <c r="FN403" s="409"/>
      <c r="FO403" s="409"/>
      <c r="FP403" s="409"/>
      <c r="FQ403" s="409"/>
      <c r="FR403" s="409"/>
      <c r="FS403" s="409"/>
      <c r="FT403" s="409"/>
      <c r="FU403" s="409"/>
      <c r="FV403" s="409"/>
      <c r="FW403" s="409"/>
      <c r="FX403" s="409"/>
      <c r="FY403" s="409"/>
      <c r="FZ403" s="409"/>
      <c r="GA403" s="409"/>
      <c r="GB403" s="409"/>
      <c r="GC403" s="409"/>
      <c r="GD403" s="409"/>
      <c r="GE403" s="409"/>
      <c r="GF403" s="409"/>
      <c r="GG403" s="409"/>
      <c r="GH403" s="409"/>
      <c r="GI403" s="409"/>
      <c r="GJ403" s="409"/>
      <c r="GK403" s="409"/>
      <c r="GL403" s="409"/>
      <c r="GM403" s="409"/>
      <c r="GN403" s="409"/>
      <c r="GO403" s="409"/>
      <c r="GP403" s="409"/>
      <c r="GQ403" s="409"/>
      <c r="GR403" s="409"/>
      <c r="GS403" s="409"/>
      <c r="GT403" s="409"/>
      <c r="GU403" s="409"/>
      <c r="GV403" s="409"/>
      <c r="GW403" s="409"/>
      <c r="GX403" s="409"/>
      <c r="GY403" s="409"/>
      <c r="GZ403" s="409"/>
      <c r="HA403" s="409"/>
      <c r="HB403" s="409"/>
      <c r="HC403" s="409"/>
      <c r="HD403" s="409"/>
      <c r="HE403" s="409"/>
      <c r="HF403" s="409"/>
      <c r="HG403" s="409"/>
      <c r="HH403" s="409"/>
      <c r="HI403" s="409"/>
      <c r="HJ403" s="409"/>
      <c r="HK403" s="409"/>
      <c r="HL403" s="409"/>
      <c r="HM403" s="409"/>
      <c r="HN403" s="409"/>
      <c r="HO403" s="409"/>
      <c r="HP403" s="409"/>
      <c r="HQ403" s="409"/>
      <c r="HR403" s="409"/>
      <c r="HS403" s="409"/>
      <c r="HT403" s="409"/>
      <c r="HU403" s="409"/>
      <c r="HV403" s="409"/>
      <c r="HW403" s="409"/>
      <c r="HX403" s="409"/>
      <c r="HY403" s="409"/>
      <c r="HZ403" s="409"/>
      <c r="IA403" s="409"/>
      <c r="IB403" s="409"/>
      <c r="IC403" s="409"/>
      <c r="ID403" s="409"/>
      <c r="IE403" s="409"/>
      <c r="IF403" s="409"/>
      <c r="IG403" s="409"/>
      <c r="IH403" s="409"/>
      <c r="II403" s="409"/>
      <c r="IJ403" s="409"/>
      <c r="IK403" s="409"/>
      <c r="IL403" s="409"/>
      <c r="IM403" s="409"/>
      <c r="IN403" s="409"/>
      <c r="IO403" s="409"/>
      <c r="IP403" s="409"/>
      <c r="IQ403" s="409"/>
      <c r="IR403" s="409"/>
      <c r="IS403" s="409"/>
      <c r="IT403" s="409"/>
      <c r="IU403" s="409"/>
      <c r="IV403" s="409"/>
    </row>
    <row r="404" spans="1:256" s="404" customFormat="1" ht="30">
      <c r="A404" s="67">
        <v>395</v>
      </c>
      <c r="B404" s="301" t="s">
        <v>6049</v>
      </c>
      <c r="C404" s="506" t="s">
        <v>1584</v>
      </c>
      <c r="D404" s="301" t="s">
        <v>310</v>
      </c>
      <c r="E404" s="301" t="s">
        <v>6084</v>
      </c>
      <c r="F404" s="301" t="s">
        <v>1650</v>
      </c>
      <c r="G404" s="301" t="s">
        <v>6085</v>
      </c>
      <c r="H404" s="301" t="s">
        <v>6086</v>
      </c>
      <c r="I404" s="507" t="s">
        <v>311</v>
      </c>
      <c r="J404" s="422"/>
      <c r="K404" s="444"/>
      <c r="L404" s="422"/>
      <c r="M404" s="405"/>
      <c r="N404" s="409"/>
      <c r="O404" s="409"/>
      <c r="P404" s="409"/>
      <c r="Q404" s="409"/>
      <c r="R404" s="409"/>
      <c r="S404" s="409"/>
      <c r="T404" s="409"/>
      <c r="U404" s="409"/>
      <c r="V404" s="409"/>
      <c r="W404" s="409"/>
      <c r="X404" s="409"/>
      <c r="Y404" s="409"/>
      <c r="Z404" s="409"/>
      <c r="AA404" s="409"/>
      <c r="AB404" s="409"/>
      <c r="AC404" s="409"/>
      <c r="AD404" s="409"/>
      <c r="AE404" s="409"/>
      <c r="AF404" s="409"/>
      <c r="AG404" s="409"/>
      <c r="AH404" s="409"/>
      <c r="AI404" s="409"/>
      <c r="AJ404" s="409"/>
      <c r="AK404" s="409"/>
      <c r="AL404" s="409"/>
      <c r="AM404" s="409"/>
      <c r="AN404" s="409"/>
      <c r="AO404" s="409"/>
      <c r="AP404" s="409"/>
      <c r="AQ404" s="409"/>
      <c r="AR404" s="409"/>
      <c r="AS404" s="409"/>
      <c r="AT404" s="409"/>
      <c r="AU404" s="409"/>
      <c r="AV404" s="409"/>
      <c r="AW404" s="409"/>
      <c r="AX404" s="409"/>
      <c r="AY404" s="409"/>
      <c r="AZ404" s="409"/>
      <c r="BA404" s="409"/>
      <c r="BB404" s="409"/>
      <c r="BC404" s="409"/>
      <c r="BD404" s="409"/>
      <c r="BE404" s="409"/>
      <c r="BF404" s="409"/>
      <c r="BG404" s="409"/>
      <c r="BH404" s="409"/>
      <c r="BI404" s="409"/>
      <c r="BJ404" s="409"/>
      <c r="BK404" s="409"/>
      <c r="BL404" s="409"/>
      <c r="BM404" s="409"/>
      <c r="BN404" s="409"/>
      <c r="BO404" s="409"/>
      <c r="BP404" s="409"/>
      <c r="BQ404" s="409"/>
      <c r="BR404" s="409"/>
      <c r="BS404" s="409"/>
      <c r="BT404" s="409"/>
      <c r="BU404" s="409"/>
      <c r="BV404" s="409"/>
      <c r="BW404" s="409"/>
      <c r="BX404" s="409"/>
      <c r="BY404" s="409"/>
      <c r="BZ404" s="409"/>
      <c r="CA404" s="409"/>
      <c r="CB404" s="409"/>
      <c r="CC404" s="409"/>
      <c r="CD404" s="409"/>
      <c r="CE404" s="409"/>
      <c r="CF404" s="409"/>
      <c r="CG404" s="409"/>
      <c r="CH404" s="409"/>
      <c r="CI404" s="409"/>
      <c r="CJ404" s="409"/>
      <c r="CK404" s="409"/>
      <c r="CL404" s="409"/>
      <c r="CM404" s="409"/>
      <c r="CN404" s="409"/>
      <c r="CO404" s="409"/>
      <c r="CP404" s="409"/>
      <c r="CQ404" s="409"/>
      <c r="CR404" s="409"/>
      <c r="CS404" s="409"/>
      <c r="CT404" s="409"/>
      <c r="CU404" s="409"/>
      <c r="CV404" s="409"/>
      <c r="CW404" s="409"/>
      <c r="CX404" s="409"/>
      <c r="CY404" s="409"/>
      <c r="CZ404" s="409"/>
      <c r="DA404" s="409"/>
      <c r="DB404" s="409"/>
      <c r="DC404" s="409"/>
      <c r="DD404" s="409"/>
      <c r="DE404" s="409"/>
      <c r="DF404" s="409"/>
      <c r="DG404" s="409"/>
      <c r="DH404" s="409"/>
      <c r="DI404" s="409"/>
      <c r="DJ404" s="409"/>
      <c r="DK404" s="409"/>
      <c r="DL404" s="409"/>
      <c r="DM404" s="409"/>
      <c r="DN404" s="409"/>
      <c r="DO404" s="409"/>
      <c r="DP404" s="409"/>
      <c r="DQ404" s="409"/>
      <c r="DR404" s="409"/>
      <c r="DS404" s="409"/>
      <c r="DT404" s="409"/>
      <c r="DU404" s="409"/>
      <c r="DV404" s="409"/>
      <c r="DW404" s="409"/>
      <c r="DX404" s="409"/>
      <c r="DY404" s="409"/>
      <c r="DZ404" s="409"/>
      <c r="EA404" s="409"/>
      <c r="EB404" s="409"/>
      <c r="EC404" s="409"/>
      <c r="ED404" s="409"/>
      <c r="EE404" s="409"/>
      <c r="EF404" s="409"/>
      <c r="EG404" s="409"/>
      <c r="EH404" s="409"/>
      <c r="EI404" s="409"/>
      <c r="EJ404" s="409"/>
      <c r="EK404" s="409"/>
      <c r="EL404" s="409"/>
      <c r="EM404" s="409"/>
      <c r="EN404" s="409"/>
      <c r="EO404" s="409"/>
      <c r="EP404" s="409"/>
      <c r="EQ404" s="409"/>
      <c r="ER404" s="409"/>
      <c r="ES404" s="409"/>
      <c r="ET404" s="409"/>
      <c r="EU404" s="409"/>
      <c r="EV404" s="409"/>
      <c r="EW404" s="409"/>
      <c r="EX404" s="409"/>
      <c r="EY404" s="409"/>
      <c r="EZ404" s="409"/>
      <c r="FA404" s="409"/>
      <c r="FB404" s="409"/>
      <c r="FC404" s="409"/>
      <c r="FD404" s="409"/>
      <c r="FE404" s="409"/>
      <c r="FF404" s="409"/>
      <c r="FG404" s="409"/>
      <c r="FH404" s="409"/>
      <c r="FI404" s="409"/>
      <c r="FJ404" s="409"/>
      <c r="FK404" s="409"/>
      <c r="FL404" s="409"/>
      <c r="FM404" s="409"/>
      <c r="FN404" s="409"/>
      <c r="FO404" s="409"/>
      <c r="FP404" s="409"/>
      <c r="FQ404" s="409"/>
      <c r="FR404" s="409"/>
      <c r="FS404" s="409"/>
      <c r="FT404" s="409"/>
      <c r="FU404" s="409"/>
      <c r="FV404" s="409"/>
      <c r="FW404" s="409"/>
      <c r="FX404" s="409"/>
      <c r="FY404" s="409"/>
      <c r="FZ404" s="409"/>
      <c r="GA404" s="409"/>
      <c r="GB404" s="409"/>
      <c r="GC404" s="409"/>
      <c r="GD404" s="409"/>
      <c r="GE404" s="409"/>
      <c r="GF404" s="409"/>
      <c r="GG404" s="409"/>
      <c r="GH404" s="409"/>
      <c r="GI404" s="409"/>
      <c r="GJ404" s="409"/>
      <c r="GK404" s="409"/>
      <c r="GL404" s="409"/>
      <c r="GM404" s="409"/>
      <c r="GN404" s="409"/>
      <c r="GO404" s="409"/>
      <c r="GP404" s="409"/>
      <c r="GQ404" s="409"/>
      <c r="GR404" s="409"/>
      <c r="GS404" s="409"/>
      <c r="GT404" s="409"/>
      <c r="GU404" s="409"/>
      <c r="GV404" s="409"/>
      <c r="GW404" s="409"/>
      <c r="GX404" s="409"/>
      <c r="GY404" s="409"/>
      <c r="GZ404" s="409"/>
      <c r="HA404" s="409"/>
      <c r="HB404" s="409"/>
      <c r="HC404" s="409"/>
      <c r="HD404" s="409"/>
      <c r="HE404" s="409"/>
      <c r="HF404" s="409"/>
      <c r="HG404" s="409"/>
      <c r="HH404" s="409"/>
      <c r="HI404" s="409"/>
      <c r="HJ404" s="409"/>
      <c r="HK404" s="409"/>
      <c r="HL404" s="409"/>
      <c r="HM404" s="409"/>
      <c r="HN404" s="409"/>
      <c r="HO404" s="409"/>
      <c r="HP404" s="409"/>
      <c r="HQ404" s="409"/>
      <c r="HR404" s="409"/>
      <c r="HS404" s="409"/>
      <c r="HT404" s="409"/>
      <c r="HU404" s="409"/>
      <c r="HV404" s="409"/>
      <c r="HW404" s="409"/>
      <c r="HX404" s="409"/>
      <c r="HY404" s="409"/>
      <c r="HZ404" s="409"/>
      <c r="IA404" s="409"/>
      <c r="IB404" s="409"/>
      <c r="IC404" s="409"/>
      <c r="ID404" s="409"/>
      <c r="IE404" s="409"/>
      <c r="IF404" s="409"/>
      <c r="IG404" s="409"/>
      <c r="IH404" s="409"/>
      <c r="II404" s="409"/>
      <c r="IJ404" s="409"/>
      <c r="IK404" s="409"/>
      <c r="IL404" s="409"/>
      <c r="IM404" s="409"/>
      <c r="IN404" s="409"/>
      <c r="IO404" s="409"/>
      <c r="IP404" s="409"/>
      <c r="IQ404" s="409"/>
      <c r="IR404" s="409"/>
      <c r="IS404" s="409"/>
      <c r="IT404" s="409"/>
      <c r="IU404" s="409"/>
      <c r="IV404" s="409"/>
    </row>
    <row r="405" spans="1:256" s="404" customFormat="1" ht="30">
      <c r="A405" s="65">
        <v>396</v>
      </c>
      <c r="B405" s="301" t="s">
        <v>6049</v>
      </c>
      <c r="C405" s="506" t="s">
        <v>1584</v>
      </c>
      <c r="D405" s="301" t="s">
        <v>310</v>
      </c>
      <c r="E405" s="301" t="s">
        <v>6087</v>
      </c>
      <c r="F405" s="301" t="s">
        <v>1621</v>
      </c>
      <c r="G405" s="301" t="s">
        <v>6088</v>
      </c>
      <c r="H405" s="301" t="s">
        <v>6089</v>
      </c>
      <c r="I405" s="507" t="s">
        <v>311</v>
      </c>
      <c r="J405" s="422"/>
      <c r="K405" s="444"/>
      <c r="L405" s="422"/>
      <c r="M405" s="405"/>
      <c r="N405" s="409"/>
      <c r="O405" s="409"/>
      <c r="P405" s="409"/>
      <c r="Q405" s="409"/>
      <c r="R405" s="409"/>
      <c r="S405" s="409"/>
      <c r="T405" s="409"/>
      <c r="U405" s="409"/>
      <c r="V405" s="409"/>
      <c r="W405" s="409"/>
      <c r="X405" s="409"/>
      <c r="Y405" s="409"/>
      <c r="Z405" s="409"/>
      <c r="AA405" s="409"/>
      <c r="AB405" s="409"/>
      <c r="AC405" s="409"/>
      <c r="AD405" s="409"/>
      <c r="AE405" s="409"/>
      <c r="AF405" s="409"/>
      <c r="AG405" s="409"/>
      <c r="AH405" s="409"/>
      <c r="AI405" s="409"/>
      <c r="AJ405" s="409"/>
      <c r="AK405" s="409"/>
      <c r="AL405" s="409"/>
      <c r="AM405" s="409"/>
      <c r="AN405" s="409"/>
      <c r="AO405" s="409"/>
      <c r="AP405" s="409"/>
      <c r="AQ405" s="409"/>
      <c r="AR405" s="409"/>
      <c r="AS405" s="409"/>
      <c r="AT405" s="409"/>
      <c r="AU405" s="409"/>
      <c r="AV405" s="409"/>
      <c r="AW405" s="409"/>
      <c r="AX405" s="409"/>
      <c r="AY405" s="409"/>
      <c r="AZ405" s="409"/>
      <c r="BA405" s="409"/>
      <c r="BB405" s="409"/>
      <c r="BC405" s="409"/>
      <c r="BD405" s="409"/>
      <c r="BE405" s="409"/>
      <c r="BF405" s="409"/>
      <c r="BG405" s="409"/>
      <c r="BH405" s="409"/>
      <c r="BI405" s="409"/>
      <c r="BJ405" s="409"/>
      <c r="BK405" s="409"/>
      <c r="BL405" s="409"/>
      <c r="BM405" s="409"/>
      <c r="BN405" s="409"/>
      <c r="BO405" s="409"/>
      <c r="BP405" s="409"/>
      <c r="BQ405" s="409"/>
      <c r="BR405" s="409"/>
      <c r="BS405" s="409"/>
      <c r="BT405" s="409"/>
      <c r="BU405" s="409"/>
      <c r="BV405" s="409"/>
      <c r="BW405" s="409"/>
      <c r="BX405" s="409"/>
      <c r="BY405" s="409"/>
      <c r="BZ405" s="409"/>
      <c r="CA405" s="409"/>
      <c r="CB405" s="409"/>
      <c r="CC405" s="409"/>
      <c r="CD405" s="409"/>
      <c r="CE405" s="409"/>
      <c r="CF405" s="409"/>
      <c r="CG405" s="409"/>
      <c r="CH405" s="409"/>
      <c r="CI405" s="409"/>
      <c r="CJ405" s="409"/>
      <c r="CK405" s="409"/>
      <c r="CL405" s="409"/>
      <c r="CM405" s="409"/>
      <c r="CN405" s="409"/>
      <c r="CO405" s="409"/>
      <c r="CP405" s="409"/>
      <c r="CQ405" s="409"/>
      <c r="CR405" s="409"/>
      <c r="CS405" s="409"/>
      <c r="CT405" s="409"/>
      <c r="CU405" s="409"/>
      <c r="CV405" s="409"/>
      <c r="CW405" s="409"/>
      <c r="CX405" s="409"/>
      <c r="CY405" s="409"/>
      <c r="CZ405" s="409"/>
      <c r="DA405" s="409"/>
      <c r="DB405" s="409"/>
      <c r="DC405" s="409"/>
      <c r="DD405" s="409"/>
      <c r="DE405" s="409"/>
      <c r="DF405" s="409"/>
      <c r="DG405" s="409"/>
      <c r="DH405" s="409"/>
      <c r="DI405" s="409"/>
      <c r="DJ405" s="409"/>
      <c r="DK405" s="409"/>
      <c r="DL405" s="409"/>
      <c r="DM405" s="409"/>
      <c r="DN405" s="409"/>
      <c r="DO405" s="409"/>
      <c r="DP405" s="409"/>
      <c r="DQ405" s="409"/>
      <c r="DR405" s="409"/>
      <c r="DS405" s="409"/>
      <c r="DT405" s="409"/>
      <c r="DU405" s="409"/>
      <c r="DV405" s="409"/>
      <c r="DW405" s="409"/>
      <c r="DX405" s="409"/>
      <c r="DY405" s="409"/>
      <c r="DZ405" s="409"/>
      <c r="EA405" s="409"/>
      <c r="EB405" s="409"/>
      <c r="EC405" s="409"/>
      <c r="ED405" s="409"/>
      <c r="EE405" s="409"/>
      <c r="EF405" s="409"/>
      <c r="EG405" s="409"/>
      <c r="EH405" s="409"/>
      <c r="EI405" s="409"/>
      <c r="EJ405" s="409"/>
      <c r="EK405" s="409"/>
      <c r="EL405" s="409"/>
      <c r="EM405" s="409"/>
      <c r="EN405" s="409"/>
      <c r="EO405" s="409"/>
      <c r="EP405" s="409"/>
      <c r="EQ405" s="409"/>
      <c r="ER405" s="409"/>
      <c r="ES405" s="409"/>
      <c r="ET405" s="409"/>
      <c r="EU405" s="409"/>
      <c r="EV405" s="409"/>
      <c r="EW405" s="409"/>
      <c r="EX405" s="409"/>
      <c r="EY405" s="409"/>
      <c r="EZ405" s="409"/>
      <c r="FA405" s="409"/>
      <c r="FB405" s="409"/>
      <c r="FC405" s="409"/>
      <c r="FD405" s="409"/>
      <c r="FE405" s="409"/>
      <c r="FF405" s="409"/>
      <c r="FG405" s="409"/>
      <c r="FH405" s="409"/>
      <c r="FI405" s="409"/>
      <c r="FJ405" s="409"/>
      <c r="FK405" s="409"/>
      <c r="FL405" s="409"/>
      <c r="FM405" s="409"/>
      <c r="FN405" s="409"/>
      <c r="FO405" s="409"/>
      <c r="FP405" s="409"/>
      <c r="FQ405" s="409"/>
      <c r="FR405" s="409"/>
      <c r="FS405" s="409"/>
      <c r="FT405" s="409"/>
      <c r="FU405" s="409"/>
      <c r="FV405" s="409"/>
      <c r="FW405" s="409"/>
      <c r="FX405" s="409"/>
      <c r="FY405" s="409"/>
      <c r="FZ405" s="409"/>
      <c r="GA405" s="409"/>
      <c r="GB405" s="409"/>
      <c r="GC405" s="409"/>
      <c r="GD405" s="409"/>
      <c r="GE405" s="409"/>
      <c r="GF405" s="409"/>
      <c r="GG405" s="409"/>
      <c r="GH405" s="409"/>
      <c r="GI405" s="409"/>
      <c r="GJ405" s="409"/>
      <c r="GK405" s="409"/>
      <c r="GL405" s="409"/>
      <c r="GM405" s="409"/>
      <c r="GN405" s="409"/>
      <c r="GO405" s="409"/>
      <c r="GP405" s="409"/>
      <c r="GQ405" s="409"/>
      <c r="GR405" s="409"/>
      <c r="GS405" s="409"/>
      <c r="GT405" s="409"/>
      <c r="GU405" s="409"/>
      <c r="GV405" s="409"/>
      <c r="GW405" s="409"/>
      <c r="GX405" s="409"/>
      <c r="GY405" s="409"/>
      <c r="GZ405" s="409"/>
      <c r="HA405" s="409"/>
      <c r="HB405" s="409"/>
      <c r="HC405" s="409"/>
      <c r="HD405" s="409"/>
      <c r="HE405" s="409"/>
      <c r="HF405" s="409"/>
      <c r="HG405" s="409"/>
      <c r="HH405" s="409"/>
      <c r="HI405" s="409"/>
      <c r="HJ405" s="409"/>
      <c r="HK405" s="409"/>
      <c r="HL405" s="409"/>
      <c r="HM405" s="409"/>
      <c r="HN405" s="409"/>
      <c r="HO405" s="409"/>
      <c r="HP405" s="409"/>
      <c r="HQ405" s="409"/>
      <c r="HR405" s="409"/>
      <c r="HS405" s="409"/>
      <c r="HT405" s="409"/>
      <c r="HU405" s="409"/>
      <c r="HV405" s="409"/>
      <c r="HW405" s="409"/>
      <c r="HX405" s="409"/>
      <c r="HY405" s="409"/>
      <c r="HZ405" s="409"/>
      <c r="IA405" s="409"/>
      <c r="IB405" s="409"/>
      <c r="IC405" s="409"/>
      <c r="ID405" s="409"/>
      <c r="IE405" s="409"/>
      <c r="IF405" s="409"/>
      <c r="IG405" s="409"/>
      <c r="IH405" s="409"/>
      <c r="II405" s="409"/>
      <c r="IJ405" s="409"/>
      <c r="IK405" s="409"/>
      <c r="IL405" s="409"/>
      <c r="IM405" s="409"/>
      <c r="IN405" s="409"/>
      <c r="IO405" s="409"/>
      <c r="IP405" s="409"/>
      <c r="IQ405" s="409"/>
      <c r="IR405" s="409"/>
      <c r="IS405" s="409"/>
      <c r="IT405" s="409"/>
      <c r="IU405" s="409"/>
      <c r="IV405" s="409"/>
    </row>
    <row r="406" spans="1:256" s="404" customFormat="1" ht="30">
      <c r="A406" s="67">
        <v>397</v>
      </c>
      <c r="B406" s="301" t="s">
        <v>6049</v>
      </c>
      <c r="C406" s="506" t="s">
        <v>1584</v>
      </c>
      <c r="D406" s="301" t="s">
        <v>317</v>
      </c>
      <c r="E406" s="301" t="s">
        <v>6090</v>
      </c>
      <c r="F406" s="301" t="s">
        <v>1651</v>
      </c>
      <c r="G406" s="301" t="s">
        <v>6091</v>
      </c>
      <c r="H406" s="301" t="s">
        <v>6092</v>
      </c>
      <c r="I406" s="507" t="s">
        <v>311</v>
      </c>
      <c r="J406" s="422"/>
      <c r="K406" s="444"/>
      <c r="L406" s="422"/>
      <c r="M406" s="405"/>
      <c r="N406" s="409"/>
      <c r="O406" s="409"/>
      <c r="P406" s="409"/>
      <c r="Q406" s="409"/>
      <c r="R406" s="409"/>
      <c r="S406" s="409"/>
      <c r="T406" s="409"/>
      <c r="U406" s="409"/>
      <c r="V406" s="409"/>
      <c r="W406" s="409"/>
      <c r="X406" s="409"/>
      <c r="Y406" s="409"/>
      <c r="Z406" s="409"/>
      <c r="AA406" s="409"/>
      <c r="AB406" s="409"/>
      <c r="AC406" s="409"/>
      <c r="AD406" s="409"/>
      <c r="AE406" s="409"/>
      <c r="AF406" s="409"/>
      <c r="AG406" s="409"/>
      <c r="AH406" s="409"/>
      <c r="AI406" s="409"/>
      <c r="AJ406" s="409"/>
      <c r="AK406" s="409"/>
      <c r="AL406" s="409"/>
      <c r="AM406" s="409"/>
      <c r="AN406" s="409"/>
      <c r="AO406" s="409"/>
      <c r="AP406" s="409"/>
      <c r="AQ406" s="409"/>
      <c r="AR406" s="409"/>
      <c r="AS406" s="409"/>
      <c r="AT406" s="409"/>
      <c r="AU406" s="409"/>
      <c r="AV406" s="409"/>
      <c r="AW406" s="409"/>
      <c r="AX406" s="409"/>
      <c r="AY406" s="409"/>
      <c r="AZ406" s="409"/>
      <c r="BA406" s="409"/>
      <c r="BB406" s="409"/>
      <c r="BC406" s="409"/>
      <c r="BD406" s="409"/>
      <c r="BE406" s="409"/>
      <c r="BF406" s="409"/>
      <c r="BG406" s="409"/>
      <c r="BH406" s="409"/>
      <c r="BI406" s="409"/>
      <c r="BJ406" s="409"/>
      <c r="BK406" s="409"/>
      <c r="BL406" s="409"/>
      <c r="BM406" s="409"/>
      <c r="BN406" s="409"/>
      <c r="BO406" s="409"/>
      <c r="BP406" s="409"/>
      <c r="BQ406" s="409"/>
      <c r="BR406" s="409"/>
      <c r="BS406" s="409"/>
      <c r="BT406" s="409"/>
      <c r="BU406" s="409"/>
      <c r="BV406" s="409"/>
      <c r="BW406" s="409"/>
      <c r="BX406" s="409"/>
      <c r="BY406" s="409"/>
      <c r="BZ406" s="409"/>
      <c r="CA406" s="409"/>
      <c r="CB406" s="409"/>
      <c r="CC406" s="409"/>
      <c r="CD406" s="409"/>
      <c r="CE406" s="409"/>
      <c r="CF406" s="409"/>
      <c r="CG406" s="409"/>
      <c r="CH406" s="409"/>
      <c r="CI406" s="409"/>
      <c r="CJ406" s="409"/>
      <c r="CK406" s="409"/>
      <c r="CL406" s="409"/>
      <c r="CM406" s="409"/>
      <c r="CN406" s="409"/>
      <c r="CO406" s="409"/>
      <c r="CP406" s="409"/>
      <c r="CQ406" s="409"/>
      <c r="CR406" s="409"/>
      <c r="CS406" s="409"/>
      <c r="CT406" s="409"/>
      <c r="CU406" s="409"/>
      <c r="CV406" s="409"/>
      <c r="CW406" s="409"/>
      <c r="CX406" s="409"/>
      <c r="CY406" s="409"/>
      <c r="CZ406" s="409"/>
      <c r="DA406" s="409"/>
      <c r="DB406" s="409"/>
      <c r="DC406" s="409"/>
      <c r="DD406" s="409"/>
      <c r="DE406" s="409"/>
      <c r="DF406" s="409"/>
      <c r="DG406" s="409"/>
      <c r="DH406" s="409"/>
      <c r="DI406" s="409"/>
      <c r="DJ406" s="409"/>
      <c r="DK406" s="409"/>
      <c r="DL406" s="409"/>
      <c r="DM406" s="409"/>
      <c r="DN406" s="409"/>
      <c r="DO406" s="409"/>
      <c r="DP406" s="409"/>
      <c r="DQ406" s="409"/>
      <c r="DR406" s="409"/>
      <c r="DS406" s="409"/>
      <c r="DT406" s="409"/>
      <c r="DU406" s="409"/>
      <c r="DV406" s="409"/>
      <c r="DW406" s="409"/>
      <c r="DX406" s="409"/>
      <c r="DY406" s="409"/>
      <c r="DZ406" s="409"/>
      <c r="EA406" s="409"/>
      <c r="EB406" s="409"/>
      <c r="EC406" s="409"/>
      <c r="ED406" s="409"/>
      <c r="EE406" s="409"/>
      <c r="EF406" s="409"/>
      <c r="EG406" s="409"/>
      <c r="EH406" s="409"/>
      <c r="EI406" s="409"/>
      <c r="EJ406" s="409"/>
      <c r="EK406" s="409"/>
      <c r="EL406" s="409"/>
      <c r="EM406" s="409"/>
      <c r="EN406" s="409"/>
      <c r="EO406" s="409"/>
      <c r="EP406" s="409"/>
      <c r="EQ406" s="409"/>
      <c r="ER406" s="409"/>
      <c r="ES406" s="409"/>
      <c r="ET406" s="409"/>
      <c r="EU406" s="409"/>
      <c r="EV406" s="409"/>
      <c r="EW406" s="409"/>
      <c r="EX406" s="409"/>
      <c r="EY406" s="409"/>
      <c r="EZ406" s="409"/>
      <c r="FA406" s="409"/>
      <c r="FB406" s="409"/>
      <c r="FC406" s="409"/>
      <c r="FD406" s="409"/>
      <c r="FE406" s="409"/>
      <c r="FF406" s="409"/>
      <c r="FG406" s="409"/>
      <c r="FH406" s="409"/>
      <c r="FI406" s="409"/>
      <c r="FJ406" s="409"/>
      <c r="FK406" s="409"/>
      <c r="FL406" s="409"/>
      <c r="FM406" s="409"/>
      <c r="FN406" s="409"/>
      <c r="FO406" s="409"/>
      <c r="FP406" s="409"/>
      <c r="FQ406" s="409"/>
      <c r="FR406" s="409"/>
      <c r="FS406" s="409"/>
      <c r="FT406" s="409"/>
      <c r="FU406" s="409"/>
      <c r="FV406" s="409"/>
      <c r="FW406" s="409"/>
      <c r="FX406" s="409"/>
      <c r="FY406" s="409"/>
      <c r="FZ406" s="409"/>
      <c r="GA406" s="409"/>
      <c r="GB406" s="409"/>
      <c r="GC406" s="409"/>
      <c r="GD406" s="409"/>
      <c r="GE406" s="409"/>
      <c r="GF406" s="409"/>
      <c r="GG406" s="409"/>
      <c r="GH406" s="409"/>
      <c r="GI406" s="409"/>
      <c r="GJ406" s="409"/>
      <c r="GK406" s="409"/>
      <c r="GL406" s="409"/>
      <c r="GM406" s="409"/>
      <c r="GN406" s="409"/>
      <c r="GO406" s="409"/>
      <c r="GP406" s="409"/>
      <c r="GQ406" s="409"/>
      <c r="GR406" s="409"/>
      <c r="GS406" s="409"/>
      <c r="GT406" s="409"/>
      <c r="GU406" s="409"/>
      <c r="GV406" s="409"/>
      <c r="GW406" s="409"/>
      <c r="GX406" s="409"/>
      <c r="GY406" s="409"/>
      <c r="GZ406" s="409"/>
      <c r="HA406" s="409"/>
      <c r="HB406" s="409"/>
      <c r="HC406" s="409"/>
      <c r="HD406" s="409"/>
      <c r="HE406" s="409"/>
      <c r="HF406" s="409"/>
      <c r="HG406" s="409"/>
      <c r="HH406" s="409"/>
      <c r="HI406" s="409"/>
      <c r="HJ406" s="409"/>
      <c r="HK406" s="409"/>
      <c r="HL406" s="409"/>
      <c r="HM406" s="409"/>
      <c r="HN406" s="409"/>
      <c r="HO406" s="409"/>
      <c r="HP406" s="409"/>
      <c r="HQ406" s="409"/>
      <c r="HR406" s="409"/>
      <c r="HS406" s="409"/>
      <c r="HT406" s="409"/>
      <c r="HU406" s="409"/>
      <c r="HV406" s="409"/>
      <c r="HW406" s="409"/>
      <c r="HX406" s="409"/>
      <c r="HY406" s="409"/>
      <c r="HZ406" s="409"/>
      <c r="IA406" s="409"/>
      <c r="IB406" s="409"/>
      <c r="IC406" s="409"/>
      <c r="ID406" s="409"/>
      <c r="IE406" s="409"/>
      <c r="IF406" s="409"/>
      <c r="IG406" s="409"/>
      <c r="IH406" s="409"/>
      <c r="II406" s="409"/>
      <c r="IJ406" s="409"/>
      <c r="IK406" s="409"/>
      <c r="IL406" s="409"/>
      <c r="IM406" s="409"/>
      <c r="IN406" s="409"/>
      <c r="IO406" s="409"/>
      <c r="IP406" s="409"/>
      <c r="IQ406" s="409"/>
      <c r="IR406" s="409"/>
      <c r="IS406" s="409"/>
      <c r="IT406" s="409"/>
      <c r="IU406" s="409"/>
      <c r="IV406" s="409"/>
    </row>
    <row r="407" spans="1:256" s="404" customFormat="1" ht="30">
      <c r="A407" s="65">
        <v>398</v>
      </c>
      <c r="B407" s="301" t="s">
        <v>6049</v>
      </c>
      <c r="C407" s="506" t="s">
        <v>1584</v>
      </c>
      <c r="D407" s="301" t="s">
        <v>310</v>
      </c>
      <c r="E407" s="301" t="s">
        <v>6093</v>
      </c>
      <c r="F407" s="301" t="s">
        <v>1015</v>
      </c>
      <c r="G407" s="301" t="s">
        <v>6094</v>
      </c>
      <c r="H407" s="301" t="s">
        <v>6095</v>
      </c>
      <c r="I407" s="507" t="s">
        <v>311</v>
      </c>
      <c r="J407" s="422"/>
      <c r="K407" s="444"/>
      <c r="L407" s="422"/>
      <c r="M407" s="405"/>
      <c r="N407" s="409"/>
      <c r="O407" s="409"/>
      <c r="P407" s="409"/>
      <c r="Q407" s="409"/>
      <c r="R407" s="409"/>
      <c r="S407" s="409"/>
      <c r="T407" s="409"/>
      <c r="U407" s="409"/>
      <c r="V407" s="409"/>
      <c r="W407" s="409"/>
      <c r="X407" s="409"/>
      <c r="Y407" s="409"/>
      <c r="Z407" s="409"/>
      <c r="AA407" s="409"/>
      <c r="AB407" s="409"/>
      <c r="AC407" s="409"/>
      <c r="AD407" s="409"/>
      <c r="AE407" s="409"/>
      <c r="AF407" s="409"/>
      <c r="AG407" s="409"/>
      <c r="AH407" s="409"/>
      <c r="AI407" s="409"/>
      <c r="AJ407" s="409"/>
      <c r="AK407" s="409"/>
      <c r="AL407" s="409"/>
      <c r="AM407" s="409"/>
      <c r="AN407" s="409"/>
      <c r="AO407" s="409"/>
      <c r="AP407" s="409"/>
      <c r="AQ407" s="409"/>
      <c r="AR407" s="409"/>
      <c r="AS407" s="409"/>
      <c r="AT407" s="409"/>
      <c r="AU407" s="409"/>
      <c r="AV407" s="409"/>
      <c r="AW407" s="409"/>
      <c r="AX407" s="409"/>
      <c r="AY407" s="409"/>
      <c r="AZ407" s="409"/>
      <c r="BA407" s="409"/>
      <c r="BB407" s="409"/>
      <c r="BC407" s="409"/>
      <c r="BD407" s="409"/>
      <c r="BE407" s="409"/>
      <c r="BF407" s="409"/>
      <c r="BG407" s="409"/>
      <c r="BH407" s="409"/>
      <c r="BI407" s="409"/>
      <c r="BJ407" s="409"/>
      <c r="BK407" s="409"/>
      <c r="BL407" s="409"/>
      <c r="BM407" s="409"/>
      <c r="BN407" s="409"/>
      <c r="BO407" s="409"/>
      <c r="BP407" s="409"/>
      <c r="BQ407" s="409"/>
      <c r="BR407" s="409"/>
      <c r="BS407" s="409"/>
      <c r="BT407" s="409"/>
      <c r="BU407" s="409"/>
      <c r="BV407" s="409"/>
      <c r="BW407" s="409"/>
      <c r="BX407" s="409"/>
      <c r="BY407" s="409"/>
      <c r="BZ407" s="409"/>
      <c r="CA407" s="409"/>
      <c r="CB407" s="409"/>
      <c r="CC407" s="409"/>
      <c r="CD407" s="409"/>
      <c r="CE407" s="409"/>
      <c r="CF407" s="409"/>
      <c r="CG407" s="409"/>
      <c r="CH407" s="409"/>
      <c r="CI407" s="409"/>
      <c r="CJ407" s="409"/>
      <c r="CK407" s="409"/>
      <c r="CL407" s="409"/>
      <c r="CM407" s="409"/>
      <c r="CN407" s="409"/>
      <c r="CO407" s="409"/>
      <c r="CP407" s="409"/>
      <c r="CQ407" s="409"/>
      <c r="CR407" s="409"/>
      <c r="CS407" s="409"/>
      <c r="CT407" s="409"/>
      <c r="CU407" s="409"/>
      <c r="CV407" s="409"/>
      <c r="CW407" s="409"/>
      <c r="CX407" s="409"/>
      <c r="CY407" s="409"/>
      <c r="CZ407" s="409"/>
      <c r="DA407" s="409"/>
      <c r="DB407" s="409"/>
      <c r="DC407" s="409"/>
      <c r="DD407" s="409"/>
      <c r="DE407" s="409"/>
      <c r="DF407" s="409"/>
      <c r="DG407" s="409"/>
      <c r="DH407" s="409"/>
      <c r="DI407" s="409"/>
      <c r="DJ407" s="409"/>
      <c r="DK407" s="409"/>
      <c r="DL407" s="409"/>
      <c r="DM407" s="409"/>
      <c r="DN407" s="409"/>
      <c r="DO407" s="409"/>
      <c r="DP407" s="409"/>
      <c r="DQ407" s="409"/>
      <c r="DR407" s="409"/>
      <c r="DS407" s="409"/>
      <c r="DT407" s="409"/>
      <c r="DU407" s="409"/>
      <c r="DV407" s="409"/>
      <c r="DW407" s="409"/>
      <c r="DX407" s="409"/>
      <c r="DY407" s="409"/>
      <c r="DZ407" s="409"/>
      <c r="EA407" s="409"/>
      <c r="EB407" s="409"/>
      <c r="EC407" s="409"/>
      <c r="ED407" s="409"/>
      <c r="EE407" s="409"/>
      <c r="EF407" s="409"/>
      <c r="EG407" s="409"/>
      <c r="EH407" s="409"/>
      <c r="EI407" s="409"/>
      <c r="EJ407" s="409"/>
      <c r="EK407" s="409"/>
      <c r="EL407" s="409"/>
      <c r="EM407" s="409"/>
      <c r="EN407" s="409"/>
      <c r="EO407" s="409"/>
      <c r="EP407" s="409"/>
      <c r="EQ407" s="409"/>
      <c r="ER407" s="409"/>
      <c r="ES407" s="409"/>
      <c r="ET407" s="409"/>
      <c r="EU407" s="409"/>
      <c r="EV407" s="409"/>
      <c r="EW407" s="409"/>
      <c r="EX407" s="409"/>
      <c r="EY407" s="409"/>
      <c r="EZ407" s="409"/>
      <c r="FA407" s="409"/>
      <c r="FB407" s="409"/>
      <c r="FC407" s="409"/>
      <c r="FD407" s="409"/>
      <c r="FE407" s="409"/>
      <c r="FF407" s="409"/>
      <c r="FG407" s="409"/>
      <c r="FH407" s="409"/>
      <c r="FI407" s="409"/>
      <c r="FJ407" s="409"/>
      <c r="FK407" s="409"/>
      <c r="FL407" s="409"/>
      <c r="FM407" s="409"/>
      <c r="FN407" s="409"/>
      <c r="FO407" s="409"/>
      <c r="FP407" s="409"/>
      <c r="FQ407" s="409"/>
      <c r="FR407" s="409"/>
      <c r="FS407" s="409"/>
      <c r="FT407" s="409"/>
      <c r="FU407" s="409"/>
      <c r="FV407" s="409"/>
      <c r="FW407" s="409"/>
      <c r="FX407" s="409"/>
      <c r="FY407" s="409"/>
      <c r="FZ407" s="409"/>
      <c r="GA407" s="409"/>
      <c r="GB407" s="409"/>
      <c r="GC407" s="409"/>
      <c r="GD407" s="409"/>
      <c r="GE407" s="409"/>
      <c r="GF407" s="409"/>
      <c r="GG407" s="409"/>
      <c r="GH407" s="409"/>
      <c r="GI407" s="409"/>
      <c r="GJ407" s="409"/>
      <c r="GK407" s="409"/>
      <c r="GL407" s="409"/>
      <c r="GM407" s="409"/>
      <c r="GN407" s="409"/>
      <c r="GO407" s="409"/>
      <c r="GP407" s="409"/>
      <c r="GQ407" s="409"/>
      <c r="GR407" s="409"/>
      <c r="GS407" s="409"/>
      <c r="GT407" s="409"/>
      <c r="GU407" s="409"/>
      <c r="GV407" s="409"/>
      <c r="GW407" s="409"/>
      <c r="GX407" s="409"/>
      <c r="GY407" s="409"/>
      <c r="GZ407" s="409"/>
      <c r="HA407" s="409"/>
      <c r="HB407" s="409"/>
      <c r="HC407" s="409"/>
      <c r="HD407" s="409"/>
      <c r="HE407" s="409"/>
      <c r="HF407" s="409"/>
      <c r="HG407" s="409"/>
      <c r="HH407" s="409"/>
      <c r="HI407" s="409"/>
      <c r="HJ407" s="409"/>
      <c r="HK407" s="409"/>
      <c r="HL407" s="409"/>
      <c r="HM407" s="409"/>
      <c r="HN407" s="409"/>
      <c r="HO407" s="409"/>
      <c r="HP407" s="409"/>
      <c r="HQ407" s="409"/>
      <c r="HR407" s="409"/>
      <c r="HS407" s="409"/>
      <c r="HT407" s="409"/>
      <c r="HU407" s="409"/>
      <c r="HV407" s="409"/>
      <c r="HW407" s="409"/>
      <c r="HX407" s="409"/>
      <c r="HY407" s="409"/>
      <c r="HZ407" s="409"/>
      <c r="IA407" s="409"/>
      <c r="IB407" s="409"/>
      <c r="IC407" s="409"/>
      <c r="ID407" s="409"/>
      <c r="IE407" s="409"/>
      <c r="IF407" s="409"/>
      <c r="IG407" s="409"/>
      <c r="IH407" s="409"/>
      <c r="II407" s="409"/>
      <c r="IJ407" s="409"/>
      <c r="IK407" s="409"/>
      <c r="IL407" s="409"/>
      <c r="IM407" s="409"/>
      <c r="IN407" s="409"/>
      <c r="IO407" s="409"/>
      <c r="IP407" s="409"/>
      <c r="IQ407" s="409"/>
      <c r="IR407" s="409"/>
      <c r="IS407" s="409"/>
      <c r="IT407" s="409"/>
      <c r="IU407" s="409"/>
      <c r="IV407" s="409"/>
    </row>
    <row r="408" spans="1:256" s="404" customFormat="1" ht="30">
      <c r="A408" s="67">
        <v>399</v>
      </c>
      <c r="B408" s="301" t="s">
        <v>6049</v>
      </c>
      <c r="C408" s="506" t="s">
        <v>1584</v>
      </c>
      <c r="D408" s="301" t="s">
        <v>6096</v>
      </c>
      <c r="E408" s="301" t="s">
        <v>6097</v>
      </c>
      <c r="F408" s="301" t="s">
        <v>930</v>
      </c>
      <c r="G408" s="301" t="s">
        <v>6098</v>
      </c>
      <c r="H408" s="301" t="s">
        <v>6099</v>
      </c>
      <c r="I408" s="507" t="s">
        <v>311</v>
      </c>
      <c r="J408" s="422"/>
      <c r="K408" s="444"/>
      <c r="L408" s="422"/>
      <c r="M408" s="405"/>
      <c r="N408" s="409"/>
      <c r="O408" s="409"/>
      <c r="P408" s="409"/>
      <c r="Q408" s="409"/>
      <c r="R408" s="409"/>
      <c r="S408" s="409"/>
      <c r="T408" s="409"/>
      <c r="U408" s="409"/>
      <c r="V408" s="409"/>
      <c r="W408" s="409"/>
      <c r="X408" s="409"/>
      <c r="Y408" s="409"/>
      <c r="Z408" s="409"/>
      <c r="AA408" s="409"/>
      <c r="AB408" s="409"/>
      <c r="AC408" s="409"/>
      <c r="AD408" s="409"/>
      <c r="AE408" s="409"/>
      <c r="AF408" s="409"/>
      <c r="AG408" s="409"/>
      <c r="AH408" s="409"/>
      <c r="AI408" s="409"/>
      <c r="AJ408" s="409"/>
      <c r="AK408" s="409"/>
      <c r="AL408" s="409"/>
      <c r="AM408" s="409"/>
      <c r="AN408" s="409"/>
      <c r="AO408" s="409"/>
      <c r="AP408" s="409"/>
      <c r="AQ408" s="409"/>
      <c r="AR408" s="409"/>
      <c r="AS408" s="409"/>
      <c r="AT408" s="409"/>
      <c r="AU408" s="409"/>
      <c r="AV408" s="409"/>
      <c r="AW408" s="409"/>
      <c r="AX408" s="409"/>
      <c r="AY408" s="409"/>
      <c r="AZ408" s="409"/>
      <c r="BA408" s="409"/>
      <c r="BB408" s="409"/>
      <c r="BC408" s="409"/>
      <c r="BD408" s="409"/>
      <c r="BE408" s="409"/>
      <c r="BF408" s="409"/>
      <c r="BG408" s="409"/>
      <c r="BH408" s="409"/>
      <c r="BI408" s="409"/>
      <c r="BJ408" s="409"/>
      <c r="BK408" s="409"/>
      <c r="BL408" s="409"/>
      <c r="BM408" s="409"/>
      <c r="BN408" s="409"/>
      <c r="BO408" s="409"/>
      <c r="BP408" s="409"/>
      <c r="BQ408" s="409"/>
      <c r="BR408" s="409"/>
      <c r="BS408" s="409"/>
      <c r="BT408" s="409"/>
      <c r="BU408" s="409"/>
      <c r="BV408" s="409"/>
      <c r="BW408" s="409"/>
      <c r="BX408" s="409"/>
      <c r="BY408" s="409"/>
      <c r="BZ408" s="409"/>
      <c r="CA408" s="409"/>
      <c r="CB408" s="409"/>
      <c r="CC408" s="409"/>
      <c r="CD408" s="409"/>
      <c r="CE408" s="409"/>
      <c r="CF408" s="409"/>
      <c r="CG408" s="409"/>
      <c r="CH408" s="409"/>
      <c r="CI408" s="409"/>
      <c r="CJ408" s="409"/>
      <c r="CK408" s="409"/>
      <c r="CL408" s="409"/>
      <c r="CM408" s="409"/>
      <c r="CN408" s="409"/>
      <c r="CO408" s="409"/>
      <c r="CP408" s="409"/>
      <c r="CQ408" s="409"/>
      <c r="CR408" s="409"/>
      <c r="CS408" s="409"/>
      <c r="CT408" s="409"/>
      <c r="CU408" s="409"/>
      <c r="CV408" s="409"/>
      <c r="CW408" s="409"/>
      <c r="CX408" s="409"/>
      <c r="CY408" s="409"/>
      <c r="CZ408" s="409"/>
      <c r="DA408" s="409"/>
      <c r="DB408" s="409"/>
      <c r="DC408" s="409"/>
      <c r="DD408" s="409"/>
      <c r="DE408" s="409"/>
      <c r="DF408" s="409"/>
      <c r="DG408" s="409"/>
      <c r="DH408" s="409"/>
      <c r="DI408" s="409"/>
      <c r="DJ408" s="409"/>
      <c r="DK408" s="409"/>
      <c r="DL408" s="409"/>
      <c r="DM408" s="409"/>
      <c r="DN408" s="409"/>
      <c r="DO408" s="409"/>
      <c r="DP408" s="409"/>
      <c r="DQ408" s="409"/>
      <c r="DR408" s="409"/>
      <c r="DS408" s="409"/>
      <c r="DT408" s="409"/>
      <c r="DU408" s="409"/>
      <c r="DV408" s="409"/>
      <c r="DW408" s="409"/>
      <c r="DX408" s="409"/>
      <c r="DY408" s="409"/>
      <c r="DZ408" s="409"/>
      <c r="EA408" s="409"/>
      <c r="EB408" s="409"/>
      <c r="EC408" s="409"/>
      <c r="ED408" s="409"/>
      <c r="EE408" s="409"/>
      <c r="EF408" s="409"/>
      <c r="EG408" s="409"/>
      <c r="EH408" s="409"/>
      <c r="EI408" s="409"/>
      <c r="EJ408" s="409"/>
      <c r="EK408" s="409"/>
      <c r="EL408" s="409"/>
      <c r="EM408" s="409"/>
      <c r="EN408" s="409"/>
      <c r="EO408" s="409"/>
      <c r="EP408" s="409"/>
      <c r="EQ408" s="409"/>
      <c r="ER408" s="409"/>
      <c r="ES408" s="409"/>
      <c r="ET408" s="409"/>
      <c r="EU408" s="409"/>
      <c r="EV408" s="409"/>
      <c r="EW408" s="409"/>
      <c r="EX408" s="409"/>
      <c r="EY408" s="409"/>
      <c r="EZ408" s="409"/>
      <c r="FA408" s="409"/>
      <c r="FB408" s="409"/>
      <c r="FC408" s="409"/>
      <c r="FD408" s="409"/>
      <c r="FE408" s="409"/>
      <c r="FF408" s="409"/>
      <c r="FG408" s="409"/>
      <c r="FH408" s="409"/>
      <c r="FI408" s="409"/>
      <c r="FJ408" s="409"/>
      <c r="FK408" s="409"/>
      <c r="FL408" s="409"/>
      <c r="FM408" s="409"/>
      <c r="FN408" s="409"/>
      <c r="FO408" s="409"/>
      <c r="FP408" s="409"/>
      <c r="FQ408" s="409"/>
      <c r="FR408" s="409"/>
      <c r="FS408" s="409"/>
      <c r="FT408" s="409"/>
      <c r="FU408" s="409"/>
      <c r="FV408" s="409"/>
      <c r="FW408" s="409"/>
      <c r="FX408" s="409"/>
      <c r="FY408" s="409"/>
      <c r="FZ408" s="409"/>
      <c r="GA408" s="409"/>
      <c r="GB408" s="409"/>
      <c r="GC408" s="409"/>
      <c r="GD408" s="409"/>
      <c r="GE408" s="409"/>
      <c r="GF408" s="409"/>
      <c r="GG408" s="409"/>
      <c r="GH408" s="409"/>
      <c r="GI408" s="409"/>
      <c r="GJ408" s="409"/>
      <c r="GK408" s="409"/>
      <c r="GL408" s="409"/>
      <c r="GM408" s="409"/>
      <c r="GN408" s="409"/>
      <c r="GO408" s="409"/>
      <c r="GP408" s="409"/>
      <c r="GQ408" s="409"/>
      <c r="GR408" s="409"/>
      <c r="GS408" s="409"/>
      <c r="GT408" s="409"/>
      <c r="GU408" s="409"/>
      <c r="GV408" s="409"/>
      <c r="GW408" s="409"/>
      <c r="GX408" s="409"/>
      <c r="GY408" s="409"/>
      <c r="GZ408" s="409"/>
      <c r="HA408" s="409"/>
      <c r="HB408" s="409"/>
      <c r="HC408" s="409"/>
      <c r="HD408" s="409"/>
      <c r="HE408" s="409"/>
      <c r="HF408" s="409"/>
      <c r="HG408" s="409"/>
      <c r="HH408" s="409"/>
      <c r="HI408" s="409"/>
      <c r="HJ408" s="409"/>
      <c r="HK408" s="409"/>
      <c r="HL408" s="409"/>
      <c r="HM408" s="409"/>
      <c r="HN408" s="409"/>
      <c r="HO408" s="409"/>
      <c r="HP408" s="409"/>
      <c r="HQ408" s="409"/>
      <c r="HR408" s="409"/>
      <c r="HS408" s="409"/>
      <c r="HT408" s="409"/>
      <c r="HU408" s="409"/>
      <c r="HV408" s="409"/>
      <c r="HW408" s="409"/>
      <c r="HX408" s="409"/>
      <c r="HY408" s="409"/>
      <c r="HZ408" s="409"/>
      <c r="IA408" s="409"/>
      <c r="IB408" s="409"/>
      <c r="IC408" s="409"/>
      <c r="ID408" s="409"/>
      <c r="IE408" s="409"/>
      <c r="IF408" s="409"/>
      <c r="IG408" s="409"/>
      <c r="IH408" s="409"/>
      <c r="II408" s="409"/>
      <c r="IJ408" s="409"/>
      <c r="IK408" s="409"/>
      <c r="IL408" s="409"/>
      <c r="IM408" s="409"/>
      <c r="IN408" s="409"/>
      <c r="IO408" s="409"/>
      <c r="IP408" s="409"/>
      <c r="IQ408" s="409"/>
      <c r="IR408" s="409"/>
      <c r="IS408" s="409"/>
      <c r="IT408" s="409"/>
      <c r="IU408" s="409"/>
      <c r="IV408" s="409"/>
    </row>
    <row r="409" spans="1:256" s="404" customFormat="1" ht="30">
      <c r="A409" s="67">
        <v>400</v>
      </c>
      <c r="B409" s="301" t="s">
        <v>6049</v>
      </c>
      <c r="C409" s="506" t="s">
        <v>1584</v>
      </c>
      <c r="D409" s="301" t="s">
        <v>317</v>
      </c>
      <c r="E409" s="301" t="s">
        <v>6100</v>
      </c>
      <c r="F409" s="301" t="s">
        <v>1652</v>
      </c>
      <c r="G409" s="301" t="s">
        <v>6101</v>
      </c>
      <c r="H409" s="301" t="s">
        <v>6102</v>
      </c>
      <c r="I409" s="507" t="s">
        <v>311</v>
      </c>
      <c r="J409" s="422"/>
      <c r="K409" s="444"/>
      <c r="L409" s="422"/>
      <c r="M409" s="405"/>
      <c r="N409" s="409"/>
      <c r="O409" s="409"/>
      <c r="P409" s="409"/>
      <c r="Q409" s="409"/>
      <c r="R409" s="409"/>
      <c r="S409" s="409"/>
      <c r="T409" s="409"/>
      <c r="U409" s="409"/>
      <c r="V409" s="409"/>
      <c r="W409" s="409"/>
      <c r="X409" s="409"/>
      <c r="Y409" s="409"/>
      <c r="Z409" s="409"/>
      <c r="AA409" s="409"/>
      <c r="AB409" s="409"/>
      <c r="AC409" s="409"/>
      <c r="AD409" s="409"/>
      <c r="AE409" s="409"/>
      <c r="AF409" s="409"/>
      <c r="AG409" s="409"/>
      <c r="AH409" s="409"/>
      <c r="AI409" s="409"/>
      <c r="AJ409" s="409"/>
      <c r="AK409" s="409"/>
      <c r="AL409" s="409"/>
      <c r="AM409" s="409"/>
      <c r="AN409" s="409"/>
      <c r="AO409" s="409"/>
      <c r="AP409" s="409"/>
      <c r="AQ409" s="409"/>
      <c r="AR409" s="409"/>
      <c r="AS409" s="409"/>
      <c r="AT409" s="409"/>
      <c r="AU409" s="409"/>
      <c r="AV409" s="409"/>
      <c r="AW409" s="409"/>
      <c r="AX409" s="409"/>
      <c r="AY409" s="409"/>
      <c r="AZ409" s="409"/>
      <c r="BA409" s="409"/>
      <c r="BB409" s="409"/>
      <c r="BC409" s="409"/>
      <c r="BD409" s="409"/>
      <c r="BE409" s="409"/>
      <c r="BF409" s="409"/>
      <c r="BG409" s="409"/>
      <c r="BH409" s="409"/>
      <c r="BI409" s="409"/>
      <c r="BJ409" s="409"/>
      <c r="BK409" s="409"/>
      <c r="BL409" s="409"/>
      <c r="BM409" s="409"/>
      <c r="BN409" s="409"/>
      <c r="BO409" s="409"/>
      <c r="BP409" s="409"/>
      <c r="BQ409" s="409"/>
      <c r="BR409" s="409"/>
      <c r="BS409" s="409"/>
      <c r="BT409" s="409"/>
      <c r="BU409" s="409"/>
      <c r="BV409" s="409"/>
      <c r="BW409" s="409"/>
      <c r="BX409" s="409"/>
      <c r="BY409" s="409"/>
      <c r="BZ409" s="409"/>
      <c r="CA409" s="409"/>
      <c r="CB409" s="409"/>
      <c r="CC409" s="409"/>
      <c r="CD409" s="409"/>
      <c r="CE409" s="409"/>
      <c r="CF409" s="409"/>
      <c r="CG409" s="409"/>
      <c r="CH409" s="409"/>
      <c r="CI409" s="409"/>
      <c r="CJ409" s="409"/>
      <c r="CK409" s="409"/>
      <c r="CL409" s="409"/>
      <c r="CM409" s="409"/>
      <c r="CN409" s="409"/>
      <c r="CO409" s="409"/>
      <c r="CP409" s="409"/>
      <c r="CQ409" s="409"/>
      <c r="CR409" s="409"/>
      <c r="CS409" s="409"/>
      <c r="CT409" s="409"/>
      <c r="CU409" s="409"/>
      <c r="CV409" s="409"/>
      <c r="CW409" s="409"/>
      <c r="CX409" s="409"/>
      <c r="CY409" s="409"/>
      <c r="CZ409" s="409"/>
      <c r="DA409" s="409"/>
      <c r="DB409" s="409"/>
      <c r="DC409" s="409"/>
      <c r="DD409" s="409"/>
      <c r="DE409" s="409"/>
      <c r="DF409" s="409"/>
      <c r="DG409" s="409"/>
      <c r="DH409" s="409"/>
      <c r="DI409" s="409"/>
      <c r="DJ409" s="409"/>
      <c r="DK409" s="409"/>
      <c r="DL409" s="409"/>
      <c r="DM409" s="409"/>
      <c r="DN409" s="409"/>
      <c r="DO409" s="409"/>
      <c r="DP409" s="409"/>
      <c r="DQ409" s="409"/>
      <c r="DR409" s="409"/>
      <c r="DS409" s="409"/>
      <c r="DT409" s="409"/>
      <c r="DU409" s="409"/>
      <c r="DV409" s="409"/>
      <c r="DW409" s="409"/>
      <c r="DX409" s="409"/>
      <c r="DY409" s="409"/>
      <c r="DZ409" s="409"/>
      <c r="EA409" s="409"/>
      <c r="EB409" s="409"/>
      <c r="EC409" s="409"/>
      <c r="ED409" s="409"/>
      <c r="EE409" s="409"/>
      <c r="EF409" s="409"/>
      <c r="EG409" s="409"/>
      <c r="EH409" s="409"/>
      <c r="EI409" s="409"/>
      <c r="EJ409" s="409"/>
      <c r="EK409" s="409"/>
      <c r="EL409" s="409"/>
      <c r="EM409" s="409"/>
      <c r="EN409" s="409"/>
      <c r="EO409" s="409"/>
      <c r="EP409" s="409"/>
      <c r="EQ409" s="409"/>
      <c r="ER409" s="409"/>
      <c r="ES409" s="409"/>
      <c r="ET409" s="409"/>
      <c r="EU409" s="409"/>
      <c r="EV409" s="409"/>
      <c r="EW409" s="409"/>
      <c r="EX409" s="409"/>
      <c r="EY409" s="409"/>
      <c r="EZ409" s="409"/>
      <c r="FA409" s="409"/>
      <c r="FB409" s="409"/>
      <c r="FC409" s="409"/>
      <c r="FD409" s="409"/>
      <c r="FE409" s="409"/>
      <c r="FF409" s="409"/>
      <c r="FG409" s="409"/>
      <c r="FH409" s="409"/>
      <c r="FI409" s="409"/>
      <c r="FJ409" s="409"/>
      <c r="FK409" s="409"/>
      <c r="FL409" s="409"/>
      <c r="FM409" s="409"/>
      <c r="FN409" s="409"/>
      <c r="FO409" s="409"/>
      <c r="FP409" s="409"/>
      <c r="FQ409" s="409"/>
      <c r="FR409" s="409"/>
      <c r="FS409" s="409"/>
      <c r="FT409" s="409"/>
      <c r="FU409" s="409"/>
      <c r="FV409" s="409"/>
      <c r="FW409" s="409"/>
      <c r="FX409" s="409"/>
      <c r="FY409" s="409"/>
      <c r="FZ409" s="409"/>
      <c r="GA409" s="409"/>
      <c r="GB409" s="409"/>
      <c r="GC409" s="409"/>
      <c r="GD409" s="409"/>
      <c r="GE409" s="409"/>
      <c r="GF409" s="409"/>
      <c r="GG409" s="409"/>
      <c r="GH409" s="409"/>
      <c r="GI409" s="409"/>
      <c r="GJ409" s="409"/>
      <c r="GK409" s="409"/>
      <c r="GL409" s="409"/>
      <c r="GM409" s="409"/>
      <c r="GN409" s="409"/>
      <c r="GO409" s="409"/>
      <c r="GP409" s="409"/>
      <c r="GQ409" s="409"/>
      <c r="GR409" s="409"/>
      <c r="GS409" s="409"/>
      <c r="GT409" s="409"/>
      <c r="GU409" s="409"/>
      <c r="GV409" s="409"/>
      <c r="GW409" s="409"/>
      <c r="GX409" s="409"/>
      <c r="GY409" s="409"/>
      <c r="GZ409" s="409"/>
      <c r="HA409" s="409"/>
      <c r="HB409" s="409"/>
      <c r="HC409" s="409"/>
      <c r="HD409" s="409"/>
      <c r="HE409" s="409"/>
      <c r="HF409" s="409"/>
      <c r="HG409" s="409"/>
      <c r="HH409" s="409"/>
      <c r="HI409" s="409"/>
      <c r="HJ409" s="409"/>
      <c r="HK409" s="409"/>
      <c r="HL409" s="409"/>
      <c r="HM409" s="409"/>
      <c r="HN409" s="409"/>
      <c r="HO409" s="409"/>
      <c r="HP409" s="409"/>
      <c r="HQ409" s="409"/>
      <c r="HR409" s="409"/>
      <c r="HS409" s="409"/>
      <c r="HT409" s="409"/>
      <c r="HU409" s="409"/>
      <c r="HV409" s="409"/>
      <c r="HW409" s="409"/>
      <c r="HX409" s="409"/>
      <c r="HY409" s="409"/>
      <c r="HZ409" s="409"/>
      <c r="IA409" s="409"/>
      <c r="IB409" s="409"/>
      <c r="IC409" s="409"/>
      <c r="ID409" s="409"/>
      <c r="IE409" s="409"/>
      <c r="IF409" s="409"/>
      <c r="IG409" s="409"/>
      <c r="IH409" s="409"/>
      <c r="II409" s="409"/>
      <c r="IJ409" s="409"/>
      <c r="IK409" s="409"/>
      <c r="IL409" s="409"/>
      <c r="IM409" s="409"/>
      <c r="IN409" s="409"/>
      <c r="IO409" s="409"/>
      <c r="IP409" s="409"/>
      <c r="IQ409" s="409"/>
      <c r="IR409" s="409"/>
      <c r="IS409" s="409"/>
      <c r="IT409" s="409"/>
      <c r="IU409" s="409"/>
      <c r="IV409" s="409"/>
    </row>
    <row r="410" spans="1:256" s="404" customFormat="1" ht="30">
      <c r="A410" s="65">
        <v>401</v>
      </c>
      <c r="B410" s="301" t="s">
        <v>6049</v>
      </c>
      <c r="C410" s="506" t="s">
        <v>1584</v>
      </c>
      <c r="D410" s="301" t="s">
        <v>6103</v>
      </c>
      <c r="E410" s="301" t="s">
        <v>6104</v>
      </c>
      <c r="F410" s="301" t="s">
        <v>6105</v>
      </c>
      <c r="G410" s="301" t="s">
        <v>6106</v>
      </c>
      <c r="H410" s="301" t="s">
        <v>6107</v>
      </c>
      <c r="I410" s="507" t="s">
        <v>311</v>
      </c>
      <c r="J410" s="422"/>
      <c r="K410" s="444"/>
      <c r="L410" s="422"/>
      <c r="M410" s="405"/>
      <c r="N410" s="409"/>
      <c r="O410" s="409"/>
      <c r="P410" s="409"/>
      <c r="Q410" s="409"/>
      <c r="R410" s="409"/>
      <c r="S410" s="409"/>
      <c r="T410" s="409"/>
      <c r="U410" s="409"/>
      <c r="V410" s="409"/>
      <c r="W410" s="409"/>
      <c r="X410" s="409"/>
      <c r="Y410" s="409"/>
      <c r="Z410" s="409"/>
      <c r="AA410" s="409"/>
      <c r="AB410" s="409"/>
      <c r="AC410" s="409"/>
      <c r="AD410" s="409"/>
      <c r="AE410" s="409"/>
      <c r="AF410" s="409"/>
      <c r="AG410" s="409"/>
      <c r="AH410" s="409"/>
      <c r="AI410" s="409"/>
      <c r="AJ410" s="409"/>
      <c r="AK410" s="409"/>
      <c r="AL410" s="409"/>
      <c r="AM410" s="409"/>
      <c r="AN410" s="409"/>
      <c r="AO410" s="409"/>
      <c r="AP410" s="409"/>
      <c r="AQ410" s="409"/>
      <c r="AR410" s="409"/>
      <c r="AS410" s="409"/>
      <c r="AT410" s="409"/>
      <c r="AU410" s="409"/>
      <c r="AV410" s="409"/>
      <c r="AW410" s="409"/>
      <c r="AX410" s="409"/>
      <c r="AY410" s="409"/>
      <c r="AZ410" s="409"/>
      <c r="BA410" s="409"/>
      <c r="BB410" s="409"/>
      <c r="BC410" s="409"/>
      <c r="BD410" s="409"/>
      <c r="BE410" s="409"/>
      <c r="BF410" s="409"/>
      <c r="BG410" s="409"/>
      <c r="BH410" s="409"/>
      <c r="BI410" s="409"/>
      <c r="BJ410" s="409"/>
      <c r="BK410" s="409"/>
      <c r="BL410" s="409"/>
      <c r="BM410" s="409"/>
      <c r="BN410" s="409"/>
      <c r="BO410" s="409"/>
      <c r="BP410" s="409"/>
      <c r="BQ410" s="409"/>
      <c r="BR410" s="409"/>
      <c r="BS410" s="409"/>
      <c r="BT410" s="409"/>
      <c r="BU410" s="409"/>
      <c r="BV410" s="409"/>
      <c r="BW410" s="409"/>
      <c r="BX410" s="409"/>
      <c r="BY410" s="409"/>
      <c r="BZ410" s="409"/>
      <c r="CA410" s="409"/>
      <c r="CB410" s="409"/>
      <c r="CC410" s="409"/>
      <c r="CD410" s="409"/>
      <c r="CE410" s="409"/>
      <c r="CF410" s="409"/>
      <c r="CG410" s="409"/>
      <c r="CH410" s="409"/>
      <c r="CI410" s="409"/>
      <c r="CJ410" s="409"/>
      <c r="CK410" s="409"/>
      <c r="CL410" s="409"/>
      <c r="CM410" s="409"/>
      <c r="CN410" s="409"/>
      <c r="CO410" s="409"/>
      <c r="CP410" s="409"/>
      <c r="CQ410" s="409"/>
      <c r="CR410" s="409"/>
      <c r="CS410" s="409"/>
      <c r="CT410" s="409"/>
      <c r="CU410" s="409"/>
      <c r="CV410" s="409"/>
      <c r="CW410" s="409"/>
      <c r="CX410" s="409"/>
      <c r="CY410" s="409"/>
      <c r="CZ410" s="409"/>
      <c r="DA410" s="409"/>
      <c r="DB410" s="409"/>
      <c r="DC410" s="409"/>
      <c r="DD410" s="409"/>
      <c r="DE410" s="409"/>
      <c r="DF410" s="409"/>
      <c r="DG410" s="409"/>
      <c r="DH410" s="409"/>
      <c r="DI410" s="409"/>
      <c r="DJ410" s="409"/>
      <c r="DK410" s="409"/>
      <c r="DL410" s="409"/>
      <c r="DM410" s="409"/>
      <c r="DN410" s="409"/>
      <c r="DO410" s="409"/>
      <c r="DP410" s="409"/>
      <c r="DQ410" s="409"/>
      <c r="DR410" s="409"/>
      <c r="DS410" s="409"/>
      <c r="DT410" s="409"/>
      <c r="DU410" s="409"/>
      <c r="DV410" s="409"/>
      <c r="DW410" s="409"/>
      <c r="DX410" s="409"/>
      <c r="DY410" s="409"/>
      <c r="DZ410" s="409"/>
      <c r="EA410" s="409"/>
      <c r="EB410" s="409"/>
      <c r="EC410" s="409"/>
      <c r="ED410" s="409"/>
      <c r="EE410" s="409"/>
      <c r="EF410" s="409"/>
      <c r="EG410" s="409"/>
      <c r="EH410" s="409"/>
      <c r="EI410" s="409"/>
      <c r="EJ410" s="409"/>
      <c r="EK410" s="409"/>
      <c r="EL410" s="409"/>
      <c r="EM410" s="409"/>
      <c r="EN410" s="409"/>
      <c r="EO410" s="409"/>
      <c r="EP410" s="409"/>
      <c r="EQ410" s="409"/>
      <c r="ER410" s="409"/>
      <c r="ES410" s="409"/>
      <c r="ET410" s="409"/>
      <c r="EU410" s="409"/>
      <c r="EV410" s="409"/>
      <c r="EW410" s="409"/>
      <c r="EX410" s="409"/>
      <c r="EY410" s="409"/>
      <c r="EZ410" s="409"/>
      <c r="FA410" s="409"/>
      <c r="FB410" s="409"/>
      <c r="FC410" s="409"/>
      <c r="FD410" s="409"/>
      <c r="FE410" s="409"/>
      <c r="FF410" s="409"/>
      <c r="FG410" s="409"/>
      <c r="FH410" s="409"/>
      <c r="FI410" s="409"/>
      <c r="FJ410" s="409"/>
      <c r="FK410" s="409"/>
      <c r="FL410" s="409"/>
      <c r="FM410" s="409"/>
      <c r="FN410" s="409"/>
      <c r="FO410" s="409"/>
      <c r="FP410" s="409"/>
      <c r="FQ410" s="409"/>
      <c r="FR410" s="409"/>
      <c r="FS410" s="409"/>
      <c r="FT410" s="409"/>
      <c r="FU410" s="409"/>
      <c r="FV410" s="409"/>
      <c r="FW410" s="409"/>
      <c r="FX410" s="409"/>
      <c r="FY410" s="409"/>
      <c r="FZ410" s="409"/>
      <c r="GA410" s="409"/>
      <c r="GB410" s="409"/>
      <c r="GC410" s="409"/>
      <c r="GD410" s="409"/>
      <c r="GE410" s="409"/>
      <c r="GF410" s="409"/>
      <c r="GG410" s="409"/>
      <c r="GH410" s="409"/>
      <c r="GI410" s="409"/>
      <c r="GJ410" s="409"/>
      <c r="GK410" s="409"/>
      <c r="GL410" s="409"/>
      <c r="GM410" s="409"/>
      <c r="GN410" s="409"/>
      <c r="GO410" s="409"/>
      <c r="GP410" s="409"/>
      <c r="GQ410" s="409"/>
      <c r="GR410" s="409"/>
      <c r="GS410" s="409"/>
      <c r="GT410" s="409"/>
      <c r="GU410" s="409"/>
      <c r="GV410" s="409"/>
      <c r="GW410" s="409"/>
      <c r="GX410" s="409"/>
      <c r="GY410" s="409"/>
      <c r="GZ410" s="409"/>
      <c r="HA410" s="409"/>
      <c r="HB410" s="409"/>
      <c r="HC410" s="409"/>
      <c r="HD410" s="409"/>
      <c r="HE410" s="409"/>
      <c r="HF410" s="409"/>
      <c r="HG410" s="409"/>
      <c r="HH410" s="409"/>
      <c r="HI410" s="409"/>
      <c r="HJ410" s="409"/>
      <c r="HK410" s="409"/>
      <c r="HL410" s="409"/>
      <c r="HM410" s="409"/>
      <c r="HN410" s="409"/>
      <c r="HO410" s="409"/>
      <c r="HP410" s="409"/>
      <c r="HQ410" s="409"/>
      <c r="HR410" s="409"/>
      <c r="HS410" s="409"/>
      <c r="HT410" s="409"/>
      <c r="HU410" s="409"/>
      <c r="HV410" s="409"/>
      <c r="HW410" s="409"/>
      <c r="HX410" s="409"/>
      <c r="HY410" s="409"/>
      <c r="HZ410" s="409"/>
      <c r="IA410" s="409"/>
      <c r="IB410" s="409"/>
      <c r="IC410" s="409"/>
      <c r="ID410" s="409"/>
      <c r="IE410" s="409"/>
      <c r="IF410" s="409"/>
      <c r="IG410" s="409"/>
      <c r="IH410" s="409"/>
      <c r="II410" s="409"/>
      <c r="IJ410" s="409"/>
      <c r="IK410" s="409"/>
      <c r="IL410" s="409"/>
      <c r="IM410" s="409"/>
      <c r="IN410" s="409"/>
      <c r="IO410" s="409"/>
      <c r="IP410" s="409"/>
      <c r="IQ410" s="409"/>
      <c r="IR410" s="409"/>
      <c r="IS410" s="409"/>
      <c r="IT410" s="409"/>
      <c r="IU410" s="409"/>
      <c r="IV410" s="409"/>
    </row>
    <row r="411" spans="1:256" s="404" customFormat="1" ht="30">
      <c r="A411" s="67">
        <v>402</v>
      </c>
      <c r="B411" s="301" t="s">
        <v>6108</v>
      </c>
      <c r="C411" s="506" t="s">
        <v>1584</v>
      </c>
      <c r="D411" s="301" t="s">
        <v>1622</v>
      </c>
      <c r="E411" s="301" t="s">
        <v>1623</v>
      </c>
      <c r="F411" s="301" t="s">
        <v>929</v>
      </c>
      <c r="G411" s="301" t="s">
        <v>1624</v>
      </c>
      <c r="H411" s="301" t="s">
        <v>1653</v>
      </c>
      <c r="I411" s="301" t="s">
        <v>311</v>
      </c>
      <c r="J411" s="439"/>
      <c r="K411" s="440"/>
      <c r="L411" s="435"/>
      <c r="M411" s="405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09"/>
      <c r="Z411" s="409"/>
      <c r="AA411" s="409"/>
      <c r="AB411" s="409"/>
      <c r="AC411" s="409"/>
      <c r="AD411" s="409"/>
      <c r="AE411" s="409"/>
      <c r="AF411" s="409"/>
      <c r="AG411" s="409"/>
      <c r="AH411" s="409"/>
      <c r="AI411" s="409"/>
      <c r="AJ411" s="409"/>
      <c r="AK411" s="409"/>
      <c r="AL411" s="409"/>
      <c r="AM411" s="409"/>
      <c r="AN411" s="409"/>
      <c r="AO411" s="409"/>
      <c r="AP411" s="409"/>
      <c r="AQ411" s="409"/>
      <c r="AR411" s="409"/>
      <c r="AS411" s="409"/>
      <c r="AT411" s="409"/>
      <c r="AU411" s="409"/>
      <c r="AV411" s="409"/>
      <c r="AW411" s="409"/>
      <c r="AX411" s="409"/>
      <c r="AY411" s="409"/>
      <c r="AZ411" s="409"/>
      <c r="BA411" s="409"/>
      <c r="BB411" s="409"/>
      <c r="BC411" s="409"/>
      <c r="BD411" s="409"/>
      <c r="BE411" s="409"/>
      <c r="BF411" s="409"/>
      <c r="BG411" s="409"/>
      <c r="BH411" s="409"/>
      <c r="BI411" s="409"/>
      <c r="BJ411" s="409"/>
      <c r="BK411" s="409"/>
      <c r="BL411" s="409"/>
      <c r="BM411" s="409"/>
      <c r="BN411" s="409"/>
      <c r="BO411" s="409"/>
      <c r="BP411" s="409"/>
      <c r="BQ411" s="409"/>
      <c r="BR411" s="409"/>
      <c r="BS411" s="409"/>
      <c r="BT411" s="409"/>
      <c r="BU411" s="409"/>
      <c r="BV411" s="409"/>
      <c r="BW411" s="409"/>
      <c r="BX411" s="409"/>
      <c r="BY411" s="409"/>
      <c r="BZ411" s="409"/>
      <c r="CA411" s="409"/>
      <c r="CB411" s="409"/>
      <c r="CC411" s="409"/>
      <c r="CD411" s="409"/>
      <c r="CE411" s="409"/>
      <c r="CF411" s="409"/>
      <c r="CG411" s="409"/>
      <c r="CH411" s="409"/>
      <c r="CI411" s="409"/>
      <c r="CJ411" s="409"/>
      <c r="CK411" s="409"/>
      <c r="CL411" s="409"/>
      <c r="CM411" s="409"/>
      <c r="CN411" s="409"/>
      <c r="CO411" s="409"/>
      <c r="CP411" s="409"/>
      <c r="CQ411" s="409"/>
      <c r="CR411" s="409"/>
      <c r="CS411" s="409"/>
      <c r="CT411" s="409"/>
      <c r="CU411" s="409"/>
      <c r="CV411" s="409"/>
      <c r="CW411" s="409"/>
      <c r="CX411" s="409"/>
      <c r="CY411" s="409"/>
      <c r="CZ411" s="409"/>
      <c r="DA411" s="409"/>
      <c r="DB411" s="409"/>
      <c r="DC411" s="409"/>
      <c r="DD411" s="409"/>
      <c r="DE411" s="409"/>
      <c r="DF411" s="409"/>
      <c r="DG411" s="409"/>
      <c r="DH411" s="409"/>
      <c r="DI411" s="409"/>
      <c r="DJ411" s="409"/>
      <c r="DK411" s="409"/>
      <c r="DL411" s="409"/>
      <c r="DM411" s="409"/>
      <c r="DN411" s="409"/>
      <c r="DO411" s="409"/>
      <c r="DP411" s="409"/>
      <c r="DQ411" s="409"/>
      <c r="DR411" s="409"/>
      <c r="DS411" s="409"/>
      <c r="DT411" s="409"/>
      <c r="DU411" s="409"/>
      <c r="DV411" s="409"/>
      <c r="DW411" s="409"/>
      <c r="DX411" s="409"/>
      <c r="DY411" s="409"/>
      <c r="DZ411" s="409"/>
      <c r="EA411" s="409"/>
      <c r="EB411" s="409"/>
      <c r="EC411" s="409"/>
      <c r="ED411" s="409"/>
      <c r="EE411" s="409"/>
      <c r="EF411" s="409"/>
      <c r="EG411" s="409"/>
      <c r="EH411" s="409"/>
      <c r="EI411" s="409"/>
      <c r="EJ411" s="409"/>
      <c r="EK411" s="409"/>
      <c r="EL411" s="409"/>
      <c r="EM411" s="409"/>
      <c r="EN411" s="409"/>
      <c r="EO411" s="409"/>
      <c r="EP411" s="409"/>
      <c r="EQ411" s="409"/>
      <c r="ER411" s="409"/>
      <c r="ES411" s="409"/>
      <c r="ET411" s="409"/>
      <c r="EU411" s="409"/>
      <c r="EV411" s="409"/>
      <c r="EW411" s="409"/>
      <c r="EX411" s="409"/>
      <c r="EY411" s="409"/>
      <c r="EZ411" s="409"/>
      <c r="FA411" s="409"/>
      <c r="FB411" s="409"/>
      <c r="FC411" s="409"/>
      <c r="FD411" s="409"/>
      <c r="FE411" s="409"/>
      <c r="FF411" s="409"/>
      <c r="FG411" s="409"/>
      <c r="FH411" s="409"/>
      <c r="FI411" s="409"/>
      <c r="FJ411" s="409"/>
      <c r="FK411" s="409"/>
      <c r="FL411" s="409"/>
      <c r="FM411" s="409"/>
      <c r="FN411" s="409"/>
      <c r="FO411" s="409"/>
      <c r="FP411" s="409"/>
      <c r="FQ411" s="409"/>
      <c r="FR411" s="409"/>
      <c r="FS411" s="409"/>
      <c r="FT411" s="409"/>
      <c r="FU411" s="409"/>
      <c r="FV411" s="409"/>
      <c r="FW411" s="409"/>
      <c r="FX411" s="409"/>
      <c r="FY411" s="409"/>
      <c r="FZ411" s="409"/>
      <c r="GA411" s="409"/>
      <c r="GB411" s="409"/>
      <c r="GC411" s="409"/>
      <c r="GD411" s="409"/>
      <c r="GE411" s="409"/>
      <c r="GF411" s="409"/>
      <c r="GG411" s="409"/>
      <c r="GH411" s="409"/>
      <c r="GI411" s="409"/>
      <c r="GJ411" s="409"/>
      <c r="GK411" s="409"/>
      <c r="GL411" s="409"/>
      <c r="GM411" s="409"/>
      <c r="GN411" s="409"/>
      <c r="GO411" s="409"/>
      <c r="GP411" s="409"/>
      <c r="GQ411" s="409"/>
      <c r="GR411" s="409"/>
      <c r="GS411" s="409"/>
      <c r="GT411" s="409"/>
      <c r="GU411" s="409"/>
      <c r="GV411" s="409"/>
      <c r="GW411" s="409"/>
      <c r="GX411" s="409"/>
      <c r="GY411" s="409"/>
      <c r="GZ411" s="409"/>
      <c r="HA411" s="409"/>
      <c r="HB411" s="409"/>
      <c r="HC411" s="409"/>
      <c r="HD411" s="409"/>
      <c r="HE411" s="409"/>
      <c r="HF411" s="409"/>
      <c r="HG411" s="409"/>
      <c r="HH411" s="409"/>
      <c r="HI411" s="409"/>
      <c r="HJ411" s="409"/>
      <c r="HK411" s="409"/>
      <c r="HL411" s="409"/>
      <c r="HM411" s="409"/>
      <c r="HN411" s="409"/>
      <c r="HO411" s="409"/>
      <c r="HP411" s="409"/>
      <c r="HQ411" s="409"/>
      <c r="HR411" s="409"/>
      <c r="HS411" s="409"/>
      <c r="HT411" s="409"/>
      <c r="HU411" s="409"/>
      <c r="HV411" s="409"/>
      <c r="HW411" s="409"/>
      <c r="HX411" s="409"/>
      <c r="HY411" s="409"/>
      <c r="HZ411" s="409"/>
      <c r="IA411" s="409"/>
      <c r="IB411" s="409"/>
      <c r="IC411" s="409"/>
      <c r="ID411" s="409"/>
      <c r="IE411" s="409"/>
      <c r="IF411" s="409"/>
      <c r="IG411" s="409"/>
      <c r="IH411" s="409"/>
      <c r="II411" s="409"/>
      <c r="IJ411" s="409"/>
      <c r="IK411" s="409"/>
      <c r="IL411" s="409"/>
      <c r="IM411" s="409"/>
      <c r="IN411" s="409"/>
      <c r="IO411" s="409"/>
      <c r="IP411" s="409"/>
      <c r="IQ411" s="409"/>
      <c r="IR411" s="409"/>
      <c r="IS411" s="409"/>
      <c r="IT411" s="409"/>
      <c r="IU411" s="409"/>
      <c r="IV411" s="409"/>
    </row>
    <row r="412" spans="1:256" s="404" customFormat="1" ht="30">
      <c r="A412" s="67">
        <v>403</v>
      </c>
      <c r="B412" s="301" t="s">
        <v>6108</v>
      </c>
      <c r="C412" s="506" t="s">
        <v>1584</v>
      </c>
      <c r="D412" s="301" t="s">
        <v>1608</v>
      </c>
      <c r="E412" s="301" t="s">
        <v>6109</v>
      </c>
      <c r="F412" s="301" t="s">
        <v>6110</v>
      </c>
      <c r="G412" s="301" t="s">
        <v>6111</v>
      </c>
      <c r="H412" s="301" t="s">
        <v>6112</v>
      </c>
      <c r="I412" s="301" t="s">
        <v>311</v>
      </c>
      <c r="J412" s="439"/>
      <c r="K412" s="440"/>
      <c r="L412" s="435"/>
      <c r="M412" s="405"/>
      <c r="N412" s="409"/>
      <c r="O412" s="409"/>
      <c r="P412" s="409"/>
      <c r="Q412" s="409"/>
      <c r="R412" s="409"/>
      <c r="S412" s="409"/>
      <c r="T412" s="409"/>
      <c r="U412" s="409"/>
      <c r="V412" s="409"/>
      <c r="W412" s="409"/>
      <c r="X412" s="409"/>
      <c r="Y412" s="409"/>
      <c r="Z412" s="409"/>
      <c r="AA412" s="409"/>
      <c r="AB412" s="409"/>
      <c r="AC412" s="409"/>
      <c r="AD412" s="409"/>
      <c r="AE412" s="409"/>
      <c r="AF412" s="409"/>
      <c r="AG412" s="409"/>
      <c r="AH412" s="409"/>
      <c r="AI412" s="409"/>
      <c r="AJ412" s="409"/>
      <c r="AK412" s="409"/>
      <c r="AL412" s="409"/>
      <c r="AM412" s="409"/>
      <c r="AN412" s="409"/>
      <c r="AO412" s="409"/>
      <c r="AP412" s="409"/>
      <c r="AQ412" s="409"/>
      <c r="AR412" s="409"/>
      <c r="AS412" s="409"/>
      <c r="AT412" s="409"/>
      <c r="AU412" s="409"/>
      <c r="AV412" s="409"/>
      <c r="AW412" s="409"/>
      <c r="AX412" s="409"/>
      <c r="AY412" s="409"/>
      <c r="AZ412" s="409"/>
      <c r="BA412" s="409"/>
      <c r="BB412" s="409"/>
      <c r="BC412" s="409"/>
      <c r="BD412" s="409"/>
      <c r="BE412" s="409"/>
      <c r="BF412" s="409"/>
      <c r="BG412" s="409"/>
      <c r="BH412" s="409"/>
      <c r="BI412" s="409"/>
      <c r="BJ412" s="409"/>
      <c r="BK412" s="409"/>
      <c r="BL412" s="409"/>
      <c r="BM412" s="409"/>
      <c r="BN412" s="409"/>
      <c r="BO412" s="409"/>
      <c r="BP412" s="409"/>
      <c r="BQ412" s="409"/>
      <c r="BR412" s="409"/>
      <c r="BS412" s="409"/>
      <c r="BT412" s="409"/>
      <c r="BU412" s="409"/>
      <c r="BV412" s="409"/>
      <c r="BW412" s="409"/>
      <c r="BX412" s="409"/>
      <c r="BY412" s="409"/>
      <c r="BZ412" s="409"/>
      <c r="CA412" s="409"/>
      <c r="CB412" s="409"/>
      <c r="CC412" s="409"/>
      <c r="CD412" s="409"/>
      <c r="CE412" s="409"/>
      <c r="CF412" s="409"/>
      <c r="CG412" s="409"/>
      <c r="CH412" s="409"/>
      <c r="CI412" s="409"/>
      <c r="CJ412" s="409"/>
      <c r="CK412" s="409"/>
      <c r="CL412" s="409"/>
      <c r="CM412" s="409"/>
      <c r="CN412" s="409"/>
      <c r="CO412" s="409"/>
      <c r="CP412" s="409"/>
      <c r="CQ412" s="409"/>
      <c r="CR412" s="409"/>
      <c r="CS412" s="409"/>
      <c r="CT412" s="409"/>
      <c r="CU412" s="409"/>
      <c r="CV412" s="409"/>
      <c r="CW412" s="409"/>
      <c r="CX412" s="409"/>
      <c r="CY412" s="409"/>
      <c r="CZ412" s="409"/>
      <c r="DA412" s="409"/>
      <c r="DB412" s="409"/>
      <c r="DC412" s="409"/>
      <c r="DD412" s="409"/>
      <c r="DE412" s="409"/>
      <c r="DF412" s="409"/>
      <c r="DG412" s="409"/>
      <c r="DH412" s="409"/>
      <c r="DI412" s="409"/>
      <c r="DJ412" s="409"/>
      <c r="DK412" s="409"/>
      <c r="DL412" s="409"/>
      <c r="DM412" s="409"/>
      <c r="DN412" s="409"/>
      <c r="DO412" s="409"/>
      <c r="DP412" s="409"/>
      <c r="DQ412" s="409"/>
      <c r="DR412" s="409"/>
      <c r="DS412" s="409"/>
      <c r="DT412" s="409"/>
      <c r="DU412" s="409"/>
      <c r="DV412" s="409"/>
      <c r="DW412" s="409"/>
      <c r="DX412" s="409"/>
      <c r="DY412" s="409"/>
      <c r="DZ412" s="409"/>
      <c r="EA412" s="409"/>
      <c r="EB412" s="409"/>
      <c r="EC412" s="409"/>
      <c r="ED412" s="409"/>
      <c r="EE412" s="409"/>
      <c r="EF412" s="409"/>
      <c r="EG412" s="409"/>
      <c r="EH412" s="409"/>
      <c r="EI412" s="409"/>
      <c r="EJ412" s="409"/>
      <c r="EK412" s="409"/>
      <c r="EL412" s="409"/>
      <c r="EM412" s="409"/>
      <c r="EN412" s="409"/>
      <c r="EO412" s="409"/>
      <c r="EP412" s="409"/>
      <c r="EQ412" s="409"/>
      <c r="ER412" s="409"/>
      <c r="ES412" s="409"/>
      <c r="ET412" s="409"/>
      <c r="EU412" s="409"/>
      <c r="EV412" s="409"/>
      <c r="EW412" s="409"/>
      <c r="EX412" s="409"/>
      <c r="EY412" s="409"/>
      <c r="EZ412" s="409"/>
      <c r="FA412" s="409"/>
      <c r="FB412" s="409"/>
      <c r="FC412" s="409"/>
      <c r="FD412" s="409"/>
      <c r="FE412" s="409"/>
      <c r="FF412" s="409"/>
      <c r="FG412" s="409"/>
      <c r="FH412" s="409"/>
      <c r="FI412" s="409"/>
      <c r="FJ412" s="409"/>
      <c r="FK412" s="409"/>
      <c r="FL412" s="409"/>
      <c r="FM412" s="409"/>
      <c r="FN412" s="409"/>
      <c r="FO412" s="409"/>
      <c r="FP412" s="409"/>
      <c r="FQ412" s="409"/>
      <c r="FR412" s="409"/>
      <c r="FS412" s="409"/>
      <c r="FT412" s="409"/>
      <c r="FU412" s="409"/>
      <c r="FV412" s="409"/>
      <c r="FW412" s="409"/>
      <c r="FX412" s="409"/>
      <c r="FY412" s="409"/>
      <c r="FZ412" s="409"/>
      <c r="GA412" s="409"/>
      <c r="GB412" s="409"/>
      <c r="GC412" s="409"/>
      <c r="GD412" s="409"/>
      <c r="GE412" s="409"/>
      <c r="GF412" s="409"/>
      <c r="GG412" s="409"/>
      <c r="GH412" s="409"/>
      <c r="GI412" s="409"/>
      <c r="GJ412" s="409"/>
      <c r="GK412" s="409"/>
      <c r="GL412" s="409"/>
      <c r="GM412" s="409"/>
      <c r="GN412" s="409"/>
      <c r="GO412" s="409"/>
      <c r="GP412" s="409"/>
      <c r="GQ412" s="409"/>
      <c r="GR412" s="409"/>
      <c r="GS412" s="409"/>
      <c r="GT412" s="409"/>
      <c r="GU412" s="409"/>
      <c r="GV412" s="409"/>
      <c r="GW412" s="409"/>
      <c r="GX412" s="409"/>
      <c r="GY412" s="409"/>
      <c r="GZ412" s="409"/>
      <c r="HA412" s="409"/>
      <c r="HB412" s="409"/>
      <c r="HC412" s="409"/>
      <c r="HD412" s="409"/>
      <c r="HE412" s="409"/>
      <c r="HF412" s="409"/>
      <c r="HG412" s="409"/>
      <c r="HH412" s="409"/>
      <c r="HI412" s="409"/>
      <c r="HJ412" s="409"/>
      <c r="HK412" s="409"/>
      <c r="HL412" s="409"/>
      <c r="HM412" s="409"/>
      <c r="HN412" s="409"/>
      <c r="HO412" s="409"/>
      <c r="HP412" s="409"/>
      <c r="HQ412" s="409"/>
      <c r="HR412" s="409"/>
      <c r="HS412" s="409"/>
      <c r="HT412" s="409"/>
      <c r="HU412" s="409"/>
      <c r="HV412" s="409"/>
      <c r="HW412" s="409"/>
      <c r="HX412" s="409"/>
      <c r="HY412" s="409"/>
      <c r="HZ412" s="409"/>
      <c r="IA412" s="409"/>
      <c r="IB412" s="409"/>
      <c r="IC412" s="409"/>
      <c r="ID412" s="409"/>
      <c r="IE412" s="409"/>
      <c r="IF412" s="409"/>
      <c r="IG412" s="409"/>
      <c r="IH412" s="409"/>
      <c r="II412" s="409"/>
      <c r="IJ412" s="409"/>
      <c r="IK412" s="409"/>
      <c r="IL412" s="409"/>
      <c r="IM412" s="409"/>
      <c r="IN412" s="409"/>
      <c r="IO412" s="409"/>
      <c r="IP412" s="409"/>
      <c r="IQ412" s="409"/>
      <c r="IR412" s="409"/>
      <c r="IS412" s="409"/>
      <c r="IT412" s="409"/>
      <c r="IU412" s="409"/>
      <c r="IV412" s="409"/>
    </row>
    <row r="413" spans="1:256" s="404" customFormat="1" ht="30">
      <c r="A413" s="65">
        <v>404</v>
      </c>
      <c r="B413" s="301" t="s">
        <v>6108</v>
      </c>
      <c r="C413" s="506" t="s">
        <v>1584</v>
      </c>
      <c r="D413" s="301" t="s">
        <v>6113</v>
      </c>
      <c r="E413" s="301" t="s">
        <v>1654</v>
      </c>
      <c r="F413" s="301" t="s">
        <v>1641</v>
      </c>
      <c r="G413" s="301" t="s">
        <v>6114</v>
      </c>
      <c r="H413" s="301" t="s">
        <v>6115</v>
      </c>
      <c r="I413" s="301" t="s">
        <v>311</v>
      </c>
      <c r="J413" s="439"/>
      <c r="K413" s="440"/>
      <c r="L413" s="435"/>
      <c r="M413" s="405"/>
      <c r="N413" s="409"/>
      <c r="O413" s="409"/>
      <c r="P413" s="409"/>
      <c r="Q413" s="409"/>
      <c r="R413" s="409"/>
      <c r="S413" s="409"/>
      <c r="T413" s="409"/>
      <c r="U413" s="409"/>
      <c r="V413" s="409"/>
      <c r="W413" s="409"/>
      <c r="X413" s="409"/>
      <c r="Y413" s="409"/>
      <c r="Z413" s="409"/>
      <c r="AA413" s="409"/>
      <c r="AB413" s="409"/>
      <c r="AC413" s="409"/>
      <c r="AD413" s="409"/>
      <c r="AE413" s="409"/>
      <c r="AF413" s="409"/>
      <c r="AG413" s="409"/>
      <c r="AH413" s="409"/>
      <c r="AI413" s="409"/>
      <c r="AJ413" s="409"/>
      <c r="AK413" s="409"/>
      <c r="AL413" s="409"/>
      <c r="AM413" s="409"/>
      <c r="AN413" s="409"/>
      <c r="AO413" s="409"/>
      <c r="AP413" s="409"/>
      <c r="AQ413" s="409"/>
      <c r="AR413" s="409"/>
      <c r="AS413" s="409"/>
      <c r="AT413" s="409"/>
      <c r="AU413" s="409"/>
      <c r="AV413" s="409"/>
      <c r="AW413" s="409"/>
      <c r="AX413" s="409"/>
      <c r="AY413" s="409"/>
      <c r="AZ413" s="409"/>
      <c r="BA413" s="409"/>
      <c r="BB413" s="409"/>
      <c r="BC413" s="409"/>
      <c r="BD413" s="409"/>
      <c r="BE413" s="409"/>
      <c r="BF413" s="409"/>
      <c r="BG413" s="409"/>
      <c r="BH413" s="409"/>
      <c r="BI413" s="409"/>
      <c r="BJ413" s="409"/>
      <c r="BK413" s="409"/>
      <c r="BL413" s="409"/>
      <c r="BM413" s="409"/>
      <c r="BN413" s="409"/>
      <c r="BO413" s="409"/>
      <c r="BP413" s="409"/>
      <c r="BQ413" s="409"/>
      <c r="BR413" s="409"/>
      <c r="BS413" s="409"/>
      <c r="BT413" s="409"/>
      <c r="BU413" s="409"/>
      <c r="BV413" s="409"/>
      <c r="BW413" s="409"/>
      <c r="BX413" s="409"/>
      <c r="BY413" s="409"/>
      <c r="BZ413" s="409"/>
      <c r="CA413" s="409"/>
      <c r="CB413" s="409"/>
      <c r="CC413" s="409"/>
      <c r="CD413" s="409"/>
      <c r="CE413" s="409"/>
      <c r="CF413" s="409"/>
      <c r="CG413" s="409"/>
      <c r="CH413" s="409"/>
      <c r="CI413" s="409"/>
      <c r="CJ413" s="409"/>
      <c r="CK413" s="409"/>
      <c r="CL413" s="409"/>
      <c r="CM413" s="409"/>
      <c r="CN413" s="409"/>
      <c r="CO413" s="409"/>
      <c r="CP413" s="409"/>
      <c r="CQ413" s="409"/>
      <c r="CR413" s="409"/>
      <c r="CS413" s="409"/>
      <c r="CT413" s="409"/>
      <c r="CU413" s="409"/>
      <c r="CV413" s="409"/>
      <c r="CW413" s="409"/>
      <c r="CX413" s="409"/>
      <c r="CY413" s="409"/>
      <c r="CZ413" s="409"/>
      <c r="DA413" s="409"/>
      <c r="DB413" s="409"/>
      <c r="DC413" s="409"/>
      <c r="DD413" s="409"/>
      <c r="DE413" s="409"/>
      <c r="DF413" s="409"/>
      <c r="DG413" s="409"/>
      <c r="DH413" s="409"/>
      <c r="DI413" s="409"/>
      <c r="DJ413" s="409"/>
      <c r="DK413" s="409"/>
      <c r="DL413" s="409"/>
      <c r="DM413" s="409"/>
      <c r="DN413" s="409"/>
      <c r="DO413" s="409"/>
      <c r="DP413" s="409"/>
      <c r="DQ413" s="409"/>
      <c r="DR413" s="409"/>
      <c r="DS413" s="409"/>
      <c r="DT413" s="409"/>
      <c r="DU413" s="409"/>
      <c r="DV413" s="409"/>
      <c r="DW413" s="409"/>
      <c r="DX413" s="409"/>
      <c r="DY413" s="409"/>
      <c r="DZ413" s="409"/>
      <c r="EA413" s="409"/>
      <c r="EB413" s="409"/>
      <c r="EC413" s="409"/>
      <c r="ED413" s="409"/>
      <c r="EE413" s="409"/>
      <c r="EF413" s="409"/>
      <c r="EG413" s="409"/>
      <c r="EH413" s="409"/>
      <c r="EI413" s="409"/>
      <c r="EJ413" s="409"/>
      <c r="EK413" s="409"/>
      <c r="EL413" s="409"/>
      <c r="EM413" s="409"/>
      <c r="EN413" s="409"/>
      <c r="EO413" s="409"/>
      <c r="EP413" s="409"/>
      <c r="EQ413" s="409"/>
      <c r="ER413" s="409"/>
      <c r="ES413" s="409"/>
      <c r="ET413" s="409"/>
      <c r="EU413" s="409"/>
      <c r="EV413" s="409"/>
      <c r="EW413" s="409"/>
      <c r="EX413" s="409"/>
      <c r="EY413" s="409"/>
      <c r="EZ413" s="409"/>
      <c r="FA413" s="409"/>
      <c r="FB413" s="409"/>
      <c r="FC413" s="409"/>
      <c r="FD413" s="409"/>
      <c r="FE413" s="409"/>
      <c r="FF413" s="409"/>
      <c r="FG413" s="409"/>
      <c r="FH413" s="409"/>
      <c r="FI413" s="409"/>
      <c r="FJ413" s="409"/>
      <c r="FK413" s="409"/>
      <c r="FL413" s="409"/>
      <c r="FM413" s="409"/>
      <c r="FN413" s="409"/>
      <c r="FO413" s="409"/>
      <c r="FP413" s="409"/>
      <c r="FQ413" s="409"/>
      <c r="FR413" s="409"/>
      <c r="FS413" s="409"/>
      <c r="FT413" s="409"/>
      <c r="FU413" s="409"/>
      <c r="FV413" s="409"/>
      <c r="FW413" s="409"/>
      <c r="FX413" s="409"/>
      <c r="FY413" s="409"/>
      <c r="FZ413" s="409"/>
      <c r="GA413" s="409"/>
      <c r="GB413" s="409"/>
      <c r="GC413" s="409"/>
      <c r="GD413" s="409"/>
      <c r="GE413" s="409"/>
      <c r="GF413" s="409"/>
      <c r="GG413" s="409"/>
      <c r="GH413" s="409"/>
      <c r="GI413" s="409"/>
      <c r="GJ413" s="409"/>
      <c r="GK413" s="409"/>
      <c r="GL413" s="409"/>
      <c r="GM413" s="409"/>
      <c r="GN413" s="409"/>
      <c r="GO413" s="409"/>
      <c r="GP413" s="409"/>
      <c r="GQ413" s="409"/>
      <c r="GR413" s="409"/>
      <c r="GS413" s="409"/>
      <c r="GT413" s="409"/>
      <c r="GU413" s="409"/>
      <c r="GV413" s="409"/>
      <c r="GW413" s="409"/>
      <c r="GX413" s="409"/>
      <c r="GY413" s="409"/>
      <c r="GZ413" s="409"/>
      <c r="HA413" s="409"/>
      <c r="HB413" s="409"/>
      <c r="HC413" s="409"/>
      <c r="HD413" s="409"/>
      <c r="HE413" s="409"/>
      <c r="HF413" s="409"/>
      <c r="HG413" s="409"/>
      <c r="HH413" s="409"/>
      <c r="HI413" s="409"/>
      <c r="HJ413" s="409"/>
      <c r="HK413" s="409"/>
      <c r="HL413" s="409"/>
      <c r="HM413" s="409"/>
      <c r="HN413" s="409"/>
      <c r="HO413" s="409"/>
      <c r="HP413" s="409"/>
      <c r="HQ413" s="409"/>
      <c r="HR413" s="409"/>
      <c r="HS413" s="409"/>
      <c r="HT413" s="409"/>
      <c r="HU413" s="409"/>
      <c r="HV413" s="409"/>
      <c r="HW413" s="409"/>
      <c r="HX413" s="409"/>
      <c r="HY413" s="409"/>
      <c r="HZ413" s="409"/>
      <c r="IA413" s="409"/>
      <c r="IB413" s="409"/>
      <c r="IC413" s="409"/>
      <c r="ID413" s="409"/>
      <c r="IE413" s="409"/>
      <c r="IF413" s="409"/>
      <c r="IG413" s="409"/>
      <c r="IH413" s="409"/>
      <c r="II413" s="409"/>
      <c r="IJ413" s="409"/>
      <c r="IK413" s="409"/>
      <c r="IL413" s="409"/>
      <c r="IM413" s="409"/>
      <c r="IN413" s="409"/>
      <c r="IO413" s="409"/>
      <c r="IP413" s="409"/>
      <c r="IQ413" s="409"/>
      <c r="IR413" s="409"/>
      <c r="IS413" s="409"/>
      <c r="IT413" s="409"/>
      <c r="IU413" s="409"/>
      <c r="IV413" s="409"/>
    </row>
    <row r="414" spans="1:256" s="404" customFormat="1" ht="30">
      <c r="A414" s="67">
        <v>405</v>
      </c>
      <c r="B414" s="301" t="s">
        <v>6108</v>
      </c>
      <c r="C414" s="506" t="s">
        <v>1584</v>
      </c>
      <c r="D414" s="301" t="s">
        <v>6116</v>
      </c>
      <c r="E414" s="301" t="s">
        <v>6117</v>
      </c>
      <c r="F414" s="301" t="s">
        <v>930</v>
      </c>
      <c r="G414" s="301" t="s">
        <v>6118</v>
      </c>
      <c r="H414" s="301" t="s">
        <v>6119</v>
      </c>
      <c r="I414" s="301" t="s">
        <v>311</v>
      </c>
      <c r="J414" s="439"/>
      <c r="K414" s="440"/>
      <c r="L414" s="435"/>
      <c r="M414" s="405"/>
      <c r="N414" s="409"/>
      <c r="O414" s="409"/>
      <c r="P414" s="409"/>
      <c r="Q414" s="409"/>
      <c r="R414" s="409"/>
      <c r="S414" s="409"/>
      <c r="T414" s="409"/>
      <c r="U414" s="409"/>
      <c r="V414" s="409"/>
      <c r="W414" s="409"/>
      <c r="X414" s="409"/>
      <c r="Y414" s="409"/>
      <c r="Z414" s="409"/>
      <c r="AA414" s="409"/>
      <c r="AB414" s="409"/>
      <c r="AC414" s="409"/>
      <c r="AD414" s="409"/>
      <c r="AE414" s="409"/>
      <c r="AF414" s="409"/>
      <c r="AG414" s="409"/>
      <c r="AH414" s="409"/>
      <c r="AI414" s="409"/>
      <c r="AJ414" s="409"/>
      <c r="AK414" s="409"/>
      <c r="AL414" s="409"/>
      <c r="AM414" s="409"/>
      <c r="AN414" s="409"/>
      <c r="AO414" s="409"/>
      <c r="AP414" s="409"/>
      <c r="AQ414" s="409"/>
      <c r="AR414" s="409"/>
      <c r="AS414" s="409"/>
      <c r="AT414" s="409"/>
      <c r="AU414" s="409"/>
      <c r="AV414" s="409"/>
      <c r="AW414" s="409"/>
      <c r="AX414" s="409"/>
      <c r="AY414" s="409"/>
      <c r="AZ414" s="409"/>
      <c r="BA414" s="409"/>
      <c r="BB414" s="409"/>
      <c r="BC414" s="409"/>
      <c r="BD414" s="409"/>
      <c r="BE414" s="409"/>
      <c r="BF414" s="409"/>
      <c r="BG414" s="409"/>
      <c r="BH414" s="409"/>
      <c r="BI414" s="409"/>
      <c r="BJ414" s="409"/>
      <c r="BK414" s="409"/>
      <c r="BL414" s="409"/>
      <c r="BM414" s="409"/>
      <c r="BN414" s="409"/>
      <c r="BO414" s="409"/>
      <c r="BP414" s="409"/>
      <c r="BQ414" s="409"/>
      <c r="BR414" s="409"/>
      <c r="BS414" s="409"/>
      <c r="BT414" s="409"/>
      <c r="BU414" s="409"/>
      <c r="BV414" s="409"/>
      <c r="BW414" s="409"/>
      <c r="BX414" s="409"/>
      <c r="BY414" s="409"/>
      <c r="BZ414" s="409"/>
      <c r="CA414" s="409"/>
      <c r="CB414" s="409"/>
      <c r="CC414" s="409"/>
      <c r="CD414" s="409"/>
      <c r="CE414" s="409"/>
      <c r="CF414" s="409"/>
      <c r="CG414" s="409"/>
      <c r="CH414" s="409"/>
      <c r="CI414" s="409"/>
      <c r="CJ414" s="409"/>
      <c r="CK414" s="409"/>
      <c r="CL414" s="409"/>
      <c r="CM414" s="409"/>
      <c r="CN414" s="409"/>
      <c r="CO414" s="409"/>
      <c r="CP414" s="409"/>
      <c r="CQ414" s="409"/>
      <c r="CR414" s="409"/>
      <c r="CS414" s="409"/>
      <c r="CT414" s="409"/>
      <c r="CU414" s="409"/>
      <c r="CV414" s="409"/>
      <c r="CW414" s="409"/>
      <c r="CX414" s="409"/>
      <c r="CY414" s="409"/>
      <c r="CZ414" s="409"/>
      <c r="DA414" s="409"/>
      <c r="DB414" s="409"/>
      <c r="DC414" s="409"/>
      <c r="DD414" s="409"/>
      <c r="DE414" s="409"/>
      <c r="DF414" s="409"/>
      <c r="DG414" s="409"/>
      <c r="DH414" s="409"/>
      <c r="DI414" s="409"/>
      <c r="DJ414" s="409"/>
      <c r="DK414" s="409"/>
      <c r="DL414" s="409"/>
      <c r="DM414" s="409"/>
      <c r="DN414" s="409"/>
      <c r="DO414" s="409"/>
      <c r="DP414" s="409"/>
      <c r="DQ414" s="409"/>
      <c r="DR414" s="409"/>
      <c r="DS414" s="409"/>
      <c r="DT414" s="409"/>
      <c r="DU414" s="409"/>
      <c r="DV414" s="409"/>
      <c r="DW414" s="409"/>
      <c r="DX414" s="409"/>
      <c r="DY414" s="409"/>
      <c r="DZ414" s="409"/>
      <c r="EA414" s="409"/>
      <c r="EB414" s="409"/>
      <c r="EC414" s="409"/>
      <c r="ED414" s="409"/>
      <c r="EE414" s="409"/>
      <c r="EF414" s="409"/>
      <c r="EG414" s="409"/>
      <c r="EH414" s="409"/>
      <c r="EI414" s="409"/>
      <c r="EJ414" s="409"/>
      <c r="EK414" s="409"/>
      <c r="EL414" s="409"/>
      <c r="EM414" s="409"/>
      <c r="EN414" s="409"/>
      <c r="EO414" s="409"/>
      <c r="EP414" s="409"/>
      <c r="EQ414" s="409"/>
      <c r="ER414" s="409"/>
      <c r="ES414" s="409"/>
      <c r="ET414" s="409"/>
      <c r="EU414" s="409"/>
      <c r="EV414" s="409"/>
      <c r="EW414" s="409"/>
      <c r="EX414" s="409"/>
      <c r="EY414" s="409"/>
      <c r="EZ414" s="409"/>
      <c r="FA414" s="409"/>
      <c r="FB414" s="409"/>
      <c r="FC414" s="409"/>
      <c r="FD414" s="409"/>
      <c r="FE414" s="409"/>
      <c r="FF414" s="409"/>
      <c r="FG414" s="409"/>
      <c r="FH414" s="409"/>
      <c r="FI414" s="409"/>
      <c r="FJ414" s="409"/>
      <c r="FK414" s="409"/>
      <c r="FL414" s="409"/>
      <c r="FM414" s="409"/>
      <c r="FN414" s="409"/>
      <c r="FO414" s="409"/>
      <c r="FP414" s="409"/>
      <c r="FQ414" s="409"/>
      <c r="FR414" s="409"/>
      <c r="FS414" s="409"/>
      <c r="FT414" s="409"/>
      <c r="FU414" s="409"/>
      <c r="FV414" s="409"/>
      <c r="FW414" s="409"/>
      <c r="FX414" s="409"/>
      <c r="FY414" s="409"/>
      <c r="FZ414" s="409"/>
      <c r="GA414" s="409"/>
      <c r="GB414" s="409"/>
      <c r="GC414" s="409"/>
      <c r="GD414" s="409"/>
      <c r="GE414" s="409"/>
      <c r="GF414" s="409"/>
      <c r="GG414" s="409"/>
      <c r="GH414" s="409"/>
      <c r="GI414" s="409"/>
      <c r="GJ414" s="409"/>
      <c r="GK414" s="409"/>
      <c r="GL414" s="409"/>
      <c r="GM414" s="409"/>
      <c r="GN414" s="409"/>
      <c r="GO414" s="409"/>
      <c r="GP414" s="409"/>
      <c r="GQ414" s="409"/>
      <c r="GR414" s="409"/>
      <c r="GS414" s="409"/>
      <c r="GT414" s="409"/>
      <c r="GU414" s="409"/>
      <c r="GV414" s="409"/>
      <c r="GW414" s="409"/>
      <c r="GX414" s="409"/>
      <c r="GY414" s="409"/>
      <c r="GZ414" s="409"/>
      <c r="HA414" s="409"/>
      <c r="HB414" s="409"/>
      <c r="HC414" s="409"/>
      <c r="HD414" s="409"/>
      <c r="HE414" s="409"/>
      <c r="HF414" s="409"/>
      <c r="HG414" s="409"/>
      <c r="HH414" s="409"/>
      <c r="HI414" s="409"/>
      <c r="HJ414" s="409"/>
      <c r="HK414" s="409"/>
      <c r="HL414" s="409"/>
      <c r="HM414" s="409"/>
      <c r="HN414" s="409"/>
      <c r="HO414" s="409"/>
      <c r="HP414" s="409"/>
      <c r="HQ414" s="409"/>
      <c r="HR414" s="409"/>
      <c r="HS414" s="409"/>
      <c r="HT414" s="409"/>
      <c r="HU414" s="409"/>
      <c r="HV414" s="409"/>
      <c r="HW414" s="409"/>
      <c r="HX414" s="409"/>
      <c r="HY414" s="409"/>
      <c r="HZ414" s="409"/>
      <c r="IA414" s="409"/>
      <c r="IB414" s="409"/>
      <c r="IC414" s="409"/>
      <c r="ID414" s="409"/>
      <c r="IE414" s="409"/>
      <c r="IF414" s="409"/>
      <c r="IG414" s="409"/>
      <c r="IH414" s="409"/>
      <c r="II414" s="409"/>
      <c r="IJ414" s="409"/>
      <c r="IK414" s="409"/>
      <c r="IL414" s="409"/>
      <c r="IM414" s="409"/>
      <c r="IN414" s="409"/>
      <c r="IO414" s="409"/>
      <c r="IP414" s="409"/>
      <c r="IQ414" s="409"/>
      <c r="IR414" s="409"/>
      <c r="IS414" s="409"/>
      <c r="IT414" s="409"/>
      <c r="IU414" s="409"/>
      <c r="IV414" s="409"/>
    </row>
    <row r="415" spans="1:256" s="404" customFormat="1" ht="30">
      <c r="A415" s="65">
        <v>406</v>
      </c>
      <c r="B415" s="301" t="s">
        <v>6108</v>
      </c>
      <c r="C415" s="506" t="s">
        <v>1584</v>
      </c>
      <c r="D415" s="301" t="s">
        <v>6120</v>
      </c>
      <c r="E415" s="301" t="s">
        <v>1655</v>
      </c>
      <c r="F415" s="301" t="s">
        <v>6121</v>
      </c>
      <c r="G415" s="301" t="s">
        <v>6122</v>
      </c>
      <c r="H415" s="301" t="s">
        <v>6123</v>
      </c>
      <c r="I415" s="301" t="s">
        <v>311</v>
      </c>
      <c r="J415" s="439"/>
      <c r="K415" s="440"/>
      <c r="L415" s="435"/>
      <c r="M415" s="405"/>
      <c r="N415" s="409"/>
      <c r="O415" s="409"/>
      <c r="P415" s="409"/>
      <c r="Q415" s="409"/>
      <c r="R415" s="409"/>
      <c r="S415" s="409"/>
      <c r="T415" s="409"/>
      <c r="U415" s="409"/>
      <c r="V415" s="409"/>
      <c r="W415" s="409"/>
      <c r="X415" s="409"/>
      <c r="Y415" s="409"/>
      <c r="Z415" s="409"/>
      <c r="AA415" s="409"/>
      <c r="AB415" s="409"/>
      <c r="AC415" s="409"/>
      <c r="AD415" s="409"/>
      <c r="AE415" s="409"/>
      <c r="AF415" s="409"/>
      <c r="AG415" s="409"/>
      <c r="AH415" s="409"/>
      <c r="AI415" s="409"/>
      <c r="AJ415" s="409"/>
      <c r="AK415" s="409"/>
      <c r="AL415" s="409"/>
      <c r="AM415" s="409"/>
      <c r="AN415" s="409"/>
      <c r="AO415" s="409"/>
      <c r="AP415" s="409"/>
      <c r="AQ415" s="409"/>
      <c r="AR415" s="409"/>
      <c r="AS415" s="409"/>
      <c r="AT415" s="409"/>
      <c r="AU415" s="409"/>
      <c r="AV415" s="409"/>
      <c r="AW415" s="409"/>
      <c r="AX415" s="409"/>
      <c r="AY415" s="409"/>
      <c r="AZ415" s="409"/>
      <c r="BA415" s="409"/>
      <c r="BB415" s="409"/>
      <c r="BC415" s="409"/>
      <c r="BD415" s="409"/>
      <c r="BE415" s="409"/>
      <c r="BF415" s="409"/>
      <c r="BG415" s="409"/>
      <c r="BH415" s="409"/>
      <c r="BI415" s="409"/>
      <c r="BJ415" s="409"/>
      <c r="BK415" s="409"/>
      <c r="BL415" s="409"/>
      <c r="BM415" s="409"/>
      <c r="BN415" s="409"/>
      <c r="BO415" s="409"/>
      <c r="BP415" s="409"/>
      <c r="BQ415" s="409"/>
      <c r="BR415" s="409"/>
      <c r="BS415" s="409"/>
      <c r="BT415" s="409"/>
      <c r="BU415" s="409"/>
      <c r="BV415" s="409"/>
      <c r="BW415" s="409"/>
      <c r="BX415" s="409"/>
      <c r="BY415" s="409"/>
      <c r="BZ415" s="409"/>
      <c r="CA415" s="409"/>
      <c r="CB415" s="409"/>
      <c r="CC415" s="409"/>
      <c r="CD415" s="409"/>
      <c r="CE415" s="409"/>
      <c r="CF415" s="409"/>
      <c r="CG415" s="409"/>
      <c r="CH415" s="409"/>
      <c r="CI415" s="409"/>
      <c r="CJ415" s="409"/>
      <c r="CK415" s="409"/>
      <c r="CL415" s="409"/>
      <c r="CM415" s="409"/>
      <c r="CN415" s="409"/>
      <c r="CO415" s="409"/>
      <c r="CP415" s="409"/>
      <c r="CQ415" s="409"/>
      <c r="CR415" s="409"/>
      <c r="CS415" s="409"/>
      <c r="CT415" s="409"/>
      <c r="CU415" s="409"/>
      <c r="CV415" s="409"/>
      <c r="CW415" s="409"/>
      <c r="CX415" s="409"/>
      <c r="CY415" s="409"/>
      <c r="CZ415" s="409"/>
      <c r="DA415" s="409"/>
      <c r="DB415" s="409"/>
      <c r="DC415" s="409"/>
      <c r="DD415" s="409"/>
      <c r="DE415" s="409"/>
      <c r="DF415" s="409"/>
      <c r="DG415" s="409"/>
      <c r="DH415" s="409"/>
      <c r="DI415" s="409"/>
      <c r="DJ415" s="409"/>
      <c r="DK415" s="409"/>
      <c r="DL415" s="409"/>
      <c r="DM415" s="409"/>
      <c r="DN415" s="409"/>
      <c r="DO415" s="409"/>
      <c r="DP415" s="409"/>
      <c r="DQ415" s="409"/>
      <c r="DR415" s="409"/>
      <c r="DS415" s="409"/>
      <c r="DT415" s="409"/>
      <c r="DU415" s="409"/>
      <c r="DV415" s="409"/>
      <c r="DW415" s="409"/>
      <c r="DX415" s="409"/>
      <c r="DY415" s="409"/>
      <c r="DZ415" s="409"/>
      <c r="EA415" s="409"/>
      <c r="EB415" s="409"/>
      <c r="EC415" s="409"/>
      <c r="ED415" s="409"/>
      <c r="EE415" s="409"/>
      <c r="EF415" s="409"/>
      <c r="EG415" s="409"/>
      <c r="EH415" s="409"/>
      <c r="EI415" s="409"/>
      <c r="EJ415" s="409"/>
      <c r="EK415" s="409"/>
      <c r="EL415" s="409"/>
      <c r="EM415" s="409"/>
      <c r="EN415" s="409"/>
      <c r="EO415" s="409"/>
      <c r="EP415" s="409"/>
      <c r="EQ415" s="409"/>
      <c r="ER415" s="409"/>
      <c r="ES415" s="409"/>
      <c r="ET415" s="409"/>
      <c r="EU415" s="409"/>
      <c r="EV415" s="409"/>
      <c r="EW415" s="409"/>
      <c r="EX415" s="409"/>
      <c r="EY415" s="409"/>
      <c r="EZ415" s="409"/>
      <c r="FA415" s="409"/>
      <c r="FB415" s="409"/>
      <c r="FC415" s="409"/>
      <c r="FD415" s="409"/>
      <c r="FE415" s="409"/>
      <c r="FF415" s="409"/>
      <c r="FG415" s="409"/>
      <c r="FH415" s="409"/>
      <c r="FI415" s="409"/>
      <c r="FJ415" s="409"/>
      <c r="FK415" s="409"/>
      <c r="FL415" s="409"/>
      <c r="FM415" s="409"/>
      <c r="FN415" s="409"/>
      <c r="FO415" s="409"/>
      <c r="FP415" s="409"/>
      <c r="FQ415" s="409"/>
      <c r="FR415" s="409"/>
      <c r="FS415" s="409"/>
      <c r="FT415" s="409"/>
      <c r="FU415" s="409"/>
      <c r="FV415" s="409"/>
      <c r="FW415" s="409"/>
      <c r="FX415" s="409"/>
      <c r="FY415" s="409"/>
      <c r="FZ415" s="409"/>
      <c r="GA415" s="409"/>
      <c r="GB415" s="409"/>
      <c r="GC415" s="409"/>
      <c r="GD415" s="409"/>
      <c r="GE415" s="409"/>
      <c r="GF415" s="409"/>
      <c r="GG415" s="409"/>
      <c r="GH415" s="409"/>
      <c r="GI415" s="409"/>
      <c r="GJ415" s="409"/>
      <c r="GK415" s="409"/>
      <c r="GL415" s="409"/>
      <c r="GM415" s="409"/>
      <c r="GN415" s="409"/>
      <c r="GO415" s="409"/>
      <c r="GP415" s="409"/>
      <c r="GQ415" s="409"/>
      <c r="GR415" s="409"/>
      <c r="GS415" s="409"/>
      <c r="GT415" s="409"/>
      <c r="GU415" s="409"/>
      <c r="GV415" s="409"/>
      <c r="GW415" s="409"/>
      <c r="GX415" s="409"/>
      <c r="GY415" s="409"/>
      <c r="GZ415" s="409"/>
      <c r="HA415" s="409"/>
      <c r="HB415" s="409"/>
      <c r="HC415" s="409"/>
      <c r="HD415" s="409"/>
      <c r="HE415" s="409"/>
      <c r="HF415" s="409"/>
      <c r="HG415" s="409"/>
      <c r="HH415" s="409"/>
      <c r="HI415" s="409"/>
      <c r="HJ415" s="409"/>
      <c r="HK415" s="409"/>
      <c r="HL415" s="409"/>
      <c r="HM415" s="409"/>
      <c r="HN415" s="409"/>
      <c r="HO415" s="409"/>
      <c r="HP415" s="409"/>
      <c r="HQ415" s="409"/>
      <c r="HR415" s="409"/>
      <c r="HS415" s="409"/>
      <c r="HT415" s="409"/>
      <c r="HU415" s="409"/>
      <c r="HV415" s="409"/>
      <c r="HW415" s="409"/>
      <c r="HX415" s="409"/>
      <c r="HY415" s="409"/>
      <c r="HZ415" s="409"/>
      <c r="IA415" s="409"/>
      <c r="IB415" s="409"/>
      <c r="IC415" s="409"/>
      <c r="ID415" s="409"/>
      <c r="IE415" s="409"/>
      <c r="IF415" s="409"/>
      <c r="IG415" s="409"/>
      <c r="IH415" s="409"/>
      <c r="II415" s="409"/>
      <c r="IJ415" s="409"/>
      <c r="IK415" s="409"/>
      <c r="IL415" s="409"/>
      <c r="IM415" s="409"/>
      <c r="IN415" s="409"/>
      <c r="IO415" s="409"/>
      <c r="IP415" s="409"/>
      <c r="IQ415" s="409"/>
      <c r="IR415" s="409"/>
      <c r="IS415" s="409"/>
      <c r="IT415" s="409"/>
      <c r="IU415" s="409"/>
      <c r="IV415" s="409"/>
    </row>
    <row r="416" spans="1:256" s="404" customFormat="1" ht="30">
      <c r="A416" s="67">
        <v>407</v>
      </c>
      <c r="B416" s="301" t="s">
        <v>6108</v>
      </c>
      <c r="C416" s="506" t="s">
        <v>1584</v>
      </c>
      <c r="D416" s="301" t="s">
        <v>6124</v>
      </c>
      <c r="E416" s="301" t="s">
        <v>6125</v>
      </c>
      <c r="F416" s="301" t="s">
        <v>6105</v>
      </c>
      <c r="G416" s="301" t="s">
        <v>6126</v>
      </c>
      <c r="H416" s="301" t="s">
        <v>6127</v>
      </c>
      <c r="I416" s="301" t="s">
        <v>311</v>
      </c>
      <c r="J416" s="439"/>
      <c r="K416" s="440"/>
      <c r="L416" s="435"/>
      <c r="M416" s="405"/>
      <c r="N416" s="409"/>
      <c r="O416" s="409"/>
      <c r="P416" s="409"/>
      <c r="Q416" s="409"/>
      <c r="R416" s="409"/>
      <c r="S416" s="409"/>
      <c r="T416" s="409"/>
      <c r="U416" s="409"/>
      <c r="V416" s="409"/>
      <c r="W416" s="409"/>
      <c r="X416" s="409"/>
      <c r="Y416" s="409"/>
      <c r="Z416" s="409"/>
      <c r="AA416" s="409"/>
      <c r="AB416" s="409"/>
      <c r="AC416" s="409"/>
      <c r="AD416" s="409"/>
      <c r="AE416" s="409"/>
      <c r="AF416" s="409"/>
      <c r="AG416" s="409"/>
      <c r="AH416" s="409"/>
      <c r="AI416" s="409"/>
      <c r="AJ416" s="409"/>
      <c r="AK416" s="409"/>
      <c r="AL416" s="409"/>
      <c r="AM416" s="409"/>
      <c r="AN416" s="409"/>
      <c r="AO416" s="409"/>
      <c r="AP416" s="409"/>
      <c r="AQ416" s="409"/>
      <c r="AR416" s="409"/>
      <c r="AS416" s="409"/>
      <c r="AT416" s="409"/>
      <c r="AU416" s="409"/>
      <c r="AV416" s="409"/>
      <c r="AW416" s="409"/>
      <c r="AX416" s="409"/>
      <c r="AY416" s="409"/>
      <c r="AZ416" s="409"/>
      <c r="BA416" s="409"/>
      <c r="BB416" s="409"/>
      <c r="BC416" s="409"/>
      <c r="BD416" s="409"/>
      <c r="BE416" s="409"/>
      <c r="BF416" s="409"/>
      <c r="BG416" s="409"/>
      <c r="BH416" s="409"/>
      <c r="BI416" s="409"/>
      <c r="BJ416" s="409"/>
      <c r="BK416" s="409"/>
      <c r="BL416" s="409"/>
      <c r="BM416" s="409"/>
      <c r="BN416" s="409"/>
      <c r="BO416" s="409"/>
      <c r="BP416" s="409"/>
      <c r="BQ416" s="409"/>
      <c r="BR416" s="409"/>
      <c r="BS416" s="409"/>
      <c r="BT416" s="409"/>
      <c r="BU416" s="409"/>
      <c r="BV416" s="409"/>
      <c r="BW416" s="409"/>
      <c r="BX416" s="409"/>
      <c r="BY416" s="409"/>
      <c r="BZ416" s="409"/>
      <c r="CA416" s="409"/>
      <c r="CB416" s="409"/>
      <c r="CC416" s="409"/>
      <c r="CD416" s="409"/>
      <c r="CE416" s="409"/>
      <c r="CF416" s="409"/>
      <c r="CG416" s="409"/>
      <c r="CH416" s="409"/>
      <c r="CI416" s="409"/>
      <c r="CJ416" s="409"/>
      <c r="CK416" s="409"/>
      <c r="CL416" s="409"/>
      <c r="CM416" s="409"/>
      <c r="CN416" s="409"/>
      <c r="CO416" s="409"/>
      <c r="CP416" s="409"/>
      <c r="CQ416" s="409"/>
      <c r="CR416" s="409"/>
      <c r="CS416" s="409"/>
      <c r="CT416" s="409"/>
      <c r="CU416" s="409"/>
      <c r="CV416" s="409"/>
      <c r="CW416" s="409"/>
      <c r="CX416" s="409"/>
      <c r="CY416" s="409"/>
      <c r="CZ416" s="409"/>
      <c r="DA416" s="409"/>
      <c r="DB416" s="409"/>
      <c r="DC416" s="409"/>
      <c r="DD416" s="409"/>
      <c r="DE416" s="409"/>
      <c r="DF416" s="409"/>
      <c r="DG416" s="409"/>
      <c r="DH416" s="409"/>
      <c r="DI416" s="409"/>
      <c r="DJ416" s="409"/>
      <c r="DK416" s="409"/>
      <c r="DL416" s="409"/>
      <c r="DM416" s="409"/>
      <c r="DN416" s="409"/>
      <c r="DO416" s="409"/>
      <c r="DP416" s="409"/>
      <c r="DQ416" s="409"/>
      <c r="DR416" s="409"/>
      <c r="DS416" s="409"/>
      <c r="DT416" s="409"/>
      <c r="DU416" s="409"/>
      <c r="DV416" s="409"/>
      <c r="DW416" s="409"/>
      <c r="DX416" s="409"/>
      <c r="DY416" s="409"/>
      <c r="DZ416" s="409"/>
      <c r="EA416" s="409"/>
      <c r="EB416" s="409"/>
      <c r="EC416" s="409"/>
      <c r="ED416" s="409"/>
      <c r="EE416" s="409"/>
      <c r="EF416" s="409"/>
      <c r="EG416" s="409"/>
      <c r="EH416" s="409"/>
      <c r="EI416" s="409"/>
      <c r="EJ416" s="409"/>
      <c r="EK416" s="409"/>
      <c r="EL416" s="409"/>
      <c r="EM416" s="409"/>
      <c r="EN416" s="409"/>
      <c r="EO416" s="409"/>
      <c r="EP416" s="409"/>
      <c r="EQ416" s="409"/>
      <c r="ER416" s="409"/>
      <c r="ES416" s="409"/>
      <c r="ET416" s="409"/>
      <c r="EU416" s="409"/>
      <c r="EV416" s="409"/>
      <c r="EW416" s="409"/>
      <c r="EX416" s="409"/>
      <c r="EY416" s="409"/>
      <c r="EZ416" s="409"/>
      <c r="FA416" s="409"/>
      <c r="FB416" s="409"/>
      <c r="FC416" s="409"/>
      <c r="FD416" s="409"/>
      <c r="FE416" s="409"/>
      <c r="FF416" s="409"/>
      <c r="FG416" s="409"/>
      <c r="FH416" s="409"/>
      <c r="FI416" s="409"/>
      <c r="FJ416" s="409"/>
      <c r="FK416" s="409"/>
      <c r="FL416" s="409"/>
      <c r="FM416" s="409"/>
      <c r="FN416" s="409"/>
      <c r="FO416" s="409"/>
      <c r="FP416" s="409"/>
      <c r="FQ416" s="409"/>
      <c r="FR416" s="409"/>
      <c r="FS416" s="409"/>
      <c r="FT416" s="409"/>
      <c r="FU416" s="409"/>
      <c r="FV416" s="409"/>
      <c r="FW416" s="409"/>
      <c r="FX416" s="409"/>
      <c r="FY416" s="409"/>
      <c r="FZ416" s="409"/>
      <c r="GA416" s="409"/>
      <c r="GB416" s="409"/>
      <c r="GC416" s="409"/>
      <c r="GD416" s="409"/>
      <c r="GE416" s="409"/>
      <c r="GF416" s="409"/>
      <c r="GG416" s="409"/>
      <c r="GH416" s="409"/>
      <c r="GI416" s="409"/>
      <c r="GJ416" s="409"/>
      <c r="GK416" s="409"/>
      <c r="GL416" s="409"/>
      <c r="GM416" s="409"/>
      <c r="GN416" s="409"/>
      <c r="GO416" s="409"/>
      <c r="GP416" s="409"/>
      <c r="GQ416" s="409"/>
      <c r="GR416" s="409"/>
      <c r="GS416" s="409"/>
      <c r="GT416" s="409"/>
      <c r="GU416" s="409"/>
      <c r="GV416" s="409"/>
      <c r="GW416" s="409"/>
      <c r="GX416" s="409"/>
      <c r="GY416" s="409"/>
      <c r="GZ416" s="409"/>
      <c r="HA416" s="409"/>
      <c r="HB416" s="409"/>
      <c r="HC416" s="409"/>
      <c r="HD416" s="409"/>
      <c r="HE416" s="409"/>
      <c r="HF416" s="409"/>
      <c r="HG416" s="409"/>
      <c r="HH416" s="409"/>
      <c r="HI416" s="409"/>
      <c r="HJ416" s="409"/>
      <c r="HK416" s="409"/>
      <c r="HL416" s="409"/>
      <c r="HM416" s="409"/>
      <c r="HN416" s="409"/>
      <c r="HO416" s="409"/>
      <c r="HP416" s="409"/>
      <c r="HQ416" s="409"/>
      <c r="HR416" s="409"/>
      <c r="HS416" s="409"/>
      <c r="HT416" s="409"/>
      <c r="HU416" s="409"/>
      <c r="HV416" s="409"/>
      <c r="HW416" s="409"/>
      <c r="HX416" s="409"/>
      <c r="HY416" s="409"/>
      <c r="HZ416" s="409"/>
      <c r="IA416" s="409"/>
      <c r="IB416" s="409"/>
      <c r="IC416" s="409"/>
      <c r="ID416" s="409"/>
      <c r="IE416" s="409"/>
      <c r="IF416" s="409"/>
      <c r="IG416" s="409"/>
      <c r="IH416" s="409"/>
      <c r="II416" s="409"/>
      <c r="IJ416" s="409"/>
      <c r="IK416" s="409"/>
      <c r="IL416" s="409"/>
      <c r="IM416" s="409"/>
      <c r="IN416" s="409"/>
      <c r="IO416" s="409"/>
      <c r="IP416" s="409"/>
      <c r="IQ416" s="409"/>
      <c r="IR416" s="409"/>
      <c r="IS416" s="409"/>
      <c r="IT416" s="409"/>
      <c r="IU416" s="409"/>
      <c r="IV416" s="409"/>
    </row>
    <row r="417" spans="1:256" s="404" customFormat="1" ht="30">
      <c r="A417" s="67">
        <v>408</v>
      </c>
      <c r="B417" s="301" t="s">
        <v>6108</v>
      </c>
      <c r="C417" s="506" t="s">
        <v>1584</v>
      </c>
      <c r="D417" s="301" t="s">
        <v>317</v>
      </c>
      <c r="E417" s="301" t="s">
        <v>6128</v>
      </c>
      <c r="F417" s="301" t="s">
        <v>6129</v>
      </c>
      <c r="G417" s="301" t="s">
        <v>6130</v>
      </c>
      <c r="H417" s="301" t="s">
        <v>6131</v>
      </c>
      <c r="I417" s="301" t="s">
        <v>311</v>
      </c>
      <c r="J417" s="439"/>
      <c r="K417" s="440"/>
      <c r="L417" s="435"/>
      <c r="M417" s="405"/>
      <c r="N417" s="409"/>
      <c r="O417" s="409"/>
      <c r="P417" s="409"/>
      <c r="Q417" s="409"/>
      <c r="R417" s="409"/>
      <c r="S417" s="409"/>
      <c r="T417" s="409"/>
      <c r="U417" s="409"/>
      <c r="V417" s="409"/>
      <c r="W417" s="409"/>
      <c r="X417" s="409"/>
      <c r="Y417" s="409"/>
      <c r="Z417" s="409"/>
      <c r="AA417" s="409"/>
      <c r="AB417" s="409"/>
      <c r="AC417" s="409"/>
      <c r="AD417" s="409"/>
      <c r="AE417" s="409"/>
      <c r="AF417" s="409"/>
      <c r="AG417" s="409"/>
      <c r="AH417" s="409"/>
      <c r="AI417" s="409"/>
      <c r="AJ417" s="409"/>
      <c r="AK417" s="409"/>
      <c r="AL417" s="409"/>
      <c r="AM417" s="409"/>
      <c r="AN417" s="409"/>
      <c r="AO417" s="409"/>
      <c r="AP417" s="409"/>
      <c r="AQ417" s="409"/>
      <c r="AR417" s="409"/>
      <c r="AS417" s="409"/>
      <c r="AT417" s="409"/>
      <c r="AU417" s="409"/>
      <c r="AV417" s="409"/>
      <c r="AW417" s="409"/>
      <c r="AX417" s="409"/>
      <c r="AY417" s="409"/>
      <c r="AZ417" s="409"/>
      <c r="BA417" s="409"/>
      <c r="BB417" s="409"/>
      <c r="BC417" s="409"/>
      <c r="BD417" s="409"/>
      <c r="BE417" s="409"/>
      <c r="BF417" s="409"/>
      <c r="BG417" s="409"/>
      <c r="BH417" s="409"/>
      <c r="BI417" s="409"/>
      <c r="BJ417" s="409"/>
      <c r="BK417" s="409"/>
      <c r="BL417" s="409"/>
      <c r="BM417" s="409"/>
      <c r="BN417" s="409"/>
      <c r="BO417" s="409"/>
      <c r="BP417" s="409"/>
      <c r="BQ417" s="409"/>
      <c r="BR417" s="409"/>
      <c r="BS417" s="409"/>
      <c r="BT417" s="409"/>
      <c r="BU417" s="409"/>
      <c r="BV417" s="409"/>
      <c r="BW417" s="409"/>
      <c r="BX417" s="409"/>
      <c r="BY417" s="409"/>
      <c r="BZ417" s="409"/>
      <c r="CA417" s="409"/>
      <c r="CB417" s="409"/>
      <c r="CC417" s="409"/>
      <c r="CD417" s="409"/>
      <c r="CE417" s="409"/>
      <c r="CF417" s="409"/>
      <c r="CG417" s="409"/>
      <c r="CH417" s="409"/>
      <c r="CI417" s="409"/>
      <c r="CJ417" s="409"/>
      <c r="CK417" s="409"/>
      <c r="CL417" s="409"/>
      <c r="CM417" s="409"/>
      <c r="CN417" s="409"/>
      <c r="CO417" s="409"/>
      <c r="CP417" s="409"/>
      <c r="CQ417" s="409"/>
      <c r="CR417" s="409"/>
      <c r="CS417" s="409"/>
      <c r="CT417" s="409"/>
      <c r="CU417" s="409"/>
      <c r="CV417" s="409"/>
      <c r="CW417" s="409"/>
      <c r="CX417" s="409"/>
      <c r="CY417" s="409"/>
      <c r="CZ417" s="409"/>
      <c r="DA417" s="409"/>
      <c r="DB417" s="409"/>
      <c r="DC417" s="409"/>
      <c r="DD417" s="409"/>
      <c r="DE417" s="409"/>
      <c r="DF417" s="409"/>
      <c r="DG417" s="409"/>
      <c r="DH417" s="409"/>
      <c r="DI417" s="409"/>
      <c r="DJ417" s="409"/>
      <c r="DK417" s="409"/>
      <c r="DL417" s="409"/>
      <c r="DM417" s="409"/>
      <c r="DN417" s="409"/>
      <c r="DO417" s="409"/>
      <c r="DP417" s="409"/>
      <c r="DQ417" s="409"/>
      <c r="DR417" s="409"/>
      <c r="DS417" s="409"/>
      <c r="DT417" s="409"/>
      <c r="DU417" s="409"/>
      <c r="DV417" s="409"/>
      <c r="DW417" s="409"/>
      <c r="DX417" s="409"/>
      <c r="DY417" s="409"/>
      <c r="DZ417" s="409"/>
      <c r="EA417" s="409"/>
      <c r="EB417" s="409"/>
      <c r="EC417" s="409"/>
      <c r="ED417" s="409"/>
      <c r="EE417" s="409"/>
      <c r="EF417" s="409"/>
      <c r="EG417" s="409"/>
      <c r="EH417" s="409"/>
      <c r="EI417" s="409"/>
      <c r="EJ417" s="409"/>
      <c r="EK417" s="409"/>
      <c r="EL417" s="409"/>
      <c r="EM417" s="409"/>
      <c r="EN417" s="409"/>
      <c r="EO417" s="409"/>
      <c r="EP417" s="409"/>
      <c r="EQ417" s="409"/>
      <c r="ER417" s="409"/>
      <c r="ES417" s="409"/>
      <c r="ET417" s="409"/>
      <c r="EU417" s="409"/>
      <c r="EV417" s="409"/>
      <c r="EW417" s="409"/>
      <c r="EX417" s="409"/>
      <c r="EY417" s="409"/>
      <c r="EZ417" s="409"/>
      <c r="FA417" s="409"/>
      <c r="FB417" s="409"/>
      <c r="FC417" s="409"/>
      <c r="FD417" s="409"/>
      <c r="FE417" s="409"/>
      <c r="FF417" s="409"/>
      <c r="FG417" s="409"/>
      <c r="FH417" s="409"/>
      <c r="FI417" s="409"/>
      <c r="FJ417" s="409"/>
      <c r="FK417" s="409"/>
      <c r="FL417" s="409"/>
      <c r="FM417" s="409"/>
      <c r="FN417" s="409"/>
      <c r="FO417" s="409"/>
      <c r="FP417" s="409"/>
      <c r="FQ417" s="409"/>
      <c r="FR417" s="409"/>
      <c r="FS417" s="409"/>
      <c r="FT417" s="409"/>
      <c r="FU417" s="409"/>
      <c r="FV417" s="409"/>
      <c r="FW417" s="409"/>
      <c r="FX417" s="409"/>
      <c r="FY417" s="409"/>
      <c r="FZ417" s="409"/>
      <c r="GA417" s="409"/>
      <c r="GB417" s="409"/>
      <c r="GC417" s="409"/>
      <c r="GD417" s="409"/>
      <c r="GE417" s="409"/>
      <c r="GF417" s="409"/>
      <c r="GG417" s="409"/>
      <c r="GH417" s="409"/>
      <c r="GI417" s="409"/>
      <c r="GJ417" s="409"/>
      <c r="GK417" s="409"/>
      <c r="GL417" s="409"/>
      <c r="GM417" s="409"/>
      <c r="GN417" s="409"/>
      <c r="GO417" s="409"/>
      <c r="GP417" s="409"/>
      <c r="GQ417" s="409"/>
      <c r="GR417" s="409"/>
      <c r="GS417" s="409"/>
      <c r="GT417" s="409"/>
      <c r="GU417" s="409"/>
      <c r="GV417" s="409"/>
      <c r="GW417" s="409"/>
      <c r="GX417" s="409"/>
      <c r="GY417" s="409"/>
      <c r="GZ417" s="409"/>
      <c r="HA417" s="409"/>
      <c r="HB417" s="409"/>
      <c r="HC417" s="409"/>
      <c r="HD417" s="409"/>
      <c r="HE417" s="409"/>
      <c r="HF417" s="409"/>
      <c r="HG417" s="409"/>
      <c r="HH417" s="409"/>
      <c r="HI417" s="409"/>
      <c r="HJ417" s="409"/>
      <c r="HK417" s="409"/>
      <c r="HL417" s="409"/>
      <c r="HM417" s="409"/>
      <c r="HN417" s="409"/>
      <c r="HO417" s="409"/>
      <c r="HP417" s="409"/>
      <c r="HQ417" s="409"/>
      <c r="HR417" s="409"/>
      <c r="HS417" s="409"/>
      <c r="HT417" s="409"/>
      <c r="HU417" s="409"/>
      <c r="HV417" s="409"/>
      <c r="HW417" s="409"/>
      <c r="HX417" s="409"/>
      <c r="HY417" s="409"/>
      <c r="HZ417" s="409"/>
      <c r="IA417" s="409"/>
      <c r="IB417" s="409"/>
      <c r="IC417" s="409"/>
      <c r="ID417" s="409"/>
      <c r="IE417" s="409"/>
      <c r="IF417" s="409"/>
      <c r="IG417" s="409"/>
      <c r="IH417" s="409"/>
      <c r="II417" s="409"/>
      <c r="IJ417" s="409"/>
      <c r="IK417" s="409"/>
      <c r="IL417" s="409"/>
      <c r="IM417" s="409"/>
      <c r="IN417" s="409"/>
      <c r="IO417" s="409"/>
      <c r="IP417" s="409"/>
      <c r="IQ417" s="409"/>
      <c r="IR417" s="409"/>
      <c r="IS417" s="409"/>
      <c r="IT417" s="409"/>
      <c r="IU417" s="409"/>
      <c r="IV417" s="409"/>
    </row>
    <row r="418" spans="1:256" s="404" customFormat="1" ht="30">
      <c r="A418" s="65">
        <v>409</v>
      </c>
      <c r="B418" s="301" t="s">
        <v>6108</v>
      </c>
      <c r="C418" s="506" t="s">
        <v>1584</v>
      </c>
      <c r="D418" s="301" t="s">
        <v>1656</v>
      </c>
      <c r="E418" s="301" t="s">
        <v>322</v>
      </c>
      <c r="F418" s="301" t="s">
        <v>990</v>
      </c>
      <c r="G418" s="301" t="s">
        <v>6132</v>
      </c>
      <c r="H418" s="301" t="s">
        <v>6133</v>
      </c>
      <c r="I418" s="301" t="s">
        <v>311</v>
      </c>
      <c r="J418" s="439"/>
      <c r="K418" s="440"/>
      <c r="L418" s="435"/>
      <c r="M418" s="405"/>
      <c r="N418" s="409"/>
      <c r="O418" s="409"/>
      <c r="P418" s="409"/>
      <c r="Q418" s="409"/>
      <c r="R418" s="409"/>
      <c r="S418" s="409"/>
      <c r="T418" s="409"/>
      <c r="U418" s="409"/>
      <c r="V418" s="409"/>
      <c r="W418" s="409"/>
      <c r="X418" s="409"/>
      <c r="Y418" s="409"/>
      <c r="Z418" s="409"/>
      <c r="AA418" s="409"/>
      <c r="AB418" s="409"/>
      <c r="AC418" s="409"/>
      <c r="AD418" s="409"/>
      <c r="AE418" s="409"/>
      <c r="AF418" s="409"/>
      <c r="AG418" s="409"/>
      <c r="AH418" s="409"/>
      <c r="AI418" s="409"/>
      <c r="AJ418" s="409"/>
      <c r="AK418" s="409"/>
      <c r="AL418" s="409"/>
      <c r="AM418" s="409"/>
      <c r="AN418" s="409"/>
      <c r="AO418" s="409"/>
      <c r="AP418" s="409"/>
      <c r="AQ418" s="409"/>
      <c r="AR418" s="409"/>
      <c r="AS418" s="409"/>
      <c r="AT418" s="409"/>
      <c r="AU418" s="409"/>
      <c r="AV418" s="409"/>
      <c r="AW418" s="409"/>
      <c r="AX418" s="409"/>
      <c r="AY418" s="409"/>
      <c r="AZ418" s="409"/>
      <c r="BA418" s="409"/>
      <c r="BB418" s="409"/>
      <c r="BC418" s="409"/>
      <c r="BD418" s="409"/>
      <c r="BE418" s="409"/>
      <c r="BF418" s="409"/>
      <c r="BG418" s="409"/>
      <c r="BH418" s="409"/>
      <c r="BI418" s="409"/>
      <c r="BJ418" s="409"/>
      <c r="BK418" s="409"/>
      <c r="BL418" s="409"/>
      <c r="BM418" s="409"/>
      <c r="BN418" s="409"/>
      <c r="BO418" s="409"/>
      <c r="BP418" s="409"/>
      <c r="BQ418" s="409"/>
      <c r="BR418" s="409"/>
      <c r="BS418" s="409"/>
      <c r="BT418" s="409"/>
      <c r="BU418" s="409"/>
      <c r="BV418" s="409"/>
      <c r="BW418" s="409"/>
      <c r="BX418" s="409"/>
      <c r="BY418" s="409"/>
      <c r="BZ418" s="409"/>
      <c r="CA418" s="409"/>
      <c r="CB418" s="409"/>
      <c r="CC418" s="409"/>
      <c r="CD418" s="409"/>
      <c r="CE418" s="409"/>
      <c r="CF418" s="409"/>
      <c r="CG418" s="409"/>
      <c r="CH418" s="409"/>
      <c r="CI418" s="409"/>
      <c r="CJ418" s="409"/>
      <c r="CK418" s="409"/>
      <c r="CL418" s="409"/>
      <c r="CM418" s="409"/>
      <c r="CN418" s="409"/>
      <c r="CO418" s="409"/>
      <c r="CP418" s="409"/>
      <c r="CQ418" s="409"/>
      <c r="CR418" s="409"/>
      <c r="CS418" s="409"/>
      <c r="CT418" s="409"/>
      <c r="CU418" s="409"/>
      <c r="CV418" s="409"/>
      <c r="CW418" s="409"/>
      <c r="CX418" s="409"/>
      <c r="CY418" s="409"/>
      <c r="CZ418" s="409"/>
      <c r="DA418" s="409"/>
      <c r="DB418" s="409"/>
      <c r="DC418" s="409"/>
      <c r="DD418" s="409"/>
      <c r="DE418" s="409"/>
      <c r="DF418" s="409"/>
      <c r="DG418" s="409"/>
      <c r="DH418" s="409"/>
      <c r="DI418" s="409"/>
      <c r="DJ418" s="409"/>
      <c r="DK418" s="409"/>
      <c r="DL418" s="409"/>
      <c r="DM418" s="409"/>
      <c r="DN418" s="409"/>
      <c r="DO418" s="409"/>
      <c r="DP418" s="409"/>
      <c r="DQ418" s="409"/>
      <c r="DR418" s="409"/>
      <c r="DS418" s="409"/>
      <c r="DT418" s="409"/>
      <c r="DU418" s="409"/>
      <c r="DV418" s="409"/>
      <c r="DW418" s="409"/>
      <c r="DX418" s="409"/>
      <c r="DY418" s="409"/>
      <c r="DZ418" s="409"/>
      <c r="EA418" s="409"/>
      <c r="EB418" s="409"/>
      <c r="EC418" s="409"/>
      <c r="ED418" s="409"/>
      <c r="EE418" s="409"/>
      <c r="EF418" s="409"/>
      <c r="EG418" s="409"/>
      <c r="EH418" s="409"/>
      <c r="EI418" s="409"/>
      <c r="EJ418" s="409"/>
      <c r="EK418" s="409"/>
      <c r="EL418" s="409"/>
      <c r="EM418" s="409"/>
      <c r="EN418" s="409"/>
      <c r="EO418" s="409"/>
      <c r="EP418" s="409"/>
      <c r="EQ418" s="409"/>
      <c r="ER418" s="409"/>
      <c r="ES418" s="409"/>
      <c r="ET418" s="409"/>
      <c r="EU418" s="409"/>
      <c r="EV418" s="409"/>
      <c r="EW418" s="409"/>
      <c r="EX418" s="409"/>
      <c r="EY418" s="409"/>
      <c r="EZ418" s="409"/>
      <c r="FA418" s="409"/>
      <c r="FB418" s="409"/>
      <c r="FC418" s="409"/>
      <c r="FD418" s="409"/>
      <c r="FE418" s="409"/>
      <c r="FF418" s="409"/>
      <c r="FG418" s="409"/>
      <c r="FH418" s="409"/>
      <c r="FI418" s="409"/>
      <c r="FJ418" s="409"/>
      <c r="FK418" s="409"/>
      <c r="FL418" s="409"/>
      <c r="FM418" s="409"/>
      <c r="FN418" s="409"/>
      <c r="FO418" s="409"/>
      <c r="FP418" s="409"/>
      <c r="FQ418" s="409"/>
      <c r="FR418" s="409"/>
      <c r="FS418" s="409"/>
      <c r="FT418" s="409"/>
      <c r="FU418" s="409"/>
      <c r="FV418" s="409"/>
      <c r="FW418" s="409"/>
      <c r="FX418" s="409"/>
      <c r="FY418" s="409"/>
      <c r="FZ418" s="409"/>
      <c r="GA418" s="409"/>
      <c r="GB418" s="409"/>
      <c r="GC418" s="409"/>
      <c r="GD418" s="409"/>
      <c r="GE418" s="409"/>
      <c r="GF418" s="409"/>
      <c r="GG418" s="409"/>
      <c r="GH418" s="409"/>
      <c r="GI418" s="409"/>
      <c r="GJ418" s="409"/>
      <c r="GK418" s="409"/>
      <c r="GL418" s="409"/>
      <c r="GM418" s="409"/>
      <c r="GN418" s="409"/>
      <c r="GO418" s="409"/>
      <c r="GP418" s="409"/>
      <c r="GQ418" s="409"/>
      <c r="GR418" s="409"/>
      <c r="GS418" s="409"/>
      <c r="GT418" s="409"/>
      <c r="GU418" s="409"/>
      <c r="GV418" s="409"/>
      <c r="GW418" s="409"/>
      <c r="GX418" s="409"/>
      <c r="GY418" s="409"/>
      <c r="GZ418" s="409"/>
      <c r="HA418" s="409"/>
      <c r="HB418" s="409"/>
      <c r="HC418" s="409"/>
      <c r="HD418" s="409"/>
      <c r="HE418" s="409"/>
      <c r="HF418" s="409"/>
      <c r="HG418" s="409"/>
      <c r="HH418" s="409"/>
      <c r="HI418" s="409"/>
      <c r="HJ418" s="409"/>
      <c r="HK418" s="409"/>
      <c r="HL418" s="409"/>
      <c r="HM418" s="409"/>
      <c r="HN418" s="409"/>
      <c r="HO418" s="409"/>
      <c r="HP418" s="409"/>
      <c r="HQ418" s="409"/>
      <c r="HR418" s="409"/>
      <c r="HS418" s="409"/>
      <c r="HT418" s="409"/>
      <c r="HU418" s="409"/>
      <c r="HV418" s="409"/>
      <c r="HW418" s="409"/>
      <c r="HX418" s="409"/>
      <c r="HY418" s="409"/>
      <c r="HZ418" s="409"/>
      <c r="IA418" s="409"/>
      <c r="IB418" s="409"/>
      <c r="IC418" s="409"/>
      <c r="ID418" s="409"/>
      <c r="IE418" s="409"/>
      <c r="IF418" s="409"/>
      <c r="IG418" s="409"/>
      <c r="IH418" s="409"/>
      <c r="II418" s="409"/>
      <c r="IJ418" s="409"/>
      <c r="IK418" s="409"/>
      <c r="IL418" s="409"/>
      <c r="IM418" s="409"/>
      <c r="IN418" s="409"/>
      <c r="IO418" s="409"/>
      <c r="IP418" s="409"/>
      <c r="IQ418" s="409"/>
      <c r="IR418" s="409"/>
      <c r="IS418" s="409"/>
      <c r="IT418" s="409"/>
      <c r="IU418" s="409"/>
      <c r="IV418" s="409"/>
    </row>
    <row r="419" spans="1:256" s="404" customFormat="1" ht="30">
      <c r="A419" s="67">
        <v>410</v>
      </c>
      <c r="B419" s="301" t="s">
        <v>6134</v>
      </c>
      <c r="C419" s="506" t="s">
        <v>1584</v>
      </c>
      <c r="D419" s="301" t="s">
        <v>1657</v>
      </c>
      <c r="E419" s="301" t="s">
        <v>1658</v>
      </c>
      <c r="F419" s="301" t="s">
        <v>1582</v>
      </c>
      <c r="G419" s="301" t="s">
        <v>1659</v>
      </c>
      <c r="H419" s="301" t="s">
        <v>1660</v>
      </c>
      <c r="I419" s="301" t="s">
        <v>311</v>
      </c>
      <c r="J419" s="439"/>
      <c r="K419" s="440"/>
      <c r="L419" s="435"/>
      <c r="M419" s="405"/>
      <c r="N419" s="409"/>
      <c r="O419" s="409"/>
      <c r="P419" s="409"/>
      <c r="Q419" s="409"/>
      <c r="R419" s="409"/>
      <c r="S419" s="409"/>
      <c r="T419" s="409"/>
      <c r="U419" s="409"/>
      <c r="V419" s="409"/>
      <c r="W419" s="409"/>
      <c r="X419" s="409"/>
      <c r="Y419" s="409"/>
      <c r="Z419" s="409"/>
      <c r="AA419" s="409"/>
      <c r="AB419" s="409"/>
      <c r="AC419" s="409"/>
      <c r="AD419" s="409"/>
      <c r="AE419" s="409"/>
      <c r="AF419" s="409"/>
      <c r="AG419" s="409"/>
      <c r="AH419" s="409"/>
      <c r="AI419" s="409"/>
      <c r="AJ419" s="409"/>
      <c r="AK419" s="409"/>
      <c r="AL419" s="409"/>
      <c r="AM419" s="409"/>
      <c r="AN419" s="409"/>
      <c r="AO419" s="409"/>
      <c r="AP419" s="409"/>
      <c r="AQ419" s="409"/>
      <c r="AR419" s="409"/>
      <c r="AS419" s="409"/>
      <c r="AT419" s="409"/>
      <c r="AU419" s="409"/>
      <c r="AV419" s="409"/>
      <c r="AW419" s="409"/>
      <c r="AX419" s="409"/>
      <c r="AY419" s="409"/>
      <c r="AZ419" s="409"/>
      <c r="BA419" s="409"/>
      <c r="BB419" s="409"/>
      <c r="BC419" s="409"/>
      <c r="BD419" s="409"/>
      <c r="BE419" s="409"/>
      <c r="BF419" s="409"/>
      <c r="BG419" s="409"/>
      <c r="BH419" s="409"/>
      <c r="BI419" s="409"/>
      <c r="BJ419" s="409"/>
      <c r="BK419" s="409"/>
      <c r="BL419" s="409"/>
      <c r="BM419" s="409"/>
      <c r="BN419" s="409"/>
      <c r="BO419" s="409"/>
      <c r="BP419" s="409"/>
      <c r="BQ419" s="409"/>
      <c r="BR419" s="409"/>
      <c r="BS419" s="409"/>
      <c r="BT419" s="409"/>
      <c r="BU419" s="409"/>
      <c r="BV419" s="409"/>
      <c r="BW419" s="409"/>
      <c r="BX419" s="409"/>
      <c r="BY419" s="409"/>
      <c r="BZ419" s="409"/>
      <c r="CA419" s="409"/>
      <c r="CB419" s="409"/>
      <c r="CC419" s="409"/>
      <c r="CD419" s="409"/>
      <c r="CE419" s="409"/>
      <c r="CF419" s="409"/>
      <c r="CG419" s="409"/>
      <c r="CH419" s="409"/>
      <c r="CI419" s="409"/>
      <c r="CJ419" s="409"/>
      <c r="CK419" s="409"/>
      <c r="CL419" s="409"/>
      <c r="CM419" s="409"/>
      <c r="CN419" s="409"/>
      <c r="CO419" s="409"/>
      <c r="CP419" s="409"/>
      <c r="CQ419" s="409"/>
      <c r="CR419" s="409"/>
      <c r="CS419" s="409"/>
      <c r="CT419" s="409"/>
      <c r="CU419" s="409"/>
      <c r="CV419" s="409"/>
      <c r="CW419" s="409"/>
      <c r="CX419" s="409"/>
      <c r="CY419" s="409"/>
      <c r="CZ419" s="409"/>
      <c r="DA419" s="409"/>
      <c r="DB419" s="409"/>
      <c r="DC419" s="409"/>
      <c r="DD419" s="409"/>
      <c r="DE419" s="409"/>
      <c r="DF419" s="409"/>
      <c r="DG419" s="409"/>
      <c r="DH419" s="409"/>
      <c r="DI419" s="409"/>
      <c r="DJ419" s="409"/>
      <c r="DK419" s="409"/>
      <c r="DL419" s="409"/>
      <c r="DM419" s="409"/>
      <c r="DN419" s="409"/>
      <c r="DO419" s="409"/>
      <c r="DP419" s="409"/>
      <c r="DQ419" s="409"/>
      <c r="DR419" s="409"/>
      <c r="DS419" s="409"/>
      <c r="DT419" s="409"/>
      <c r="DU419" s="409"/>
      <c r="DV419" s="409"/>
      <c r="DW419" s="409"/>
      <c r="DX419" s="409"/>
      <c r="DY419" s="409"/>
      <c r="DZ419" s="409"/>
      <c r="EA419" s="409"/>
      <c r="EB419" s="409"/>
      <c r="EC419" s="409"/>
      <c r="ED419" s="409"/>
      <c r="EE419" s="409"/>
      <c r="EF419" s="409"/>
      <c r="EG419" s="409"/>
      <c r="EH419" s="409"/>
      <c r="EI419" s="409"/>
      <c r="EJ419" s="409"/>
      <c r="EK419" s="409"/>
      <c r="EL419" s="409"/>
      <c r="EM419" s="409"/>
      <c r="EN419" s="409"/>
      <c r="EO419" s="409"/>
      <c r="EP419" s="409"/>
      <c r="EQ419" s="409"/>
      <c r="ER419" s="409"/>
      <c r="ES419" s="409"/>
      <c r="ET419" s="409"/>
      <c r="EU419" s="409"/>
      <c r="EV419" s="409"/>
      <c r="EW419" s="409"/>
      <c r="EX419" s="409"/>
      <c r="EY419" s="409"/>
      <c r="EZ419" s="409"/>
      <c r="FA419" s="409"/>
      <c r="FB419" s="409"/>
      <c r="FC419" s="409"/>
      <c r="FD419" s="409"/>
      <c r="FE419" s="409"/>
      <c r="FF419" s="409"/>
      <c r="FG419" s="409"/>
      <c r="FH419" s="409"/>
      <c r="FI419" s="409"/>
      <c r="FJ419" s="409"/>
      <c r="FK419" s="409"/>
      <c r="FL419" s="409"/>
      <c r="FM419" s="409"/>
      <c r="FN419" s="409"/>
      <c r="FO419" s="409"/>
      <c r="FP419" s="409"/>
      <c r="FQ419" s="409"/>
      <c r="FR419" s="409"/>
      <c r="FS419" s="409"/>
      <c r="FT419" s="409"/>
      <c r="FU419" s="409"/>
      <c r="FV419" s="409"/>
      <c r="FW419" s="409"/>
      <c r="FX419" s="409"/>
      <c r="FY419" s="409"/>
      <c r="FZ419" s="409"/>
      <c r="GA419" s="409"/>
      <c r="GB419" s="409"/>
      <c r="GC419" s="409"/>
      <c r="GD419" s="409"/>
      <c r="GE419" s="409"/>
      <c r="GF419" s="409"/>
      <c r="GG419" s="409"/>
      <c r="GH419" s="409"/>
      <c r="GI419" s="409"/>
      <c r="GJ419" s="409"/>
      <c r="GK419" s="409"/>
      <c r="GL419" s="409"/>
      <c r="GM419" s="409"/>
      <c r="GN419" s="409"/>
      <c r="GO419" s="409"/>
      <c r="GP419" s="409"/>
      <c r="GQ419" s="409"/>
      <c r="GR419" s="409"/>
      <c r="GS419" s="409"/>
      <c r="GT419" s="409"/>
      <c r="GU419" s="409"/>
      <c r="GV419" s="409"/>
      <c r="GW419" s="409"/>
      <c r="GX419" s="409"/>
      <c r="GY419" s="409"/>
      <c r="GZ419" s="409"/>
      <c r="HA419" s="409"/>
      <c r="HB419" s="409"/>
      <c r="HC419" s="409"/>
      <c r="HD419" s="409"/>
      <c r="HE419" s="409"/>
      <c r="HF419" s="409"/>
      <c r="HG419" s="409"/>
      <c r="HH419" s="409"/>
      <c r="HI419" s="409"/>
      <c r="HJ419" s="409"/>
      <c r="HK419" s="409"/>
      <c r="HL419" s="409"/>
      <c r="HM419" s="409"/>
      <c r="HN419" s="409"/>
      <c r="HO419" s="409"/>
      <c r="HP419" s="409"/>
      <c r="HQ419" s="409"/>
      <c r="HR419" s="409"/>
      <c r="HS419" s="409"/>
      <c r="HT419" s="409"/>
      <c r="HU419" s="409"/>
      <c r="HV419" s="409"/>
      <c r="HW419" s="409"/>
      <c r="HX419" s="409"/>
      <c r="HY419" s="409"/>
      <c r="HZ419" s="409"/>
      <c r="IA419" s="409"/>
      <c r="IB419" s="409"/>
      <c r="IC419" s="409"/>
      <c r="ID419" s="409"/>
      <c r="IE419" s="409"/>
      <c r="IF419" s="409"/>
      <c r="IG419" s="409"/>
      <c r="IH419" s="409"/>
      <c r="II419" s="409"/>
      <c r="IJ419" s="409"/>
      <c r="IK419" s="409"/>
      <c r="IL419" s="409"/>
      <c r="IM419" s="409"/>
      <c r="IN419" s="409"/>
      <c r="IO419" s="409"/>
      <c r="IP419" s="409"/>
      <c r="IQ419" s="409"/>
      <c r="IR419" s="409"/>
      <c r="IS419" s="409"/>
      <c r="IT419" s="409"/>
      <c r="IU419" s="409"/>
      <c r="IV419" s="409"/>
    </row>
    <row r="420" spans="1:256" s="404" customFormat="1" ht="30">
      <c r="A420" s="67">
        <v>411</v>
      </c>
      <c r="B420" s="301" t="s">
        <v>6134</v>
      </c>
      <c r="C420" s="506" t="s">
        <v>1584</v>
      </c>
      <c r="D420" s="301" t="s">
        <v>6135</v>
      </c>
      <c r="E420" s="301" t="s">
        <v>1658</v>
      </c>
      <c r="F420" s="301" t="s">
        <v>1582</v>
      </c>
      <c r="G420" s="301" t="s">
        <v>1659</v>
      </c>
      <c r="H420" s="301" t="s">
        <v>6136</v>
      </c>
      <c r="I420" s="301" t="s">
        <v>311</v>
      </c>
      <c r="J420" s="439"/>
      <c r="K420" s="440"/>
      <c r="L420" s="435"/>
      <c r="M420" s="405"/>
      <c r="N420" s="409"/>
      <c r="O420" s="409"/>
      <c r="P420" s="409"/>
      <c r="Q420" s="409"/>
      <c r="R420" s="409"/>
      <c r="S420" s="409"/>
      <c r="T420" s="409"/>
      <c r="U420" s="409"/>
      <c r="V420" s="409"/>
      <c r="W420" s="409"/>
      <c r="X420" s="409"/>
      <c r="Y420" s="409"/>
      <c r="Z420" s="409"/>
      <c r="AA420" s="409"/>
      <c r="AB420" s="409"/>
      <c r="AC420" s="409"/>
      <c r="AD420" s="409"/>
      <c r="AE420" s="409"/>
      <c r="AF420" s="409"/>
      <c r="AG420" s="409"/>
      <c r="AH420" s="409"/>
      <c r="AI420" s="409"/>
      <c r="AJ420" s="409"/>
      <c r="AK420" s="409"/>
      <c r="AL420" s="409"/>
      <c r="AM420" s="409"/>
      <c r="AN420" s="409"/>
      <c r="AO420" s="409"/>
      <c r="AP420" s="409"/>
      <c r="AQ420" s="409"/>
      <c r="AR420" s="409"/>
      <c r="AS420" s="409"/>
      <c r="AT420" s="409"/>
      <c r="AU420" s="409"/>
      <c r="AV420" s="409"/>
      <c r="AW420" s="409"/>
      <c r="AX420" s="409"/>
      <c r="AY420" s="409"/>
      <c r="AZ420" s="409"/>
      <c r="BA420" s="409"/>
      <c r="BB420" s="409"/>
      <c r="BC420" s="409"/>
      <c r="BD420" s="409"/>
      <c r="BE420" s="409"/>
      <c r="BF420" s="409"/>
      <c r="BG420" s="409"/>
      <c r="BH420" s="409"/>
      <c r="BI420" s="409"/>
      <c r="BJ420" s="409"/>
      <c r="BK420" s="409"/>
      <c r="BL420" s="409"/>
      <c r="BM420" s="409"/>
      <c r="BN420" s="409"/>
      <c r="BO420" s="409"/>
      <c r="BP420" s="409"/>
      <c r="BQ420" s="409"/>
      <c r="BR420" s="409"/>
      <c r="BS420" s="409"/>
      <c r="BT420" s="409"/>
      <c r="BU420" s="409"/>
      <c r="BV420" s="409"/>
      <c r="BW420" s="409"/>
      <c r="BX420" s="409"/>
      <c r="BY420" s="409"/>
      <c r="BZ420" s="409"/>
      <c r="CA420" s="409"/>
      <c r="CB420" s="409"/>
      <c r="CC420" s="409"/>
      <c r="CD420" s="409"/>
      <c r="CE420" s="409"/>
      <c r="CF420" s="409"/>
      <c r="CG420" s="409"/>
      <c r="CH420" s="409"/>
      <c r="CI420" s="409"/>
      <c r="CJ420" s="409"/>
      <c r="CK420" s="409"/>
      <c r="CL420" s="409"/>
      <c r="CM420" s="409"/>
      <c r="CN420" s="409"/>
      <c r="CO420" s="409"/>
      <c r="CP420" s="409"/>
      <c r="CQ420" s="409"/>
      <c r="CR420" s="409"/>
      <c r="CS420" s="409"/>
      <c r="CT420" s="409"/>
      <c r="CU420" s="409"/>
      <c r="CV420" s="409"/>
      <c r="CW420" s="409"/>
      <c r="CX420" s="409"/>
      <c r="CY420" s="409"/>
      <c r="CZ420" s="409"/>
      <c r="DA420" s="409"/>
      <c r="DB420" s="409"/>
      <c r="DC420" s="409"/>
      <c r="DD420" s="409"/>
      <c r="DE420" s="409"/>
      <c r="DF420" s="409"/>
      <c r="DG420" s="409"/>
      <c r="DH420" s="409"/>
      <c r="DI420" s="409"/>
      <c r="DJ420" s="409"/>
      <c r="DK420" s="409"/>
      <c r="DL420" s="409"/>
      <c r="DM420" s="409"/>
      <c r="DN420" s="409"/>
      <c r="DO420" s="409"/>
      <c r="DP420" s="409"/>
      <c r="DQ420" s="409"/>
      <c r="DR420" s="409"/>
      <c r="DS420" s="409"/>
      <c r="DT420" s="409"/>
      <c r="DU420" s="409"/>
      <c r="DV420" s="409"/>
      <c r="DW420" s="409"/>
      <c r="DX420" s="409"/>
      <c r="DY420" s="409"/>
      <c r="DZ420" s="409"/>
      <c r="EA420" s="409"/>
      <c r="EB420" s="409"/>
      <c r="EC420" s="409"/>
      <c r="ED420" s="409"/>
      <c r="EE420" s="409"/>
      <c r="EF420" s="409"/>
      <c r="EG420" s="409"/>
      <c r="EH420" s="409"/>
      <c r="EI420" s="409"/>
      <c r="EJ420" s="409"/>
      <c r="EK420" s="409"/>
      <c r="EL420" s="409"/>
      <c r="EM420" s="409"/>
      <c r="EN420" s="409"/>
      <c r="EO420" s="409"/>
      <c r="EP420" s="409"/>
      <c r="EQ420" s="409"/>
      <c r="ER420" s="409"/>
      <c r="ES420" s="409"/>
      <c r="ET420" s="409"/>
      <c r="EU420" s="409"/>
      <c r="EV420" s="409"/>
      <c r="EW420" s="409"/>
      <c r="EX420" s="409"/>
      <c r="EY420" s="409"/>
      <c r="EZ420" s="409"/>
      <c r="FA420" s="409"/>
      <c r="FB420" s="409"/>
      <c r="FC420" s="409"/>
      <c r="FD420" s="409"/>
      <c r="FE420" s="409"/>
      <c r="FF420" s="409"/>
      <c r="FG420" s="409"/>
      <c r="FH420" s="409"/>
      <c r="FI420" s="409"/>
      <c r="FJ420" s="409"/>
      <c r="FK420" s="409"/>
      <c r="FL420" s="409"/>
      <c r="FM420" s="409"/>
      <c r="FN420" s="409"/>
      <c r="FO420" s="409"/>
      <c r="FP420" s="409"/>
      <c r="FQ420" s="409"/>
      <c r="FR420" s="409"/>
      <c r="FS420" s="409"/>
      <c r="FT420" s="409"/>
      <c r="FU420" s="409"/>
      <c r="FV420" s="409"/>
      <c r="FW420" s="409"/>
      <c r="FX420" s="409"/>
      <c r="FY420" s="409"/>
      <c r="FZ420" s="409"/>
      <c r="GA420" s="409"/>
      <c r="GB420" s="409"/>
      <c r="GC420" s="409"/>
      <c r="GD420" s="409"/>
      <c r="GE420" s="409"/>
      <c r="GF420" s="409"/>
      <c r="GG420" s="409"/>
      <c r="GH420" s="409"/>
      <c r="GI420" s="409"/>
      <c r="GJ420" s="409"/>
      <c r="GK420" s="409"/>
      <c r="GL420" s="409"/>
      <c r="GM420" s="409"/>
      <c r="GN420" s="409"/>
      <c r="GO420" s="409"/>
      <c r="GP420" s="409"/>
      <c r="GQ420" s="409"/>
      <c r="GR420" s="409"/>
      <c r="GS420" s="409"/>
      <c r="GT420" s="409"/>
      <c r="GU420" s="409"/>
      <c r="GV420" s="409"/>
      <c r="GW420" s="409"/>
      <c r="GX420" s="409"/>
      <c r="GY420" s="409"/>
      <c r="GZ420" s="409"/>
      <c r="HA420" s="409"/>
      <c r="HB420" s="409"/>
      <c r="HC420" s="409"/>
      <c r="HD420" s="409"/>
      <c r="HE420" s="409"/>
      <c r="HF420" s="409"/>
      <c r="HG420" s="409"/>
      <c r="HH420" s="409"/>
      <c r="HI420" s="409"/>
      <c r="HJ420" s="409"/>
      <c r="HK420" s="409"/>
      <c r="HL420" s="409"/>
      <c r="HM420" s="409"/>
      <c r="HN420" s="409"/>
      <c r="HO420" s="409"/>
      <c r="HP420" s="409"/>
      <c r="HQ420" s="409"/>
      <c r="HR420" s="409"/>
      <c r="HS420" s="409"/>
      <c r="HT420" s="409"/>
      <c r="HU420" s="409"/>
      <c r="HV420" s="409"/>
      <c r="HW420" s="409"/>
      <c r="HX420" s="409"/>
      <c r="HY420" s="409"/>
      <c r="HZ420" s="409"/>
      <c r="IA420" s="409"/>
      <c r="IB420" s="409"/>
      <c r="IC420" s="409"/>
      <c r="ID420" s="409"/>
      <c r="IE420" s="409"/>
      <c r="IF420" s="409"/>
      <c r="IG420" s="409"/>
      <c r="IH420" s="409"/>
      <c r="II420" s="409"/>
      <c r="IJ420" s="409"/>
      <c r="IK420" s="409"/>
      <c r="IL420" s="409"/>
      <c r="IM420" s="409"/>
      <c r="IN420" s="409"/>
      <c r="IO420" s="409"/>
      <c r="IP420" s="409"/>
      <c r="IQ420" s="409"/>
      <c r="IR420" s="409"/>
      <c r="IS420" s="409"/>
      <c r="IT420" s="409"/>
      <c r="IU420" s="409"/>
      <c r="IV420" s="409"/>
    </row>
    <row r="421" spans="1:256" s="404" customFormat="1" ht="30">
      <c r="A421" s="65">
        <v>412</v>
      </c>
      <c r="B421" s="301" t="s">
        <v>6134</v>
      </c>
      <c r="C421" s="506" t="s">
        <v>1584</v>
      </c>
      <c r="D421" s="301" t="s">
        <v>6137</v>
      </c>
      <c r="E421" s="301" t="s">
        <v>6138</v>
      </c>
      <c r="F421" s="301" t="s">
        <v>930</v>
      </c>
      <c r="G421" s="301" t="s">
        <v>6139</v>
      </c>
      <c r="H421" s="301" t="s">
        <v>6140</v>
      </c>
      <c r="I421" s="301" t="s">
        <v>311</v>
      </c>
      <c r="J421" s="439"/>
      <c r="K421" s="440"/>
      <c r="L421" s="435"/>
      <c r="M421" s="405"/>
      <c r="N421" s="409"/>
      <c r="O421" s="409"/>
      <c r="P421" s="409"/>
      <c r="Q421" s="409"/>
      <c r="R421" s="409"/>
      <c r="S421" s="409"/>
      <c r="T421" s="409"/>
      <c r="U421" s="409"/>
      <c r="V421" s="409"/>
      <c r="W421" s="409"/>
      <c r="X421" s="409"/>
      <c r="Y421" s="409"/>
      <c r="Z421" s="409"/>
      <c r="AA421" s="409"/>
      <c r="AB421" s="409"/>
      <c r="AC421" s="409"/>
      <c r="AD421" s="409"/>
      <c r="AE421" s="409"/>
      <c r="AF421" s="409"/>
      <c r="AG421" s="409"/>
      <c r="AH421" s="409"/>
      <c r="AI421" s="409"/>
      <c r="AJ421" s="409"/>
      <c r="AK421" s="409"/>
      <c r="AL421" s="409"/>
      <c r="AM421" s="409"/>
      <c r="AN421" s="409"/>
      <c r="AO421" s="409"/>
      <c r="AP421" s="409"/>
      <c r="AQ421" s="409"/>
      <c r="AR421" s="409"/>
      <c r="AS421" s="409"/>
      <c r="AT421" s="409"/>
      <c r="AU421" s="409"/>
      <c r="AV421" s="409"/>
      <c r="AW421" s="409"/>
      <c r="AX421" s="409"/>
      <c r="AY421" s="409"/>
      <c r="AZ421" s="409"/>
      <c r="BA421" s="409"/>
      <c r="BB421" s="409"/>
      <c r="BC421" s="409"/>
      <c r="BD421" s="409"/>
      <c r="BE421" s="409"/>
      <c r="BF421" s="409"/>
      <c r="BG421" s="409"/>
      <c r="BH421" s="409"/>
      <c r="BI421" s="409"/>
      <c r="BJ421" s="409"/>
      <c r="BK421" s="409"/>
      <c r="BL421" s="409"/>
      <c r="BM421" s="409"/>
      <c r="BN421" s="409"/>
      <c r="BO421" s="409"/>
      <c r="BP421" s="409"/>
      <c r="BQ421" s="409"/>
      <c r="BR421" s="409"/>
      <c r="BS421" s="409"/>
      <c r="BT421" s="409"/>
      <c r="BU421" s="409"/>
      <c r="BV421" s="409"/>
      <c r="BW421" s="409"/>
      <c r="BX421" s="409"/>
      <c r="BY421" s="409"/>
      <c r="BZ421" s="409"/>
      <c r="CA421" s="409"/>
      <c r="CB421" s="409"/>
      <c r="CC421" s="409"/>
      <c r="CD421" s="409"/>
      <c r="CE421" s="409"/>
      <c r="CF421" s="409"/>
      <c r="CG421" s="409"/>
      <c r="CH421" s="409"/>
      <c r="CI421" s="409"/>
      <c r="CJ421" s="409"/>
      <c r="CK421" s="409"/>
      <c r="CL421" s="409"/>
      <c r="CM421" s="409"/>
      <c r="CN421" s="409"/>
      <c r="CO421" s="409"/>
      <c r="CP421" s="409"/>
      <c r="CQ421" s="409"/>
      <c r="CR421" s="409"/>
      <c r="CS421" s="409"/>
      <c r="CT421" s="409"/>
      <c r="CU421" s="409"/>
      <c r="CV421" s="409"/>
      <c r="CW421" s="409"/>
      <c r="CX421" s="409"/>
      <c r="CY421" s="409"/>
      <c r="CZ421" s="409"/>
      <c r="DA421" s="409"/>
      <c r="DB421" s="409"/>
      <c r="DC421" s="409"/>
      <c r="DD421" s="409"/>
      <c r="DE421" s="409"/>
      <c r="DF421" s="409"/>
      <c r="DG421" s="409"/>
      <c r="DH421" s="409"/>
      <c r="DI421" s="409"/>
      <c r="DJ421" s="409"/>
      <c r="DK421" s="409"/>
      <c r="DL421" s="409"/>
      <c r="DM421" s="409"/>
      <c r="DN421" s="409"/>
      <c r="DO421" s="409"/>
      <c r="DP421" s="409"/>
      <c r="DQ421" s="409"/>
      <c r="DR421" s="409"/>
      <c r="DS421" s="409"/>
      <c r="DT421" s="409"/>
      <c r="DU421" s="409"/>
      <c r="DV421" s="409"/>
      <c r="DW421" s="409"/>
      <c r="DX421" s="409"/>
      <c r="DY421" s="409"/>
      <c r="DZ421" s="409"/>
      <c r="EA421" s="409"/>
      <c r="EB421" s="409"/>
      <c r="EC421" s="409"/>
      <c r="ED421" s="409"/>
      <c r="EE421" s="409"/>
      <c r="EF421" s="409"/>
      <c r="EG421" s="409"/>
      <c r="EH421" s="409"/>
      <c r="EI421" s="409"/>
      <c r="EJ421" s="409"/>
      <c r="EK421" s="409"/>
      <c r="EL421" s="409"/>
      <c r="EM421" s="409"/>
      <c r="EN421" s="409"/>
      <c r="EO421" s="409"/>
      <c r="EP421" s="409"/>
      <c r="EQ421" s="409"/>
      <c r="ER421" s="409"/>
      <c r="ES421" s="409"/>
      <c r="ET421" s="409"/>
      <c r="EU421" s="409"/>
      <c r="EV421" s="409"/>
      <c r="EW421" s="409"/>
      <c r="EX421" s="409"/>
      <c r="EY421" s="409"/>
      <c r="EZ421" s="409"/>
      <c r="FA421" s="409"/>
      <c r="FB421" s="409"/>
      <c r="FC421" s="409"/>
      <c r="FD421" s="409"/>
      <c r="FE421" s="409"/>
      <c r="FF421" s="409"/>
      <c r="FG421" s="409"/>
      <c r="FH421" s="409"/>
      <c r="FI421" s="409"/>
      <c r="FJ421" s="409"/>
      <c r="FK421" s="409"/>
      <c r="FL421" s="409"/>
      <c r="FM421" s="409"/>
      <c r="FN421" s="409"/>
      <c r="FO421" s="409"/>
      <c r="FP421" s="409"/>
      <c r="FQ421" s="409"/>
      <c r="FR421" s="409"/>
      <c r="FS421" s="409"/>
      <c r="FT421" s="409"/>
      <c r="FU421" s="409"/>
      <c r="FV421" s="409"/>
      <c r="FW421" s="409"/>
      <c r="FX421" s="409"/>
      <c r="FY421" s="409"/>
      <c r="FZ421" s="409"/>
      <c r="GA421" s="409"/>
      <c r="GB421" s="409"/>
      <c r="GC421" s="409"/>
      <c r="GD421" s="409"/>
      <c r="GE421" s="409"/>
      <c r="GF421" s="409"/>
      <c r="GG421" s="409"/>
      <c r="GH421" s="409"/>
      <c r="GI421" s="409"/>
      <c r="GJ421" s="409"/>
      <c r="GK421" s="409"/>
      <c r="GL421" s="409"/>
      <c r="GM421" s="409"/>
      <c r="GN421" s="409"/>
      <c r="GO421" s="409"/>
      <c r="GP421" s="409"/>
      <c r="GQ421" s="409"/>
      <c r="GR421" s="409"/>
      <c r="GS421" s="409"/>
      <c r="GT421" s="409"/>
      <c r="GU421" s="409"/>
      <c r="GV421" s="409"/>
      <c r="GW421" s="409"/>
      <c r="GX421" s="409"/>
      <c r="GY421" s="409"/>
      <c r="GZ421" s="409"/>
      <c r="HA421" s="409"/>
      <c r="HB421" s="409"/>
      <c r="HC421" s="409"/>
      <c r="HD421" s="409"/>
      <c r="HE421" s="409"/>
      <c r="HF421" s="409"/>
      <c r="HG421" s="409"/>
      <c r="HH421" s="409"/>
      <c r="HI421" s="409"/>
      <c r="HJ421" s="409"/>
      <c r="HK421" s="409"/>
      <c r="HL421" s="409"/>
      <c r="HM421" s="409"/>
      <c r="HN421" s="409"/>
      <c r="HO421" s="409"/>
      <c r="HP421" s="409"/>
      <c r="HQ421" s="409"/>
      <c r="HR421" s="409"/>
      <c r="HS421" s="409"/>
      <c r="HT421" s="409"/>
      <c r="HU421" s="409"/>
      <c r="HV421" s="409"/>
      <c r="HW421" s="409"/>
      <c r="HX421" s="409"/>
      <c r="HY421" s="409"/>
      <c r="HZ421" s="409"/>
      <c r="IA421" s="409"/>
      <c r="IB421" s="409"/>
      <c r="IC421" s="409"/>
      <c r="ID421" s="409"/>
      <c r="IE421" s="409"/>
      <c r="IF421" s="409"/>
      <c r="IG421" s="409"/>
      <c r="IH421" s="409"/>
      <c r="II421" s="409"/>
      <c r="IJ421" s="409"/>
      <c r="IK421" s="409"/>
      <c r="IL421" s="409"/>
      <c r="IM421" s="409"/>
      <c r="IN421" s="409"/>
      <c r="IO421" s="409"/>
      <c r="IP421" s="409"/>
      <c r="IQ421" s="409"/>
      <c r="IR421" s="409"/>
      <c r="IS421" s="409"/>
      <c r="IT421" s="409"/>
      <c r="IU421" s="409"/>
      <c r="IV421" s="409"/>
    </row>
    <row r="422" spans="1:256" s="404" customFormat="1" ht="30">
      <c r="A422" s="67">
        <v>413</v>
      </c>
      <c r="B422" s="301" t="s">
        <v>6134</v>
      </c>
      <c r="C422" s="506" t="s">
        <v>1584</v>
      </c>
      <c r="D422" s="301" t="s">
        <v>6103</v>
      </c>
      <c r="E422" s="301" t="s">
        <v>1661</v>
      </c>
      <c r="F422" s="301" t="s">
        <v>1662</v>
      </c>
      <c r="G422" s="301" t="s">
        <v>6141</v>
      </c>
      <c r="H422" s="301" t="s">
        <v>6142</v>
      </c>
      <c r="I422" s="301" t="s">
        <v>311</v>
      </c>
      <c r="J422" s="439"/>
      <c r="K422" s="440"/>
      <c r="L422" s="435"/>
      <c r="M422" s="405"/>
      <c r="N422" s="409"/>
      <c r="O422" s="409"/>
      <c r="P422" s="409"/>
      <c r="Q422" s="409"/>
      <c r="R422" s="409"/>
      <c r="S422" s="409"/>
      <c r="T422" s="409"/>
      <c r="U422" s="409"/>
      <c r="V422" s="409"/>
      <c r="W422" s="409"/>
      <c r="X422" s="409"/>
      <c r="Y422" s="409"/>
      <c r="Z422" s="409"/>
      <c r="AA422" s="409"/>
      <c r="AB422" s="409"/>
      <c r="AC422" s="409"/>
      <c r="AD422" s="409"/>
      <c r="AE422" s="409"/>
      <c r="AF422" s="409"/>
      <c r="AG422" s="409"/>
      <c r="AH422" s="409"/>
      <c r="AI422" s="409"/>
      <c r="AJ422" s="409"/>
      <c r="AK422" s="409"/>
      <c r="AL422" s="409"/>
      <c r="AM422" s="409"/>
      <c r="AN422" s="409"/>
      <c r="AO422" s="409"/>
      <c r="AP422" s="409"/>
      <c r="AQ422" s="409"/>
      <c r="AR422" s="409"/>
      <c r="AS422" s="409"/>
      <c r="AT422" s="409"/>
      <c r="AU422" s="409"/>
      <c r="AV422" s="409"/>
      <c r="AW422" s="409"/>
      <c r="AX422" s="409"/>
      <c r="AY422" s="409"/>
      <c r="AZ422" s="409"/>
      <c r="BA422" s="409"/>
      <c r="BB422" s="409"/>
      <c r="BC422" s="409"/>
      <c r="BD422" s="409"/>
      <c r="BE422" s="409"/>
      <c r="BF422" s="409"/>
      <c r="BG422" s="409"/>
      <c r="BH422" s="409"/>
      <c r="BI422" s="409"/>
      <c r="BJ422" s="409"/>
      <c r="BK422" s="409"/>
      <c r="BL422" s="409"/>
      <c r="BM422" s="409"/>
      <c r="BN422" s="409"/>
      <c r="BO422" s="409"/>
      <c r="BP422" s="409"/>
      <c r="BQ422" s="409"/>
      <c r="BR422" s="409"/>
      <c r="BS422" s="409"/>
      <c r="BT422" s="409"/>
      <c r="BU422" s="409"/>
      <c r="BV422" s="409"/>
      <c r="BW422" s="409"/>
      <c r="BX422" s="409"/>
      <c r="BY422" s="409"/>
      <c r="BZ422" s="409"/>
      <c r="CA422" s="409"/>
      <c r="CB422" s="409"/>
      <c r="CC422" s="409"/>
      <c r="CD422" s="409"/>
      <c r="CE422" s="409"/>
      <c r="CF422" s="409"/>
      <c r="CG422" s="409"/>
      <c r="CH422" s="409"/>
      <c r="CI422" s="409"/>
      <c r="CJ422" s="409"/>
      <c r="CK422" s="409"/>
      <c r="CL422" s="409"/>
      <c r="CM422" s="409"/>
      <c r="CN422" s="409"/>
      <c r="CO422" s="409"/>
      <c r="CP422" s="409"/>
      <c r="CQ422" s="409"/>
      <c r="CR422" s="409"/>
      <c r="CS422" s="409"/>
      <c r="CT422" s="409"/>
      <c r="CU422" s="409"/>
      <c r="CV422" s="409"/>
      <c r="CW422" s="409"/>
      <c r="CX422" s="409"/>
      <c r="CY422" s="409"/>
      <c r="CZ422" s="409"/>
      <c r="DA422" s="409"/>
      <c r="DB422" s="409"/>
      <c r="DC422" s="409"/>
      <c r="DD422" s="409"/>
      <c r="DE422" s="409"/>
      <c r="DF422" s="409"/>
      <c r="DG422" s="409"/>
      <c r="DH422" s="409"/>
      <c r="DI422" s="409"/>
      <c r="DJ422" s="409"/>
      <c r="DK422" s="409"/>
      <c r="DL422" s="409"/>
      <c r="DM422" s="409"/>
      <c r="DN422" s="409"/>
      <c r="DO422" s="409"/>
      <c r="DP422" s="409"/>
      <c r="DQ422" s="409"/>
      <c r="DR422" s="409"/>
      <c r="DS422" s="409"/>
      <c r="DT422" s="409"/>
      <c r="DU422" s="409"/>
      <c r="DV422" s="409"/>
      <c r="DW422" s="409"/>
      <c r="DX422" s="409"/>
      <c r="DY422" s="409"/>
      <c r="DZ422" s="409"/>
      <c r="EA422" s="409"/>
      <c r="EB422" s="409"/>
      <c r="EC422" s="409"/>
      <c r="ED422" s="409"/>
      <c r="EE422" s="409"/>
      <c r="EF422" s="409"/>
      <c r="EG422" s="409"/>
      <c r="EH422" s="409"/>
      <c r="EI422" s="409"/>
      <c r="EJ422" s="409"/>
      <c r="EK422" s="409"/>
      <c r="EL422" s="409"/>
      <c r="EM422" s="409"/>
      <c r="EN422" s="409"/>
      <c r="EO422" s="409"/>
      <c r="EP422" s="409"/>
      <c r="EQ422" s="409"/>
      <c r="ER422" s="409"/>
      <c r="ES422" s="409"/>
      <c r="ET422" s="409"/>
      <c r="EU422" s="409"/>
      <c r="EV422" s="409"/>
      <c r="EW422" s="409"/>
      <c r="EX422" s="409"/>
      <c r="EY422" s="409"/>
      <c r="EZ422" s="409"/>
      <c r="FA422" s="409"/>
      <c r="FB422" s="409"/>
      <c r="FC422" s="409"/>
      <c r="FD422" s="409"/>
      <c r="FE422" s="409"/>
      <c r="FF422" s="409"/>
      <c r="FG422" s="409"/>
      <c r="FH422" s="409"/>
      <c r="FI422" s="409"/>
      <c r="FJ422" s="409"/>
      <c r="FK422" s="409"/>
      <c r="FL422" s="409"/>
      <c r="FM422" s="409"/>
      <c r="FN422" s="409"/>
      <c r="FO422" s="409"/>
      <c r="FP422" s="409"/>
      <c r="FQ422" s="409"/>
      <c r="FR422" s="409"/>
      <c r="FS422" s="409"/>
      <c r="FT422" s="409"/>
      <c r="FU422" s="409"/>
      <c r="FV422" s="409"/>
      <c r="FW422" s="409"/>
      <c r="FX422" s="409"/>
      <c r="FY422" s="409"/>
      <c r="FZ422" s="409"/>
      <c r="GA422" s="409"/>
      <c r="GB422" s="409"/>
      <c r="GC422" s="409"/>
      <c r="GD422" s="409"/>
      <c r="GE422" s="409"/>
      <c r="GF422" s="409"/>
      <c r="GG422" s="409"/>
      <c r="GH422" s="409"/>
      <c r="GI422" s="409"/>
      <c r="GJ422" s="409"/>
      <c r="GK422" s="409"/>
      <c r="GL422" s="409"/>
      <c r="GM422" s="409"/>
      <c r="GN422" s="409"/>
      <c r="GO422" s="409"/>
      <c r="GP422" s="409"/>
      <c r="GQ422" s="409"/>
      <c r="GR422" s="409"/>
      <c r="GS422" s="409"/>
      <c r="GT422" s="409"/>
      <c r="GU422" s="409"/>
      <c r="GV422" s="409"/>
      <c r="GW422" s="409"/>
      <c r="GX422" s="409"/>
      <c r="GY422" s="409"/>
      <c r="GZ422" s="409"/>
      <c r="HA422" s="409"/>
      <c r="HB422" s="409"/>
      <c r="HC422" s="409"/>
      <c r="HD422" s="409"/>
      <c r="HE422" s="409"/>
      <c r="HF422" s="409"/>
      <c r="HG422" s="409"/>
      <c r="HH422" s="409"/>
      <c r="HI422" s="409"/>
      <c r="HJ422" s="409"/>
      <c r="HK422" s="409"/>
      <c r="HL422" s="409"/>
      <c r="HM422" s="409"/>
      <c r="HN422" s="409"/>
      <c r="HO422" s="409"/>
      <c r="HP422" s="409"/>
      <c r="HQ422" s="409"/>
      <c r="HR422" s="409"/>
      <c r="HS422" s="409"/>
      <c r="HT422" s="409"/>
      <c r="HU422" s="409"/>
      <c r="HV422" s="409"/>
      <c r="HW422" s="409"/>
      <c r="HX422" s="409"/>
      <c r="HY422" s="409"/>
      <c r="HZ422" s="409"/>
      <c r="IA422" s="409"/>
      <c r="IB422" s="409"/>
      <c r="IC422" s="409"/>
      <c r="ID422" s="409"/>
      <c r="IE422" s="409"/>
      <c r="IF422" s="409"/>
      <c r="IG422" s="409"/>
      <c r="IH422" s="409"/>
      <c r="II422" s="409"/>
      <c r="IJ422" s="409"/>
      <c r="IK422" s="409"/>
      <c r="IL422" s="409"/>
      <c r="IM422" s="409"/>
      <c r="IN422" s="409"/>
      <c r="IO422" s="409"/>
      <c r="IP422" s="409"/>
      <c r="IQ422" s="409"/>
      <c r="IR422" s="409"/>
      <c r="IS422" s="409"/>
      <c r="IT422" s="409"/>
      <c r="IU422" s="409"/>
      <c r="IV422" s="409"/>
    </row>
    <row r="423" spans="1:256" s="404" customFormat="1" ht="30">
      <c r="A423" s="65">
        <v>414</v>
      </c>
      <c r="B423" s="301" t="s">
        <v>6134</v>
      </c>
      <c r="C423" s="506" t="s">
        <v>1584</v>
      </c>
      <c r="D423" s="301" t="s">
        <v>6103</v>
      </c>
      <c r="E423" s="301" t="s">
        <v>6143</v>
      </c>
      <c r="F423" s="301" t="s">
        <v>6121</v>
      </c>
      <c r="G423" s="301" t="s">
        <v>6144</v>
      </c>
      <c r="H423" s="301" t="s">
        <v>6145</v>
      </c>
      <c r="I423" s="301" t="s">
        <v>311</v>
      </c>
      <c r="J423" s="439"/>
      <c r="K423" s="440"/>
      <c r="L423" s="435"/>
      <c r="M423" s="405"/>
      <c r="N423" s="409"/>
      <c r="O423" s="409"/>
      <c r="P423" s="409"/>
      <c r="Q423" s="409"/>
      <c r="R423" s="409"/>
      <c r="S423" s="409"/>
      <c r="T423" s="409"/>
      <c r="U423" s="409"/>
      <c r="V423" s="409"/>
      <c r="W423" s="409"/>
      <c r="X423" s="409"/>
      <c r="Y423" s="409"/>
      <c r="Z423" s="409"/>
      <c r="AA423" s="409"/>
      <c r="AB423" s="409"/>
      <c r="AC423" s="409"/>
      <c r="AD423" s="409"/>
      <c r="AE423" s="409"/>
      <c r="AF423" s="409"/>
      <c r="AG423" s="409"/>
      <c r="AH423" s="409"/>
      <c r="AI423" s="409"/>
      <c r="AJ423" s="409"/>
      <c r="AK423" s="409"/>
      <c r="AL423" s="409"/>
      <c r="AM423" s="409"/>
      <c r="AN423" s="409"/>
      <c r="AO423" s="409"/>
      <c r="AP423" s="409"/>
      <c r="AQ423" s="409"/>
      <c r="AR423" s="409"/>
      <c r="AS423" s="409"/>
      <c r="AT423" s="409"/>
      <c r="AU423" s="409"/>
      <c r="AV423" s="409"/>
      <c r="AW423" s="409"/>
      <c r="AX423" s="409"/>
      <c r="AY423" s="409"/>
      <c r="AZ423" s="409"/>
      <c r="BA423" s="409"/>
      <c r="BB423" s="409"/>
      <c r="BC423" s="409"/>
      <c r="BD423" s="409"/>
      <c r="BE423" s="409"/>
      <c r="BF423" s="409"/>
      <c r="BG423" s="409"/>
      <c r="BH423" s="409"/>
      <c r="BI423" s="409"/>
      <c r="BJ423" s="409"/>
      <c r="BK423" s="409"/>
      <c r="BL423" s="409"/>
      <c r="BM423" s="409"/>
      <c r="BN423" s="409"/>
      <c r="BO423" s="409"/>
      <c r="BP423" s="409"/>
      <c r="BQ423" s="409"/>
      <c r="BR423" s="409"/>
      <c r="BS423" s="409"/>
      <c r="BT423" s="409"/>
      <c r="BU423" s="409"/>
      <c r="BV423" s="409"/>
      <c r="BW423" s="409"/>
      <c r="BX423" s="409"/>
      <c r="BY423" s="409"/>
      <c r="BZ423" s="409"/>
      <c r="CA423" s="409"/>
      <c r="CB423" s="409"/>
      <c r="CC423" s="409"/>
      <c r="CD423" s="409"/>
      <c r="CE423" s="409"/>
      <c r="CF423" s="409"/>
      <c r="CG423" s="409"/>
      <c r="CH423" s="409"/>
      <c r="CI423" s="409"/>
      <c r="CJ423" s="409"/>
      <c r="CK423" s="409"/>
      <c r="CL423" s="409"/>
      <c r="CM423" s="409"/>
      <c r="CN423" s="409"/>
      <c r="CO423" s="409"/>
      <c r="CP423" s="409"/>
      <c r="CQ423" s="409"/>
      <c r="CR423" s="409"/>
      <c r="CS423" s="409"/>
      <c r="CT423" s="409"/>
      <c r="CU423" s="409"/>
      <c r="CV423" s="409"/>
      <c r="CW423" s="409"/>
      <c r="CX423" s="409"/>
      <c r="CY423" s="409"/>
      <c r="CZ423" s="409"/>
      <c r="DA423" s="409"/>
      <c r="DB423" s="409"/>
      <c r="DC423" s="409"/>
      <c r="DD423" s="409"/>
      <c r="DE423" s="409"/>
      <c r="DF423" s="409"/>
      <c r="DG423" s="409"/>
      <c r="DH423" s="409"/>
      <c r="DI423" s="409"/>
      <c r="DJ423" s="409"/>
      <c r="DK423" s="409"/>
      <c r="DL423" s="409"/>
      <c r="DM423" s="409"/>
      <c r="DN423" s="409"/>
      <c r="DO423" s="409"/>
      <c r="DP423" s="409"/>
      <c r="DQ423" s="409"/>
      <c r="DR423" s="409"/>
      <c r="DS423" s="409"/>
      <c r="DT423" s="409"/>
      <c r="DU423" s="409"/>
      <c r="DV423" s="409"/>
      <c r="DW423" s="409"/>
      <c r="DX423" s="409"/>
      <c r="DY423" s="409"/>
      <c r="DZ423" s="409"/>
      <c r="EA423" s="409"/>
      <c r="EB423" s="409"/>
      <c r="EC423" s="409"/>
      <c r="ED423" s="409"/>
      <c r="EE423" s="409"/>
      <c r="EF423" s="409"/>
      <c r="EG423" s="409"/>
      <c r="EH423" s="409"/>
      <c r="EI423" s="409"/>
      <c r="EJ423" s="409"/>
      <c r="EK423" s="409"/>
      <c r="EL423" s="409"/>
      <c r="EM423" s="409"/>
      <c r="EN423" s="409"/>
      <c r="EO423" s="409"/>
      <c r="EP423" s="409"/>
      <c r="EQ423" s="409"/>
      <c r="ER423" s="409"/>
      <c r="ES423" s="409"/>
      <c r="ET423" s="409"/>
      <c r="EU423" s="409"/>
      <c r="EV423" s="409"/>
      <c r="EW423" s="409"/>
      <c r="EX423" s="409"/>
      <c r="EY423" s="409"/>
      <c r="EZ423" s="409"/>
      <c r="FA423" s="409"/>
      <c r="FB423" s="409"/>
      <c r="FC423" s="409"/>
      <c r="FD423" s="409"/>
      <c r="FE423" s="409"/>
      <c r="FF423" s="409"/>
      <c r="FG423" s="409"/>
      <c r="FH423" s="409"/>
      <c r="FI423" s="409"/>
      <c r="FJ423" s="409"/>
      <c r="FK423" s="409"/>
      <c r="FL423" s="409"/>
      <c r="FM423" s="409"/>
      <c r="FN423" s="409"/>
      <c r="FO423" s="409"/>
      <c r="FP423" s="409"/>
      <c r="FQ423" s="409"/>
      <c r="FR423" s="409"/>
      <c r="FS423" s="409"/>
      <c r="FT423" s="409"/>
      <c r="FU423" s="409"/>
      <c r="FV423" s="409"/>
      <c r="FW423" s="409"/>
      <c r="FX423" s="409"/>
      <c r="FY423" s="409"/>
      <c r="FZ423" s="409"/>
      <c r="GA423" s="409"/>
      <c r="GB423" s="409"/>
      <c r="GC423" s="409"/>
      <c r="GD423" s="409"/>
      <c r="GE423" s="409"/>
      <c r="GF423" s="409"/>
      <c r="GG423" s="409"/>
      <c r="GH423" s="409"/>
      <c r="GI423" s="409"/>
      <c r="GJ423" s="409"/>
      <c r="GK423" s="409"/>
      <c r="GL423" s="409"/>
      <c r="GM423" s="409"/>
      <c r="GN423" s="409"/>
      <c r="GO423" s="409"/>
      <c r="GP423" s="409"/>
      <c r="GQ423" s="409"/>
      <c r="GR423" s="409"/>
      <c r="GS423" s="409"/>
      <c r="GT423" s="409"/>
      <c r="GU423" s="409"/>
      <c r="GV423" s="409"/>
      <c r="GW423" s="409"/>
      <c r="GX423" s="409"/>
      <c r="GY423" s="409"/>
      <c r="GZ423" s="409"/>
      <c r="HA423" s="409"/>
      <c r="HB423" s="409"/>
      <c r="HC423" s="409"/>
      <c r="HD423" s="409"/>
      <c r="HE423" s="409"/>
      <c r="HF423" s="409"/>
      <c r="HG423" s="409"/>
      <c r="HH423" s="409"/>
      <c r="HI423" s="409"/>
      <c r="HJ423" s="409"/>
      <c r="HK423" s="409"/>
      <c r="HL423" s="409"/>
      <c r="HM423" s="409"/>
      <c r="HN423" s="409"/>
      <c r="HO423" s="409"/>
      <c r="HP423" s="409"/>
      <c r="HQ423" s="409"/>
      <c r="HR423" s="409"/>
      <c r="HS423" s="409"/>
      <c r="HT423" s="409"/>
      <c r="HU423" s="409"/>
      <c r="HV423" s="409"/>
      <c r="HW423" s="409"/>
      <c r="HX423" s="409"/>
      <c r="HY423" s="409"/>
      <c r="HZ423" s="409"/>
      <c r="IA423" s="409"/>
      <c r="IB423" s="409"/>
      <c r="IC423" s="409"/>
      <c r="ID423" s="409"/>
      <c r="IE423" s="409"/>
      <c r="IF423" s="409"/>
      <c r="IG423" s="409"/>
      <c r="IH423" s="409"/>
      <c r="II423" s="409"/>
      <c r="IJ423" s="409"/>
      <c r="IK423" s="409"/>
      <c r="IL423" s="409"/>
      <c r="IM423" s="409"/>
      <c r="IN423" s="409"/>
      <c r="IO423" s="409"/>
      <c r="IP423" s="409"/>
      <c r="IQ423" s="409"/>
      <c r="IR423" s="409"/>
      <c r="IS423" s="409"/>
      <c r="IT423" s="409"/>
      <c r="IU423" s="409"/>
      <c r="IV423" s="409"/>
    </row>
    <row r="424" spans="1:256" s="404" customFormat="1" ht="30">
      <c r="A424" s="67">
        <v>415</v>
      </c>
      <c r="B424" s="301" t="s">
        <v>6134</v>
      </c>
      <c r="C424" s="506" t="s">
        <v>1584</v>
      </c>
      <c r="D424" s="301" t="s">
        <v>6103</v>
      </c>
      <c r="E424" s="301" t="s">
        <v>6146</v>
      </c>
      <c r="F424" s="301" t="s">
        <v>6147</v>
      </c>
      <c r="G424" s="301" t="s">
        <v>6148</v>
      </c>
      <c r="H424" s="301" t="s">
        <v>6149</v>
      </c>
      <c r="I424" s="301" t="s">
        <v>311</v>
      </c>
      <c r="J424" s="439"/>
      <c r="K424" s="440"/>
      <c r="L424" s="435"/>
      <c r="M424" s="405"/>
      <c r="N424" s="409"/>
      <c r="O424" s="409"/>
      <c r="P424" s="409"/>
      <c r="Q424" s="409"/>
      <c r="R424" s="409"/>
      <c r="S424" s="409"/>
      <c r="T424" s="409"/>
      <c r="U424" s="409"/>
      <c r="V424" s="409"/>
      <c r="W424" s="409"/>
      <c r="X424" s="409"/>
      <c r="Y424" s="409"/>
      <c r="Z424" s="409"/>
      <c r="AA424" s="409"/>
      <c r="AB424" s="409"/>
      <c r="AC424" s="409"/>
      <c r="AD424" s="409"/>
      <c r="AE424" s="409"/>
      <c r="AF424" s="409"/>
      <c r="AG424" s="409"/>
      <c r="AH424" s="409"/>
      <c r="AI424" s="409"/>
      <c r="AJ424" s="409"/>
      <c r="AK424" s="409"/>
      <c r="AL424" s="409"/>
      <c r="AM424" s="409"/>
      <c r="AN424" s="409"/>
      <c r="AO424" s="409"/>
      <c r="AP424" s="409"/>
      <c r="AQ424" s="409"/>
      <c r="AR424" s="409"/>
      <c r="AS424" s="409"/>
      <c r="AT424" s="409"/>
      <c r="AU424" s="409"/>
      <c r="AV424" s="409"/>
      <c r="AW424" s="409"/>
      <c r="AX424" s="409"/>
      <c r="AY424" s="409"/>
      <c r="AZ424" s="409"/>
      <c r="BA424" s="409"/>
      <c r="BB424" s="409"/>
      <c r="BC424" s="409"/>
      <c r="BD424" s="409"/>
      <c r="BE424" s="409"/>
      <c r="BF424" s="409"/>
      <c r="BG424" s="409"/>
      <c r="BH424" s="409"/>
      <c r="BI424" s="409"/>
      <c r="BJ424" s="409"/>
      <c r="BK424" s="409"/>
      <c r="BL424" s="409"/>
      <c r="BM424" s="409"/>
      <c r="BN424" s="409"/>
      <c r="BO424" s="409"/>
      <c r="BP424" s="409"/>
      <c r="BQ424" s="409"/>
      <c r="BR424" s="409"/>
      <c r="BS424" s="409"/>
      <c r="BT424" s="409"/>
      <c r="BU424" s="409"/>
      <c r="BV424" s="409"/>
      <c r="BW424" s="409"/>
      <c r="BX424" s="409"/>
      <c r="BY424" s="409"/>
      <c r="BZ424" s="409"/>
      <c r="CA424" s="409"/>
      <c r="CB424" s="409"/>
      <c r="CC424" s="409"/>
      <c r="CD424" s="409"/>
      <c r="CE424" s="409"/>
      <c r="CF424" s="409"/>
      <c r="CG424" s="409"/>
      <c r="CH424" s="409"/>
      <c r="CI424" s="409"/>
      <c r="CJ424" s="409"/>
      <c r="CK424" s="409"/>
      <c r="CL424" s="409"/>
      <c r="CM424" s="409"/>
      <c r="CN424" s="409"/>
      <c r="CO424" s="409"/>
      <c r="CP424" s="409"/>
      <c r="CQ424" s="409"/>
      <c r="CR424" s="409"/>
      <c r="CS424" s="409"/>
      <c r="CT424" s="409"/>
      <c r="CU424" s="409"/>
      <c r="CV424" s="409"/>
      <c r="CW424" s="409"/>
      <c r="CX424" s="409"/>
      <c r="CY424" s="409"/>
      <c r="CZ424" s="409"/>
      <c r="DA424" s="409"/>
      <c r="DB424" s="409"/>
      <c r="DC424" s="409"/>
      <c r="DD424" s="409"/>
      <c r="DE424" s="409"/>
      <c r="DF424" s="409"/>
      <c r="DG424" s="409"/>
      <c r="DH424" s="409"/>
      <c r="DI424" s="409"/>
      <c r="DJ424" s="409"/>
      <c r="DK424" s="409"/>
      <c r="DL424" s="409"/>
      <c r="DM424" s="409"/>
      <c r="DN424" s="409"/>
      <c r="DO424" s="409"/>
      <c r="DP424" s="409"/>
      <c r="DQ424" s="409"/>
      <c r="DR424" s="409"/>
      <c r="DS424" s="409"/>
      <c r="DT424" s="409"/>
      <c r="DU424" s="409"/>
      <c r="DV424" s="409"/>
      <c r="DW424" s="409"/>
      <c r="DX424" s="409"/>
      <c r="DY424" s="409"/>
      <c r="DZ424" s="409"/>
      <c r="EA424" s="409"/>
      <c r="EB424" s="409"/>
      <c r="EC424" s="409"/>
      <c r="ED424" s="409"/>
      <c r="EE424" s="409"/>
      <c r="EF424" s="409"/>
      <c r="EG424" s="409"/>
      <c r="EH424" s="409"/>
      <c r="EI424" s="409"/>
      <c r="EJ424" s="409"/>
      <c r="EK424" s="409"/>
      <c r="EL424" s="409"/>
      <c r="EM424" s="409"/>
      <c r="EN424" s="409"/>
      <c r="EO424" s="409"/>
      <c r="EP424" s="409"/>
      <c r="EQ424" s="409"/>
      <c r="ER424" s="409"/>
      <c r="ES424" s="409"/>
      <c r="ET424" s="409"/>
      <c r="EU424" s="409"/>
      <c r="EV424" s="409"/>
      <c r="EW424" s="409"/>
      <c r="EX424" s="409"/>
      <c r="EY424" s="409"/>
      <c r="EZ424" s="409"/>
      <c r="FA424" s="409"/>
      <c r="FB424" s="409"/>
      <c r="FC424" s="409"/>
      <c r="FD424" s="409"/>
      <c r="FE424" s="409"/>
      <c r="FF424" s="409"/>
      <c r="FG424" s="409"/>
      <c r="FH424" s="409"/>
      <c r="FI424" s="409"/>
      <c r="FJ424" s="409"/>
      <c r="FK424" s="409"/>
      <c r="FL424" s="409"/>
      <c r="FM424" s="409"/>
      <c r="FN424" s="409"/>
      <c r="FO424" s="409"/>
      <c r="FP424" s="409"/>
      <c r="FQ424" s="409"/>
      <c r="FR424" s="409"/>
      <c r="FS424" s="409"/>
      <c r="FT424" s="409"/>
      <c r="FU424" s="409"/>
      <c r="FV424" s="409"/>
      <c r="FW424" s="409"/>
      <c r="FX424" s="409"/>
      <c r="FY424" s="409"/>
      <c r="FZ424" s="409"/>
      <c r="GA424" s="409"/>
      <c r="GB424" s="409"/>
      <c r="GC424" s="409"/>
      <c r="GD424" s="409"/>
      <c r="GE424" s="409"/>
      <c r="GF424" s="409"/>
      <c r="GG424" s="409"/>
      <c r="GH424" s="409"/>
      <c r="GI424" s="409"/>
      <c r="GJ424" s="409"/>
      <c r="GK424" s="409"/>
      <c r="GL424" s="409"/>
      <c r="GM424" s="409"/>
      <c r="GN424" s="409"/>
      <c r="GO424" s="409"/>
      <c r="GP424" s="409"/>
      <c r="GQ424" s="409"/>
      <c r="GR424" s="409"/>
      <c r="GS424" s="409"/>
      <c r="GT424" s="409"/>
      <c r="GU424" s="409"/>
      <c r="GV424" s="409"/>
      <c r="GW424" s="409"/>
      <c r="GX424" s="409"/>
      <c r="GY424" s="409"/>
      <c r="GZ424" s="409"/>
      <c r="HA424" s="409"/>
      <c r="HB424" s="409"/>
      <c r="HC424" s="409"/>
      <c r="HD424" s="409"/>
      <c r="HE424" s="409"/>
      <c r="HF424" s="409"/>
      <c r="HG424" s="409"/>
      <c r="HH424" s="409"/>
      <c r="HI424" s="409"/>
      <c r="HJ424" s="409"/>
      <c r="HK424" s="409"/>
      <c r="HL424" s="409"/>
      <c r="HM424" s="409"/>
      <c r="HN424" s="409"/>
      <c r="HO424" s="409"/>
      <c r="HP424" s="409"/>
      <c r="HQ424" s="409"/>
      <c r="HR424" s="409"/>
      <c r="HS424" s="409"/>
      <c r="HT424" s="409"/>
      <c r="HU424" s="409"/>
      <c r="HV424" s="409"/>
      <c r="HW424" s="409"/>
      <c r="HX424" s="409"/>
      <c r="HY424" s="409"/>
      <c r="HZ424" s="409"/>
      <c r="IA424" s="409"/>
      <c r="IB424" s="409"/>
      <c r="IC424" s="409"/>
      <c r="ID424" s="409"/>
      <c r="IE424" s="409"/>
      <c r="IF424" s="409"/>
      <c r="IG424" s="409"/>
      <c r="IH424" s="409"/>
      <c r="II424" s="409"/>
      <c r="IJ424" s="409"/>
      <c r="IK424" s="409"/>
      <c r="IL424" s="409"/>
      <c r="IM424" s="409"/>
      <c r="IN424" s="409"/>
      <c r="IO424" s="409"/>
      <c r="IP424" s="409"/>
      <c r="IQ424" s="409"/>
      <c r="IR424" s="409"/>
      <c r="IS424" s="409"/>
      <c r="IT424" s="409"/>
      <c r="IU424" s="409"/>
      <c r="IV424" s="409"/>
    </row>
    <row r="425" spans="1:256" s="404" customFormat="1" ht="30">
      <c r="A425" s="67">
        <v>416</v>
      </c>
      <c r="B425" s="301" t="s">
        <v>6150</v>
      </c>
      <c r="C425" s="506" t="s">
        <v>1584</v>
      </c>
      <c r="D425" s="301" t="s">
        <v>6151</v>
      </c>
      <c r="E425" s="301" t="s">
        <v>1663</v>
      </c>
      <c r="F425" s="301" t="s">
        <v>6152</v>
      </c>
      <c r="G425" s="301" t="s">
        <v>6153</v>
      </c>
      <c r="H425" s="301" t="s">
        <v>6154</v>
      </c>
      <c r="I425" s="301" t="s">
        <v>1664</v>
      </c>
      <c r="J425" s="439"/>
      <c r="K425" s="440"/>
      <c r="L425" s="435"/>
      <c r="M425" s="405"/>
      <c r="N425" s="409"/>
      <c r="O425" s="409"/>
      <c r="P425" s="409"/>
      <c r="Q425" s="409"/>
      <c r="R425" s="409"/>
      <c r="S425" s="409"/>
      <c r="T425" s="409"/>
      <c r="U425" s="409"/>
      <c r="V425" s="409"/>
      <c r="W425" s="409"/>
      <c r="X425" s="409"/>
      <c r="Y425" s="409"/>
      <c r="Z425" s="409"/>
      <c r="AA425" s="409"/>
      <c r="AB425" s="409"/>
      <c r="AC425" s="409"/>
      <c r="AD425" s="409"/>
      <c r="AE425" s="409"/>
      <c r="AF425" s="409"/>
      <c r="AG425" s="409"/>
      <c r="AH425" s="409"/>
      <c r="AI425" s="409"/>
      <c r="AJ425" s="409"/>
      <c r="AK425" s="409"/>
      <c r="AL425" s="409"/>
      <c r="AM425" s="409"/>
      <c r="AN425" s="409"/>
      <c r="AO425" s="409"/>
      <c r="AP425" s="409"/>
      <c r="AQ425" s="409"/>
      <c r="AR425" s="409"/>
      <c r="AS425" s="409"/>
      <c r="AT425" s="409"/>
      <c r="AU425" s="409"/>
      <c r="AV425" s="409"/>
      <c r="AW425" s="409"/>
      <c r="AX425" s="409"/>
      <c r="AY425" s="409"/>
      <c r="AZ425" s="409"/>
      <c r="BA425" s="409"/>
      <c r="BB425" s="409"/>
      <c r="BC425" s="409"/>
      <c r="BD425" s="409"/>
      <c r="BE425" s="409"/>
      <c r="BF425" s="409"/>
      <c r="BG425" s="409"/>
      <c r="BH425" s="409"/>
      <c r="BI425" s="409"/>
      <c r="BJ425" s="409"/>
      <c r="BK425" s="409"/>
      <c r="BL425" s="409"/>
      <c r="BM425" s="409"/>
      <c r="BN425" s="409"/>
      <c r="BO425" s="409"/>
      <c r="BP425" s="409"/>
      <c r="BQ425" s="409"/>
      <c r="BR425" s="409"/>
      <c r="BS425" s="409"/>
      <c r="BT425" s="409"/>
      <c r="BU425" s="409"/>
      <c r="BV425" s="409"/>
      <c r="BW425" s="409"/>
      <c r="BX425" s="409"/>
      <c r="BY425" s="409"/>
      <c r="BZ425" s="409"/>
      <c r="CA425" s="409"/>
      <c r="CB425" s="409"/>
      <c r="CC425" s="409"/>
      <c r="CD425" s="409"/>
      <c r="CE425" s="409"/>
      <c r="CF425" s="409"/>
      <c r="CG425" s="409"/>
      <c r="CH425" s="409"/>
      <c r="CI425" s="409"/>
      <c r="CJ425" s="409"/>
      <c r="CK425" s="409"/>
      <c r="CL425" s="409"/>
      <c r="CM425" s="409"/>
      <c r="CN425" s="409"/>
      <c r="CO425" s="409"/>
      <c r="CP425" s="409"/>
      <c r="CQ425" s="409"/>
      <c r="CR425" s="409"/>
      <c r="CS425" s="409"/>
      <c r="CT425" s="409"/>
      <c r="CU425" s="409"/>
      <c r="CV425" s="409"/>
      <c r="CW425" s="409"/>
      <c r="CX425" s="409"/>
      <c r="CY425" s="409"/>
      <c r="CZ425" s="409"/>
      <c r="DA425" s="409"/>
      <c r="DB425" s="409"/>
      <c r="DC425" s="409"/>
      <c r="DD425" s="409"/>
      <c r="DE425" s="409"/>
      <c r="DF425" s="409"/>
      <c r="DG425" s="409"/>
      <c r="DH425" s="409"/>
      <c r="DI425" s="409"/>
      <c r="DJ425" s="409"/>
      <c r="DK425" s="409"/>
      <c r="DL425" s="409"/>
      <c r="DM425" s="409"/>
      <c r="DN425" s="409"/>
      <c r="DO425" s="409"/>
      <c r="DP425" s="409"/>
      <c r="DQ425" s="409"/>
      <c r="DR425" s="409"/>
      <c r="DS425" s="409"/>
      <c r="DT425" s="409"/>
      <c r="DU425" s="409"/>
      <c r="DV425" s="409"/>
      <c r="DW425" s="409"/>
      <c r="DX425" s="409"/>
      <c r="DY425" s="409"/>
      <c r="DZ425" s="409"/>
      <c r="EA425" s="409"/>
      <c r="EB425" s="409"/>
      <c r="EC425" s="409"/>
      <c r="ED425" s="409"/>
      <c r="EE425" s="409"/>
      <c r="EF425" s="409"/>
      <c r="EG425" s="409"/>
      <c r="EH425" s="409"/>
      <c r="EI425" s="409"/>
      <c r="EJ425" s="409"/>
      <c r="EK425" s="409"/>
      <c r="EL425" s="409"/>
      <c r="EM425" s="409"/>
      <c r="EN425" s="409"/>
      <c r="EO425" s="409"/>
      <c r="EP425" s="409"/>
      <c r="EQ425" s="409"/>
      <c r="ER425" s="409"/>
      <c r="ES425" s="409"/>
      <c r="ET425" s="409"/>
      <c r="EU425" s="409"/>
      <c r="EV425" s="409"/>
      <c r="EW425" s="409"/>
      <c r="EX425" s="409"/>
      <c r="EY425" s="409"/>
      <c r="EZ425" s="409"/>
      <c r="FA425" s="409"/>
      <c r="FB425" s="409"/>
      <c r="FC425" s="409"/>
      <c r="FD425" s="409"/>
      <c r="FE425" s="409"/>
      <c r="FF425" s="409"/>
      <c r="FG425" s="409"/>
      <c r="FH425" s="409"/>
      <c r="FI425" s="409"/>
      <c r="FJ425" s="409"/>
      <c r="FK425" s="409"/>
      <c r="FL425" s="409"/>
      <c r="FM425" s="409"/>
      <c r="FN425" s="409"/>
      <c r="FO425" s="409"/>
      <c r="FP425" s="409"/>
      <c r="FQ425" s="409"/>
      <c r="FR425" s="409"/>
      <c r="FS425" s="409"/>
      <c r="FT425" s="409"/>
      <c r="FU425" s="409"/>
      <c r="FV425" s="409"/>
      <c r="FW425" s="409"/>
      <c r="FX425" s="409"/>
      <c r="FY425" s="409"/>
      <c r="FZ425" s="409"/>
      <c r="GA425" s="409"/>
      <c r="GB425" s="409"/>
      <c r="GC425" s="409"/>
      <c r="GD425" s="409"/>
      <c r="GE425" s="409"/>
      <c r="GF425" s="409"/>
      <c r="GG425" s="409"/>
      <c r="GH425" s="409"/>
      <c r="GI425" s="409"/>
      <c r="GJ425" s="409"/>
      <c r="GK425" s="409"/>
      <c r="GL425" s="409"/>
      <c r="GM425" s="409"/>
      <c r="GN425" s="409"/>
      <c r="GO425" s="409"/>
      <c r="GP425" s="409"/>
      <c r="GQ425" s="409"/>
      <c r="GR425" s="409"/>
      <c r="GS425" s="409"/>
      <c r="GT425" s="409"/>
      <c r="GU425" s="409"/>
      <c r="GV425" s="409"/>
      <c r="GW425" s="409"/>
      <c r="GX425" s="409"/>
      <c r="GY425" s="409"/>
      <c r="GZ425" s="409"/>
      <c r="HA425" s="409"/>
      <c r="HB425" s="409"/>
      <c r="HC425" s="409"/>
      <c r="HD425" s="409"/>
      <c r="HE425" s="409"/>
      <c r="HF425" s="409"/>
      <c r="HG425" s="409"/>
      <c r="HH425" s="409"/>
      <c r="HI425" s="409"/>
      <c r="HJ425" s="409"/>
      <c r="HK425" s="409"/>
      <c r="HL425" s="409"/>
      <c r="HM425" s="409"/>
      <c r="HN425" s="409"/>
      <c r="HO425" s="409"/>
      <c r="HP425" s="409"/>
      <c r="HQ425" s="409"/>
      <c r="HR425" s="409"/>
      <c r="HS425" s="409"/>
      <c r="HT425" s="409"/>
      <c r="HU425" s="409"/>
      <c r="HV425" s="409"/>
      <c r="HW425" s="409"/>
      <c r="HX425" s="409"/>
      <c r="HY425" s="409"/>
      <c r="HZ425" s="409"/>
      <c r="IA425" s="409"/>
      <c r="IB425" s="409"/>
      <c r="IC425" s="409"/>
      <c r="ID425" s="409"/>
      <c r="IE425" s="409"/>
      <c r="IF425" s="409"/>
      <c r="IG425" s="409"/>
      <c r="IH425" s="409"/>
      <c r="II425" s="409"/>
      <c r="IJ425" s="409"/>
      <c r="IK425" s="409"/>
      <c r="IL425" s="409"/>
      <c r="IM425" s="409"/>
      <c r="IN425" s="409"/>
      <c r="IO425" s="409"/>
      <c r="IP425" s="409"/>
      <c r="IQ425" s="409"/>
      <c r="IR425" s="409"/>
      <c r="IS425" s="409"/>
      <c r="IT425" s="409"/>
      <c r="IU425" s="409"/>
      <c r="IV425" s="409"/>
    </row>
    <row r="426" spans="1:256" s="404" customFormat="1" ht="30">
      <c r="A426" s="65">
        <v>417</v>
      </c>
      <c r="B426" s="301" t="s">
        <v>6155</v>
      </c>
      <c r="C426" s="506" t="s">
        <v>1584</v>
      </c>
      <c r="D426" s="301" t="s">
        <v>6156</v>
      </c>
      <c r="E426" s="301" t="s">
        <v>6157</v>
      </c>
      <c r="F426" s="301" t="s">
        <v>6158</v>
      </c>
      <c r="G426" s="301" t="s">
        <v>6159</v>
      </c>
      <c r="H426" s="301" t="s">
        <v>6160</v>
      </c>
      <c r="I426" s="301" t="s">
        <v>1595</v>
      </c>
      <c r="J426" s="439"/>
      <c r="K426" s="440"/>
      <c r="L426" s="435"/>
      <c r="M426" s="405"/>
      <c r="N426" s="409"/>
      <c r="O426" s="409"/>
      <c r="P426" s="409"/>
      <c r="Q426" s="409"/>
      <c r="R426" s="409"/>
      <c r="S426" s="409"/>
      <c r="T426" s="409"/>
      <c r="U426" s="409"/>
      <c r="V426" s="409"/>
      <c r="W426" s="409"/>
      <c r="X426" s="409"/>
      <c r="Y426" s="409"/>
      <c r="Z426" s="409"/>
      <c r="AA426" s="409"/>
      <c r="AB426" s="409"/>
      <c r="AC426" s="409"/>
      <c r="AD426" s="409"/>
      <c r="AE426" s="409"/>
      <c r="AF426" s="409"/>
      <c r="AG426" s="409"/>
      <c r="AH426" s="409"/>
      <c r="AI426" s="409"/>
      <c r="AJ426" s="409"/>
      <c r="AK426" s="409"/>
      <c r="AL426" s="409"/>
      <c r="AM426" s="409"/>
      <c r="AN426" s="409"/>
      <c r="AO426" s="409"/>
      <c r="AP426" s="409"/>
      <c r="AQ426" s="409"/>
      <c r="AR426" s="409"/>
      <c r="AS426" s="409"/>
      <c r="AT426" s="409"/>
      <c r="AU426" s="409"/>
      <c r="AV426" s="409"/>
      <c r="AW426" s="409"/>
      <c r="AX426" s="409"/>
      <c r="AY426" s="409"/>
      <c r="AZ426" s="409"/>
      <c r="BA426" s="409"/>
      <c r="BB426" s="409"/>
      <c r="BC426" s="409"/>
      <c r="BD426" s="409"/>
      <c r="BE426" s="409"/>
      <c r="BF426" s="409"/>
      <c r="BG426" s="409"/>
      <c r="BH426" s="409"/>
      <c r="BI426" s="409"/>
      <c r="BJ426" s="409"/>
      <c r="BK426" s="409"/>
      <c r="BL426" s="409"/>
      <c r="BM426" s="409"/>
      <c r="BN426" s="409"/>
      <c r="BO426" s="409"/>
      <c r="BP426" s="409"/>
      <c r="BQ426" s="409"/>
      <c r="BR426" s="409"/>
      <c r="BS426" s="409"/>
      <c r="BT426" s="409"/>
      <c r="BU426" s="409"/>
      <c r="BV426" s="409"/>
      <c r="BW426" s="409"/>
      <c r="BX426" s="409"/>
      <c r="BY426" s="409"/>
      <c r="BZ426" s="409"/>
      <c r="CA426" s="409"/>
      <c r="CB426" s="409"/>
      <c r="CC426" s="409"/>
      <c r="CD426" s="409"/>
      <c r="CE426" s="409"/>
      <c r="CF426" s="409"/>
      <c r="CG426" s="409"/>
      <c r="CH426" s="409"/>
      <c r="CI426" s="409"/>
      <c r="CJ426" s="409"/>
      <c r="CK426" s="409"/>
      <c r="CL426" s="409"/>
      <c r="CM426" s="409"/>
      <c r="CN426" s="409"/>
      <c r="CO426" s="409"/>
      <c r="CP426" s="409"/>
      <c r="CQ426" s="409"/>
      <c r="CR426" s="409"/>
      <c r="CS426" s="409"/>
      <c r="CT426" s="409"/>
      <c r="CU426" s="409"/>
      <c r="CV426" s="409"/>
      <c r="CW426" s="409"/>
      <c r="CX426" s="409"/>
      <c r="CY426" s="409"/>
      <c r="CZ426" s="409"/>
      <c r="DA426" s="409"/>
      <c r="DB426" s="409"/>
      <c r="DC426" s="409"/>
      <c r="DD426" s="409"/>
      <c r="DE426" s="409"/>
      <c r="DF426" s="409"/>
      <c r="DG426" s="409"/>
      <c r="DH426" s="409"/>
      <c r="DI426" s="409"/>
      <c r="DJ426" s="409"/>
      <c r="DK426" s="409"/>
      <c r="DL426" s="409"/>
      <c r="DM426" s="409"/>
      <c r="DN426" s="409"/>
      <c r="DO426" s="409"/>
      <c r="DP426" s="409"/>
      <c r="DQ426" s="409"/>
      <c r="DR426" s="409"/>
      <c r="DS426" s="409"/>
      <c r="DT426" s="409"/>
      <c r="DU426" s="409"/>
      <c r="DV426" s="409"/>
      <c r="DW426" s="409"/>
      <c r="DX426" s="409"/>
      <c r="DY426" s="409"/>
      <c r="DZ426" s="409"/>
      <c r="EA426" s="409"/>
      <c r="EB426" s="409"/>
      <c r="EC426" s="409"/>
      <c r="ED426" s="409"/>
      <c r="EE426" s="409"/>
      <c r="EF426" s="409"/>
      <c r="EG426" s="409"/>
      <c r="EH426" s="409"/>
      <c r="EI426" s="409"/>
      <c r="EJ426" s="409"/>
      <c r="EK426" s="409"/>
      <c r="EL426" s="409"/>
      <c r="EM426" s="409"/>
      <c r="EN426" s="409"/>
      <c r="EO426" s="409"/>
      <c r="EP426" s="409"/>
      <c r="EQ426" s="409"/>
      <c r="ER426" s="409"/>
      <c r="ES426" s="409"/>
      <c r="ET426" s="409"/>
      <c r="EU426" s="409"/>
      <c r="EV426" s="409"/>
      <c r="EW426" s="409"/>
      <c r="EX426" s="409"/>
      <c r="EY426" s="409"/>
      <c r="EZ426" s="409"/>
      <c r="FA426" s="409"/>
      <c r="FB426" s="409"/>
      <c r="FC426" s="409"/>
      <c r="FD426" s="409"/>
      <c r="FE426" s="409"/>
      <c r="FF426" s="409"/>
      <c r="FG426" s="409"/>
      <c r="FH426" s="409"/>
      <c r="FI426" s="409"/>
      <c r="FJ426" s="409"/>
      <c r="FK426" s="409"/>
      <c r="FL426" s="409"/>
      <c r="FM426" s="409"/>
      <c r="FN426" s="409"/>
      <c r="FO426" s="409"/>
      <c r="FP426" s="409"/>
      <c r="FQ426" s="409"/>
      <c r="FR426" s="409"/>
      <c r="FS426" s="409"/>
      <c r="FT426" s="409"/>
      <c r="FU426" s="409"/>
      <c r="FV426" s="409"/>
      <c r="FW426" s="409"/>
      <c r="FX426" s="409"/>
      <c r="FY426" s="409"/>
      <c r="FZ426" s="409"/>
      <c r="GA426" s="409"/>
      <c r="GB426" s="409"/>
      <c r="GC426" s="409"/>
      <c r="GD426" s="409"/>
      <c r="GE426" s="409"/>
      <c r="GF426" s="409"/>
      <c r="GG426" s="409"/>
      <c r="GH426" s="409"/>
      <c r="GI426" s="409"/>
      <c r="GJ426" s="409"/>
      <c r="GK426" s="409"/>
      <c r="GL426" s="409"/>
      <c r="GM426" s="409"/>
      <c r="GN426" s="409"/>
      <c r="GO426" s="409"/>
      <c r="GP426" s="409"/>
      <c r="GQ426" s="409"/>
      <c r="GR426" s="409"/>
      <c r="GS426" s="409"/>
      <c r="GT426" s="409"/>
      <c r="GU426" s="409"/>
      <c r="GV426" s="409"/>
      <c r="GW426" s="409"/>
      <c r="GX426" s="409"/>
      <c r="GY426" s="409"/>
      <c r="GZ426" s="409"/>
      <c r="HA426" s="409"/>
      <c r="HB426" s="409"/>
      <c r="HC426" s="409"/>
      <c r="HD426" s="409"/>
      <c r="HE426" s="409"/>
      <c r="HF426" s="409"/>
      <c r="HG426" s="409"/>
      <c r="HH426" s="409"/>
      <c r="HI426" s="409"/>
      <c r="HJ426" s="409"/>
      <c r="HK426" s="409"/>
      <c r="HL426" s="409"/>
      <c r="HM426" s="409"/>
      <c r="HN426" s="409"/>
      <c r="HO426" s="409"/>
      <c r="HP426" s="409"/>
      <c r="HQ426" s="409"/>
      <c r="HR426" s="409"/>
      <c r="HS426" s="409"/>
      <c r="HT426" s="409"/>
      <c r="HU426" s="409"/>
      <c r="HV426" s="409"/>
      <c r="HW426" s="409"/>
      <c r="HX426" s="409"/>
      <c r="HY426" s="409"/>
      <c r="HZ426" s="409"/>
      <c r="IA426" s="409"/>
      <c r="IB426" s="409"/>
      <c r="IC426" s="409"/>
      <c r="ID426" s="409"/>
      <c r="IE426" s="409"/>
      <c r="IF426" s="409"/>
      <c r="IG426" s="409"/>
      <c r="IH426" s="409"/>
      <c r="II426" s="409"/>
      <c r="IJ426" s="409"/>
      <c r="IK426" s="409"/>
      <c r="IL426" s="409"/>
      <c r="IM426" s="409"/>
      <c r="IN426" s="409"/>
      <c r="IO426" s="409"/>
      <c r="IP426" s="409"/>
      <c r="IQ426" s="409"/>
      <c r="IR426" s="409"/>
      <c r="IS426" s="409"/>
      <c r="IT426" s="409"/>
      <c r="IU426" s="409"/>
      <c r="IV426" s="409"/>
    </row>
    <row r="427" spans="1:256" s="404" customFormat="1" ht="30">
      <c r="A427" s="67">
        <v>418</v>
      </c>
      <c r="B427" s="301" t="s">
        <v>6161</v>
      </c>
      <c r="C427" s="506" t="s">
        <v>1584</v>
      </c>
      <c r="D427" s="301" t="s">
        <v>6162</v>
      </c>
      <c r="E427" s="301" t="s">
        <v>6163</v>
      </c>
      <c r="F427" s="301" t="s">
        <v>6164</v>
      </c>
      <c r="G427" s="301" t="s">
        <v>6165</v>
      </c>
      <c r="H427" s="301" t="s">
        <v>6166</v>
      </c>
      <c r="I427" s="301" t="s">
        <v>311</v>
      </c>
      <c r="J427" s="439"/>
      <c r="K427" s="440"/>
      <c r="L427" s="435"/>
      <c r="M427" s="405"/>
      <c r="N427" s="409"/>
      <c r="O427" s="409"/>
      <c r="P427" s="409"/>
      <c r="Q427" s="409"/>
      <c r="R427" s="409"/>
      <c r="S427" s="409"/>
      <c r="T427" s="409"/>
      <c r="U427" s="409"/>
      <c r="V427" s="409"/>
      <c r="W427" s="409"/>
      <c r="X427" s="409"/>
      <c r="Y427" s="409"/>
      <c r="Z427" s="409"/>
      <c r="AA427" s="409"/>
      <c r="AB427" s="409"/>
      <c r="AC427" s="409"/>
      <c r="AD427" s="409"/>
      <c r="AE427" s="409"/>
      <c r="AF427" s="409"/>
      <c r="AG427" s="409"/>
      <c r="AH427" s="409"/>
      <c r="AI427" s="409"/>
      <c r="AJ427" s="409"/>
      <c r="AK427" s="409"/>
      <c r="AL427" s="409"/>
      <c r="AM427" s="409"/>
      <c r="AN427" s="409"/>
      <c r="AO427" s="409"/>
      <c r="AP427" s="409"/>
      <c r="AQ427" s="409"/>
      <c r="AR427" s="409"/>
      <c r="AS427" s="409"/>
      <c r="AT427" s="409"/>
      <c r="AU427" s="409"/>
      <c r="AV427" s="409"/>
      <c r="AW427" s="409"/>
      <c r="AX427" s="409"/>
      <c r="AY427" s="409"/>
      <c r="AZ427" s="409"/>
      <c r="BA427" s="409"/>
      <c r="BB427" s="409"/>
      <c r="BC427" s="409"/>
      <c r="BD427" s="409"/>
      <c r="BE427" s="409"/>
      <c r="BF427" s="409"/>
      <c r="BG427" s="409"/>
      <c r="BH427" s="409"/>
      <c r="BI427" s="409"/>
      <c r="BJ427" s="409"/>
      <c r="BK427" s="409"/>
      <c r="BL427" s="409"/>
      <c r="BM427" s="409"/>
      <c r="BN427" s="409"/>
      <c r="BO427" s="409"/>
      <c r="BP427" s="409"/>
      <c r="BQ427" s="409"/>
      <c r="BR427" s="409"/>
      <c r="BS427" s="409"/>
      <c r="BT427" s="409"/>
      <c r="BU427" s="409"/>
      <c r="BV427" s="409"/>
      <c r="BW427" s="409"/>
      <c r="BX427" s="409"/>
      <c r="BY427" s="409"/>
      <c r="BZ427" s="409"/>
      <c r="CA427" s="409"/>
      <c r="CB427" s="409"/>
      <c r="CC427" s="409"/>
      <c r="CD427" s="409"/>
      <c r="CE427" s="409"/>
      <c r="CF427" s="409"/>
      <c r="CG427" s="409"/>
      <c r="CH427" s="409"/>
      <c r="CI427" s="409"/>
      <c r="CJ427" s="409"/>
      <c r="CK427" s="409"/>
      <c r="CL427" s="409"/>
      <c r="CM427" s="409"/>
      <c r="CN427" s="409"/>
      <c r="CO427" s="409"/>
      <c r="CP427" s="409"/>
      <c r="CQ427" s="409"/>
      <c r="CR427" s="409"/>
      <c r="CS427" s="409"/>
      <c r="CT427" s="409"/>
      <c r="CU427" s="409"/>
      <c r="CV427" s="409"/>
      <c r="CW427" s="409"/>
      <c r="CX427" s="409"/>
      <c r="CY427" s="409"/>
      <c r="CZ427" s="409"/>
      <c r="DA427" s="409"/>
      <c r="DB427" s="409"/>
      <c r="DC427" s="409"/>
      <c r="DD427" s="409"/>
      <c r="DE427" s="409"/>
      <c r="DF427" s="409"/>
      <c r="DG427" s="409"/>
      <c r="DH427" s="409"/>
      <c r="DI427" s="409"/>
      <c r="DJ427" s="409"/>
      <c r="DK427" s="409"/>
      <c r="DL427" s="409"/>
      <c r="DM427" s="409"/>
      <c r="DN427" s="409"/>
      <c r="DO427" s="409"/>
      <c r="DP427" s="409"/>
      <c r="DQ427" s="409"/>
      <c r="DR427" s="409"/>
      <c r="DS427" s="409"/>
      <c r="DT427" s="409"/>
      <c r="DU427" s="409"/>
      <c r="DV427" s="409"/>
      <c r="DW427" s="409"/>
      <c r="DX427" s="409"/>
      <c r="DY427" s="409"/>
      <c r="DZ427" s="409"/>
      <c r="EA427" s="409"/>
      <c r="EB427" s="409"/>
      <c r="EC427" s="409"/>
      <c r="ED427" s="409"/>
      <c r="EE427" s="409"/>
      <c r="EF427" s="409"/>
      <c r="EG427" s="409"/>
      <c r="EH427" s="409"/>
      <c r="EI427" s="409"/>
      <c r="EJ427" s="409"/>
      <c r="EK427" s="409"/>
      <c r="EL427" s="409"/>
      <c r="EM427" s="409"/>
      <c r="EN427" s="409"/>
      <c r="EO427" s="409"/>
      <c r="EP427" s="409"/>
      <c r="EQ427" s="409"/>
      <c r="ER427" s="409"/>
      <c r="ES427" s="409"/>
      <c r="ET427" s="409"/>
      <c r="EU427" s="409"/>
      <c r="EV427" s="409"/>
      <c r="EW427" s="409"/>
      <c r="EX427" s="409"/>
      <c r="EY427" s="409"/>
      <c r="EZ427" s="409"/>
      <c r="FA427" s="409"/>
      <c r="FB427" s="409"/>
      <c r="FC427" s="409"/>
      <c r="FD427" s="409"/>
      <c r="FE427" s="409"/>
      <c r="FF427" s="409"/>
      <c r="FG427" s="409"/>
      <c r="FH427" s="409"/>
      <c r="FI427" s="409"/>
      <c r="FJ427" s="409"/>
      <c r="FK427" s="409"/>
      <c r="FL427" s="409"/>
      <c r="FM427" s="409"/>
      <c r="FN427" s="409"/>
      <c r="FO427" s="409"/>
      <c r="FP427" s="409"/>
      <c r="FQ427" s="409"/>
      <c r="FR427" s="409"/>
      <c r="FS427" s="409"/>
      <c r="FT427" s="409"/>
      <c r="FU427" s="409"/>
      <c r="FV427" s="409"/>
      <c r="FW427" s="409"/>
      <c r="FX427" s="409"/>
      <c r="FY427" s="409"/>
      <c r="FZ427" s="409"/>
      <c r="GA427" s="409"/>
      <c r="GB427" s="409"/>
      <c r="GC427" s="409"/>
      <c r="GD427" s="409"/>
      <c r="GE427" s="409"/>
      <c r="GF427" s="409"/>
      <c r="GG427" s="409"/>
      <c r="GH427" s="409"/>
      <c r="GI427" s="409"/>
      <c r="GJ427" s="409"/>
      <c r="GK427" s="409"/>
      <c r="GL427" s="409"/>
      <c r="GM427" s="409"/>
      <c r="GN427" s="409"/>
      <c r="GO427" s="409"/>
      <c r="GP427" s="409"/>
      <c r="GQ427" s="409"/>
      <c r="GR427" s="409"/>
      <c r="GS427" s="409"/>
      <c r="GT427" s="409"/>
      <c r="GU427" s="409"/>
      <c r="GV427" s="409"/>
      <c r="GW427" s="409"/>
      <c r="GX427" s="409"/>
      <c r="GY427" s="409"/>
      <c r="GZ427" s="409"/>
      <c r="HA427" s="409"/>
      <c r="HB427" s="409"/>
      <c r="HC427" s="409"/>
      <c r="HD427" s="409"/>
      <c r="HE427" s="409"/>
      <c r="HF427" s="409"/>
      <c r="HG427" s="409"/>
      <c r="HH427" s="409"/>
      <c r="HI427" s="409"/>
      <c r="HJ427" s="409"/>
      <c r="HK427" s="409"/>
      <c r="HL427" s="409"/>
      <c r="HM427" s="409"/>
      <c r="HN427" s="409"/>
      <c r="HO427" s="409"/>
      <c r="HP427" s="409"/>
      <c r="HQ427" s="409"/>
      <c r="HR427" s="409"/>
      <c r="HS427" s="409"/>
      <c r="HT427" s="409"/>
      <c r="HU427" s="409"/>
      <c r="HV427" s="409"/>
      <c r="HW427" s="409"/>
      <c r="HX427" s="409"/>
      <c r="HY427" s="409"/>
      <c r="HZ427" s="409"/>
      <c r="IA427" s="409"/>
      <c r="IB427" s="409"/>
      <c r="IC427" s="409"/>
      <c r="ID427" s="409"/>
      <c r="IE427" s="409"/>
      <c r="IF427" s="409"/>
      <c r="IG427" s="409"/>
      <c r="IH427" s="409"/>
      <c r="II427" s="409"/>
      <c r="IJ427" s="409"/>
      <c r="IK427" s="409"/>
      <c r="IL427" s="409"/>
      <c r="IM427" s="409"/>
      <c r="IN427" s="409"/>
      <c r="IO427" s="409"/>
      <c r="IP427" s="409"/>
      <c r="IQ427" s="409"/>
      <c r="IR427" s="409"/>
      <c r="IS427" s="409"/>
      <c r="IT427" s="409"/>
      <c r="IU427" s="409"/>
      <c r="IV427" s="409"/>
    </row>
    <row r="428" spans="1:256" s="404" customFormat="1" ht="30">
      <c r="A428" s="67">
        <v>419</v>
      </c>
      <c r="B428" s="301" t="s">
        <v>6167</v>
      </c>
      <c r="C428" s="506" t="s">
        <v>1584</v>
      </c>
      <c r="D428" s="301" t="s">
        <v>1586</v>
      </c>
      <c r="E428" s="301" t="s">
        <v>6168</v>
      </c>
      <c r="F428" s="301" t="s">
        <v>1611</v>
      </c>
      <c r="G428" s="301" t="s">
        <v>6169</v>
      </c>
      <c r="H428" s="301" t="s">
        <v>6170</v>
      </c>
      <c r="I428" s="301" t="s">
        <v>311</v>
      </c>
      <c r="J428" s="439"/>
      <c r="K428" s="440"/>
      <c r="L428" s="435"/>
      <c r="M428" s="405"/>
      <c r="N428" s="409"/>
      <c r="O428" s="409"/>
      <c r="P428" s="409"/>
      <c r="Q428" s="409"/>
      <c r="R428" s="409"/>
      <c r="S428" s="409"/>
      <c r="T428" s="409"/>
      <c r="U428" s="409"/>
      <c r="V428" s="409"/>
      <c r="W428" s="409"/>
      <c r="X428" s="409"/>
      <c r="Y428" s="409"/>
      <c r="Z428" s="409"/>
      <c r="AA428" s="409"/>
      <c r="AB428" s="409"/>
      <c r="AC428" s="409"/>
      <c r="AD428" s="409"/>
      <c r="AE428" s="409"/>
      <c r="AF428" s="409"/>
      <c r="AG428" s="409"/>
      <c r="AH428" s="409"/>
      <c r="AI428" s="409"/>
      <c r="AJ428" s="409"/>
      <c r="AK428" s="409"/>
      <c r="AL428" s="409"/>
      <c r="AM428" s="409"/>
      <c r="AN428" s="409"/>
      <c r="AO428" s="409"/>
      <c r="AP428" s="409"/>
      <c r="AQ428" s="409"/>
      <c r="AR428" s="409"/>
      <c r="AS428" s="409"/>
      <c r="AT428" s="409"/>
      <c r="AU428" s="409"/>
      <c r="AV428" s="409"/>
      <c r="AW428" s="409"/>
      <c r="AX428" s="409"/>
      <c r="AY428" s="409"/>
      <c r="AZ428" s="409"/>
      <c r="BA428" s="409"/>
      <c r="BB428" s="409"/>
      <c r="BC428" s="409"/>
      <c r="BD428" s="409"/>
      <c r="BE428" s="409"/>
      <c r="BF428" s="409"/>
      <c r="BG428" s="409"/>
      <c r="BH428" s="409"/>
      <c r="BI428" s="409"/>
      <c r="BJ428" s="409"/>
      <c r="BK428" s="409"/>
      <c r="BL428" s="409"/>
      <c r="BM428" s="409"/>
      <c r="BN428" s="409"/>
      <c r="BO428" s="409"/>
      <c r="BP428" s="409"/>
      <c r="BQ428" s="409"/>
      <c r="BR428" s="409"/>
      <c r="BS428" s="409"/>
      <c r="BT428" s="409"/>
      <c r="BU428" s="409"/>
      <c r="BV428" s="409"/>
      <c r="BW428" s="409"/>
      <c r="BX428" s="409"/>
      <c r="BY428" s="409"/>
      <c r="BZ428" s="409"/>
      <c r="CA428" s="409"/>
      <c r="CB428" s="409"/>
      <c r="CC428" s="409"/>
      <c r="CD428" s="409"/>
      <c r="CE428" s="409"/>
      <c r="CF428" s="409"/>
      <c r="CG428" s="409"/>
      <c r="CH428" s="409"/>
      <c r="CI428" s="409"/>
      <c r="CJ428" s="409"/>
      <c r="CK428" s="409"/>
      <c r="CL428" s="409"/>
      <c r="CM428" s="409"/>
      <c r="CN428" s="409"/>
      <c r="CO428" s="409"/>
      <c r="CP428" s="409"/>
      <c r="CQ428" s="409"/>
      <c r="CR428" s="409"/>
      <c r="CS428" s="409"/>
      <c r="CT428" s="409"/>
      <c r="CU428" s="409"/>
      <c r="CV428" s="409"/>
      <c r="CW428" s="409"/>
      <c r="CX428" s="409"/>
      <c r="CY428" s="409"/>
      <c r="CZ428" s="409"/>
      <c r="DA428" s="409"/>
      <c r="DB428" s="409"/>
      <c r="DC428" s="409"/>
      <c r="DD428" s="409"/>
      <c r="DE428" s="409"/>
      <c r="DF428" s="409"/>
      <c r="DG428" s="409"/>
      <c r="DH428" s="409"/>
      <c r="DI428" s="409"/>
      <c r="DJ428" s="409"/>
      <c r="DK428" s="409"/>
      <c r="DL428" s="409"/>
      <c r="DM428" s="409"/>
      <c r="DN428" s="409"/>
      <c r="DO428" s="409"/>
      <c r="DP428" s="409"/>
      <c r="DQ428" s="409"/>
      <c r="DR428" s="409"/>
      <c r="DS428" s="409"/>
      <c r="DT428" s="409"/>
      <c r="DU428" s="409"/>
      <c r="DV428" s="409"/>
      <c r="DW428" s="409"/>
      <c r="DX428" s="409"/>
      <c r="DY428" s="409"/>
      <c r="DZ428" s="409"/>
      <c r="EA428" s="409"/>
      <c r="EB428" s="409"/>
      <c r="EC428" s="409"/>
      <c r="ED428" s="409"/>
      <c r="EE428" s="409"/>
      <c r="EF428" s="409"/>
      <c r="EG428" s="409"/>
      <c r="EH428" s="409"/>
      <c r="EI428" s="409"/>
      <c r="EJ428" s="409"/>
      <c r="EK428" s="409"/>
      <c r="EL428" s="409"/>
      <c r="EM428" s="409"/>
      <c r="EN428" s="409"/>
      <c r="EO428" s="409"/>
      <c r="EP428" s="409"/>
      <c r="EQ428" s="409"/>
      <c r="ER428" s="409"/>
      <c r="ES428" s="409"/>
      <c r="ET428" s="409"/>
      <c r="EU428" s="409"/>
      <c r="EV428" s="409"/>
      <c r="EW428" s="409"/>
      <c r="EX428" s="409"/>
      <c r="EY428" s="409"/>
      <c r="EZ428" s="409"/>
      <c r="FA428" s="409"/>
      <c r="FB428" s="409"/>
      <c r="FC428" s="409"/>
      <c r="FD428" s="409"/>
      <c r="FE428" s="409"/>
      <c r="FF428" s="409"/>
      <c r="FG428" s="409"/>
      <c r="FH428" s="409"/>
      <c r="FI428" s="409"/>
      <c r="FJ428" s="409"/>
      <c r="FK428" s="409"/>
      <c r="FL428" s="409"/>
      <c r="FM428" s="409"/>
      <c r="FN428" s="409"/>
      <c r="FO428" s="409"/>
      <c r="FP428" s="409"/>
      <c r="FQ428" s="409"/>
      <c r="FR428" s="409"/>
      <c r="FS428" s="409"/>
      <c r="FT428" s="409"/>
      <c r="FU428" s="409"/>
      <c r="FV428" s="409"/>
      <c r="FW428" s="409"/>
      <c r="FX428" s="409"/>
      <c r="FY428" s="409"/>
      <c r="FZ428" s="409"/>
      <c r="GA428" s="409"/>
      <c r="GB428" s="409"/>
      <c r="GC428" s="409"/>
      <c r="GD428" s="409"/>
      <c r="GE428" s="409"/>
      <c r="GF428" s="409"/>
      <c r="GG428" s="409"/>
      <c r="GH428" s="409"/>
      <c r="GI428" s="409"/>
      <c r="GJ428" s="409"/>
      <c r="GK428" s="409"/>
      <c r="GL428" s="409"/>
      <c r="GM428" s="409"/>
      <c r="GN428" s="409"/>
      <c r="GO428" s="409"/>
      <c r="GP428" s="409"/>
      <c r="GQ428" s="409"/>
      <c r="GR428" s="409"/>
      <c r="GS428" s="409"/>
      <c r="GT428" s="409"/>
      <c r="GU428" s="409"/>
      <c r="GV428" s="409"/>
      <c r="GW428" s="409"/>
      <c r="GX428" s="409"/>
      <c r="GY428" s="409"/>
      <c r="GZ428" s="409"/>
      <c r="HA428" s="409"/>
      <c r="HB428" s="409"/>
      <c r="HC428" s="409"/>
      <c r="HD428" s="409"/>
      <c r="HE428" s="409"/>
      <c r="HF428" s="409"/>
      <c r="HG428" s="409"/>
      <c r="HH428" s="409"/>
      <c r="HI428" s="409"/>
      <c r="HJ428" s="409"/>
      <c r="HK428" s="409"/>
      <c r="HL428" s="409"/>
      <c r="HM428" s="409"/>
      <c r="HN428" s="409"/>
      <c r="HO428" s="409"/>
      <c r="HP428" s="409"/>
      <c r="HQ428" s="409"/>
      <c r="HR428" s="409"/>
      <c r="HS428" s="409"/>
      <c r="HT428" s="409"/>
      <c r="HU428" s="409"/>
      <c r="HV428" s="409"/>
      <c r="HW428" s="409"/>
      <c r="HX428" s="409"/>
      <c r="HY428" s="409"/>
      <c r="HZ428" s="409"/>
      <c r="IA428" s="409"/>
      <c r="IB428" s="409"/>
      <c r="IC428" s="409"/>
      <c r="ID428" s="409"/>
      <c r="IE428" s="409"/>
      <c r="IF428" s="409"/>
      <c r="IG428" s="409"/>
      <c r="IH428" s="409"/>
      <c r="II428" s="409"/>
      <c r="IJ428" s="409"/>
      <c r="IK428" s="409"/>
      <c r="IL428" s="409"/>
      <c r="IM428" s="409"/>
      <c r="IN428" s="409"/>
      <c r="IO428" s="409"/>
      <c r="IP428" s="409"/>
      <c r="IQ428" s="409"/>
      <c r="IR428" s="409"/>
      <c r="IS428" s="409"/>
      <c r="IT428" s="409"/>
      <c r="IU428" s="409"/>
      <c r="IV428" s="409"/>
    </row>
    <row r="429" spans="1:256" s="404" customFormat="1" ht="30">
      <c r="A429" s="65">
        <v>420</v>
      </c>
      <c r="B429" s="301" t="s">
        <v>6171</v>
      </c>
      <c r="C429" s="506" t="s">
        <v>1584</v>
      </c>
      <c r="D429" s="301" t="s">
        <v>323</v>
      </c>
      <c r="E429" s="301" t="s">
        <v>1665</v>
      </c>
      <c r="F429" s="301" t="s">
        <v>1666</v>
      </c>
      <c r="G429" s="301" t="s">
        <v>1667</v>
      </c>
      <c r="H429" s="301" t="s">
        <v>1668</v>
      </c>
      <c r="I429" s="301" t="s">
        <v>311</v>
      </c>
      <c r="J429" s="439"/>
      <c r="K429" s="440"/>
      <c r="L429" s="435"/>
      <c r="M429" s="405"/>
      <c r="N429" s="409"/>
      <c r="O429" s="409"/>
      <c r="P429" s="409"/>
      <c r="Q429" s="409"/>
      <c r="R429" s="409"/>
      <c r="S429" s="409"/>
      <c r="T429" s="409"/>
      <c r="U429" s="409"/>
      <c r="V429" s="409"/>
      <c r="W429" s="409"/>
      <c r="X429" s="409"/>
      <c r="Y429" s="409"/>
      <c r="Z429" s="409"/>
      <c r="AA429" s="409"/>
      <c r="AB429" s="409"/>
      <c r="AC429" s="409"/>
      <c r="AD429" s="409"/>
      <c r="AE429" s="409"/>
      <c r="AF429" s="409"/>
      <c r="AG429" s="409"/>
      <c r="AH429" s="409"/>
      <c r="AI429" s="409"/>
      <c r="AJ429" s="409"/>
      <c r="AK429" s="409"/>
      <c r="AL429" s="409"/>
      <c r="AM429" s="409"/>
      <c r="AN429" s="409"/>
      <c r="AO429" s="409"/>
      <c r="AP429" s="409"/>
      <c r="AQ429" s="409"/>
      <c r="AR429" s="409"/>
      <c r="AS429" s="409"/>
      <c r="AT429" s="409"/>
      <c r="AU429" s="409"/>
      <c r="AV429" s="409"/>
      <c r="AW429" s="409"/>
      <c r="AX429" s="409"/>
      <c r="AY429" s="409"/>
      <c r="AZ429" s="409"/>
      <c r="BA429" s="409"/>
      <c r="BB429" s="409"/>
      <c r="BC429" s="409"/>
      <c r="BD429" s="409"/>
      <c r="BE429" s="409"/>
      <c r="BF429" s="409"/>
      <c r="BG429" s="409"/>
      <c r="BH429" s="409"/>
      <c r="BI429" s="409"/>
      <c r="BJ429" s="409"/>
      <c r="BK429" s="409"/>
      <c r="BL429" s="409"/>
      <c r="BM429" s="409"/>
      <c r="BN429" s="409"/>
      <c r="BO429" s="409"/>
      <c r="BP429" s="409"/>
      <c r="BQ429" s="409"/>
      <c r="BR429" s="409"/>
      <c r="BS429" s="409"/>
      <c r="BT429" s="409"/>
      <c r="BU429" s="409"/>
      <c r="BV429" s="409"/>
      <c r="BW429" s="409"/>
      <c r="BX429" s="409"/>
      <c r="BY429" s="409"/>
      <c r="BZ429" s="409"/>
      <c r="CA429" s="409"/>
      <c r="CB429" s="409"/>
      <c r="CC429" s="409"/>
      <c r="CD429" s="409"/>
      <c r="CE429" s="409"/>
      <c r="CF429" s="409"/>
      <c r="CG429" s="409"/>
      <c r="CH429" s="409"/>
      <c r="CI429" s="409"/>
      <c r="CJ429" s="409"/>
      <c r="CK429" s="409"/>
      <c r="CL429" s="409"/>
      <c r="CM429" s="409"/>
      <c r="CN429" s="409"/>
      <c r="CO429" s="409"/>
      <c r="CP429" s="409"/>
      <c r="CQ429" s="409"/>
      <c r="CR429" s="409"/>
      <c r="CS429" s="409"/>
      <c r="CT429" s="409"/>
      <c r="CU429" s="409"/>
      <c r="CV429" s="409"/>
      <c r="CW429" s="409"/>
      <c r="CX429" s="409"/>
      <c r="CY429" s="409"/>
      <c r="CZ429" s="409"/>
      <c r="DA429" s="409"/>
      <c r="DB429" s="409"/>
      <c r="DC429" s="409"/>
      <c r="DD429" s="409"/>
      <c r="DE429" s="409"/>
      <c r="DF429" s="409"/>
      <c r="DG429" s="409"/>
      <c r="DH429" s="409"/>
      <c r="DI429" s="409"/>
      <c r="DJ429" s="409"/>
      <c r="DK429" s="409"/>
      <c r="DL429" s="409"/>
      <c r="DM429" s="409"/>
      <c r="DN429" s="409"/>
      <c r="DO429" s="409"/>
      <c r="DP429" s="409"/>
      <c r="DQ429" s="409"/>
      <c r="DR429" s="409"/>
      <c r="DS429" s="409"/>
      <c r="DT429" s="409"/>
      <c r="DU429" s="409"/>
      <c r="DV429" s="409"/>
      <c r="DW429" s="409"/>
      <c r="DX429" s="409"/>
      <c r="DY429" s="409"/>
      <c r="DZ429" s="409"/>
      <c r="EA429" s="409"/>
      <c r="EB429" s="409"/>
      <c r="EC429" s="409"/>
      <c r="ED429" s="409"/>
      <c r="EE429" s="409"/>
      <c r="EF429" s="409"/>
      <c r="EG429" s="409"/>
      <c r="EH429" s="409"/>
      <c r="EI429" s="409"/>
      <c r="EJ429" s="409"/>
      <c r="EK429" s="409"/>
      <c r="EL429" s="409"/>
      <c r="EM429" s="409"/>
      <c r="EN429" s="409"/>
      <c r="EO429" s="409"/>
      <c r="EP429" s="409"/>
      <c r="EQ429" s="409"/>
      <c r="ER429" s="409"/>
      <c r="ES429" s="409"/>
      <c r="ET429" s="409"/>
      <c r="EU429" s="409"/>
      <c r="EV429" s="409"/>
      <c r="EW429" s="409"/>
      <c r="EX429" s="409"/>
      <c r="EY429" s="409"/>
      <c r="EZ429" s="409"/>
      <c r="FA429" s="409"/>
      <c r="FB429" s="409"/>
      <c r="FC429" s="409"/>
      <c r="FD429" s="409"/>
      <c r="FE429" s="409"/>
      <c r="FF429" s="409"/>
      <c r="FG429" s="409"/>
      <c r="FH429" s="409"/>
      <c r="FI429" s="409"/>
      <c r="FJ429" s="409"/>
      <c r="FK429" s="409"/>
      <c r="FL429" s="409"/>
      <c r="FM429" s="409"/>
      <c r="FN429" s="409"/>
      <c r="FO429" s="409"/>
      <c r="FP429" s="409"/>
      <c r="FQ429" s="409"/>
      <c r="FR429" s="409"/>
      <c r="FS429" s="409"/>
      <c r="FT429" s="409"/>
      <c r="FU429" s="409"/>
      <c r="FV429" s="409"/>
      <c r="FW429" s="409"/>
      <c r="FX429" s="409"/>
      <c r="FY429" s="409"/>
      <c r="FZ429" s="409"/>
      <c r="GA429" s="409"/>
      <c r="GB429" s="409"/>
      <c r="GC429" s="409"/>
      <c r="GD429" s="409"/>
      <c r="GE429" s="409"/>
      <c r="GF429" s="409"/>
      <c r="GG429" s="409"/>
      <c r="GH429" s="409"/>
      <c r="GI429" s="409"/>
      <c r="GJ429" s="409"/>
      <c r="GK429" s="409"/>
      <c r="GL429" s="409"/>
      <c r="GM429" s="409"/>
      <c r="GN429" s="409"/>
      <c r="GO429" s="409"/>
      <c r="GP429" s="409"/>
      <c r="GQ429" s="409"/>
      <c r="GR429" s="409"/>
      <c r="GS429" s="409"/>
      <c r="GT429" s="409"/>
      <c r="GU429" s="409"/>
      <c r="GV429" s="409"/>
      <c r="GW429" s="409"/>
      <c r="GX429" s="409"/>
      <c r="GY429" s="409"/>
      <c r="GZ429" s="409"/>
      <c r="HA429" s="409"/>
      <c r="HB429" s="409"/>
      <c r="HC429" s="409"/>
      <c r="HD429" s="409"/>
      <c r="HE429" s="409"/>
      <c r="HF429" s="409"/>
      <c r="HG429" s="409"/>
      <c r="HH429" s="409"/>
      <c r="HI429" s="409"/>
      <c r="HJ429" s="409"/>
      <c r="HK429" s="409"/>
      <c r="HL429" s="409"/>
      <c r="HM429" s="409"/>
      <c r="HN429" s="409"/>
      <c r="HO429" s="409"/>
      <c r="HP429" s="409"/>
      <c r="HQ429" s="409"/>
      <c r="HR429" s="409"/>
      <c r="HS429" s="409"/>
      <c r="HT429" s="409"/>
      <c r="HU429" s="409"/>
      <c r="HV429" s="409"/>
      <c r="HW429" s="409"/>
      <c r="HX429" s="409"/>
      <c r="HY429" s="409"/>
      <c r="HZ429" s="409"/>
      <c r="IA429" s="409"/>
      <c r="IB429" s="409"/>
      <c r="IC429" s="409"/>
      <c r="ID429" s="409"/>
      <c r="IE429" s="409"/>
      <c r="IF429" s="409"/>
      <c r="IG429" s="409"/>
      <c r="IH429" s="409"/>
      <c r="II429" s="409"/>
      <c r="IJ429" s="409"/>
      <c r="IK429" s="409"/>
      <c r="IL429" s="409"/>
      <c r="IM429" s="409"/>
      <c r="IN429" s="409"/>
      <c r="IO429" s="409"/>
      <c r="IP429" s="409"/>
      <c r="IQ429" s="409"/>
      <c r="IR429" s="409"/>
      <c r="IS429" s="409"/>
      <c r="IT429" s="409"/>
      <c r="IU429" s="409"/>
      <c r="IV429" s="409"/>
    </row>
    <row r="430" spans="1:256" s="404" customFormat="1" ht="30">
      <c r="A430" s="67">
        <v>421</v>
      </c>
      <c r="B430" s="301" t="s">
        <v>6172</v>
      </c>
      <c r="C430" s="506" t="s">
        <v>1584</v>
      </c>
      <c r="D430" s="301" t="s">
        <v>6173</v>
      </c>
      <c r="E430" s="301" t="s">
        <v>1669</v>
      </c>
      <c r="F430" s="301" t="s">
        <v>1650</v>
      </c>
      <c r="G430" s="301" t="s">
        <v>6174</v>
      </c>
      <c r="H430" s="301" t="s">
        <v>6175</v>
      </c>
      <c r="I430" s="301" t="s">
        <v>311</v>
      </c>
      <c r="J430" s="439"/>
      <c r="K430" s="440"/>
      <c r="L430" s="435"/>
      <c r="M430" s="405"/>
      <c r="N430" s="409"/>
      <c r="O430" s="409"/>
      <c r="P430" s="409"/>
      <c r="Q430" s="409"/>
      <c r="R430" s="409"/>
      <c r="S430" s="409"/>
      <c r="T430" s="409"/>
      <c r="U430" s="409"/>
      <c r="V430" s="409"/>
      <c r="W430" s="409"/>
      <c r="X430" s="409"/>
      <c r="Y430" s="409"/>
      <c r="Z430" s="409"/>
      <c r="AA430" s="409"/>
      <c r="AB430" s="409"/>
      <c r="AC430" s="409"/>
      <c r="AD430" s="409"/>
      <c r="AE430" s="409"/>
      <c r="AF430" s="409"/>
      <c r="AG430" s="409"/>
      <c r="AH430" s="409"/>
      <c r="AI430" s="409"/>
      <c r="AJ430" s="409"/>
      <c r="AK430" s="409"/>
      <c r="AL430" s="409"/>
      <c r="AM430" s="409"/>
      <c r="AN430" s="409"/>
      <c r="AO430" s="409"/>
      <c r="AP430" s="409"/>
      <c r="AQ430" s="409"/>
      <c r="AR430" s="409"/>
      <c r="AS430" s="409"/>
      <c r="AT430" s="409"/>
      <c r="AU430" s="409"/>
      <c r="AV430" s="409"/>
      <c r="AW430" s="409"/>
      <c r="AX430" s="409"/>
      <c r="AY430" s="409"/>
      <c r="AZ430" s="409"/>
      <c r="BA430" s="409"/>
      <c r="BB430" s="409"/>
      <c r="BC430" s="409"/>
      <c r="BD430" s="409"/>
      <c r="BE430" s="409"/>
      <c r="BF430" s="409"/>
      <c r="BG430" s="409"/>
      <c r="BH430" s="409"/>
      <c r="BI430" s="409"/>
      <c r="BJ430" s="409"/>
      <c r="BK430" s="409"/>
      <c r="BL430" s="409"/>
      <c r="BM430" s="409"/>
      <c r="BN430" s="409"/>
      <c r="BO430" s="409"/>
      <c r="BP430" s="409"/>
      <c r="BQ430" s="409"/>
      <c r="BR430" s="409"/>
      <c r="BS430" s="409"/>
      <c r="BT430" s="409"/>
      <c r="BU430" s="409"/>
      <c r="BV430" s="409"/>
      <c r="BW430" s="409"/>
      <c r="BX430" s="409"/>
      <c r="BY430" s="409"/>
      <c r="BZ430" s="409"/>
      <c r="CA430" s="409"/>
      <c r="CB430" s="409"/>
      <c r="CC430" s="409"/>
      <c r="CD430" s="409"/>
      <c r="CE430" s="409"/>
      <c r="CF430" s="409"/>
      <c r="CG430" s="409"/>
      <c r="CH430" s="409"/>
      <c r="CI430" s="409"/>
      <c r="CJ430" s="409"/>
      <c r="CK430" s="409"/>
      <c r="CL430" s="409"/>
      <c r="CM430" s="409"/>
      <c r="CN430" s="409"/>
      <c r="CO430" s="409"/>
      <c r="CP430" s="409"/>
      <c r="CQ430" s="409"/>
      <c r="CR430" s="409"/>
      <c r="CS430" s="409"/>
      <c r="CT430" s="409"/>
      <c r="CU430" s="409"/>
      <c r="CV430" s="409"/>
      <c r="CW430" s="409"/>
      <c r="CX430" s="409"/>
      <c r="CY430" s="409"/>
      <c r="CZ430" s="409"/>
      <c r="DA430" s="409"/>
      <c r="DB430" s="409"/>
      <c r="DC430" s="409"/>
      <c r="DD430" s="409"/>
      <c r="DE430" s="409"/>
      <c r="DF430" s="409"/>
      <c r="DG430" s="409"/>
      <c r="DH430" s="409"/>
      <c r="DI430" s="409"/>
      <c r="DJ430" s="409"/>
      <c r="DK430" s="409"/>
      <c r="DL430" s="409"/>
      <c r="DM430" s="409"/>
      <c r="DN430" s="409"/>
      <c r="DO430" s="409"/>
      <c r="DP430" s="409"/>
      <c r="DQ430" s="409"/>
      <c r="DR430" s="409"/>
      <c r="DS430" s="409"/>
      <c r="DT430" s="409"/>
      <c r="DU430" s="409"/>
      <c r="DV430" s="409"/>
      <c r="DW430" s="409"/>
      <c r="DX430" s="409"/>
      <c r="DY430" s="409"/>
      <c r="DZ430" s="409"/>
      <c r="EA430" s="409"/>
      <c r="EB430" s="409"/>
      <c r="EC430" s="409"/>
      <c r="ED430" s="409"/>
      <c r="EE430" s="409"/>
      <c r="EF430" s="409"/>
      <c r="EG430" s="409"/>
      <c r="EH430" s="409"/>
      <c r="EI430" s="409"/>
      <c r="EJ430" s="409"/>
      <c r="EK430" s="409"/>
      <c r="EL430" s="409"/>
      <c r="EM430" s="409"/>
      <c r="EN430" s="409"/>
      <c r="EO430" s="409"/>
      <c r="EP430" s="409"/>
      <c r="EQ430" s="409"/>
      <c r="ER430" s="409"/>
      <c r="ES430" s="409"/>
      <c r="ET430" s="409"/>
      <c r="EU430" s="409"/>
      <c r="EV430" s="409"/>
      <c r="EW430" s="409"/>
      <c r="EX430" s="409"/>
      <c r="EY430" s="409"/>
      <c r="EZ430" s="409"/>
      <c r="FA430" s="409"/>
      <c r="FB430" s="409"/>
      <c r="FC430" s="409"/>
      <c r="FD430" s="409"/>
      <c r="FE430" s="409"/>
      <c r="FF430" s="409"/>
      <c r="FG430" s="409"/>
      <c r="FH430" s="409"/>
      <c r="FI430" s="409"/>
      <c r="FJ430" s="409"/>
      <c r="FK430" s="409"/>
      <c r="FL430" s="409"/>
      <c r="FM430" s="409"/>
      <c r="FN430" s="409"/>
      <c r="FO430" s="409"/>
      <c r="FP430" s="409"/>
      <c r="FQ430" s="409"/>
      <c r="FR430" s="409"/>
      <c r="FS430" s="409"/>
      <c r="FT430" s="409"/>
      <c r="FU430" s="409"/>
      <c r="FV430" s="409"/>
      <c r="FW430" s="409"/>
      <c r="FX430" s="409"/>
      <c r="FY430" s="409"/>
      <c r="FZ430" s="409"/>
      <c r="GA430" s="409"/>
      <c r="GB430" s="409"/>
      <c r="GC430" s="409"/>
      <c r="GD430" s="409"/>
      <c r="GE430" s="409"/>
      <c r="GF430" s="409"/>
      <c r="GG430" s="409"/>
      <c r="GH430" s="409"/>
      <c r="GI430" s="409"/>
      <c r="GJ430" s="409"/>
      <c r="GK430" s="409"/>
      <c r="GL430" s="409"/>
      <c r="GM430" s="409"/>
      <c r="GN430" s="409"/>
      <c r="GO430" s="409"/>
      <c r="GP430" s="409"/>
      <c r="GQ430" s="409"/>
      <c r="GR430" s="409"/>
      <c r="GS430" s="409"/>
      <c r="GT430" s="409"/>
      <c r="GU430" s="409"/>
      <c r="GV430" s="409"/>
      <c r="GW430" s="409"/>
      <c r="GX430" s="409"/>
      <c r="GY430" s="409"/>
      <c r="GZ430" s="409"/>
      <c r="HA430" s="409"/>
      <c r="HB430" s="409"/>
      <c r="HC430" s="409"/>
      <c r="HD430" s="409"/>
      <c r="HE430" s="409"/>
      <c r="HF430" s="409"/>
      <c r="HG430" s="409"/>
      <c r="HH430" s="409"/>
      <c r="HI430" s="409"/>
      <c r="HJ430" s="409"/>
      <c r="HK430" s="409"/>
      <c r="HL430" s="409"/>
      <c r="HM430" s="409"/>
      <c r="HN430" s="409"/>
      <c r="HO430" s="409"/>
      <c r="HP430" s="409"/>
      <c r="HQ430" s="409"/>
      <c r="HR430" s="409"/>
      <c r="HS430" s="409"/>
      <c r="HT430" s="409"/>
      <c r="HU430" s="409"/>
      <c r="HV430" s="409"/>
      <c r="HW430" s="409"/>
      <c r="HX430" s="409"/>
      <c r="HY430" s="409"/>
      <c r="HZ430" s="409"/>
      <c r="IA430" s="409"/>
      <c r="IB430" s="409"/>
      <c r="IC430" s="409"/>
      <c r="ID430" s="409"/>
      <c r="IE430" s="409"/>
      <c r="IF430" s="409"/>
      <c r="IG430" s="409"/>
      <c r="IH430" s="409"/>
      <c r="II430" s="409"/>
      <c r="IJ430" s="409"/>
      <c r="IK430" s="409"/>
      <c r="IL430" s="409"/>
      <c r="IM430" s="409"/>
      <c r="IN430" s="409"/>
      <c r="IO430" s="409"/>
      <c r="IP430" s="409"/>
      <c r="IQ430" s="409"/>
      <c r="IR430" s="409"/>
      <c r="IS430" s="409"/>
      <c r="IT430" s="409"/>
      <c r="IU430" s="409"/>
      <c r="IV430" s="409"/>
    </row>
    <row r="431" spans="1:256" s="404" customFormat="1" ht="162">
      <c r="A431" s="65">
        <v>422</v>
      </c>
      <c r="B431" s="301" t="s">
        <v>6171</v>
      </c>
      <c r="C431" s="506" t="s">
        <v>1577</v>
      </c>
      <c r="D431" s="301" t="s">
        <v>1586</v>
      </c>
      <c r="E431" s="301" t="s">
        <v>324</v>
      </c>
      <c r="F431" s="301" t="s">
        <v>6176</v>
      </c>
      <c r="G431" s="301" t="s">
        <v>6177</v>
      </c>
      <c r="H431" s="301"/>
      <c r="I431" s="301"/>
      <c r="J431" s="439"/>
      <c r="K431" s="422" t="s">
        <v>6178</v>
      </c>
      <c r="L431" s="435"/>
      <c r="M431" s="405"/>
      <c r="N431" s="409"/>
      <c r="O431" s="409"/>
      <c r="P431" s="409"/>
      <c r="Q431" s="409"/>
      <c r="R431" s="409"/>
      <c r="S431" s="409"/>
      <c r="T431" s="409"/>
      <c r="U431" s="409"/>
      <c r="V431" s="409"/>
      <c r="W431" s="409"/>
      <c r="X431" s="409"/>
      <c r="Y431" s="409"/>
      <c r="Z431" s="409"/>
      <c r="AA431" s="409"/>
      <c r="AB431" s="409"/>
      <c r="AC431" s="409"/>
      <c r="AD431" s="409"/>
      <c r="AE431" s="409"/>
      <c r="AF431" s="409"/>
      <c r="AG431" s="409"/>
      <c r="AH431" s="409"/>
      <c r="AI431" s="409"/>
      <c r="AJ431" s="409"/>
      <c r="AK431" s="409"/>
      <c r="AL431" s="409"/>
      <c r="AM431" s="409"/>
      <c r="AN431" s="409"/>
      <c r="AO431" s="409"/>
      <c r="AP431" s="409"/>
      <c r="AQ431" s="409"/>
      <c r="AR431" s="409"/>
      <c r="AS431" s="409"/>
      <c r="AT431" s="409"/>
      <c r="AU431" s="409"/>
      <c r="AV431" s="409"/>
      <c r="AW431" s="409"/>
      <c r="AX431" s="409"/>
      <c r="AY431" s="409"/>
      <c r="AZ431" s="409"/>
      <c r="BA431" s="409"/>
      <c r="BB431" s="409"/>
      <c r="BC431" s="409"/>
      <c r="BD431" s="409"/>
      <c r="BE431" s="409"/>
      <c r="BF431" s="409"/>
      <c r="BG431" s="409"/>
      <c r="BH431" s="409"/>
      <c r="BI431" s="409"/>
      <c r="BJ431" s="409"/>
      <c r="BK431" s="409"/>
      <c r="BL431" s="409"/>
      <c r="BM431" s="409"/>
      <c r="BN431" s="409"/>
      <c r="BO431" s="409"/>
      <c r="BP431" s="409"/>
      <c r="BQ431" s="409"/>
      <c r="BR431" s="409"/>
      <c r="BS431" s="409"/>
      <c r="BT431" s="409"/>
      <c r="BU431" s="409"/>
      <c r="BV431" s="409"/>
      <c r="BW431" s="409"/>
      <c r="BX431" s="409"/>
      <c r="BY431" s="409"/>
      <c r="BZ431" s="409"/>
      <c r="CA431" s="409"/>
      <c r="CB431" s="409"/>
      <c r="CC431" s="409"/>
      <c r="CD431" s="409"/>
      <c r="CE431" s="409"/>
      <c r="CF431" s="409"/>
      <c r="CG431" s="409"/>
      <c r="CH431" s="409"/>
      <c r="CI431" s="409"/>
      <c r="CJ431" s="409"/>
      <c r="CK431" s="409"/>
      <c r="CL431" s="409"/>
      <c r="CM431" s="409"/>
      <c r="CN431" s="409"/>
      <c r="CO431" s="409"/>
      <c r="CP431" s="409"/>
      <c r="CQ431" s="409"/>
      <c r="CR431" s="409"/>
      <c r="CS431" s="409"/>
      <c r="CT431" s="409"/>
      <c r="CU431" s="409"/>
      <c r="CV431" s="409"/>
      <c r="CW431" s="409"/>
      <c r="CX431" s="409"/>
      <c r="CY431" s="409"/>
      <c r="CZ431" s="409"/>
      <c r="DA431" s="409"/>
      <c r="DB431" s="409"/>
      <c r="DC431" s="409"/>
      <c r="DD431" s="409"/>
      <c r="DE431" s="409"/>
      <c r="DF431" s="409"/>
      <c r="DG431" s="409"/>
      <c r="DH431" s="409"/>
      <c r="DI431" s="409"/>
      <c r="DJ431" s="409"/>
      <c r="DK431" s="409"/>
      <c r="DL431" s="409"/>
      <c r="DM431" s="409"/>
      <c r="DN431" s="409"/>
      <c r="DO431" s="409"/>
      <c r="DP431" s="409"/>
      <c r="DQ431" s="409"/>
      <c r="DR431" s="409"/>
      <c r="DS431" s="409"/>
      <c r="DT431" s="409"/>
      <c r="DU431" s="409"/>
      <c r="DV431" s="409"/>
      <c r="DW431" s="409"/>
      <c r="DX431" s="409"/>
      <c r="DY431" s="409"/>
      <c r="DZ431" s="409"/>
      <c r="EA431" s="409"/>
      <c r="EB431" s="409"/>
      <c r="EC431" s="409"/>
      <c r="ED431" s="409"/>
      <c r="EE431" s="409"/>
      <c r="EF431" s="409"/>
      <c r="EG431" s="409"/>
      <c r="EH431" s="409"/>
      <c r="EI431" s="409"/>
      <c r="EJ431" s="409"/>
      <c r="EK431" s="409"/>
      <c r="EL431" s="409"/>
      <c r="EM431" s="409"/>
      <c r="EN431" s="409"/>
      <c r="EO431" s="409"/>
      <c r="EP431" s="409"/>
      <c r="EQ431" s="409"/>
      <c r="ER431" s="409"/>
      <c r="ES431" s="409"/>
      <c r="ET431" s="409"/>
      <c r="EU431" s="409"/>
      <c r="EV431" s="409"/>
      <c r="EW431" s="409"/>
      <c r="EX431" s="409"/>
      <c r="EY431" s="409"/>
      <c r="EZ431" s="409"/>
      <c r="FA431" s="409"/>
      <c r="FB431" s="409"/>
      <c r="FC431" s="409"/>
      <c r="FD431" s="409"/>
      <c r="FE431" s="409"/>
      <c r="FF431" s="409"/>
      <c r="FG431" s="409"/>
      <c r="FH431" s="409"/>
      <c r="FI431" s="409"/>
      <c r="FJ431" s="409"/>
      <c r="FK431" s="409"/>
      <c r="FL431" s="409"/>
      <c r="FM431" s="409"/>
      <c r="FN431" s="409"/>
      <c r="FO431" s="409"/>
      <c r="FP431" s="409"/>
      <c r="FQ431" s="409"/>
      <c r="FR431" s="409"/>
      <c r="FS431" s="409"/>
      <c r="FT431" s="409"/>
      <c r="FU431" s="409"/>
      <c r="FV431" s="409"/>
      <c r="FW431" s="409"/>
      <c r="FX431" s="409"/>
      <c r="FY431" s="409"/>
      <c r="FZ431" s="409"/>
      <c r="GA431" s="409"/>
      <c r="GB431" s="409"/>
      <c r="GC431" s="409"/>
      <c r="GD431" s="409"/>
      <c r="GE431" s="409"/>
      <c r="GF431" s="409"/>
      <c r="GG431" s="409"/>
      <c r="GH431" s="409"/>
      <c r="GI431" s="409"/>
      <c r="GJ431" s="409"/>
      <c r="GK431" s="409"/>
      <c r="GL431" s="409"/>
      <c r="GM431" s="409"/>
      <c r="GN431" s="409"/>
      <c r="GO431" s="409"/>
      <c r="GP431" s="409"/>
      <c r="GQ431" s="409"/>
      <c r="GR431" s="409"/>
      <c r="GS431" s="409"/>
      <c r="GT431" s="409"/>
      <c r="GU431" s="409"/>
      <c r="GV431" s="409"/>
      <c r="GW431" s="409"/>
      <c r="GX431" s="409"/>
      <c r="GY431" s="409"/>
      <c r="GZ431" s="409"/>
      <c r="HA431" s="409"/>
      <c r="HB431" s="409"/>
      <c r="HC431" s="409"/>
      <c r="HD431" s="409"/>
      <c r="HE431" s="409"/>
      <c r="HF431" s="409"/>
      <c r="HG431" s="409"/>
      <c r="HH431" s="409"/>
      <c r="HI431" s="409"/>
      <c r="HJ431" s="409"/>
      <c r="HK431" s="409"/>
      <c r="HL431" s="409"/>
      <c r="HM431" s="409"/>
      <c r="HN431" s="409"/>
      <c r="HO431" s="409"/>
      <c r="HP431" s="409"/>
      <c r="HQ431" s="409"/>
      <c r="HR431" s="409"/>
      <c r="HS431" s="409"/>
      <c r="HT431" s="409"/>
      <c r="HU431" s="409"/>
      <c r="HV431" s="409"/>
      <c r="HW431" s="409"/>
      <c r="HX431" s="409"/>
      <c r="HY431" s="409"/>
      <c r="HZ431" s="409"/>
      <c r="IA431" s="409"/>
      <c r="IB431" s="409"/>
      <c r="IC431" s="409"/>
      <c r="ID431" s="409"/>
      <c r="IE431" s="409"/>
      <c r="IF431" s="409"/>
      <c r="IG431" s="409"/>
      <c r="IH431" s="409"/>
      <c r="II431" s="409"/>
      <c r="IJ431" s="409"/>
      <c r="IK431" s="409"/>
      <c r="IL431" s="409"/>
      <c r="IM431" s="409"/>
      <c r="IN431" s="409"/>
      <c r="IO431" s="409"/>
      <c r="IP431" s="409"/>
      <c r="IQ431" s="409"/>
      <c r="IR431" s="409"/>
      <c r="IS431" s="409"/>
      <c r="IT431" s="409"/>
      <c r="IU431" s="409"/>
      <c r="IV431" s="409"/>
    </row>
    <row r="432" spans="1:256" s="404" customFormat="1" ht="121.5">
      <c r="A432" s="67">
        <v>423</v>
      </c>
      <c r="B432" s="301" t="s">
        <v>6179</v>
      </c>
      <c r="C432" s="506" t="s">
        <v>1577</v>
      </c>
      <c r="D432" s="301" t="s">
        <v>6180</v>
      </c>
      <c r="E432" s="301" t="s">
        <v>325</v>
      </c>
      <c r="F432" s="301" t="s">
        <v>1670</v>
      </c>
      <c r="G432" s="301" t="s">
        <v>885</v>
      </c>
      <c r="H432" s="301"/>
      <c r="I432" s="301"/>
      <c r="J432" s="422" t="s">
        <v>6181</v>
      </c>
      <c r="K432" s="440"/>
      <c r="L432" s="435"/>
      <c r="M432" s="405"/>
      <c r="N432" s="409"/>
      <c r="O432" s="409"/>
      <c r="P432" s="409"/>
      <c r="Q432" s="409"/>
      <c r="R432" s="409"/>
      <c r="S432" s="409"/>
      <c r="T432" s="409"/>
      <c r="U432" s="409"/>
      <c r="V432" s="409"/>
      <c r="W432" s="409"/>
      <c r="X432" s="409"/>
      <c r="Y432" s="409"/>
      <c r="Z432" s="409"/>
      <c r="AA432" s="409"/>
      <c r="AB432" s="409"/>
      <c r="AC432" s="409"/>
      <c r="AD432" s="409"/>
      <c r="AE432" s="409"/>
      <c r="AF432" s="409"/>
      <c r="AG432" s="409"/>
      <c r="AH432" s="409"/>
      <c r="AI432" s="409"/>
      <c r="AJ432" s="409"/>
      <c r="AK432" s="409"/>
      <c r="AL432" s="409"/>
      <c r="AM432" s="409"/>
      <c r="AN432" s="409"/>
      <c r="AO432" s="409"/>
      <c r="AP432" s="409"/>
      <c r="AQ432" s="409"/>
      <c r="AR432" s="409"/>
      <c r="AS432" s="409"/>
      <c r="AT432" s="409"/>
      <c r="AU432" s="409"/>
      <c r="AV432" s="409"/>
      <c r="AW432" s="409"/>
      <c r="AX432" s="409"/>
      <c r="AY432" s="409"/>
      <c r="AZ432" s="409"/>
      <c r="BA432" s="409"/>
      <c r="BB432" s="409"/>
      <c r="BC432" s="409"/>
      <c r="BD432" s="409"/>
      <c r="BE432" s="409"/>
      <c r="BF432" s="409"/>
      <c r="BG432" s="409"/>
      <c r="BH432" s="409"/>
      <c r="BI432" s="409"/>
      <c r="BJ432" s="409"/>
      <c r="BK432" s="409"/>
      <c r="BL432" s="409"/>
      <c r="BM432" s="409"/>
      <c r="BN432" s="409"/>
      <c r="BO432" s="409"/>
      <c r="BP432" s="409"/>
      <c r="BQ432" s="409"/>
      <c r="BR432" s="409"/>
      <c r="BS432" s="409"/>
      <c r="BT432" s="409"/>
      <c r="BU432" s="409"/>
      <c r="BV432" s="409"/>
      <c r="BW432" s="409"/>
      <c r="BX432" s="409"/>
      <c r="BY432" s="409"/>
      <c r="BZ432" s="409"/>
      <c r="CA432" s="409"/>
      <c r="CB432" s="409"/>
      <c r="CC432" s="409"/>
      <c r="CD432" s="409"/>
      <c r="CE432" s="409"/>
      <c r="CF432" s="409"/>
      <c r="CG432" s="409"/>
      <c r="CH432" s="409"/>
      <c r="CI432" s="409"/>
      <c r="CJ432" s="409"/>
      <c r="CK432" s="409"/>
      <c r="CL432" s="409"/>
      <c r="CM432" s="409"/>
      <c r="CN432" s="409"/>
      <c r="CO432" s="409"/>
      <c r="CP432" s="409"/>
      <c r="CQ432" s="409"/>
      <c r="CR432" s="409"/>
      <c r="CS432" s="409"/>
      <c r="CT432" s="409"/>
      <c r="CU432" s="409"/>
      <c r="CV432" s="409"/>
      <c r="CW432" s="409"/>
      <c r="CX432" s="409"/>
      <c r="CY432" s="409"/>
      <c r="CZ432" s="409"/>
      <c r="DA432" s="409"/>
      <c r="DB432" s="409"/>
      <c r="DC432" s="409"/>
      <c r="DD432" s="409"/>
      <c r="DE432" s="409"/>
      <c r="DF432" s="409"/>
      <c r="DG432" s="409"/>
      <c r="DH432" s="409"/>
      <c r="DI432" s="409"/>
      <c r="DJ432" s="409"/>
      <c r="DK432" s="409"/>
      <c r="DL432" s="409"/>
      <c r="DM432" s="409"/>
      <c r="DN432" s="409"/>
      <c r="DO432" s="409"/>
      <c r="DP432" s="409"/>
      <c r="DQ432" s="409"/>
      <c r="DR432" s="409"/>
      <c r="DS432" s="409"/>
      <c r="DT432" s="409"/>
      <c r="DU432" s="409"/>
      <c r="DV432" s="409"/>
      <c r="DW432" s="409"/>
      <c r="DX432" s="409"/>
      <c r="DY432" s="409"/>
      <c r="DZ432" s="409"/>
      <c r="EA432" s="409"/>
      <c r="EB432" s="409"/>
      <c r="EC432" s="409"/>
      <c r="ED432" s="409"/>
      <c r="EE432" s="409"/>
      <c r="EF432" s="409"/>
      <c r="EG432" s="409"/>
      <c r="EH432" s="409"/>
      <c r="EI432" s="409"/>
      <c r="EJ432" s="409"/>
      <c r="EK432" s="409"/>
      <c r="EL432" s="409"/>
      <c r="EM432" s="409"/>
      <c r="EN432" s="409"/>
      <c r="EO432" s="409"/>
      <c r="EP432" s="409"/>
      <c r="EQ432" s="409"/>
      <c r="ER432" s="409"/>
      <c r="ES432" s="409"/>
      <c r="ET432" s="409"/>
      <c r="EU432" s="409"/>
      <c r="EV432" s="409"/>
      <c r="EW432" s="409"/>
      <c r="EX432" s="409"/>
      <c r="EY432" s="409"/>
      <c r="EZ432" s="409"/>
      <c r="FA432" s="409"/>
      <c r="FB432" s="409"/>
      <c r="FC432" s="409"/>
      <c r="FD432" s="409"/>
      <c r="FE432" s="409"/>
      <c r="FF432" s="409"/>
      <c r="FG432" s="409"/>
      <c r="FH432" s="409"/>
      <c r="FI432" s="409"/>
      <c r="FJ432" s="409"/>
      <c r="FK432" s="409"/>
      <c r="FL432" s="409"/>
      <c r="FM432" s="409"/>
      <c r="FN432" s="409"/>
      <c r="FO432" s="409"/>
      <c r="FP432" s="409"/>
      <c r="FQ432" s="409"/>
      <c r="FR432" s="409"/>
      <c r="FS432" s="409"/>
      <c r="FT432" s="409"/>
      <c r="FU432" s="409"/>
      <c r="FV432" s="409"/>
      <c r="FW432" s="409"/>
      <c r="FX432" s="409"/>
      <c r="FY432" s="409"/>
      <c r="FZ432" s="409"/>
      <c r="GA432" s="409"/>
      <c r="GB432" s="409"/>
      <c r="GC432" s="409"/>
      <c r="GD432" s="409"/>
      <c r="GE432" s="409"/>
      <c r="GF432" s="409"/>
      <c r="GG432" s="409"/>
      <c r="GH432" s="409"/>
      <c r="GI432" s="409"/>
      <c r="GJ432" s="409"/>
      <c r="GK432" s="409"/>
      <c r="GL432" s="409"/>
      <c r="GM432" s="409"/>
      <c r="GN432" s="409"/>
      <c r="GO432" s="409"/>
      <c r="GP432" s="409"/>
      <c r="GQ432" s="409"/>
      <c r="GR432" s="409"/>
      <c r="GS432" s="409"/>
      <c r="GT432" s="409"/>
      <c r="GU432" s="409"/>
      <c r="GV432" s="409"/>
      <c r="GW432" s="409"/>
      <c r="GX432" s="409"/>
      <c r="GY432" s="409"/>
      <c r="GZ432" s="409"/>
      <c r="HA432" s="409"/>
      <c r="HB432" s="409"/>
      <c r="HC432" s="409"/>
      <c r="HD432" s="409"/>
      <c r="HE432" s="409"/>
      <c r="HF432" s="409"/>
      <c r="HG432" s="409"/>
      <c r="HH432" s="409"/>
      <c r="HI432" s="409"/>
      <c r="HJ432" s="409"/>
      <c r="HK432" s="409"/>
      <c r="HL432" s="409"/>
      <c r="HM432" s="409"/>
      <c r="HN432" s="409"/>
      <c r="HO432" s="409"/>
      <c r="HP432" s="409"/>
      <c r="HQ432" s="409"/>
      <c r="HR432" s="409"/>
      <c r="HS432" s="409"/>
      <c r="HT432" s="409"/>
      <c r="HU432" s="409"/>
      <c r="HV432" s="409"/>
      <c r="HW432" s="409"/>
      <c r="HX432" s="409"/>
      <c r="HY432" s="409"/>
      <c r="HZ432" s="409"/>
      <c r="IA432" s="409"/>
      <c r="IB432" s="409"/>
      <c r="IC432" s="409"/>
      <c r="ID432" s="409"/>
      <c r="IE432" s="409"/>
      <c r="IF432" s="409"/>
      <c r="IG432" s="409"/>
      <c r="IH432" s="409"/>
      <c r="II432" s="409"/>
      <c r="IJ432" s="409"/>
      <c r="IK432" s="409"/>
      <c r="IL432" s="409"/>
      <c r="IM432" s="409"/>
      <c r="IN432" s="409"/>
      <c r="IO432" s="409"/>
      <c r="IP432" s="409"/>
      <c r="IQ432" s="409"/>
      <c r="IR432" s="409"/>
      <c r="IS432" s="409"/>
      <c r="IT432" s="409"/>
      <c r="IU432" s="409"/>
      <c r="IV432" s="409"/>
    </row>
    <row r="433" spans="1:256" s="404" customFormat="1" ht="108">
      <c r="A433" s="67">
        <v>424</v>
      </c>
      <c r="B433" s="301" t="s">
        <v>6182</v>
      </c>
      <c r="C433" s="506" t="s">
        <v>1577</v>
      </c>
      <c r="D433" s="301" t="s">
        <v>6183</v>
      </c>
      <c r="E433" s="301" t="s">
        <v>326</v>
      </c>
      <c r="F433" s="301" t="s">
        <v>327</v>
      </c>
      <c r="G433" s="301" t="s">
        <v>6184</v>
      </c>
      <c r="H433" s="301"/>
      <c r="I433" s="301"/>
      <c r="J433" s="422" t="s">
        <v>6185</v>
      </c>
      <c r="K433" s="440"/>
      <c r="L433" s="435"/>
      <c r="M433" s="405"/>
      <c r="N433" s="409"/>
      <c r="O433" s="409"/>
      <c r="P433" s="409"/>
      <c r="Q433" s="409"/>
      <c r="R433" s="409"/>
      <c r="S433" s="409"/>
      <c r="T433" s="409"/>
      <c r="U433" s="409"/>
      <c r="V433" s="409"/>
      <c r="W433" s="409"/>
      <c r="X433" s="409"/>
      <c r="Y433" s="409"/>
      <c r="Z433" s="409"/>
      <c r="AA433" s="409"/>
      <c r="AB433" s="409"/>
      <c r="AC433" s="409"/>
      <c r="AD433" s="409"/>
      <c r="AE433" s="409"/>
      <c r="AF433" s="409"/>
      <c r="AG433" s="409"/>
      <c r="AH433" s="409"/>
      <c r="AI433" s="409"/>
      <c r="AJ433" s="409"/>
      <c r="AK433" s="409"/>
      <c r="AL433" s="409"/>
      <c r="AM433" s="409"/>
      <c r="AN433" s="409"/>
      <c r="AO433" s="409"/>
      <c r="AP433" s="409"/>
      <c r="AQ433" s="409"/>
      <c r="AR433" s="409"/>
      <c r="AS433" s="409"/>
      <c r="AT433" s="409"/>
      <c r="AU433" s="409"/>
      <c r="AV433" s="409"/>
      <c r="AW433" s="409"/>
      <c r="AX433" s="409"/>
      <c r="AY433" s="409"/>
      <c r="AZ433" s="409"/>
      <c r="BA433" s="409"/>
      <c r="BB433" s="409"/>
      <c r="BC433" s="409"/>
      <c r="BD433" s="409"/>
      <c r="BE433" s="409"/>
      <c r="BF433" s="409"/>
      <c r="BG433" s="409"/>
      <c r="BH433" s="409"/>
      <c r="BI433" s="409"/>
      <c r="BJ433" s="409"/>
      <c r="BK433" s="409"/>
      <c r="BL433" s="409"/>
      <c r="BM433" s="409"/>
      <c r="BN433" s="409"/>
      <c r="BO433" s="409"/>
      <c r="BP433" s="409"/>
      <c r="BQ433" s="409"/>
      <c r="BR433" s="409"/>
      <c r="BS433" s="409"/>
      <c r="BT433" s="409"/>
      <c r="BU433" s="409"/>
      <c r="BV433" s="409"/>
      <c r="BW433" s="409"/>
      <c r="BX433" s="409"/>
      <c r="BY433" s="409"/>
      <c r="BZ433" s="409"/>
      <c r="CA433" s="409"/>
      <c r="CB433" s="409"/>
      <c r="CC433" s="409"/>
      <c r="CD433" s="409"/>
      <c r="CE433" s="409"/>
      <c r="CF433" s="409"/>
      <c r="CG433" s="409"/>
      <c r="CH433" s="409"/>
      <c r="CI433" s="409"/>
      <c r="CJ433" s="409"/>
      <c r="CK433" s="409"/>
      <c r="CL433" s="409"/>
      <c r="CM433" s="409"/>
      <c r="CN433" s="409"/>
      <c r="CO433" s="409"/>
      <c r="CP433" s="409"/>
      <c r="CQ433" s="409"/>
      <c r="CR433" s="409"/>
      <c r="CS433" s="409"/>
      <c r="CT433" s="409"/>
      <c r="CU433" s="409"/>
      <c r="CV433" s="409"/>
      <c r="CW433" s="409"/>
      <c r="CX433" s="409"/>
      <c r="CY433" s="409"/>
      <c r="CZ433" s="409"/>
      <c r="DA433" s="409"/>
      <c r="DB433" s="409"/>
      <c r="DC433" s="409"/>
      <c r="DD433" s="409"/>
      <c r="DE433" s="409"/>
      <c r="DF433" s="409"/>
      <c r="DG433" s="409"/>
      <c r="DH433" s="409"/>
      <c r="DI433" s="409"/>
      <c r="DJ433" s="409"/>
      <c r="DK433" s="409"/>
      <c r="DL433" s="409"/>
      <c r="DM433" s="409"/>
      <c r="DN433" s="409"/>
      <c r="DO433" s="409"/>
      <c r="DP433" s="409"/>
      <c r="DQ433" s="409"/>
      <c r="DR433" s="409"/>
      <c r="DS433" s="409"/>
      <c r="DT433" s="409"/>
      <c r="DU433" s="409"/>
      <c r="DV433" s="409"/>
      <c r="DW433" s="409"/>
      <c r="DX433" s="409"/>
      <c r="DY433" s="409"/>
      <c r="DZ433" s="409"/>
      <c r="EA433" s="409"/>
      <c r="EB433" s="409"/>
      <c r="EC433" s="409"/>
      <c r="ED433" s="409"/>
      <c r="EE433" s="409"/>
      <c r="EF433" s="409"/>
      <c r="EG433" s="409"/>
      <c r="EH433" s="409"/>
      <c r="EI433" s="409"/>
      <c r="EJ433" s="409"/>
      <c r="EK433" s="409"/>
      <c r="EL433" s="409"/>
      <c r="EM433" s="409"/>
      <c r="EN433" s="409"/>
      <c r="EO433" s="409"/>
      <c r="EP433" s="409"/>
      <c r="EQ433" s="409"/>
      <c r="ER433" s="409"/>
      <c r="ES433" s="409"/>
      <c r="ET433" s="409"/>
      <c r="EU433" s="409"/>
      <c r="EV433" s="409"/>
      <c r="EW433" s="409"/>
      <c r="EX433" s="409"/>
      <c r="EY433" s="409"/>
      <c r="EZ433" s="409"/>
      <c r="FA433" s="409"/>
      <c r="FB433" s="409"/>
      <c r="FC433" s="409"/>
      <c r="FD433" s="409"/>
      <c r="FE433" s="409"/>
      <c r="FF433" s="409"/>
      <c r="FG433" s="409"/>
      <c r="FH433" s="409"/>
      <c r="FI433" s="409"/>
      <c r="FJ433" s="409"/>
      <c r="FK433" s="409"/>
      <c r="FL433" s="409"/>
      <c r="FM433" s="409"/>
      <c r="FN433" s="409"/>
      <c r="FO433" s="409"/>
      <c r="FP433" s="409"/>
      <c r="FQ433" s="409"/>
      <c r="FR433" s="409"/>
      <c r="FS433" s="409"/>
      <c r="FT433" s="409"/>
      <c r="FU433" s="409"/>
      <c r="FV433" s="409"/>
      <c r="FW433" s="409"/>
      <c r="FX433" s="409"/>
      <c r="FY433" s="409"/>
      <c r="FZ433" s="409"/>
      <c r="GA433" s="409"/>
      <c r="GB433" s="409"/>
      <c r="GC433" s="409"/>
      <c r="GD433" s="409"/>
      <c r="GE433" s="409"/>
      <c r="GF433" s="409"/>
      <c r="GG433" s="409"/>
      <c r="GH433" s="409"/>
      <c r="GI433" s="409"/>
      <c r="GJ433" s="409"/>
      <c r="GK433" s="409"/>
      <c r="GL433" s="409"/>
      <c r="GM433" s="409"/>
      <c r="GN433" s="409"/>
      <c r="GO433" s="409"/>
      <c r="GP433" s="409"/>
      <c r="GQ433" s="409"/>
      <c r="GR433" s="409"/>
      <c r="GS433" s="409"/>
      <c r="GT433" s="409"/>
      <c r="GU433" s="409"/>
      <c r="GV433" s="409"/>
      <c r="GW433" s="409"/>
      <c r="GX433" s="409"/>
      <c r="GY433" s="409"/>
      <c r="GZ433" s="409"/>
      <c r="HA433" s="409"/>
      <c r="HB433" s="409"/>
      <c r="HC433" s="409"/>
      <c r="HD433" s="409"/>
      <c r="HE433" s="409"/>
      <c r="HF433" s="409"/>
      <c r="HG433" s="409"/>
      <c r="HH433" s="409"/>
      <c r="HI433" s="409"/>
      <c r="HJ433" s="409"/>
      <c r="HK433" s="409"/>
      <c r="HL433" s="409"/>
      <c r="HM433" s="409"/>
      <c r="HN433" s="409"/>
      <c r="HO433" s="409"/>
      <c r="HP433" s="409"/>
      <c r="HQ433" s="409"/>
      <c r="HR433" s="409"/>
      <c r="HS433" s="409"/>
      <c r="HT433" s="409"/>
      <c r="HU433" s="409"/>
      <c r="HV433" s="409"/>
      <c r="HW433" s="409"/>
      <c r="HX433" s="409"/>
      <c r="HY433" s="409"/>
      <c r="HZ433" s="409"/>
      <c r="IA433" s="409"/>
      <c r="IB433" s="409"/>
      <c r="IC433" s="409"/>
      <c r="ID433" s="409"/>
      <c r="IE433" s="409"/>
      <c r="IF433" s="409"/>
      <c r="IG433" s="409"/>
      <c r="IH433" s="409"/>
      <c r="II433" s="409"/>
      <c r="IJ433" s="409"/>
      <c r="IK433" s="409"/>
      <c r="IL433" s="409"/>
      <c r="IM433" s="409"/>
      <c r="IN433" s="409"/>
      <c r="IO433" s="409"/>
      <c r="IP433" s="409"/>
      <c r="IQ433" s="409"/>
      <c r="IR433" s="409"/>
      <c r="IS433" s="409"/>
      <c r="IT433" s="409"/>
      <c r="IU433" s="409"/>
      <c r="IV433" s="409"/>
    </row>
    <row r="434" spans="1:256" s="404" customFormat="1" ht="162">
      <c r="A434" s="65">
        <v>425</v>
      </c>
      <c r="B434" s="301" t="s">
        <v>6182</v>
      </c>
      <c r="C434" s="506" t="s">
        <v>1577</v>
      </c>
      <c r="D434" s="301" t="s">
        <v>6186</v>
      </c>
      <c r="E434" s="301" t="s">
        <v>328</v>
      </c>
      <c r="F434" s="301" t="s">
        <v>329</v>
      </c>
      <c r="G434" s="301" t="s">
        <v>6187</v>
      </c>
      <c r="H434" s="301"/>
      <c r="I434" s="301"/>
      <c r="J434" s="422" t="s">
        <v>6188</v>
      </c>
      <c r="K434" s="440"/>
      <c r="L434" s="435"/>
      <c r="M434" s="405"/>
      <c r="N434" s="409"/>
      <c r="O434" s="409"/>
      <c r="P434" s="409"/>
      <c r="Q434" s="409"/>
      <c r="R434" s="409"/>
      <c r="S434" s="409"/>
      <c r="T434" s="409"/>
      <c r="U434" s="409"/>
      <c r="V434" s="409"/>
      <c r="W434" s="409"/>
      <c r="X434" s="409"/>
      <c r="Y434" s="409"/>
      <c r="Z434" s="409"/>
      <c r="AA434" s="409"/>
      <c r="AB434" s="409"/>
      <c r="AC434" s="409"/>
      <c r="AD434" s="409"/>
      <c r="AE434" s="409"/>
      <c r="AF434" s="409"/>
      <c r="AG434" s="409"/>
      <c r="AH434" s="409"/>
      <c r="AI434" s="409"/>
      <c r="AJ434" s="409"/>
      <c r="AK434" s="409"/>
      <c r="AL434" s="409"/>
      <c r="AM434" s="409"/>
      <c r="AN434" s="409"/>
      <c r="AO434" s="409"/>
      <c r="AP434" s="409"/>
      <c r="AQ434" s="409"/>
      <c r="AR434" s="409"/>
      <c r="AS434" s="409"/>
      <c r="AT434" s="409"/>
      <c r="AU434" s="409"/>
      <c r="AV434" s="409"/>
      <c r="AW434" s="409"/>
      <c r="AX434" s="409"/>
      <c r="AY434" s="409"/>
      <c r="AZ434" s="409"/>
      <c r="BA434" s="409"/>
      <c r="BB434" s="409"/>
      <c r="BC434" s="409"/>
      <c r="BD434" s="409"/>
      <c r="BE434" s="409"/>
      <c r="BF434" s="409"/>
      <c r="BG434" s="409"/>
      <c r="BH434" s="409"/>
      <c r="BI434" s="409"/>
      <c r="BJ434" s="409"/>
      <c r="BK434" s="409"/>
      <c r="BL434" s="409"/>
      <c r="BM434" s="409"/>
      <c r="BN434" s="409"/>
      <c r="BO434" s="409"/>
      <c r="BP434" s="409"/>
      <c r="BQ434" s="409"/>
      <c r="BR434" s="409"/>
      <c r="BS434" s="409"/>
      <c r="BT434" s="409"/>
      <c r="BU434" s="409"/>
      <c r="BV434" s="409"/>
      <c r="BW434" s="409"/>
      <c r="BX434" s="409"/>
      <c r="BY434" s="409"/>
      <c r="BZ434" s="409"/>
      <c r="CA434" s="409"/>
      <c r="CB434" s="409"/>
      <c r="CC434" s="409"/>
      <c r="CD434" s="409"/>
      <c r="CE434" s="409"/>
      <c r="CF434" s="409"/>
      <c r="CG434" s="409"/>
      <c r="CH434" s="409"/>
      <c r="CI434" s="409"/>
      <c r="CJ434" s="409"/>
      <c r="CK434" s="409"/>
      <c r="CL434" s="409"/>
      <c r="CM434" s="409"/>
      <c r="CN434" s="409"/>
      <c r="CO434" s="409"/>
      <c r="CP434" s="409"/>
      <c r="CQ434" s="409"/>
      <c r="CR434" s="409"/>
      <c r="CS434" s="409"/>
      <c r="CT434" s="409"/>
      <c r="CU434" s="409"/>
      <c r="CV434" s="409"/>
      <c r="CW434" s="409"/>
      <c r="CX434" s="409"/>
      <c r="CY434" s="409"/>
      <c r="CZ434" s="409"/>
      <c r="DA434" s="409"/>
      <c r="DB434" s="409"/>
      <c r="DC434" s="409"/>
      <c r="DD434" s="409"/>
      <c r="DE434" s="409"/>
      <c r="DF434" s="409"/>
      <c r="DG434" s="409"/>
      <c r="DH434" s="409"/>
      <c r="DI434" s="409"/>
      <c r="DJ434" s="409"/>
      <c r="DK434" s="409"/>
      <c r="DL434" s="409"/>
      <c r="DM434" s="409"/>
      <c r="DN434" s="409"/>
      <c r="DO434" s="409"/>
      <c r="DP434" s="409"/>
      <c r="DQ434" s="409"/>
      <c r="DR434" s="409"/>
      <c r="DS434" s="409"/>
      <c r="DT434" s="409"/>
      <c r="DU434" s="409"/>
      <c r="DV434" s="409"/>
      <c r="DW434" s="409"/>
      <c r="DX434" s="409"/>
      <c r="DY434" s="409"/>
      <c r="DZ434" s="409"/>
      <c r="EA434" s="409"/>
      <c r="EB434" s="409"/>
      <c r="EC434" s="409"/>
      <c r="ED434" s="409"/>
      <c r="EE434" s="409"/>
      <c r="EF434" s="409"/>
      <c r="EG434" s="409"/>
      <c r="EH434" s="409"/>
      <c r="EI434" s="409"/>
      <c r="EJ434" s="409"/>
      <c r="EK434" s="409"/>
      <c r="EL434" s="409"/>
      <c r="EM434" s="409"/>
      <c r="EN434" s="409"/>
      <c r="EO434" s="409"/>
      <c r="EP434" s="409"/>
      <c r="EQ434" s="409"/>
      <c r="ER434" s="409"/>
      <c r="ES434" s="409"/>
      <c r="ET434" s="409"/>
      <c r="EU434" s="409"/>
      <c r="EV434" s="409"/>
      <c r="EW434" s="409"/>
      <c r="EX434" s="409"/>
      <c r="EY434" s="409"/>
      <c r="EZ434" s="409"/>
      <c r="FA434" s="409"/>
      <c r="FB434" s="409"/>
      <c r="FC434" s="409"/>
      <c r="FD434" s="409"/>
      <c r="FE434" s="409"/>
      <c r="FF434" s="409"/>
      <c r="FG434" s="409"/>
      <c r="FH434" s="409"/>
      <c r="FI434" s="409"/>
      <c r="FJ434" s="409"/>
      <c r="FK434" s="409"/>
      <c r="FL434" s="409"/>
      <c r="FM434" s="409"/>
      <c r="FN434" s="409"/>
      <c r="FO434" s="409"/>
      <c r="FP434" s="409"/>
      <c r="FQ434" s="409"/>
      <c r="FR434" s="409"/>
      <c r="FS434" s="409"/>
      <c r="FT434" s="409"/>
      <c r="FU434" s="409"/>
      <c r="FV434" s="409"/>
      <c r="FW434" s="409"/>
      <c r="FX434" s="409"/>
      <c r="FY434" s="409"/>
      <c r="FZ434" s="409"/>
      <c r="GA434" s="409"/>
      <c r="GB434" s="409"/>
      <c r="GC434" s="409"/>
      <c r="GD434" s="409"/>
      <c r="GE434" s="409"/>
      <c r="GF434" s="409"/>
      <c r="GG434" s="409"/>
      <c r="GH434" s="409"/>
      <c r="GI434" s="409"/>
      <c r="GJ434" s="409"/>
      <c r="GK434" s="409"/>
      <c r="GL434" s="409"/>
      <c r="GM434" s="409"/>
      <c r="GN434" s="409"/>
      <c r="GO434" s="409"/>
      <c r="GP434" s="409"/>
      <c r="GQ434" s="409"/>
      <c r="GR434" s="409"/>
      <c r="GS434" s="409"/>
      <c r="GT434" s="409"/>
      <c r="GU434" s="409"/>
      <c r="GV434" s="409"/>
      <c r="GW434" s="409"/>
      <c r="GX434" s="409"/>
      <c r="GY434" s="409"/>
      <c r="GZ434" s="409"/>
      <c r="HA434" s="409"/>
      <c r="HB434" s="409"/>
      <c r="HC434" s="409"/>
      <c r="HD434" s="409"/>
      <c r="HE434" s="409"/>
      <c r="HF434" s="409"/>
      <c r="HG434" s="409"/>
      <c r="HH434" s="409"/>
      <c r="HI434" s="409"/>
      <c r="HJ434" s="409"/>
      <c r="HK434" s="409"/>
      <c r="HL434" s="409"/>
      <c r="HM434" s="409"/>
      <c r="HN434" s="409"/>
      <c r="HO434" s="409"/>
      <c r="HP434" s="409"/>
      <c r="HQ434" s="409"/>
      <c r="HR434" s="409"/>
      <c r="HS434" s="409"/>
      <c r="HT434" s="409"/>
      <c r="HU434" s="409"/>
      <c r="HV434" s="409"/>
      <c r="HW434" s="409"/>
      <c r="HX434" s="409"/>
      <c r="HY434" s="409"/>
      <c r="HZ434" s="409"/>
      <c r="IA434" s="409"/>
      <c r="IB434" s="409"/>
      <c r="IC434" s="409"/>
      <c r="ID434" s="409"/>
      <c r="IE434" s="409"/>
      <c r="IF434" s="409"/>
      <c r="IG434" s="409"/>
      <c r="IH434" s="409"/>
      <c r="II434" s="409"/>
      <c r="IJ434" s="409"/>
      <c r="IK434" s="409"/>
      <c r="IL434" s="409"/>
      <c r="IM434" s="409"/>
      <c r="IN434" s="409"/>
      <c r="IO434" s="409"/>
      <c r="IP434" s="409"/>
      <c r="IQ434" s="409"/>
      <c r="IR434" s="409"/>
      <c r="IS434" s="409"/>
      <c r="IT434" s="409"/>
      <c r="IU434" s="409"/>
      <c r="IV434" s="409"/>
    </row>
    <row r="435" spans="1:256" s="404" customFormat="1" ht="162">
      <c r="A435" s="67">
        <v>426</v>
      </c>
      <c r="B435" s="301" t="s">
        <v>6182</v>
      </c>
      <c r="C435" s="506" t="s">
        <v>1577</v>
      </c>
      <c r="D435" s="301" t="s">
        <v>6189</v>
      </c>
      <c r="E435" s="301" t="s">
        <v>330</v>
      </c>
      <c r="F435" s="301" t="s">
        <v>316</v>
      </c>
      <c r="G435" s="301" t="s">
        <v>6190</v>
      </c>
      <c r="H435" s="301"/>
      <c r="I435" s="301"/>
      <c r="J435" s="422" t="s">
        <v>6191</v>
      </c>
      <c r="K435" s="440"/>
      <c r="L435" s="435"/>
      <c r="M435" s="405"/>
      <c r="N435" s="409"/>
      <c r="O435" s="409"/>
      <c r="P435" s="409"/>
      <c r="Q435" s="409"/>
      <c r="R435" s="409"/>
      <c r="S435" s="409"/>
      <c r="T435" s="409"/>
      <c r="U435" s="409"/>
      <c r="V435" s="409"/>
      <c r="W435" s="409"/>
      <c r="X435" s="409"/>
      <c r="Y435" s="409"/>
      <c r="Z435" s="409"/>
      <c r="AA435" s="409"/>
      <c r="AB435" s="409"/>
      <c r="AC435" s="409"/>
      <c r="AD435" s="409"/>
      <c r="AE435" s="409"/>
      <c r="AF435" s="409"/>
      <c r="AG435" s="409"/>
      <c r="AH435" s="409"/>
      <c r="AI435" s="409"/>
      <c r="AJ435" s="409"/>
      <c r="AK435" s="409"/>
      <c r="AL435" s="409"/>
      <c r="AM435" s="409"/>
      <c r="AN435" s="409"/>
      <c r="AO435" s="409"/>
      <c r="AP435" s="409"/>
      <c r="AQ435" s="409"/>
      <c r="AR435" s="409"/>
      <c r="AS435" s="409"/>
      <c r="AT435" s="409"/>
      <c r="AU435" s="409"/>
      <c r="AV435" s="409"/>
      <c r="AW435" s="409"/>
      <c r="AX435" s="409"/>
      <c r="AY435" s="409"/>
      <c r="AZ435" s="409"/>
      <c r="BA435" s="409"/>
      <c r="BB435" s="409"/>
      <c r="BC435" s="409"/>
      <c r="BD435" s="409"/>
      <c r="BE435" s="409"/>
      <c r="BF435" s="409"/>
      <c r="BG435" s="409"/>
      <c r="BH435" s="409"/>
      <c r="BI435" s="409"/>
      <c r="BJ435" s="409"/>
      <c r="BK435" s="409"/>
      <c r="BL435" s="409"/>
      <c r="BM435" s="409"/>
      <c r="BN435" s="409"/>
      <c r="BO435" s="409"/>
      <c r="BP435" s="409"/>
      <c r="BQ435" s="409"/>
      <c r="BR435" s="409"/>
      <c r="BS435" s="409"/>
      <c r="BT435" s="409"/>
      <c r="BU435" s="409"/>
      <c r="BV435" s="409"/>
      <c r="BW435" s="409"/>
      <c r="BX435" s="409"/>
      <c r="BY435" s="409"/>
      <c r="BZ435" s="409"/>
      <c r="CA435" s="409"/>
      <c r="CB435" s="409"/>
      <c r="CC435" s="409"/>
      <c r="CD435" s="409"/>
      <c r="CE435" s="409"/>
      <c r="CF435" s="409"/>
      <c r="CG435" s="409"/>
      <c r="CH435" s="409"/>
      <c r="CI435" s="409"/>
      <c r="CJ435" s="409"/>
      <c r="CK435" s="409"/>
      <c r="CL435" s="409"/>
      <c r="CM435" s="409"/>
      <c r="CN435" s="409"/>
      <c r="CO435" s="409"/>
      <c r="CP435" s="409"/>
      <c r="CQ435" s="409"/>
      <c r="CR435" s="409"/>
      <c r="CS435" s="409"/>
      <c r="CT435" s="409"/>
      <c r="CU435" s="409"/>
      <c r="CV435" s="409"/>
      <c r="CW435" s="409"/>
      <c r="CX435" s="409"/>
      <c r="CY435" s="409"/>
      <c r="CZ435" s="409"/>
      <c r="DA435" s="409"/>
      <c r="DB435" s="409"/>
      <c r="DC435" s="409"/>
      <c r="DD435" s="409"/>
      <c r="DE435" s="409"/>
      <c r="DF435" s="409"/>
      <c r="DG435" s="409"/>
      <c r="DH435" s="409"/>
      <c r="DI435" s="409"/>
      <c r="DJ435" s="409"/>
      <c r="DK435" s="409"/>
      <c r="DL435" s="409"/>
      <c r="DM435" s="409"/>
      <c r="DN435" s="409"/>
      <c r="DO435" s="409"/>
      <c r="DP435" s="409"/>
      <c r="DQ435" s="409"/>
      <c r="DR435" s="409"/>
      <c r="DS435" s="409"/>
      <c r="DT435" s="409"/>
      <c r="DU435" s="409"/>
      <c r="DV435" s="409"/>
      <c r="DW435" s="409"/>
      <c r="DX435" s="409"/>
      <c r="DY435" s="409"/>
      <c r="DZ435" s="409"/>
      <c r="EA435" s="409"/>
      <c r="EB435" s="409"/>
      <c r="EC435" s="409"/>
      <c r="ED435" s="409"/>
      <c r="EE435" s="409"/>
      <c r="EF435" s="409"/>
      <c r="EG435" s="409"/>
      <c r="EH435" s="409"/>
      <c r="EI435" s="409"/>
      <c r="EJ435" s="409"/>
      <c r="EK435" s="409"/>
      <c r="EL435" s="409"/>
      <c r="EM435" s="409"/>
      <c r="EN435" s="409"/>
      <c r="EO435" s="409"/>
      <c r="EP435" s="409"/>
      <c r="EQ435" s="409"/>
      <c r="ER435" s="409"/>
      <c r="ES435" s="409"/>
      <c r="ET435" s="409"/>
      <c r="EU435" s="409"/>
      <c r="EV435" s="409"/>
      <c r="EW435" s="409"/>
      <c r="EX435" s="409"/>
      <c r="EY435" s="409"/>
      <c r="EZ435" s="409"/>
      <c r="FA435" s="409"/>
      <c r="FB435" s="409"/>
      <c r="FC435" s="409"/>
      <c r="FD435" s="409"/>
      <c r="FE435" s="409"/>
      <c r="FF435" s="409"/>
      <c r="FG435" s="409"/>
      <c r="FH435" s="409"/>
      <c r="FI435" s="409"/>
      <c r="FJ435" s="409"/>
      <c r="FK435" s="409"/>
      <c r="FL435" s="409"/>
      <c r="FM435" s="409"/>
      <c r="FN435" s="409"/>
      <c r="FO435" s="409"/>
      <c r="FP435" s="409"/>
      <c r="FQ435" s="409"/>
      <c r="FR435" s="409"/>
      <c r="FS435" s="409"/>
      <c r="FT435" s="409"/>
      <c r="FU435" s="409"/>
      <c r="FV435" s="409"/>
      <c r="FW435" s="409"/>
      <c r="FX435" s="409"/>
      <c r="FY435" s="409"/>
      <c r="FZ435" s="409"/>
      <c r="GA435" s="409"/>
      <c r="GB435" s="409"/>
      <c r="GC435" s="409"/>
      <c r="GD435" s="409"/>
      <c r="GE435" s="409"/>
      <c r="GF435" s="409"/>
      <c r="GG435" s="409"/>
      <c r="GH435" s="409"/>
      <c r="GI435" s="409"/>
      <c r="GJ435" s="409"/>
      <c r="GK435" s="409"/>
      <c r="GL435" s="409"/>
      <c r="GM435" s="409"/>
      <c r="GN435" s="409"/>
      <c r="GO435" s="409"/>
      <c r="GP435" s="409"/>
      <c r="GQ435" s="409"/>
      <c r="GR435" s="409"/>
      <c r="GS435" s="409"/>
      <c r="GT435" s="409"/>
      <c r="GU435" s="409"/>
      <c r="GV435" s="409"/>
      <c r="GW435" s="409"/>
      <c r="GX435" s="409"/>
      <c r="GY435" s="409"/>
      <c r="GZ435" s="409"/>
      <c r="HA435" s="409"/>
      <c r="HB435" s="409"/>
      <c r="HC435" s="409"/>
      <c r="HD435" s="409"/>
      <c r="HE435" s="409"/>
      <c r="HF435" s="409"/>
      <c r="HG435" s="409"/>
      <c r="HH435" s="409"/>
      <c r="HI435" s="409"/>
      <c r="HJ435" s="409"/>
      <c r="HK435" s="409"/>
      <c r="HL435" s="409"/>
      <c r="HM435" s="409"/>
      <c r="HN435" s="409"/>
      <c r="HO435" s="409"/>
      <c r="HP435" s="409"/>
      <c r="HQ435" s="409"/>
      <c r="HR435" s="409"/>
      <c r="HS435" s="409"/>
      <c r="HT435" s="409"/>
      <c r="HU435" s="409"/>
      <c r="HV435" s="409"/>
      <c r="HW435" s="409"/>
      <c r="HX435" s="409"/>
      <c r="HY435" s="409"/>
      <c r="HZ435" s="409"/>
      <c r="IA435" s="409"/>
      <c r="IB435" s="409"/>
      <c r="IC435" s="409"/>
      <c r="ID435" s="409"/>
      <c r="IE435" s="409"/>
      <c r="IF435" s="409"/>
      <c r="IG435" s="409"/>
      <c r="IH435" s="409"/>
      <c r="II435" s="409"/>
      <c r="IJ435" s="409"/>
      <c r="IK435" s="409"/>
      <c r="IL435" s="409"/>
      <c r="IM435" s="409"/>
      <c r="IN435" s="409"/>
      <c r="IO435" s="409"/>
      <c r="IP435" s="409"/>
      <c r="IQ435" s="409"/>
      <c r="IR435" s="409"/>
      <c r="IS435" s="409"/>
      <c r="IT435" s="409"/>
      <c r="IU435" s="409"/>
      <c r="IV435" s="409"/>
    </row>
    <row r="436" spans="1:256" s="404" customFormat="1" ht="175.5">
      <c r="A436" s="67">
        <v>427</v>
      </c>
      <c r="B436" s="301" t="s">
        <v>6192</v>
      </c>
      <c r="C436" s="506" t="s">
        <v>1577</v>
      </c>
      <c r="D436" s="301" t="s">
        <v>6193</v>
      </c>
      <c r="E436" s="301" t="s">
        <v>1640</v>
      </c>
      <c r="F436" s="301" t="s">
        <v>1641</v>
      </c>
      <c r="G436" s="301" t="s">
        <v>1642</v>
      </c>
      <c r="H436" s="301"/>
      <c r="I436" s="507"/>
      <c r="J436" s="301"/>
      <c r="K436" s="301" t="s">
        <v>6194</v>
      </c>
      <c r="L436" s="301"/>
      <c r="M436" s="405"/>
      <c r="N436" s="409"/>
      <c r="O436" s="409"/>
      <c r="P436" s="409"/>
      <c r="Q436" s="409"/>
      <c r="R436" s="409"/>
      <c r="S436" s="409"/>
      <c r="T436" s="409"/>
      <c r="U436" s="409"/>
      <c r="V436" s="409"/>
      <c r="W436" s="409"/>
      <c r="X436" s="409"/>
      <c r="Y436" s="409"/>
      <c r="Z436" s="409"/>
      <c r="AA436" s="409"/>
      <c r="AB436" s="409"/>
      <c r="AC436" s="409"/>
      <c r="AD436" s="409"/>
      <c r="AE436" s="409"/>
      <c r="AF436" s="409"/>
      <c r="AG436" s="409"/>
      <c r="AH436" s="409"/>
      <c r="AI436" s="409"/>
      <c r="AJ436" s="409"/>
      <c r="AK436" s="409"/>
      <c r="AL436" s="409"/>
      <c r="AM436" s="409"/>
      <c r="AN436" s="409"/>
      <c r="AO436" s="409"/>
      <c r="AP436" s="409"/>
      <c r="AQ436" s="409"/>
      <c r="AR436" s="409"/>
      <c r="AS436" s="409"/>
      <c r="AT436" s="409"/>
      <c r="AU436" s="409"/>
      <c r="AV436" s="409"/>
      <c r="AW436" s="409"/>
      <c r="AX436" s="409"/>
      <c r="AY436" s="409"/>
      <c r="AZ436" s="409"/>
      <c r="BA436" s="409"/>
      <c r="BB436" s="409"/>
      <c r="BC436" s="409"/>
      <c r="BD436" s="409"/>
      <c r="BE436" s="409"/>
      <c r="BF436" s="409"/>
      <c r="BG436" s="409"/>
      <c r="BH436" s="409"/>
      <c r="BI436" s="409"/>
      <c r="BJ436" s="409"/>
      <c r="BK436" s="409"/>
      <c r="BL436" s="409"/>
      <c r="BM436" s="409"/>
      <c r="BN436" s="409"/>
      <c r="BO436" s="409"/>
      <c r="BP436" s="409"/>
      <c r="BQ436" s="409"/>
      <c r="BR436" s="409"/>
      <c r="BS436" s="409"/>
      <c r="BT436" s="409"/>
      <c r="BU436" s="409"/>
      <c r="BV436" s="409"/>
      <c r="BW436" s="409"/>
      <c r="BX436" s="409"/>
      <c r="BY436" s="409"/>
      <c r="BZ436" s="409"/>
      <c r="CA436" s="409"/>
      <c r="CB436" s="409"/>
      <c r="CC436" s="409"/>
      <c r="CD436" s="409"/>
      <c r="CE436" s="409"/>
      <c r="CF436" s="409"/>
      <c r="CG436" s="409"/>
      <c r="CH436" s="409"/>
      <c r="CI436" s="409"/>
      <c r="CJ436" s="409"/>
      <c r="CK436" s="409"/>
      <c r="CL436" s="409"/>
      <c r="CM436" s="409"/>
      <c r="CN436" s="409"/>
      <c r="CO436" s="409"/>
      <c r="CP436" s="409"/>
      <c r="CQ436" s="409"/>
      <c r="CR436" s="409"/>
      <c r="CS436" s="409"/>
      <c r="CT436" s="409"/>
      <c r="CU436" s="409"/>
      <c r="CV436" s="409"/>
      <c r="CW436" s="409"/>
      <c r="CX436" s="409"/>
      <c r="CY436" s="409"/>
      <c r="CZ436" s="409"/>
      <c r="DA436" s="409"/>
      <c r="DB436" s="409"/>
      <c r="DC436" s="409"/>
      <c r="DD436" s="409"/>
      <c r="DE436" s="409"/>
      <c r="DF436" s="409"/>
      <c r="DG436" s="409"/>
      <c r="DH436" s="409"/>
      <c r="DI436" s="409"/>
      <c r="DJ436" s="409"/>
      <c r="DK436" s="409"/>
      <c r="DL436" s="409"/>
      <c r="DM436" s="409"/>
      <c r="DN436" s="409"/>
      <c r="DO436" s="409"/>
      <c r="DP436" s="409"/>
      <c r="DQ436" s="409"/>
      <c r="DR436" s="409"/>
      <c r="DS436" s="409"/>
      <c r="DT436" s="409"/>
      <c r="DU436" s="409"/>
      <c r="DV436" s="409"/>
      <c r="DW436" s="409"/>
      <c r="DX436" s="409"/>
      <c r="DY436" s="409"/>
      <c r="DZ436" s="409"/>
      <c r="EA436" s="409"/>
      <c r="EB436" s="409"/>
      <c r="EC436" s="409"/>
      <c r="ED436" s="409"/>
      <c r="EE436" s="409"/>
      <c r="EF436" s="409"/>
      <c r="EG436" s="409"/>
      <c r="EH436" s="409"/>
      <c r="EI436" s="409"/>
      <c r="EJ436" s="409"/>
      <c r="EK436" s="409"/>
      <c r="EL436" s="409"/>
      <c r="EM436" s="409"/>
      <c r="EN436" s="409"/>
      <c r="EO436" s="409"/>
      <c r="EP436" s="409"/>
      <c r="EQ436" s="409"/>
      <c r="ER436" s="409"/>
      <c r="ES436" s="409"/>
      <c r="ET436" s="409"/>
      <c r="EU436" s="409"/>
      <c r="EV436" s="409"/>
      <c r="EW436" s="409"/>
      <c r="EX436" s="409"/>
      <c r="EY436" s="409"/>
      <c r="EZ436" s="409"/>
      <c r="FA436" s="409"/>
      <c r="FB436" s="409"/>
      <c r="FC436" s="409"/>
      <c r="FD436" s="409"/>
      <c r="FE436" s="409"/>
      <c r="FF436" s="409"/>
      <c r="FG436" s="409"/>
      <c r="FH436" s="409"/>
      <c r="FI436" s="409"/>
      <c r="FJ436" s="409"/>
      <c r="FK436" s="409"/>
      <c r="FL436" s="409"/>
      <c r="FM436" s="409"/>
      <c r="FN436" s="409"/>
      <c r="FO436" s="409"/>
      <c r="FP436" s="409"/>
      <c r="FQ436" s="409"/>
      <c r="FR436" s="409"/>
      <c r="FS436" s="409"/>
      <c r="FT436" s="409"/>
      <c r="FU436" s="409"/>
      <c r="FV436" s="409"/>
      <c r="FW436" s="409"/>
      <c r="FX436" s="409"/>
      <c r="FY436" s="409"/>
      <c r="FZ436" s="409"/>
      <c r="GA436" s="409"/>
      <c r="GB436" s="409"/>
      <c r="GC436" s="409"/>
      <c r="GD436" s="409"/>
      <c r="GE436" s="409"/>
      <c r="GF436" s="409"/>
      <c r="GG436" s="409"/>
      <c r="GH436" s="409"/>
      <c r="GI436" s="409"/>
      <c r="GJ436" s="409"/>
      <c r="GK436" s="409"/>
      <c r="GL436" s="409"/>
      <c r="GM436" s="409"/>
      <c r="GN436" s="409"/>
      <c r="GO436" s="409"/>
      <c r="GP436" s="409"/>
      <c r="GQ436" s="409"/>
      <c r="GR436" s="409"/>
      <c r="GS436" s="409"/>
      <c r="GT436" s="409"/>
      <c r="GU436" s="409"/>
      <c r="GV436" s="409"/>
      <c r="GW436" s="409"/>
      <c r="GX436" s="409"/>
      <c r="GY436" s="409"/>
      <c r="GZ436" s="409"/>
      <c r="HA436" s="409"/>
      <c r="HB436" s="409"/>
      <c r="HC436" s="409"/>
      <c r="HD436" s="409"/>
      <c r="HE436" s="409"/>
      <c r="HF436" s="409"/>
      <c r="HG436" s="409"/>
      <c r="HH436" s="409"/>
      <c r="HI436" s="409"/>
      <c r="HJ436" s="409"/>
      <c r="HK436" s="409"/>
      <c r="HL436" s="409"/>
      <c r="HM436" s="409"/>
      <c r="HN436" s="409"/>
      <c r="HO436" s="409"/>
      <c r="HP436" s="409"/>
      <c r="HQ436" s="409"/>
      <c r="HR436" s="409"/>
      <c r="HS436" s="409"/>
      <c r="HT436" s="409"/>
      <c r="HU436" s="409"/>
      <c r="HV436" s="409"/>
      <c r="HW436" s="409"/>
      <c r="HX436" s="409"/>
      <c r="HY436" s="409"/>
      <c r="HZ436" s="409"/>
      <c r="IA436" s="409"/>
      <c r="IB436" s="409"/>
      <c r="IC436" s="409"/>
      <c r="ID436" s="409"/>
      <c r="IE436" s="409"/>
      <c r="IF436" s="409"/>
      <c r="IG436" s="409"/>
      <c r="IH436" s="409"/>
      <c r="II436" s="409"/>
      <c r="IJ436" s="409"/>
      <c r="IK436" s="409"/>
      <c r="IL436" s="409"/>
      <c r="IM436" s="409"/>
      <c r="IN436" s="409"/>
      <c r="IO436" s="409"/>
      <c r="IP436" s="409"/>
      <c r="IQ436" s="409"/>
      <c r="IR436" s="409"/>
      <c r="IS436" s="409"/>
      <c r="IT436" s="409"/>
      <c r="IU436" s="409"/>
      <c r="IV436" s="409"/>
    </row>
    <row r="437" spans="1:256" s="404" customFormat="1" ht="54.75">
      <c r="A437" s="65">
        <v>428</v>
      </c>
      <c r="B437" s="301" t="s">
        <v>6195</v>
      </c>
      <c r="C437" s="506" t="s">
        <v>1577</v>
      </c>
      <c r="D437" s="8">
        <v>2175</v>
      </c>
      <c r="E437" s="301" t="s">
        <v>6196</v>
      </c>
      <c r="F437" s="301" t="s">
        <v>1643</v>
      </c>
      <c r="G437" s="301" t="s">
        <v>6197</v>
      </c>
      <c r="H437" s="301"/>
      <c r="I437" s="507"/>
      <c r="J437" s="301"/>
      <c r="K437" s="302" t="s">
        <v>6198</v>
      </c>
      <c r="L437" s="301"/>
      <c r="M437" s="405"/>
      <c r="N437" s="409"/>
      <c r="O437" s="409"/>
      <c r="P437" s="409"/>
      <c r="Q437" s="409"/>
      <c r="R437" s="409"/>
      <c r="S437" s="409"/>
      <c r="T437" s="409"/>
      <c r="U437" s="409"/>
      <c r="V437" s="409"/>
      <c r="W437" s="409"/>
      <c r="X437" s="409"/>
      <c r="Y437" s="409"/>
      <c r="Z437" s="409"/>
      <c r="AA437" s="409"/>
      <c r="AB437" s="409"/>
      <c r="AC437" s="409"/>
      <c r="AD437" s="409"/>
      <c r="AE437" s="409"/>
      <c r="AF437" s="409"/>
      <c r="AG437" s="409"/>
      <c r="AH437" s="409"/>
      <c r="AI437" s="409"/>
      <c r="AJ437" s="409"/>
      <c r="AK437" s="409"/>
      <c r="AL437" s="409"/>
      <c r="AM437" s="409"/>
      <c r="AN437" s="409"/>
      <c r="AO437" s="409"/>
      <c r="AP437" s="409"/>
      <c r="AQ437" s="409"/>
      <c r="AR437" s="409"/>
      <c r="AS437" s="409"/>
      <c r="AT437" s="409"/>
      <c r="AU437" s="409"/>
      <c r="AV437" s="409"/>
      <c r="AW437" s="409"/>
      <c r="AX437" s="409"/>
      <c r="AY437" s="409"/>
      <c r="AZ437" s="409"/>
      <c r="BA437" s="409"/>
      <c r="BB437" s="409"/>
      <c r="BC437" s="409"/>
      <c r="BD437" s="409"/>
      <c r="BE437" s="409"/>
      <c r="BF437" s="409"/>
      <c r="BG437" s="409"/>
      <c r="BH437" s="409"/>
      <c r="BI437" s="409"/>
      <c r="BJ437" s="409"/>
      <c r="BK437" s="409"/>
      <c r="BL437" s="409"/>
      <c r="BM437" s="409"/>
      <c r="BN437" s="409"/>
      <c r="BO437" s="409"/>
      <c r="BP437" s="409"/>
      <c r="BQ437" s="409"/>
      <c r="BR437" s="409"/>
      <c r="BS437" s="409"/>
      <c r="BT437" s="409"/>
      <c r="BU437" s="409"/>
      <c r="BV437" s="409"/>
      <c r="BW437" s="409"/>
      <c r="BX437" s="409"/>
      <c r="BY437" s="409"/>
      <c r="BZ437" s="409"/>
      <c r="CA437" s="409"/>
      <c r="CB437" s="409"/>
      <c r="CC437" s="409"/>
      <c r="CD437" s="409"/>
      <c r="CE437" s="409"/>
      <c r="CF437" s="409"/>
      <c r="CG437" s="409"/>
      <c r="CH437" s="409"/>
      <c r="CI437" s="409"/>
      <c r="CJ437" s="409"/>
      <c r="CK437" s="409"/>
      <c r="CL437" s="409"/>
      <c r="CM437" s="409"/>
      <c r="CN437" s="409"/>
      <c r="CO437" s="409"/>
      <c r="CP437" s="409"/>
      <c r="CQ437" s="409"/>
      <c r="CR437" s="409"/>
      <c r="CS437" s="409"/>
      <c r="CT437" s="409"/>
      <c r="CU437" s="409"/>
      <c r="CV437" s="409"/>
      <c r="CW437" s="409"/>
      <c r="CX437" s="409"/>
      <c r="CY437" s="409"/>
      <c r="CZ437" s="409"/>
      <c r="DA437" s="409"/>
      <c r="DB437" s="409"/>
      <c r="DC437" s="409"/>
      <c r="DD437" s="409"/>
      <c r="DE437" s="409"/>
      <c r="DF437" s="409"/>
      <c r="DG437" s="409"/>
      <c r="DH437" s="409"/>
      <c r="DI437" s="409"/>
      <c r="DJ437" s="409"/>
      <c r="DK437" s="409"/>
      <c r="DL437" s="409"/>
      <c r="DM437" s="409"/>
      <c r="DN437" s="409"/>
      <c r="DO437" s="409"/>
      <c r="DP437" s="409"/>
      <c r="DQ437" s="409"/>
      <c r="DR437" s="409"/>
      <c r="DS437" s="409"/>
      <c r="DT437" s="409"/>
      <c r="DU437" s="409"/>
      <c r="DV437" s="409"/>
      <c r="DW437" s="409"/>
      <c r="DX437" s="409"/>
      <c r="DY437" s="409"/>
      <c r="DZ437" s="409"/>
      <c r="EA437" s="409"/>
      <c r="EB437" s="409"/>
      <c r="EC437" s="409"/>
      <c r="ED437" s="409"/>
      <c r="EE437" s="409"/>
      <c r="EF437" s="409"/>
      <c r="EG437" s="409"/>
      <c r="EH437" s="409"/>
      <c r="EI437" s="409"/>
      <c r="EJ437" s="409"/>
      <c r="EK437" s="409"/>
      <c r="EL437" s="409"/>
      <c r="EM437" s="409"/>
      <c r="EN437" s="409"/>
      <c r="EO437" s="409"/>
      <c r="EP437" s="409"/>
      <c r="EQ437" s="409"/>
      <c r="ER437" s="409"/>
      <c r="ES437" s="409"/>
      <c r="ET437" s="409"/>
      <c r="EU437" s="409"/>
      <c r="EV437" s="409"/>
      <c r="EW437" s="409"/>
      <c r="EX437" s="409"/>
      <c r="EY437" s="409"/>
      <c r="EZ437" s="409"/>
      <c r="FA437" s="409"/>
      <c r="FB437" s="409"/>
      <c r="FC437" s="409"/>
      <c r="FD437" s="409"/>
      <c r="FE437" s="409"/>
      <c r="FF437" s="409"/>
      <c r="FG437" s="409"/>
      <c r="FH437" s="409"/>
      <c r="FI437" s="409"/>
      <c r="FJ437" s="409"/>
      <c r="FK437" s="409"/>
      <c r="FL437" s="409"/>
      <c r="FM437" s="409"/>
      <c r="FN437" s="409"/>
      <c r="FO437" s="409"/>
      <c r="FP437" s="409"/>
      <c r="FQ437" s="409"/>
      <c r="FR437" s="409"/>
      <c r="FS437" s="409"/>
      <c r="FT437" s="409"/>
      <c r="FU437" s="409"/>
      <c r="FV437" s="409"/>
      <c r="FW437" s="409"/>
      <c r="FX437" s="409"/>
      <c r="FY437" s="409"/>
      <c r="FZ437" s="409"/>
      <c r="GA437" s="409"/>
      <c r="GB437" s="409"/>
      <c r="GC437" s="409"/>
      <c r="GD437" s="409"/>
      <c r="GE437" s="409"/>
      <c r="GF437" s="409"/>
      <c r="GG437" s="409"/>
      <c r="GH437" s="409"/>
      <c r="GI437" s="409"/>
      <c r="GJ437" s="409"/>
      <c r="GK437" s="409"/>
      <c r="GL437" s="409"/>
      <c r="GM437" s="409"/>
      <c r="GN437" s="409"/>
      <c r="GO437" s="409"/>
      <c r="GP437" s="409"/>
      <c r="GQ437" s="409"/>
      <c r="GR437" s="409"/>
      <c r="GS437" s="409"/>
      <c r="GT437" s="409"/>
      <c r="GU437" s="409"/>
      <c r="GV437" s="409"/>
      <c r="GW437" s="409"/>
      <c r="GX437" s="409"/>
      <c r="GY437" s="409"/>
      <c r="GZ437" s="409"/>
      <c r="HA437" s="409"/>
      <c r="HB437" s="409"/>
      <c r="HC437" s="409"/>
      <c r="HD437" s="409"/>
      <c r="HE437" s="409"/>
      <c r="HF437" s="409"/>
      <c r="HG437" s="409"/>
      <c r="HH437" s="409"/>
      <c r="HI437" s="409"/>
      <c r="HJ437" s="409"/>
      <c r="HK437" s="409"/>
      <c r="HL437" s="409"/>
      <c r="HM437" s="409"/>
      <c r="HN437" s="409"/>
      <c r="HO437" s="409"/>
      <c r="HP437" s="409"/>
      <c r="HQ437" s="409"/>
      <c r="HR437" s="409"/>
      <c r="HS437" s="409"/>
      <c r="HT437" s="409"/>
      <c r="HU437" s="409"/>
      <c r="HV437" s="409"/>
      <c r="HW437" s="409"/>
      <c r="HX437" s="409"/>
      <c r="HY437" s="409"/>
      <c r="HZ437" s="409"/>
      <c r="IA437" s="409"/>
      <c r="IB437" s="409"/>
      <c r="IC437" s="409"/>
      <c r="ID437" s="409"/>
      <c r="IE437" s="409"/>
      <c r="IF437" s="409"/>
      <c r="IG437" s="409"/>
      <c r="IH437" s="409"/>
      <c r="II437" s="409"/>
      <c r="IJ437" s="409"/>
      <c r="IK437" s="409"/>
      <c r="IL437" s="409"/>
      <c r="IM437" s="409"/>
      <c r="IN437" s="409"/>
      <c r="IO437" s="409"/>
      <c r="IP437" s="409"/>
      <c r="IQ437" s="409"/>
      <c r="IR437" s="409"/>
      <c r="IS437" s="409"/>
      <c r="IT437" s="409"/>
      <c r="IU437" s="409"/>
      <c r="IV437" s="409"/>
    </row>
    <row r="438" spans="1:256" s="404" customFormat="1" ht="54.75">
      <c r="A438" s="67">
        <v>429</v>
      </c>
      <c r="B438" s="301" t="s">
        <v>6195</v>
      </c>
      <c r="C438" s="506" t="s">
        <v>1577</v>
      </c>
      <c r="D438" s="8">
        <v>7825</v>
      </c>
      <c r="E438" s="301" t="s">
        <v>6196</v>
      </c>
      <c r="F438" s="301" t="s">
        <v>1643</v>
      </c>
      <c r="G438" s="301" t="s">
        <v>6197</v>
      </c>
      <c r="H438" s="301"/>
      <c r="I438" s="507"/>
      <c r="J438" s="301"/>
      <c r="K438" s="302" t="s">
        <v>6199</v>
      </c>
      <c r="L438" s="301"/>
      <c r="M438" s="405"/>
      <c r="N438" s="409"/>
      <c r="O438" s="409"/>
      <c r="P438" s="409"/>
      <c r="Q438" s="409"/>
      <c r="R438" s="409"/>
      <c r="S438" s="409"/>
      <c r="T438" s="409"/>
      <c r="U438" s="409"/>
      <c r="V438" s="409"/>
      <c r="W438" s="409"/>
      <c r="X438" s="409"/>
      <c r="Y438" s="409"/>
      <c r="Z438" s="409"/>
      <c r="AA438" s="409"/>
      <c r="AB438" s="409"/>
      <c r="AC438" s="409"/>
      <c r="AD438" s="409"/>
      <c r="AE438" s="409"/>
      <c r="AF438" s="409"/>
      <c r="AG438" s="409"/>
      <c r="AH438" s="409"/>
      <c r="AI438" s="409"/>
      <c r="AJ438" s="409"/>
      <c r="AK438" s="409"/>
      <c r="AL438" s="409"/>
      <c r="AM438" s="409"/>
      <c r="AN438" s="409"/>
      <c r="AO438" s="409"/>
      <c r="AP438" s="409"/>
      <c r="AQ438" s="409"/>
      <c r="AR438" s="409"/>
      <c r="AS438" s="409"/>
      <c r="AT438" s="409"/>
      <c r="AU438" s="409"/>
      <c r="AV438" s="409"/>
      <c r="AW438" s="409"/>
      <c r="AX438" s="409"/>
      <c r="AY438" s="409"/>
      <c r="AZ438" s="409"/>
      <c r="BA438" s="409"/>
      <c r="BB438" s="409"/>
      <c r="BC438" s="409"/>
      <c r="BD438" s="409"/>
      <c r="BE438" s="409"/>
      <c r="BF438" s="409"/>
      <c r="BG438" s="409"/>
      <c r="BH438" s="409"/>
      <c r="BI438" s="409"/>
      <c r="BJ438" s="409"/>
      <c r="BK438" s="409"/>
      <c r="BL438" s="409"/>
      <c r="BM438" s="409"/>
      <c r="BN438" s="409"/>
      <c r="BO438" s="409"/>
      <c r="BP438" s="409"/>
      <c r="BQ438" s="409"/>
      <c r="BR438" s="409"/>
      <c r="BS438" s="409"/>
      <c r="BT438" s="409"/>
      <c r="BU438" s="409"/>
      <c r="BV438" s="409"/>
      <c r="BW438" s="409"/>
      <c r="BX438" s="409"/>
      <c r="BY438" s="409"/>
      <c r="BZ438" s="409"/>
      <c r="CA438" s="409"/>
      <c r="CB438" s="409"/>
      <c r="CC438" s="409"/>
      <c r="CD438" s="409"/>
      <c r="CE438" s="409"/>
      <c r="CF438" s="409"/>
      <c r="CG438" s="409"/>
      <c r="CH438" s="409"/>
      <c r="CI438" s="409"/>
      <c r="CJ438" s="409"/>
      <c r="CK438" s="409"/>
      <c r="CL438" s="409"/>
      <c r="CM438" s="409"/>
      <c r="CN438" s="409"/>
      <c r="CO438" s="409"/>
      <c r="CP438" s="409"/>
      <c r="CQ438" s="409"/>
      <c r="CR438" s="409"/>
      <c r="CS438" s="409"/>
      <c r="CT438" s="409"/>
      <c r="CU438" s="409"/>
      <c r="CV438" s="409"/>
      <c r="CW438" s="409"/>
      <c r="CX438" s="409"/>
      <c r="CY438" s="409"/>
      <c r="CZ438" s="409"/>
      <c r="DA438" s="409"/>
      <c r="DB438" s="409"/>
      <c r="DC438" s="409"/>
      <c r="DD438" s="409"/>
      <c r="DE438" s="409"/>
      <c r="DF438" s="409"/>
      <c r="DG438" s="409"/>
      <c r="DH438" s="409"/>
      <c r="DI438" s="409"/>
      <c r="DJ438" s="409"/>
      <c r="DK438" s="409"/>
      <c r="DL438" s="409"/>
      <c r="DM438" s="409"/>
      <c r="DN438" s="409"/>
      <c r="DO438" s="409"/>
      <c r="DP438" s="409"/>
      <c r="DQ438" s="409"/>
      <c r="DR438" s="409"/>
      <c r="DS438" s="409"/>
      <c r="DT438" s="409"/>
      <c r="DU438" s="409"/>
      <c r="DV438" s="409"/>
      <c r="DW438" s="409"/>
      <c r="DX438" s="409"/>
      <c r="DY438" s="409"/>
      <c r="DZ438" s="409"/>
      <c r="EA438" s="409"/>
      <c r="EB438" s="409"/>
      <c r="EC438" s="409"/>
      <c r="ED438" s="409"/>
      <c r="EE438" s="409"/>
      <c r="EF438" s="409"/>
      <c r="EG438" s="409"/>
      <c r="EH438" s="409"/>
      <c r="EI438" s="409"/>
      <c r="EJ438" s="409"/>
      <c r="EK438" s="409"/>
      <c r="EL438" s="409"/>
      <c r="EM438" s="409"/>
      <c r="EN438" s="409"/>
      <c r="EO438" s="409"/>
      <c r="EP438" s="409"/>
      <c r="EQ438" s="409"/>
      <c r="ER438" s="409"/>
      <c r="ES438" s="409"/>
      <c r="ET438" s="409"/>
      <c r="EU438" s="409"/>
      <c r="EV438" s="409"/>
      <c r="EW438" s="409"/>
      <c r="EX438" s="409"/>
      <c r="EY438" s="409"/>
      <c r="EZ438" s="409"/>
      <c r="FA438" s="409"/>
      <c r="FB438" s="409"/>
      <c r="FC438" s="409"/>
      <c r="FD438" s="409"/>
      <c r="FE438" s="409"/>
      <c r="FF438" s="409"/>
      <c r="FG438" s="409"/>
      <c r="FH438" s="409"/>
      <c r="FI438" s="409"/>
      <c r="FJ438" s="409"/>
      <c r="FK438" s="409"/>
      <c r="FL438" s="409"/>
      <c r="FM438" s="409"/>
      <c r="FN438" s="409"/>
      <c r="FO438" s="409"/>
      <c r="FP438" s="409"/>
      <c r="FQ438" s="409"/>
      <c r="FR438" s="409"/>
      <c r="FS438" s="409"/>
      <c r="FT438" s="409"/>
      <c r="FU438" s="409"/>
      <c r="FV438" s="409"/>
      <c r="FW438" s="409"/>
      <c r="FX438" s="409"/>
      <c r="FY438" s="409"/>
      <c r="FZ438" s="409"/>
      <c r="GA438" s="409"/>
      <c r="GB438" s="409"/>
      <c r="GC438" s="409"/>
      <c r="GD438" s="409"/>
      <c r="GE438" s="409"/>
      <c r="GF438" s="409"/>
      <c r="GG438" s="409"/>
      <c r="GH438" s="409"/>
      <c r="GI438" s="409"/>
      <c r="GJ438" s="409"/>
      <c r="GK438" s="409"/>
      <c r="GL438" s="409"/>
      <c r="GM438" s="409"/>
      <c r="GN438" s="409"/>
      <c r="GO438" s="409"/>
      <c r="GP438" s="409"/>
      <c r="GQ438" s="409"/>
      <c r="GR438" s="409"/>
      <c r="GS438" s="409"/>
      <c r="GT438" s="409"/>
      <c r="GU438" s="409"/>
      <c r="GV438" s="409"/>
      <c r="GW438" s="409"/>
      <c r="GX438" s="409"/>
      <c r="GY438" s="409"/>
      <c r="GZ438" s="409"/>
      <c r="HA438" s="409"/>
      <c r="HB438" s="409"/>
      <c r="HC438" s="409"/>
      <c r="HD438" s="409"/>
      <c r="HE438" s="409"/>
      <c r="HF438" s="409"/>
      <c r="HG438" s="409"/>
      <c r="HH438" s="409"/>
      <c r="HI438" s="409"/>
      <c r="HJ438" s="409"/>
      <c r="HK438" s="409"/>
      <c r="HL438" s="409"/>
      <c r="HM438" s="409"/>
      <c r="HN438" s="409"/>
      <c r="HO438" s="409"/>
      <c r="HP438" s="409"/>
      <c r="HQ438" s="409"/>
      <c r="HR438" s="409"/>
      <c r="HS438" s="409"/>
      <c r="HT438" s="409"/>
      <c r="HU438" s="409"/>
      <c r="HV438" s="409"/>
      <c r="HW438" s="409"/>
      <c r="HX438" s="409"/>
      <c r="HY438" s="409"/>
      <c r="HZ438" s="409"/>
      <c r="IA438" s="409"/>
      <c r="IB438" s="409"/>
      <c r="IC438" s="409"/>
      <c r="ID438" s="409"/>
      <c r="IE438" s="409"/>
      <c r="IF438" s="409"/>
      <c r="IG438" s="409"/>
      <c r="IH438" s="409"/>
      <c r="II438" s="409"/>
      <c r="IJ438" s="409"/>
      <c r="IK438" s="409"/>
      <c r="IL438" s="409"/>
      <c r="IM438" s="409"/>
      <c r="IN438" s="409"/>
      <c r="IO438" s="409"/>
      <c r="IP438" s="409"/>
      <c r="IQ438" s="409"/>
      <c r="IR438" s="409"/>
      <c r="IS438" s="409"/>
      <c r="IT438" s="409"/>
      <c r="IU438" s="409"/>
      <c r="IV438" s="409"/>
    </row>
    <row r="439" spans="1:256" s="404" customFormat="1" ht="176.25">
      <c r="A439" s="65">
        <v>430</v>
      </c>
      <c r="B439" s="301" t="s">
        <v>6195</v>
      </c>
      <c r="C439" s="506" t="s">
        <v>1577</v>
      </c>
      <c r="D439" s="8">
        <v>311</v>
      </c>
      <c r="E439" s="301" t="s">
        <v>6196</v>
      </c>
      <c r="F439" s="301" t="s">
        <v>1643</v>
      </c>
      <c r="G439" s="301" t="s">
        <v>6197</v>
      </c>
      <c r="H439" s="301"/>
      <c r="I439" s="507"/>
      <c r="J439" s="301"/>
      <c r="K439" s="301" t="s">
        <v>6194</v>
      </c>
      <c r="L439" s="301"/>
      <c r="M439" s="405"/>
      <c r="N439" s="409"/>
      <c r="O439" s="409"/>
      <c r="P439" s="409"/>
      <c r="Q439" s="409"/>
      <c r="R439" s="409"/>
      <c r="S439" s="409"/>
      <c r="T439" s="409"/>
      <c r="U439" s="409"/>
      <c r="V439" s="409"/>
      <c r="W439" s="409"/>
      <c r="X439" s="409"/>
      <c r="Y439" s="409"/>
      <c r="Z439" s="409"/>
      <c r="AA439" s="409"/>
      <c r="AB439" s="409"/>
      <c r="AC439" s="409"/>
      <c r="AD439" s="409"/>
      <c r="AE439" s="409"/>
      <c r="AF439" s="409"/>
      <c r="AG439" s="409"/>
      <c r="AH439" s="409"/>
      <c r="AI439" s="409"/>
      <c r="AJ439" s="409"/>
      <c r="AK439" s="409"/>
      <c r="AL439" s="409"/>
      <c r="AM439" s="409"/>
      <c r="AN439" s="409"/>
      <c r="AO439" s="409"/>
      <c r="AP439" s="409"/>
      <c r="AQ439" s="409"/>
      <c r="AR439" s="409"/>
      <c r="AS439" s="409"/>
      <c r="AT439" s="409"/>
      <c r="AU439" s="409"/>
      <c r="AV439" s="409"/>
      <c r="AW439" s="409"/>
      <c r="AX439" s="409"/>
      <c r="AY439" s="409"/>
      <c r="AZ439" s="409"/>
      <c r="BA439" s="409"/>
      <c r="BB439" s="409"/>
      <c r="BC439" s="409"/>
      <c r="BD439" s="409"/>
      <c r="BE439" s="409"/>
      <c r="BF439" s="409"/>
      <c r="BG439" s="409"/>
      <c r="BH439" s="409"/>
      <c r="BI439" s="409"/>
      <c r="BJ439" s="409"/>
      <c r="BK439" s="409"/>
      <c r="BL439" s="409"/>
      <c r="BM439" s="409"/>
      <c r="BN439" s="409"/>
      <c r="BO439" s="409"/>
      <c r="BP439" s="409"/>
      <c r="BQ439" s="409"/>
      <c r="BR439" s="409"/>
      <c r="BS439" s="409"/>
      <c r="BT439" s="409"/>
      <c r="BU439" s="409"/>
      <c r="BV439" s="409"/>
      <c r="BW439" s="409"/>
      <c r="BX439" s="409"/>
      <c r="BY439" s="409"/>
      <c r="BZ439" s="409"/>
      <c r="CA439" s="409"/>
      <c r="CB439" s="409"/>
      <c r="CC439" s="409"/>
      <c r="CD439" s="409"/>
      <c r="CE439" s="409"/>
      <c r="CF439" s="409"/>
      <c r="CG439" s="409"/>
      <c r="CH439" s="409"/>
      <c r="CI439" s="409"/>
      <c r="CJ439" s="409"/>
      <c r="CK439" s="409"/>
      <c r="CL439" s="409"/>
      <c r="CM439" s="409"/>
      <c r="CN439" s="409"/>
      <c r="CO439" s="409"/>
      <c r="CP439" s="409"/>
      <c r="CQ439" s="409"/>
      <c r="CR439" s="409"/>
      <c r="CS439" s="409"/>
      <c r="CT439" s="409"/>
      <c r="CU439" s="409"/>
      <c r="CV439" s="409"/>
      <c r="CW439" s="409"/>
      <c r="CX439" s="409"/>
      <c r="CY439" s="409"/>
      <c r="CZ439" s="409"/>
      <c r="DA439" s="409"/>
      <c r="DB439" s="409"/>
      <c r="DC439" s="409"/>
      <c r="DD439" s="409"/>
      <c r="DE439" s="409"/>
      <c r="DF439" s="409"/>
      <c r="DG439" s="409"/>
      <c r="DH439" s="409"/>
      <c r="DI439" s="409"/>
      <c r="DJ439" s="409"/>
      <c r="DK439" s="409"/>
      <c r="DL439" s="409"/>
      <c r="DM439" s="409"/>
      <c r="DN439" s="409"/>
      <c r="DO439" s="409"/>
      <c r="DP439" s="409"/>
      <c r="DQ439" s="409"/>
      <c r="DR439" s="409"/>
      <c r="DS439" s="409"/>
      <c r="DT439" s="409"/>
      <c r="DU439" s="409"/>
      <c r="DV439" s="409"/>
      <c r="DW439" s="409"/>
      <c r="DX439" s="409"/>
      <c r="DY439" s="409"/>
      <c r="DZ439" s="409"/>
      <c r="EA439" s="409"/>
      <c r="EB439" s="409"/>
      <c r="EC439" s="409"/>
      <c r="ED439" s="409"/>
      <c r="EE439" s="409"/>
      <c r="EF439" s="409"/>
      <c r="EG439" s="409"/>
      <c r="EH439" s="409"/>
      <c r="EI439" s="409"/>
      <c r="EJ439" s="409"/>
      <c r="EK439" s="409"/>
      <c r="EL439" s="409"/>
      <c r="EM439" s="409"/>
      <c r="EN439" s="409"/>
      <c r="EO439" s="409"/>
      <c r="EP439" s="409"/>
      <c r="EQ439" s="409"/>
      <c r="ER439" s="409"/>
      <c r="ES439" s="409"/>
      <c r="ET439" s="409"/>
      <c r="EU439" s="409"/>
      <c r="EV439" s="409"/>
      <c r="EW439" s="409"/>
      <c r="EX439" s="409"/>
      <c r="EY439" s="409"/>
      <c r="EZ439" s="409"/>
      <c r="FA439" s="409"/>
      <c r="FB439" s="409"/>
      <c r="FC439" s="409"/>
      <c r="FD439" s="409"/>
      <c r="FE439" s="409"/>
      <c r="FF439" s="409"/>
      <c r="FG439" s="409"/>
      <c r="FH439" s="409"/>
      <c r="FI439" s="409"/>
      <c r="FJ439" s="409"/>
      <c r="FK439" s="409"/>
      <c r="FL439" s="409"/>
      <c r="FM439" s="409"/>
      <c r="FN439" s="409"/>
      <c r="FO439" s="409"/>
      <c r="FP439" s="409"/>
      <c r="FQ439" s="409"/>
      <c r="FR439" s="409"/>
      <c r="FS439" s="409"/>
      <c r="FT439" s="409"/>
      <c r="FU439" s="409"/>
      <c r="FV439" s="409"/>
      <c r="FW439" s="409"/>
      <c r="FX439" s="409"/>
      <c r="FY439" s="409"/>
      <c r="FZ439" s="409"/>
      <c r="GA439" s="409"/>
      <c r="GB439" s="409"/>
      <c r="GC439" s="409"/>
      <c r="GD439" s="409"/>
      <c r="GE439" s="409"/>
      <c r="GF439" s="409"/>
      <c r="GG439" s="409"/>
      <c r="GH439" s="409"/>
      <c r="GI439" s="409"/>
      <c r="GJ439" s="409"/>
      <c r="GK439" s="409"/>
      <c r="GL439" s="409"/>
      <c r="GM439" s="409"/>
      <c r="GN439" s="409"/>
      <c r="GO439" s="409"/>
      <c r="GP439" s="409"/>
      <c r="GQ439" s="409"/>
      <c r="GR439" s="409"/>
      <c r="GS439" s="409"/>
      <c r="GT439" s="409"/>
      <c r="GU439" s="409"/>
      <c r="GV439" s="409"/>
      <c r="GW439" s="409"/>
      <c r="GX439" s="409"/>
      <c r="GY439" s="409"/>
      <c r="GZ439" s="409"/>
      <c r="HA439" s="409"/>
      <c r="HB439" s="409"/>
      <c r="HC439" s="409"/>
      <c r="HD439" s="409"/>
      <c r="HE439" s="409"/>
      <c r="HF439" s="409"/>
      <c r="HG439" s="409"/>
      <c r="HH439" s="409"/>
      <c r="HI439" s="409"/>
      <c r="HJ439" s="409"/>
      <c r="HK439" s="409"/>
      <c r="HL439" s="409"/>
      <c r="HM439" s="409"/>
      <c r="HN439" s="409"/>
      <c r="HO439" s="409"/>
      <c r="HP439" s="409"/>
      <c r="HQ439" s="409"/>
      <c r="HR439" s="409"/>
      <c r="HS439" s="409"/>
      <c r="HT439" s="409"/>
      <c r="HU439" s="409"/>
      <c r="HV439" s="409"/>
      <c r="HW439" s="409"/>
      <c r="HX439" s="409"/>
      <c r="HY439" s="409"/>
      <c r="HZ439" s="409"/>
      <c r="IA439" s="409"/>
      <c r="IB439" s="409"/>
      <c r="IC439" s="409"/>
      <c r="ID439" s="409"/>
      <c r="IE439" s="409"/>
      <c r="IF439" s="409"/>
      <c r="IG439" s="409"/>
      <c r="IH439" s="409"/>
      <c r="II439" s="409"/>
      <c r="IJ439" s="409"/>
      <c r="IK439" s="409"/>
      <c r="IL439" s="409"/>
      <c r="IM439" s="409"/>
      <c r="IN439" s="409"/>
      <c r="IO439" s="409"/>
      <c r="IP439" s="409"/>
      <c r="IQ439" s="409"/>
      <c r="IR439" s="409"/>
      <c r="IS439" s="409"/>
      <c r="IT439" s="409"/>
      <c r="IU439" s="409"/>
      <c r="IV439" s="409"/>
    </row>
    <row r="440" spans="1:256" s="404" customFormat="1" ht="30">
      <c r="A440" s="67">
        <v>431</v>
      </c>
      <c r="B440" s="301" t="s">
        <v>6200</v>
      </c>
      <c r="C440" s="506" t="s">
        <v>1584</v>
      </c>
      <c r="D440" s="301" t="s">
        <v>1609</v>
      </c>
      <c r="E440" s="301" t="s">
        <v>6201</v>
      </c>
      <c r="F440" s="301" t="s">
        <v>568</v>
      </c>
      <c r="G440" s="301" t="s">
        <v>6202</v>
      </c>
      <c r="H440" s="301" t="s">
        <v>6203</v>
      </c>
      <c r="I440" s="301" t="s">
        <v>311</v>
      </c>
      <c r="J440" s="301"/>
      <c r="K440" s="301"/>
      <c r="L440" s="301"/>
      <c r="M440" s="405"/>
      <c r="N440" s="409"/>
      <c r="O440" s="409"/>
      <c r="P440" s="409"/>
      <c r="Q440" s="409"/>
      <c r="R440" s="409"/>
      <c r="S440" s="409"/>
      <c r="T440" s="409"/>
      <c r="U440" s="409"/>
      <c r="V440" s="409"/>
      <c r="W440" s="409"/>
      <c r="X440" s="409"/>
      <c r="Y440" s="409"/>
      <c r="Z440" s="409"/>
      <c r="AA440" s="409"/>
      <c r="AB440" s="409"/>
      <c r="AC440" s="409"/>
      <c r="AD440" s="409"/>
      <c r="AE440" s="409"/>
      <c r="AF440" s="409"/>
      <c r="AG440" s="409"/>
      <c r="AH440" s="409"/>
      <c r="AI440" s="409"/>
      <c r="AJ440" s="409"/>
      <c r="AK440" s="409"/>
      <c r="AL440" s="409"/>
      <c r="AM440" s="409"/>
      <c r="AN440" s="409"/>
      <c r="AO440" s="409"/>
      <c r="AP440" s="409"/>
      <c r="AQ440" s="409"/>
      <c r="AR440" s="409"/>
      <c r="AS440" s="409"/>
      <c r="AT440" s="409"/>
      <c r="AU440" s="409"/>
      <c r="AV440" s="409"/>
      <c r="AW440" s="409"/>
      <c r="AX440" s="409"/>
      <c r="AY440" s="409"/>
      <c r="AZ440" s="409"/>
      <c r="BA440" s="409"/>
      <c r="BB440" s="409"/>
      <c r="BC440" s="409"/>
      <c r="BD440" s="409"/>
      <c r="BE440" s="409"/>
      <c r="BF440" s="409"/>
      <c r="BG440" s="409"/>
      <c r="BH440" s="409"/>
      <c r="BI440" s="409"/>
      <c r="BJ440" s="409"/>
      <c r="BK440" s="409"/>
      <c r="BL440" s="409"/>
      <c r="BM440" s="409"/>
      <c r="BN440" s="409"/>
      <c r="BO440" s="409"/>
      <c r="BP440" s="409"/>
      <c r="BQ440" s="409"/>
      <c r="BR440" s="409"/>
      <c r="BS440" s="409"/>
      <c r="BT440" s="409"/>
      <c r="BU440" s="409"/>
      <c r="BV440" s="409"/>
      <c r="BW440" s="409"/>
      <c r="BX440" s="409"/>
      <c r="BY440" s="409"/>
      <c r="BZ440" s="409"/>
      <c r="CA440" s="409"/>
      <c r="CB440" s="409"/>
      <c r="CC440" s="409"/>
      <c r="CD440" s="409"/>
      <c r="CE440" s="409"/>
      <c r="CF440" s="409"/>
      <c r="CG440" s="409"/>
      <c r="CH440" s="409"/>
      <c r="CI440" s="409"/>
      <c r="CJ440" s="409"/>
      <c r="CK440" s="409"/>
      <c r="CL440" s="409"/>
      <c r="CM440" s="409"/>
      <c r="CN440" s="409"/>
      <c r="CO440" s="409"/>
      <c r="CP440" s="409"/>
      <c r="CQ440" s="409"/>
      <c r="CR440" s="409"/>
      <c r="CS440" s="409"/>
      <c r="CT440" s="409"/>
      <c r="CU440" s="409"/>
      <c r="CV440" s="409"/>
      <c r="CW440" s="409"/>
      <c r="CX440" s="409"/>
      <c r="CY440" s="409"/>
      <c r="CZ440" s="409"/>
      <c r="DA440" s="409"/>
      <c r="DB440" s="409"/>
      <c r="DC440" s="409"/>
      <c r="DD440" s="409"/>
      <c r="DE440" s="409"/>
      <c r="DF440" s="409"/>
      <c r="DG440" s="409"/>
      <c r="DH440" s="409"/>
      <c r="DI440" s="409"/>
      <c r="DJ440" s="409"/>
      <c r="DK440" s="409"/>
      <c r="DL440" s="409"/>
      <c r="DM440" s="409"/>
      <c r="DN440" s="409"/>
      <c r="DO440" s="409"/>
      <c r="DP440" s="409"/>
      <c r="DQ440" s="409"/>
      <c r="DR440" s="409"/>
      <c r="DS440" s="409"/>
      <c r="DT440" s="409"/>
      <c r="DU440" s="409"/>
      <c r="DV440" s="409"/>
      <c r="DW440" s="409"/>
      <c r="DX440" s="409"/>
      <c r="DY440" s="409"/>
      <c r="DZ440" s="409"/>
      <c r="EA440" s="409"/>
      <c r="EB440" s="409"/>
      <c r="EC440" s="409"/>
      <c r="ED440" s="409"/>
      <c r="EE440" s="409"/>
      <c r="EF440" s="409"/>
      <c r="EG440" s="409"/>
      <c r="EH440" s="409"/>
      <c r="EI440" s="409"/>
      <c r="EJ440" s="409"/>
      <c r="EK440" s="409"/>
      <c r="EL440" s="409"/>
      <c r="EM440" s="409"/>
      <c r="EN440" s="409"/>
      <c r="EO440" s="409"/>
      <c r="EP440" s="409"/>
      <c r="EQ440" s="409"/>
      <c r="ER440" s="409"/>
      <c r="ES440" s="409"/>
      <c r="ET440" s="409"/>
      <c r="EU440" s="409"/>
      <c r="EV440" s="409"/>
      <c r="EW440" s="409"/>
      <c r="EX440" s="409"/>
      <c r="EY440" s="409"/>
      <c r="EZ440" s="409"/>
      <c r="FA440" s="409"/>
      <c r="FB440" s="409"/>
      <c r="FC440" s="409"/>
      <c r="FD440" s="409"/>
      <c r="FE440" s="409"/>
      <c r="FF440" s="409"/>
      <c r="FG440" s="409"/>
      <c r="FH440" s="409"/>
      <c r="FI440" s="409"/>
      <c r="FJ440" s="409"/>
      <c r="FK440" s="409"/>
      <c r="FL440" s="409"/>
      <c r="FM440" s="409"/>
      <c r="FN440" s="409"/>
      <c r="FO440" s="409"/>
      <c r="FP440" s="409"/>
      <c r="FQ440" s="409"/>
      <c r="FR440" s="409"/>
      <c r="FS440" s="409"/>
      <c r="FT440" s="409"/>
      <c r="FU440" s="409"/>
      <c r="FV440" s="409"/>
      <c r="FW440" s="409"/>
      <c r="FX440" s="409"/>
      <c r="FY440" s="409"/>
      <c r="FZ440" s="409"/>
      <c r="GA440" s="409"/>
      <c r="GB440" s="409"/>
      <c r="GC440" s="409"/>
      <c r="GD440" s="409"/>
      <c r="GE440" s="409"/>
      <c r="GF440" s="409"/>
      <c r="GG440" s="409"/>
      <c r="GH440" s="409"/>
      <c r="GI440" s="409"/>
      <c r="GJ440" s="409"/>
      <c r="GK440" s="409"/>
      <c r="GL440" s="409"/>
      <c r="GM440" s="409"/>
      <c r="GN440" s="409"/>
      <c r="GO440" s="409"/>
      <c r="GP440" s="409"/>
      <c r="GQ440" s="409"/>
      <c r="GR440" s="409"/>
      <c r="GS440" s="409"/>
      <c r="GT440" s="409"/>
      <c r="GU440" s="409"/>
      <c r="GV440" s="409"/>
      <c r="GW440" s="409"/>
      <c r="GX440" s="409"/>
      <c r="GY440" s="409"/>
      <c r="GZ440" s="409"/>
      <c r="HA440" s="409"/>
      <c r="HB440" s="409"/>
      <c r="HC440" s="409"/>
      <c r="HD440" s="409"/>
      <c r="HE440" s="409"/>
      <c r="HF440" s="409"/>
      <c r="HG440" s="409"/>
      <c r="HH440" s="409"/>
      <c r="HI440" s="409"/>
      <c r="HJ440" s="409"/>
      <c r="HK440" s="409"/>
      <c r="HL440" s="409"/>
      <c r="HM440" s="409"/>
      <c r="HN440" s="409"/>
      <c r="HO440" s="409"/>
      <c r="HP440" s="409"/>
      <c r="HQ440" s="409"/>
      <c r="HR440" s="409"/>
      <c r="HS440" s="409"/>
      <c r="HT440" s="409"/>
      <c r="HU440" s="409"/>
      <c r="HV440" s="409"/>
      <c r="HW440" s="409"/>
      <c r="HX440" s="409"/>
      <c r="HY440" s="409"/>
      <c r="HZ440" s="409"/>
      <c r="IA440" s="409"/>
      <c r="IB440" s="409"/>
      <c r="IC440" s="409"/>
      <c r="ID440" s="409"/>
      <c r="IE440" s="409"/>
      <c r="IF440" s="409"/>
      <c r="IG440" s="409"/>
      <c r="IH440" s="409"/>
      <c r="II440" s="409"/>
      <c r="IJ440" s="409"/>
      <c r="IK440" s="409"/>
      <c r="IL440" s="409"/>
      <c r="IM440" s="409"/>
      <c r="IN440" s="409"/>
      <c r="IO440" s="409"/>
      <c r="IP440" s="409"/>
      <c r="IQ440" s="409"/>
      <c r="IR440" s="409"/>
      <c r="IS440" s="409"/>
      <c r="IT440" s="409"/>
      <c r="IU440" s="409"/>
      <c r="IV440" s="409"/>
    </row>
    <row r="441" spans="1:256" s="404" customFormat="1" ht="30">
      <c r="A441" s="67">
        <v>432</v>
      </c>
      <c r="B441" s="301" t="s">
        <v>6204</v>
      </c>
      <c r="C441" s="506" t="s">
        <v>1584</v>
      </c>
      <c r="D441" s="301" t="s">
        <v>1609</v>
      </c>
      <c r="E441" s="301" t="s">
        <v>1610</v>
      </c>
      <c r="F441" s="301" t="s">
        <v>1611</v>
      </c>
      <c r="G441" s="301" t="s">
        <v>1612</v>
      </c>
      <c r="H441" s="301" t="s">
        <v>1613</v>
      </c>
      <c r="I441" s="301" t="s">
        <v>1595</v>
      </c>
      <c r="J441" s="301"/>
      <c r="K441" s="302"/>
      <c r="L441" s="301"/>
      <c r="M441" s="405"/>
      <c r="N441" s="409"/>
      <c r="O441" s="409"/>
      <c r="P441" s="409"/>
      <c r="Q441" s="409"/>
      <c r="R441" s="409"/>
      <c r="S441" s="409"/>
      <c r="T441" s="409"/>
      <c r="U441" s="409"/>
      <c r="V441" s="409"/>
      <c r="W441" s="409"/>
      <c r="X441" s="409"/>
      <c r="Y441" s="409"/>
      <c r="Z441" s="409"/>
      <c r="AA441" s="409"/>
      <c r="AB441" s="409"/>
      <c r="AC441" s="409"/>
      <c r="AD441" s="409"/>
      <c r="AE441" s="409"/>
      <c r="AF441" s="409"/>
      <c r="AG441" s="409"/>
      <c r="AH441" s="409"/>
      <c r="AI441" s="409"/>
      <c r="AJ441" s="409"/>
      <c r="AK441" s="409"/>
      <c r="AL441" s="409"/>
      <c r="AM441" s="409"/>
      <c r="AN441" s="409"/>
      <c r="AO441" s="409"/>
      <c r="AP441" s="409"/>
      <c r="AQ441" s="409"/>
      <c r="AR441" s="409"/>
      <c r="AS441" s="409"/>
      <c r="AT441" s="409"/>
      <c r="AU441" s="409"/>
      <c r="AV441" s="409"/>
      <c r="AW441" s="409"/>
      <c r="AX441" s="409"/>
      <c r="AY441" s="409"/>
      <c r="AZ441" s="409"/>
      <c r="BA441" s="409"/>
      <c r="BB441" s="409"/>
      <c r="BC441" s="409"/>
      <c r="BD441" s="409"/>
      <c r="BE441" s="409"/>
      <c r="BF441" s="409"/>
      <c r="BG441" s="409"/>
      <c r="BH441" s="409"/>
      <c r="BI441" s="409"/>
      <c r="BJ441" s="409"/>
      <c r="BK441" s="409"/>
      <c r="BL441" s="409"/>
      <c r="BM441" s="409"/>
      <c r="BN441" s="409"/>
      <c r="BO441" s="409"/>
      <c r="BP441" s="409"/>
      <c r="BQ441" s="409"/>
      <c r="BR441" s="409"/>
      <c r="BS441" s="409"/>
      <c r="BT441" s="409"/>
      <c r="BU441" s="409"/>
      <c r="BV441" s="409"/>
      <c r="BW441" s="409"/>
      <c r="BX441" s="409"/>
      <c r="BY441" s="409"/>
      <c r="BZ441" s="409"/>
      <c r="CA441" s="409"/>
      <c r="CB441" s="409"/>
      <c r="CC441" s="409"/>
      <c r="CD441" s="409"/>
      <c r="CE441" s="409"/>
      <c r="CF441" s="409"/>
      <c r="CG441" s="409"/>
      <c r="CH441" s="409"/>
      <c r="CI441" s="409"/>
      <c r="CJ441" s="409"/>
      <c r="CK441" s="409"/>
      <c r="CL441" s="409"/>
      <c r="CM441" s="409"/>
      <c r="CN441" s="409"/>
      <c r="CO441" s="409"/>
      <c r="CP441" s="409"/>
      <c r="CQ441" s="409"/>
      <c r="CR441" s="409"/>
      <c r="CS441" s="409"/>
      <c r="CT441" s="409"/>
      <c r="CU441" s="409"/>
      <c r="CV441" s="409"/>
      <c r="CW441" s="409"/>
      <c r="CX441" s="409"/>
      <c r="CY441" s="409"/>
      <c r="CZ441" s="409"/>
      <c r="DA441" s="409"/>
      <c r="DB441" s="409"/>
      <c r="DC441" s="409"/>
      <c r="DD441" s="409"/>
      <c r="DE441" s="409"/>
      <c r="DF441" s="409"/>
      <c r="DG441" s="409"/>
      <c r="DH441" s="409"/>
      <c r="DI441" s="409"/>
      <c r="DJ441" s="409"/>
      <c r="DK441" s="409"/>
      <c r="DL441" s="409"/>
      <c r="DM441" s="409"/>
      <c r="DN441" s="409"/>
      <c r="DO441" s="409"/>
      <c r="DP441" s="409"/>
      <c r="DQ441" s="409"/>
      <c r="DR441" s="409"/>
      <c r="DS441" s="409"/>
      <c r="DT441" s="409"/>
      <c r="DU441" s="409"/>
      <c r="DV441" s="409"/>
      <c r="DW441" s="409"/>
      <c r="DX441" s="409"/>
      <c r="DY441" s="409"/>
      <c r="DZ441" s="409"/>
      <c r="EA441" s="409"/>
      <c r="EB441" s="409"/>
      <c r="EC441" s="409"/>
      <c r="ED441" s="409"/>
      <c r="EE441" s="409"/>
      <c r="EF441" s="409"/>
      <c r="EG441" s="409"/>
      <c r="EH441" s="409"/>
      <c r="EI441" s="409"/>
      <c r="EJ441" s="409"/>
      <c r="EK441" s="409"/>
      <c r="EL441" s="409"/>
      <c r="EM441" s="409"/>
      <c r="EN441" s="409"/>
      <c r="EO441" s="409"/>
      <c r="EP441" s="409"/>
      <c r="EQ441" s="409"/>
      <c r="ER441" s="409"/>
      <c r="ES441" s="409"/>
      <c r="ET441" s="409"/>
      <c r="EU441" s="409"/>
      <c r="EV441" s="409"/>
      <c r="EW441" s="409"/>
      <c r="EX441" s="409"/>
      <c r="EY441" s="409"/>
      <c r="EZ441" s="409"/>
      <c r="FA441" s="409"/>
      <c r="FB441" s="409"/>
      <c r="FC441" s="409"/>
      <c r="FD441" s="409"/>
      <c r="FE441" s="409"/>
      <c r="FF441" s="409"/>
      <c r="FG441" s="409"/>
      <c r="FH441" s="409"/>
      <c r="FI441" s="409"/>
      <c r="FJ441" s="409"/>
      <c r="FK441" s="409"/>
      <c r="FL441" s="409"/>
      <c r="FM441" s="409"/>
      <c r="FN441" s="409"/>
      <c r="FO441" s="409"/>
      <c r="FP441" s="409"/>
      <c r="FQ441" s="409"/>
      <c r="FR441" s="409"/>
      <c r="FS441" s="409"/>
      <c r="FT441" s="409"/>
      <c r="FU441" s="409"/>
      <c r="FV441" s="409"/>
      <c r="FW441" s="409"/>
      <c r="FX441" s="409"/>
      <c r="FY441" s="409"/>
      <c r="FZ441" s="409"/>
      <c r="GA441" s="409"/>
      <c r="GB441" s="409"/>
      <c r="GC441" s="409"/>
      <c r="GD441" s="409"/>
      <c r="GE441" s="409"/>
      <c r="GF441" s="409"/>
      <c r="GG441" s="409"/>
      <c r="GH441" s="409"/>
      <c r="GI441" s="409"/>
      <c r="GJ441" s="409"/>
      <c r="GK441" s="409"/>
      <c r="GL441" s="409"/>
      <c r="GM441" s="409"/>
      <c r="GN441" s="409"/>
      <c r="GO441" s="409"/>
      <c r="GP441" s="409"/>
      <c r="GQ441" s="409"/>
      <c r="GR441" s="409"/>
      <c r="GS441" s="409"/>
      <c r="GT441" s="409"/>
      <c r="GU441" s="409"/>
      <c r="GV441" s="409"/>
      <c r="GW441" s="409"/>
      <c r="GX441" s="409"/>
      <c r="GY441" s="409"/>
      <c r="GZ441" s="409"/>
      <c r="HA441" s="409"/>
      <c r="HB441" s="409"/>
      <c r="HC441" s="409"/>
      <c r="HD441" s="409"/>
      <c r="HE441" s="409"/>
      <c r="HF441" s="409"/>
      <c r="HG441" s="409"/>
      <c r="HH441" s="409"/>
      <c r="HI441" s="409"/>
      <c r="HJ441" s="409"/>
      <c r="HK441" s="409"/>
      <c r="HL441" s="409"/>
      <c r="HM441" s="409"/>
      <c r="HN441" s="409"/>
      <c r="HO441" s="409"/>
      <c r="HP441" s="409"/>
      <c r="HQ441" s="409"/>
      <c r="HR441" s="409"/>
      <c r="HS441" s="409"/>
      <c r="HT441" s="409"/>
      <c r="HU441" s="409"/>
      <c r="HV441" s="409"/>
      <c r="HW441" s="409"/>
      <c r="HX441" s="409"/>
      <c r="HY441" s="409"/>
      <c r="HZ441" s="409"/>
      <c r="IA441" s="409"/>
      <c r="IB441" s="409"/>
      <c r="IC441" s="409"/>
      <c r="ID441" s="409"/>
      <c r="IE441" s="409"/>
      <c r="IF441" s="409"/>
      <c r="IG441" s="409"/>
      <c r="IH441" s="409"/>
      <c r="II441" s="409"/>
      <c r="IJ441" s="409"/>
      <c r="IK441" s="409"/>
      <c r="IL441" s="409"/>
      <c r="IM441" s="409"/>
      <c r="IN441" s="409"/>
      <c r="IO441" s="409"/>
      <c r="IP441" s="409"/>
      <c r="IQ441" s="409"/>
      <c r="IR441" s="409"/>
      <c r="IS441" s="409"/>
      <c r="IT441" s="409"/>
      <c r="IU441" s="409"/>
      <c r="IV441" s="409"/>
    </row>
    <row r="442" spans="1:256" s="404" customFormat="1" ht="81">
      <c r="A442" s="65">
        <v>433</v>
      </c>
      <c r="B442" s="301" t="s">
        <v>6205</v>
      </c>
      <c r="C442" s="506" t="s">
        <v>1577</v>
      </c>
      <c r="D442" s="301" t="s">
        <v>1614</v>
      </c>
      <c r="E442" s="301" t="s">
        <v>915</v>
      </c>
      <c r="F442" s="301" t="s">
        <v>920</v>
      </c>
      <c r="G442" s="301" t="s">
        <v>6206</v>
      </c>
      <c r="H442" s="301"/>
      <c r="I442" s="507"/>
      <c r="J442" s="301" t="s">
        <v>6207</v>
      </c>
      <c r="K442" s="301"/>
      <c r="L442" s="301"/>
      <c r="M442" s="405"/>
      <c r="N442" s="409"/>
      <c r="O442" s="409"/>
      <c r="P442" s="409"/>
      <c r="Q442" s="409"/>
      <c r="R442" s="409"/>
      <c r="S442" s="409"/>
      <c r="T442" s="409"/>
      <c r="U442" s="409"/>
      <c r="V442" s="409"/>
      <c r="W442" s="409"/>
      <c r="X442" s="409"/>
      <c r="Y442" s="409"/>
      <c r="Z442" s="409"/>
      <c r="AA442" s="409"/>
      <c r="AB442" s="409"/>
      <c r="AC442" s="409"/>
      <c r="AD442" s="409"/>
      <c r="AE442" s="409"/>
      <c r="AF442" s="409"/>
      <c r="AG442" s="409"/>
      <c r="AH442" s="409"/>
      <c r="AI442" s="409"/>
      <c r="AJ442" s="409"/>
      <c r="AK442" s="409"/>
      <c r="AL442" s="409"/>
      <c r="AM442" s="409"/>
      <c r="AN442" s="409"/>
      <c r="AO442" s="409"/>
      <c r="AP442" s="409"/>
      <c r="AQ442" s="409"/>
      <c r="AR442" s="409"/>
      <c r="AS442" s="409"/>
      <c r="AT442" s="409"/>
      <c r="AU442" s="409"/>
      <c r="AV442" s="409"/>
      <c r="AW442" s="409"/>
      <c r="AX442" s="409"/>
      <c r="AY442" s="409"/>
      <c r="AZ442" s="409"/>
      <c r="BA442" s="409"/>
      <c r="BB442" s="409"/>
      <c r="BC442" s="409"/>
      <c r="BD442" s="409"/>
      <c r="BE442" s="409"/>
      <c r="BF442" s="409"/>
      <c r="BG442" s="409"/>
      <c r="BH442" s="409"/>
      <c r="BI442" s="409"/>
      <c r="BJ442" s="409"/>
      <c r="BK442" s="409"/>
      <c r="BL442" s="409"/>
      <c r="BM442" s="409"/>
      <c r="BN442" s="409"/>
      <c r="BO442" s="409"/>
      <c r="BP442" s="409"/>
      <c r="BQ442" s="409"/>
      <c r="BR442" s="409"/>
      <c r="BS442" s="409"/>
      <c r="BT442" s="409"/>
      <c r="BU442" s="409"/>
      <c r="BV442" s="409"/>
      <c r="BW442" s="409"/>
      <c r="BX442" s="409"/>
      <c r="BY442" s="409"/>
      <c r="BZ442" s="409"/>
      <c r="CA442" s="409"/>
      <c r="CB442" s="409"/>
      <c r="CC442" s="409"/>
      <c r="CD442" s="409"/>
      <c r="CE442" s="409"/>
      <c r="CF442" s="409"/>
      <c r="CG442" s="409"/>
      <c r="CH442" s="409"/>
      <c r="CI442" s="409"/>
      <c r="CJ442" s="409"/>
      <c r="CK442" s="409"/>
      <c r="CL442" s="409"/>
      <c r="CM442" s="409"/>
      <c r="CN442" s="409"/>
      <c r="CO442" s="409"/>
      <c r="CP442" s="409"/>
      <c r="CQ442" s="409"/>
      <c r="CR442" s="409"/>
      <c r="CS442" s="409"/>
      <c r="CT442" s="409"/>
      <c r="CU442" s="409"/>
      <c r="CV442" s="409"/>
      <c r="CW442" s="409"/>
      <c r="CX442" s="409"/>
      <c r="CY442" s="409"/>
      <c r="CZ442" s="409"/>
      <c r="DA442" s="409"/>
      <c r="DB442" s="409"/>
      <c r="DC442" s="409"/>
      <c r="DD442" s="409"/>
      <c r="DE442" s="409"/>
      <c r="DF442" s="409"/>
      <c r="DG442" s="409"/>
      <c r="DH442" s="409"/>
      <c r="DI442" s="409"/>
      <c r="DJ442" s="409"/>
      <c r="DK442" s="409"/>
      <c r="DL442" s="409"/>
      <c r="DM442" s="409"/>
      <c r="DN442" s="409"/>
      <c r="DO442" s="409"/>
      <c r="DP442" s="409"/>
      <c r="DQ442" s="409"/>
      <c r="DR442" s="409"/>
      <c r="DS442" s="409"/>
      <c r="DT442" s="409"/>
      <c r="DU442" s="409"/>
      <c r="DV442" s="409"/>
      <c r="DW442" s="409"/>
      <c r="DX442" s="409"/>
      <c r="DY442" s="409"/>
      <c r="DZ442" s="409"/>
      <c r="EA442" s="409"/>
      <c r="EB442" s="409"/>
      <c r="EC442" s="409"/>
      <c r="ED442" s="409"/>
      <c r="EE442" s="409"/>
      <c r="EF442" s="409"/>
      <c r="EG442" s="409"/>
      <c r="EH442" s="409"/>
      <c r="EI442" s="409"/>
      <c r="EJ442" s="409"/>
      <c r="EK442" s="409"/>
      <c r="EL442" s="409"/>
      <c r="EM442" s="409"/>
      <c r="EN442" s="409"/>
      <c r="EO442" s="409"/>
      <c r="EP442" s="409"/>
      <c r="EQ442" s="409"/>
      <c r="ER442" s="409"/>
      <c r="ES442" s="409"/>
      <c r="ET442" s="409"/>
      <c r="EU442" s="409"/>
      <c r="EV442" s="409"/>
      <c r="EW442" s="409"/>
      <c r="EX442" s="409"/>
      <c r="EY442" s="409"/>
      <c r="EZ442" s="409"/>
      <c r="FA442" s="409"/>
      <c r="FB442" s="409"/>
      <c r="FC442" s="409"/>
      <c r="FD442" s="409"/>
      <c r="FE442" s="409"/>
      <c r="FF442" s="409"/>
      <c r="FG442" s="409"/>
      <c r="FH442" s="409"/>
      <c r="FI442" s="409"/>
      <c r="FJ442" s="409"/>
      <c r="FK442" s="409"/>
      <c r="FL442" s="409"/>
      <c r="FM442" s="409"/>
      <c r="FN442" s="409"/>
      <c r="FO442" s="409"/>
      <c r="FP442" s="409"/>
      <c r="FQ442" s="409"/>
      <c r="FR442" s="409"/>
      <c r="FS442" s="409"/>
      <c r="FT442" s="409"/>
      <c r="FU442" s="409"/>
      <c r="FV442" s="409"/>
      <c r="FW442" s="409"/>
      <c r="FX442" s="409"/>
      <c r="FY442" s="409"/>
      <c r="FZ442" s="409"/>
      <c r="GA442" s="409"/>
      <c r="GB442" s="409"/>
      <c r="GC442" s="409"/>
      <c r="GD442" s="409"/>
      <c r="GE442" s="409"/>
      <c r="GF442" s="409"/>
      <c r="GG442" s="409"/>
      <c r="GH442" s="409"/>
      <c r="GI442" s="409"/>
      <c r="GJ442" s="409"/>
      <c r="GK442" s="409"/>
      <c r="GL442" s="409"/>
      <c r="GM442" s="409"/>
      <c r="GN442" s="409"/>
      <c r="GO442" s="409"/>
      <c r="GP442" s="409"/>
      <c r="GQ442" s="409"/>
      <c r="GR442" s="409"/>
      <c r="GS442" s="409"/>
      <c r="GT442" s="409"/>
      <c r="GU442" s="409"/>
      <c r="GV442" s="409"/>
      <c r="GW442" s="409"/>
      <c r="GX442" s="409"/>
      <c r="GY442" s="409"/>
      <c r="GZ442" s="409"/>
      <c r="HA442" s="409"/>
      <c r="HB442" s="409"/>
      <c r="HC442" s="409"/>
      <c r="HD442" s="409"/>
      <c r="HE442" s="409"/>
      <c r="HF442" s="409"/>
      <c r="HG442" s="409"/>
      <c r="HH442" s="409"/>
      <c r="HI442" s="409"/>
      <c r="HJ442" s="409"/>
      <c r="HK442" s="409"/>
      <c r="HL442" s="409"/>
      <c r="HM442" s="409"/>
      <c r="HN442" s="409"/>
      <c r="HO442" s="409"/>
      <c r="HP442" s="409"/>
      <c r="HQ442" s="409"/>
      <c r="HR442" s="409"/>
      <c r="HS442" s="409"/>
      <c r="HT442" s="409"/>
      <c r="HU442" s="409"/>
      <c r="HV442" s="409"/>
      <c r="HW442" s="409"/>
      <c r="HX442" s="409"/>
      <c r="HY442" s="409"/>
      <c r="HZ442" s="409"/>
      <c r="IA442" s="409"/>
      <c r="IB442" s="409"/>
      <c r="IC442" s="409"/>
      <c r="ID442" s="409"/>
      <c r="IE442" s="409"/>
      <c r="IF442" s="409"/>
      <c r="IG442" s="409"/>
      <c r="IH442" s="409"/>
      <c r="II442" s="409"/>
      <c r="IJ442" s="409"/>
      <c r="IK442" s="409"/>
      <c r="IL442" s="409"/>
      <c r="IM442" s="409"/>
      <c r="IN442" s="409"/>
      <c r="IO442" s="409"/>
      <c r="IP442" s="409"/>
      <c r="IQ442" s="409"/>
      <c r="IR442" s="409"/>
      <c r="IS442" s="409"/>
      <c r="IT442" s="409"/>
      <c r="IU442" s="409"/>
      <c r="IV442" s="409"/>
    </row>
    <row r="443" spans="1:256" s="404" customFormat="1" ht="94.5">
      <c r="A443" s="67">
        <v>434</v>
      </c>
      <c r="B443" s="301" t="s">
        <v>6205</v>
      </c>
      <c r="C443" s="506" t="s">
        <v>1577</v>
      </c>
      <c r="D443" s="301" t="s">
        <v>314</v>
      </c>
      <c r="E443" s="301" t="s">
        <v>916</v>
      </c>
      <c r="F443" s="301" t="s">
        <v>921</v>
      </c>
      <c r="G443" s="301" t="s">
        <v>6208</v>
      </c>
      <c r="H443" s="301"/>
      <c r="I443" s="507"/>
      <c r="J443" s="301" t="s">
        <v>6209</v>
      </c>
      <c r="K443" s="301"/>
      <c r="L443" s="301"/>
      <c r="M443" s="405"/>
      <c r="N443" s="409"/>
      <c r="O443" s="409"/>
      <c r="P443" s="409"/>
      <c r="Q443" s="409"/>
      <c r="R443" s="409"/>
      <c r="S443" s="409"/>
      <c r="T443" s="409"/>
      <c r="U443" s="409"/>
      <c r="V443" s="409"/>
      <c r="W443" s="409"/>
      <c r="X443" s="409"/>
      <c r="Y443" s="409"/>
      <c r="Z443" s="409"/>
      <c r="AA443" s="409"/>
      <c r="AB443" s="409"/>
      <c r="AC443" s="409"/>
      <c r="AD443" s="409"/>
      <c r="AE443" s="409"/>
      <c r="AF443" s="409"/>
      <c r="AG443" s="409"/>
      <c r="AH443" s="409"/>
      <c r="AI443" s="409"/>
      <c r="AJ443" s="409"/>
      <c r="AK443" s="409"/>
      <c r="AL443" s="409"/>
      <c r="AM443" s="409"/>
      <c r="AN443" s="409"/>
      <c r="AO443" s="409"/>
      <c r="AP443" s="409"/>
      <c r="AQ443" s="409"/>
      <c r="AR443" s="409"/>
      <c r="AS443" s="409"/>
      <c r="AT443" s="409"/>
      <c r="AU443" s="409"/>
      <c r="AV443" s="409"/>
      <c r="AW443" s="409"/>
      <c r="AX443" s="409"/>
      <c r="AY443" s="409"/>
      <c r="AZ443" s="409"/>
      <c r="BA443" s="409"/>
      <c r="BB443" s="409"/>
      <c r="BC443" s="409"/>
      <c r="BD443" s="409"/>
      <c r="BE443" s="409"/>
      <c r="BF443" s="409"/>
      <c r="BG443" s="409"/>
      <c r="BH443" s="409"/>
      <c r="BI443" s="409"/>
      <c r="BJ443" s="409"/>
      <c r="BK443" s="409"/>
      <c r="BL443" s="409"/>
      <c r="BM443" s="409"/>
      <c r="BN443" s="409"/>
      <c r="BO443" s="409"/>
      <c r="BP443" s="409"/>
      <c r="BQ443" s="409"/>
      <c r="BR443" s="409"/>
      <c r="BS443" s="409"/>
      <c r="BT443" s="409"/>
      <c r="BU443" s="409"/>
      <c r="BV443" s="409"/>
      <c r="BW443" s="409"/>
      <c r="BX443" s="409"/>
      <c r="BY443" s="409"/>
      <c r="BZ443" s="409"/>
      <c r="CA443" s="409"/>
      <c r="CB443" s="409"/>
      <c r="CC443" s="409"/>
      <c r="CD443" s="409"/>
      <c r="CE443" s="409"/>
      <c r="CF443" s="409"/>
      <c r="CG443" s="409"/>
      <c r="CH443" s="409"/>
      <c r="CI443" s="409"/>
      <c r="CJ443" s="409"/>
      <c r="CK443" s="409"/>
      <c r="CL443" s="409"/>
      <c r="CM443" s="409"/>
      <c r="CN443" s="409"/>
      <c r="CO443" s="409"/>
      <c r="CP443" s="409"/>
      <c r="CQ443" s="409"/>
      <c r="CR443" s="409"/>
      <c r="CS443" s="409"/>
      <c r="CT443" s="409"/>
      <c r="CU443" s="409"/>
      <c r="CV443" s="409"/>
      <c r="CW443" s="409"/>
      <c r="CX443" s="409"/>
      <c r="CY443" s="409"/>
      <c r="CZ443" s="409"/>
      <c r="DA443" s="409"/>
      <c r="DB443" s="409"/>
      <c r="DC443" s="409"/>
      <c r="DD443" s="409"/>
      <c r="DE443" s="409"/>
      <c r="DF443" s="409"/>
      <c r="DG443" s="409"/>
      <c r="DH443" s="409"/>
      <c r="DI443" s="409"/>
      <c r="DJ443" s="409"/>
      <c r="DK443" s="409"/>
      <c r="DL443" s="409"/>
      <c r="DM443" s="409"/>
      <c r="DN443" s="409"/>
      <c r="DO443" s="409"/>
      <c r="DP443" s="409"/>
      <c r="DQ443" s="409"/>
      <c r="DR443" s="409"/>
      <c r="DS443" s="409"/>
      <c r="DT443" s="409"/>
      <c r="DU443" s="409"/>
      <c r="DV443" s="409"/>
      <c r="DW443" s="409"/>
      <c r="DX443" s="409"/>
      <c r="DY443" s="409"/>
      <c r="DZ443" s="409"/>
      <c r="EA443" s="409"/>
      <c r="EB443" s="409"/>
      <c r="EC443" s="409"/>
      <c r="ED443" s="409"/>
      <c r="EE443" s="409"/>
      <c r="EF443" s="409"/>
      <c r="EG443" s="409"/>
      <c r="EH443" s="409"/>
      <c r="EI443" s="409"/>
      <c r="EJ443" s="409"/>
      <c r="EK443" s="409"/>
      <c r="EL443" s="409"/>
      <c r="EM443" s="409"/>
      <c r="EN443" s="409"/>
      <c r="EO443" s="409"/>
      <c r="EP443" s="409"/>
      <c r="EQ443" s="409"/>
      <c r="ER443" s="409"/>
      <c r="ES443" s="409"/>
      <c r="ET443" s="409"/>
      <c r="EU443" s="409"/>
      <c r="EV443" s="409"/>
      <c r="EW443" s="409"/>
      <c r="EX443" s="409"/>
      <c r="EY443" s="409"/>
      <c r="EZ443" s="409"/>
      <c r="FA443" s="409"/>
      <c r="FB443" s="409"/>
      <c r="FC443" s="409"/>
      <c r="FD443" s="409"/>
      <c r="FE443" s="409"/>
      <c r="FF443" s="409"/>
      <c r="FG443" s="409"/>
      <c r="FH443" s="409"/>
      <c r="FI443" s="409"/>
      <c r="FJ443" s="409"/>
      <c r="FK443" s="409"/>
      <c r="FL443" s="409"/>
      <c r="FM443" s="409"/>
      <c r="FN443" s="409"/>
      <c r="FO443" s="409"/>
      <c r="FP443" s="409"/>
      <c r="FQ443" s="409"/>
      <c r="FR443" s="409"/>
      <c r="FS443" s="409"/>
      <c r="FT443" s="409"/>
      <c r="FU443" s="409"/>
      <c r="FV443" s="409"/>
      <c r="FW443" s="409"/>
      <c r="FX443" s="409"/>
      <c r="FY443" s="409"/>
      <c r="FZ443" s="409"/>
      <c r="GA443" s="409"/>
      <c r="GB443" s="409"/>
      <c r="GC443" s="409"/>
      <c r="GD443" s="409"/>
      <c r="GE443" s="409"/>
      <c r="GF443" s="409"/>
      <c r="GG443" s="409"/>
      <c r="GH443" s="409"/>
      <c r="GI443" s="409"/>
      <c r="GJ443" s="409"/>
      <c r="GK443" s="409"/>
      <c r="GL443" s="409"/>
      <c r="GM443" s="409"/>
      <c r="GN443" s="409"/>
      <c r="GO443" s="409"/>
      <c r="GP443" s="409"/>
      <c r="GQ443" s="409"/>
      <c r="GR443" s="409"/>
      <c r="GS443" s="409"/>
      <c r="GT443" s="409"/>
      <c r="GU443" s="409"/>
      <c r="GV443" s="409"/>
      <c r="GW443" s="409"/>
      <c r="GX443" s="409"/>
      <c r="GY443" s="409"/>
      <c r="GZ443" s="409"/>
      <c r="HA443" s="409"/>
      <c r="HB443" s="409"/>
      <c r="HC443" s="409"/>
      <c r="HD443" s="409"/>
      <c r="HE443" s="409"/>
      <c r="HF443" s="409"/>
      <c r="HG443" s="409"/>
      <c r="HH443" s="409"/>
      <c r="HI443" s="409"/>
      <c r="HJ443" s="409"/>
      <c r="HK443" s="409"/>
      <c r="HL443" s="409"/>
      <c r="HM443" s="409"/>
      <c r="HN443" s="409"/>
      <c r="HO443" s="409"/>
      <c r="HP443" s="409"/>
      <c r="HQ443" s="409"/>
      <c r="HR443" s="409"/>
      <c r="HS443" s="409"/>
      <c r="HT443" s="409"/>
      <c r="HU443" s="409"/>
      <c r="HV443" s="409"/>
      <c r="HW443" s="409"/>
      <c r="HX443" s="409"/>
      <c r="HY443" s="409"/>
      <c r="HZ443" s="409"/>
      <c r="IA443" s="409"/>
      <c r="IB443" s="409"/>
      <c r="IC443" s="409"/>
      <c r="ID443" s="409"/>
      <c r="IE443" s="409"/>
      <c r="IF443" s="409"/>
      <c r="IG443" s="409"/>
      <c r="IH443" s="409"/>
      <c r="II443" s="409"/>
      <c r="IJ443" s="409"/>
      <c r="IK443" s="409"/>
      <c r="IL443" s="409"/>
      <c r="IM443" s="409"/>
      <c r="IN443" s="409"/>
      <c r="IO443" s="409"/>
      <c r="IP443" s="409"/>
      <c r="IQ443" s="409"/>
      <c r="IR443" s="409"/>
      <c r="IS443" s="409"/>
      <c r="IT443" s="409"/>
      <c r="IU443" s="409"/>
      <c r="IV443" s="409"/>
    </row>
    <row r="444" spans="1:256" s="404" customFormat="1" ht="94.5">
      <c r="A444" s="67">
        <v>435</v>
      </c>
      <c r="B444" s="301" t="s">
        <v>6205</v>
      </c>
      <c r="C444" s="506" t="s">
        <v>1577</v>
      </c>
      <c r="D444" s="301" t="s">
        <v>314</v>
      </c>
      <c r="E444" s="301" t="s">
        <v>917</v>
      </c>
      <c r="F444" s="301" t="s">
        <v>922</v>
      </c>
      <c r="G444" s="301" t="s">
        <v>6210</v>
      </c>
      <c r="H444" s="339"/>
      <c r="I444" s="508"/>
      <c r="J444" s="301" t="s">
        <v>6211</v>
      </c>
      <c r="K444" s="301"/>
      <c r="L444" s="301"/>
      <c r="M444" s="405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09"/>
      <c r="Z444" s="409"/>
      <c r="AA444" s="409"/>
      <c r="AB444" s="409"/>
      <c r="AC444" s="409"/>
      <c r="AD444" s="409"/>
      <c r="AE444" s="409"/>
      <c r="AF444" s="409"/>
      <c r="AG444" s="409"/>
      <c r="AH444" s="409"/>
      <c r="AI444" s="409"/>
      <c r="AJ444" s="409"/>
      <c r="AK444" s="409"/>
      <c r="AL444" s="409"/>
      <c r="AM444" s="409"/>
      <c r="AN444" s="409"/>
      <c r="AO444" s="409"/>
      <c r="AP444" s="409"/>
      <c r="AQ444" s="409"/>
      <c r="AR444" s="409"/>
      <c r="AS444" s="409"/>
      <c r="AT444" s="409"/>
      <c r="AU444" s="409"/>
      <c r="AV444" s="409"/>
      <c r="AW444" s="409"/>
      <c r="AX444" s="409"/>
      <c r="AY444" s="409"/>
      <c r="AZ444" s="409"/>
      <c r="BA444" s="409"/>
      <c r="BB444" s="409"/>
      <c r="BC444" s="409"/>
      <c r="BD444" s="409"/>
      <c r="BE444" s="409"/>
      <c r="BF444" s="409"/>
      <c r="BG444" s="409"/>
      <c r="BH444" s="409"/>
      <c r="BI444" s="409"/>
      <c r="BJ444" s="409"/>
      <c r="BK444" s="409"/>
      <c r="BL444" s="409"/>
      <c r="BM444" s="409"/>
      <c r="BN444" s="409"/>
      <c r="BO444" s="409"/>
      <c r="BP444" s="409"/>
      <c r="BQ444" s="409"/>
      <c r="BR444" s="409"/>
      <c r="BS444" s="409"/>
      <c r="BT444" s="409"/>
      <c r="BU444" s="409"/>
      <c r="BV444" s="409"/>
      <c r="BW444" s="409"/>
      <c r="BX444" s="409"/>
      <c r="BY444" s="409"/>
      <c r="BZ444" s="409"/>
      <c r="CA444" s="409"/>
      <c r="CB444" s="409"/>
      <c r="CC444" s="409"/>
      <c r="CD444" s="409"/>
      <c r="CE444" s="409"/>
      <c r="CF444" s="409"/>
      <c r="CG444" s="409"/>
      <c r="CH444" s="409"/>
      <c r="CI444" s="409"/>
      <c r="CJ444" s="409"/>
      <c r="CK444" s="409"/>
      <c r="CL444" s="409"/>
      <c r="CM444" s="409"/>
      <c r="CN444" s="409"/>
      <c r="CO444" s="409"/>
      <c r="CP444" s="409"/>
      <c r="CQ444" s="409"/>
      <c r="CR444" s="409"/>
      <c r="CS444" s="409"/>
      <c r="CT444" s="409"/>
      <c r="CU444" s="409"/>
      <c r="CV444" s="409"/>
      <c r="CW444" s="409"/>
      <c r="CX444" s="409"/>
      <c r="CY444" s="409"/>
      <c r="CZ444" s="409"/>
      <c r="DA444" s="409"/>
      <c r="DB444" s="409"/>
      <c r="DC444" s="409"/>
      <c r="DD444" s="409"/>
      <c r="DE444" s="409"/>
      <c r="DF444" s="409"/>
      <c r="DG444" s="409"/>
      <c r="DH444" s="409"/>
      <c r="DI444" s="409"/>
      <c r="DJ444" s="409"/>
      <c r="DK444" s="409"/>
      <c r="DL444" s="409"/>
      <c r="DM444" s="409"/>
      <c r="DN444" s="409"/>
      <c r="DO444" s="409"/>
      <c r="DP444" s="409"/>
      <c r="DQ444" s="409"/>
      <c r="DR444" s="409"/>
      <c r="DS444" s="409"/>
      <c r="DT444" s="409"/>
      <c r="DU444" s="409"/>
      <c r="DV444" s="409"/>
      <c r="DW444" s="409"/>
      <c r="DX444" s="409"/>
      <c r="DY444" s="409"/>
      <c r="DZ444" s="409"/>
      <c r="EA444" s="409"/>
      <c r="EB444" s="409"/>
      <c r="EC444" s="409"/>
      <c r="ED444" s="409"/>
      <c r="EE444" s="409"/>
      <c r="EF444" s="409"/>
      <c r="EG444" s="409"/>
      <c r="EH444" s="409"/>
      <c r="EI444" s="409"/>
      <c r="EJ444" s="409"/>
      <c r="EK444" s="409"/>
      <c r="EL444" s="409"/>
      <c r="EM444" s="409"/>
      <c r="EN444" s="409"/>
      <c r="EO444" s="409"/>
      <c r="EP444" s="409"/>
      <c r="EQ444" s="409"/>
      <c r="ER444" s="409"/>
      <c r="ES444" s="409"/>
      <c r="ET444" s="409"/>
      <c r="EU444" s="409"/>
      <c r="EV444" s="409"/>
      <c r="EW444" s="409"/>
      <c r="EX444" s="409"/>
      <c r="EY444" s="409"/>
      <c r="EZ444" s="409"/>
      <c r="FA444" s="409"/>
      <c r="FB444" s="409"/>
      <c r="FC444" s="409"/>
      <c r="FD444" s="409"/>
      <c r="FE444" s="409"/>
      <c r="FF444" s="409"/>
      <c r="FG444" s="409"/>
      <c r="FH444" s="409"/>
      <c r="FI444" s="409"/>
      <c r="FJ444" s="409"/>
      <c r="FK444" s="409"/>
      <c r="FL444" s="409"/>
      <c r="FM444" s="409"/>
      <c r="FN444" s="409"/>
      <c r="FO444" s="409"/>
      <c r="FP444" s="409"/>
      <c r="FQ444" s="409"/>
      <c r="FR444" s="409"/>
      <c r="FS444" s="409"/>
      <c r="FT444" s="409"/>
      <c r="FU444" s="409"/>
      <c r="FV444" s="409"/>
      <c r="FW444" s="409"/>
      <c r="FX444" s="409"/>
      <c r="FY444" s="409"/>
      <c r="FZ444" s="409"/>
      <c r="GA444" s="409"/>
      <c r="GB444" s="409"/>
      <c r="GC444" s="409"/>
      <c r="GD444" s="409"/>
      <c r="GE444" s="409"/>
      <c r="GF444" s="409"/>
      <c r="GG444" s="409"/>
      <c r="GH444" s="409"/>
      <c r="GI444" s="409"/>
      <c r="GJ444" s="409"/>
      <c r="GK444" s="409"/>
      <c r="GL444" s="409"/>
      <c r="GM444" s="409"/>
      <c r="GN444" s="409"/>
      <c r="GO444" s="409"/>
      <c r="GP444" s="409"/>
      <c r="GQ444" s="409"/>
      <c r="GR444" s="409"/>
      <c r="GS444" s="409"/>
      <c r="GT444" s="409"/>
      <c r="GU444" s="409"/>
      <c r="GV444" s="409"/>
      <c r="GW444" s="409"/>
      <c r="GX444" s="409"/>
      <c r="GY444" s="409"/>
      <c r="GZ444" s="409"/>
      <c r="HA444" s="409"/>
      <c r="HB444" s="409"/>
      <c r="HC444" s="409"/>
      <c r="HD444" s="409"/>
      <c r="HE444" s="409"/>
      <c r="HF444" s="409"/>
      <c r="HG444" s="409"/>
      <c r="HH444" s="409"/>
      <c r="HI444" s="409"/>
      <c r="HJ444" s="409"/>
      <c r="HK444" s="409"/>
      <c r="HL444" s="409"/>
      <c r="HM444" s="409"/>
      <c r="HN444" s="409"/>
      <c r="HO444" s="409"/>
      <c r="HP444" s="409"/>
      <c r="HQ444" s="409"/>
      <c r="HR444" s="409"/>
      <c r="HS444" s="409"/>
      <c r="HT444" s="409"/>
      <c r="HU444" s="409"/>
      <c r="HV444" s="409"/>
      <c r="HW444" s="409"/>
      <c r="HX444" s="409"/>
      <c r="HY444" s="409"/>
      <c r="HZ444" s="409"/>
      <c r="IA444" s="409"/>
      <c r="IB444" s="409"/>
      <c r="IC444" s="409"/>
      <c r="ID444" s="409"/>
      <c r="IE444" s="409"/>
      <c r="IF444" s="409"/>
      <c r="IG444" s="409"/>
      <c r="IH444" s="409"/>
      <c r="II444" s="409"/>
      <c r="IJ444" s="409"/>
      <c r="IK444" s="409"/>
      <c r="IL444" s="409"/>
      <c r="IM444" s="409"/>
      <c r="IN444" s="409"/>
      <c r="IO444" s="409"/>
      <c r="IP444" s="409"/>
      <c r="IQ444" s="409"/>
      <c r="IR444" s="409"/>
      <c r="IS444" s="409"/>
      <c r="IT444" s="409"/>
      <c r="IU444" s="409"/>
      <c r="IV444" s="409"/>
    </row>
    <row r="445" spans="1:256" s="404" customFormat="1" ht="94.5">
      <c r="A445" s="65">
        <v>436</v>
      </c>
      <c r="B445" s="301" t="s">
        <v>6204</v>
      </c>
      <c r="C445" s="506" t="s">
        <v>1577</v>
      </c>
      <c r="D445" s="301" t="s">
        <v>310</v>
      </c>
      <c r="E445" s="301" t="s">
        <v>319</v>
      </c>
      <c r="F445" s="301" t="s">
        <v>477</v>
      </c>
      <c r="G445" s="301" t="s">
        <v>6212</v>
      </c>
      <c r="H445" s="338"/>
      <c r="I445" s="338"/>
      <c r="J445" s="301" t="s">
        <v>6213</v>
      </c>
      <c r="K445" s="301"/>
      <c r="L445" s="337"/>
      <c r="M445" s="405"/>
      <c r="N445" s="409"/>
      <c r="O445" s="409"/>
      <c r="P445" s="409"/>
      <c r="Q445" s="409"/>
      <c r="R445" s="409"/>
      <c r="S445" s="409"/>
      <c r="T445" s="409"/>
      <c r="U445" s="409"/>
      <c r="V445" s="409"/>
      <c r="W445" s="409"/>
      <c r="X445" s="409"/>
      <c r="Y445" s="409"/>
      <c r="Z445" s="409"/>
      <c r="AA445" s="409"/>
      <c r="AB445" s="409"/>
      <c r="AC445" s="409"/>
      <c r="AD445" s="409"/>
      <c r="AE445" s="409"/>
      <c r="AF445" s="409"/>
      <c r="AG445" s="409"/>
      <c r="AH445" s="409"/>
      <c r="AI445" s="409"/>
      <c r="AJ445" s="409"/>
      <c r="AK445" s="409"/>
      <c r="AL445" s="409"/>
      <c r="AM445" s="409"/>
      <c r="AN445" s="409"/>
      <c r="AO445" s="409"/>
      <c r="AP445" s="409"/>
      <c r="AQ445" s="409"/>
      <c r="AR445" s="409"/>
      <c r="AS445" s="409"/>
      <c r="AT445" s="409"/>
      <c r="AU445" s="409"/>
      <c r="AV445" s="409"/>
      <c r="AW445" s="409"/>
      <c r="AX445" s="409"/>
      <c r="AY445" s="409"/>
      <c r="AZ445" s="409"/>
      <c r="BA445" s="409"/>
      <c r="BB445" s="409"/>
      <c r="BC445" s="409"/>
      <c r="BD445" s="409"/>
      <c r="BE445" s="409"/>
      <c r="BF445" s="409"/>
      <c r="BG445" s="409"/>
      <c r="BH445" s="409"/>
      <c r="BI445" s="409"/>
      <c r="BJ445" s="409"/>
      <c r="BK445" s="409"/>
      <c r="BL445" s="409"/>
      <c r="BM445" s="409"/>
      <c r="BN445" s="409"/>
      <c r="BO445" s="409"/>
      <c r="BP445" s="409"/>
      <c r="BQ445" s="409"/>
      <c r="BR445" s="409"/>
      <c r="BS445" s="409"/>
      <c r="BT445" s="409"/>
      <c r="BU445" s="409"/>
      <c r="BV445" s="409"/>
      <c r="BW445" s="409"/>
      <c r="BX445" s="409"/>
      <c r="BY445" s="409"/>
      <c r="BZ445" s="409"/>
      <c r="CA445" s="409"/>
      <c r="CB445" s="409"/>
      <c r="CC445" s="409"/>
      <c r="CD445" s="409"/>
      <c r="CE445" s="409"/>
      <c r="CF445" s="409"/>
      <c r="CG445" s="409"/>
      <c r="CH445" s="409"/>
      <c r="CI445" s="409"/>
      <c r="CJ445" s="409"/>
      <c r="CK445" s="409"/>
      <c r="CL445" s="409"/>
      <c r="CM445" s="409"/>
      <c r="CN445" s="409"/>
      <c r="CO445" s="409"/>
      <c r="CP445" s="409"/>
      <c r="CQ445" s="409"/>
      <c r="CR445" s="409"/>
      <c r="CS445" s="409"/>
      <c r="CT445" s="409"/>
      <c r="CU445" s="409"/>
      <c r="CV445" s="409"/>
      <c r="CW445" s="409"/>
      <c r="CX445" s="409"/>
      <c r="CY445" s="409"/>
      <c r="CZ445" s="409"/>
      <c r="DA445" s="409"/>
      <c r="DB445" s="409"/>
      <c r="DC445" s="409"/>
      <c r="DD445" s="409"/>
      <c r="DE445" s="409"/>
      <c r="DF445" s="409"/>
      <c r="DG445" s="409"/>
      <c r="DH445" s="409"/>
      <c r="DI445" s="409"/>
      <c r="DJ445" s="409"/>
      <c r="DK445" s="409"/>
      <c r="DL445" s="409"/>
      <c r="DM445" s="409"/>
      <c r="DN445" s="409"/>
      <c r="DO445" s="409"/>
      <c r="DP445" s="409"/>
      <c r="DQ445" s="409"/>
      <c r="DR445" s="409"/>
      <c r="DS445" s="409"/>
      <c r="DT445" s="409"/>
      <c r="DU445" s="409"/>
      <c r="DV445" s="409"/>
      <c r="DW445" s="409"/>
      <c r="DX445" s="409"/>
      <c r="DY445" s="409"/>
      <c r="DZ445" s="409"/>
      <c r="EA445" s="409"/>
      <c r="EB445" s="409"/>
      <c r="EC445" s="409"/>
      <c r="ED445" s="409"/>
      <c r="EE445" s="409"/>
      <c r="EF445" s="409"/>
      <c r="EG445" s="409"/>
      <c r="EH445" s="409"/>
      <c r="EI445" s="409"/>
      <c r="EJ445" s="409"/>
      <c r="EK445" s="409"/>
      <c r="EL445" s="409"/>
      <c r="EM445" s="409"/>
      <c r="EN445" s="409"/>
      <c r="EO445" s="409"/>
      <c r="EP445" s="409"/>
      <c r="EQ445" s="409"/>
      <c r="ER445" s="409"/>
      <c r="ES445" s="409"/>
      <c r="ET445" s="409"/>
      <c r="EU445" s="409"/>
      <c r="EV445" s="409"/>
      <c r="EW445" s="409"/>
      <c r="EX445" s="409"/>
      <c r="EY445" s="409"/>
      <c r="EZ445" s="409"/>
      <c r="FA445" s="409"/>
      <c r="FB445" s="409"/>
      <c r="FC445" s="409"/>
      <c r="FD445" s="409"/>
      <c r="FE445" s="409"/>
      <c r="FF445" s="409"/>
      <c r="FG445" s="409"/>
      <c r="FH445" s="409"/>
      <c r="FI445" s="409"/>
      <c r="FJ445" s="409"/>
      <c r="FK445" s="409"/>
      <c r="FL445" s="409"/>
      <c r="FM445" s="409"/>
      <c r="FN445" s="409"/>
      <c r="FO445" s="409"/>
      <c r="FP445" s="409"/>
      <c r="FQ445" s="409"/>
      <c r="FR445" s="409"/>
      <c r="FS445" s="409"/>
      <c r="FT445" s="409"/>
      <c r="FU445" s="409"/>
      <c r="FV445" s="409"/>
      <c r="FW445" s="409"/>
      <c r="FX445" s="409"/>
      <c r="FY445" s="409"/>
      <c r="FZ445" s="409"/>
      <c r="GA445" s="409"/>
      <c r="GB445" s="409"/>
      <c r="GC445" s="409"/>
      <c r="GD445" s="409"/>
      <c r="GE445" s="409"/>
      <c r="GF445" s="409"/>
      <c r="GG445" s="409"/>
      <c r="GH445" s="409"/>
      <c r="GI445" s="409"/>
      <c r="GJ445" s="409"/>
      <c r="GK445" s="409"/>
      <c r="GL445" s="409"/>
      <c r="GM445" s="409"/>
      <c r="GN445" s="409"/>
      <c r="GO445" s="409"/>
      <c r="GP445" s="409"/>
      <c r="GQ445" s="409"/>
      <c r="GR445" s="409"/>
      <c r="GS445" s="409"/>
      <c r="GT445" s="409"/>
      <c r="GU445" s="409"/>
      <c r="GV445" s="409"/>
      <c r="GW445" s="409"/>
      <c r="GX445" s="409"/>
      <c r="GY445" s="409"/>
      <c r="GZ445" s="409"/>
      <c r="HA445" s="409"/>
      <c r="HB445" s="409"/>
      <c r="HC445" s="409"/>
      <c r="HD445" s="409"/>
      <c r="HE445" s="409"/>
      <c r="HF445" s="409"/>
      <c r="HG445" s="409"/>
      <c r="HH445" s="409"/>
      <c r="HI445" s="409"/>
      <c r="HJ445" s="409"/>
      <c r="HK445" s="409"/>
      <c r="HL445" s="409"/>
      <c r="HM445" s="409"/>
      <c r="HN445" s="409"/>
      <c r="HO445" s="409"/>
      <c r="HP445" s="409"/>
      <c r="HQ445" s="409"/>
      <c r="HR445" s="409"/>
      <c r="HS445" s="409"/>
      <c r="HT445" s="409"/>
      <c r="HU445" s="409"/>
      <c r="HV445" s="409"/>
      <c r="HW445" s="409"/>
      <c r="HX445" s="409"/>
      <c r="HY445" s="409"/>
      <c r="HZ445" s="409"/>
      <c r="IA445" s="409"/>
      <c r="IB445" s="409"/>
      <c r="IC445" s="409"/>
      <c r="ID445" s="409"/>
      <c r="IE445" s="409"/>
      <c r="IF445" s="409"/>
      <c r="IG445" s="409"/>
      <c r="IH445" s="409"/>
      <c r="II445" s="409"/>
      <c r="IJ445" s="409"/>
      <c r="IK445" s="409"/>
      <c r="IL445" s="409"/>
      <c r="IM445" s="409"/>
      <c r="IN445" s="409"/>
      <c r="IO445" s="409"/>
      <c r="IP445" s="409"/>
      <c r="IQ445" s="409"/>
      <c r="IR445" s="409"/>
      <c r="IS445" s="409"/>
      <c r="IT445" s="409"/>
      <c r="IU445" s="409"/>
      <c r="IV445" s="409"/>
    </row>
    <row r="446" spans="1:256" s="404" customFormat="1" ht="94.5">
      <c r="A446" s="67">
        <v>437</v>
      </c>
      <c r="B446" s="301" t="s">
        <v>6204</v>
      </c>
      <c r="C446" s="506" t="s">
        <v>1577</v>
      </c>
      <c r="D446" s="301" t="s">
        <v>817</v>
      </c>
      <c r="E446" s="301" t="s">
        <v>918</v>
      </c>
      <c r="F446" s="301" t="s">
        <v>923</v>
      </c>
      <c r="G446" s="301" t="s">
        <v>6214</v>
      </c>
      <c r="H446" s="338"/>
      <c r="I446" s="338"/>
      <c r="J446" s="301" t="s">
        <v>6215</v>
      </c>
      <c r="K446" s="301"/>
      <c r="L446" s="338"/>
      <c r="M446" s="405"/>
      <c r="N446" s="409"/>
      <c r="O446" s="409"/>
      <c r="P446" s="409"/>
      <c r="Q446" s="409"/>
      <c r="R446" s="409"/>
      <c r="S446" s="409"/>
      <c r="T446" s="409"/>
      <c r="U446" s="409"/>
      <c r="V446" s="409"/>
      <c r="W446" s="409"/>
      <c r="X446" s="409"/>
      <c r="Y446" s="409"/>
      <c r="Z446" s="409"/>
      <c r="AA446" s="409"/>
      <c r="AB446" s="409"/>
      <c r="AC446" s="409"/>
      <c r="AD446" s="409"/>
      <c r="AE446" s="409"/>
      <c r="AF446" s="409"/>
      <c r="AG446" s="409"/>
      <c r="AH446" s="409"/>
      <c r="AI446" s="409"/>
      <c r="AJ446" s="409"/>
      <c r="AK446" s="409"/>
      <c r="AL446" s="409"/>
      <c r="AM446" s="409"/>
      <c r="AN446" s="409"/>
      <c r="AO446" s="409"/>
      <c r="AP446" s="409"/>
      <c r="AQ446" s="409"/>
      <c r="AR446" s="409"/>
      <c r="AS446" s="409"/>
      <c r="AT446" s="409"/>
      <c r="AU446" s="409"/>
      <c r="AV446" s="409"/>
      <c r="AW446" s="409"/>
      <c r="AX446" s="409"/>
      <c r="AY446" s="409"/>
      <c r="AZ446" s="409"/>
      <c r="BA446" s="409"/>
      <c r="BB446" s="409"/>
      <c r="BC446" s="409"/>
      <c r="BD446" s="409"/>
      <c r="BE446" s="409"/>
      <c r="BF446" s="409"/>
      <c r="BG446" s="409"/>
      <c r="BH446" s="409"/>
      <c r="BI446" s="409"/>
      <c r="BJ446" s="409"/>
      <c r="BK446" s="409"/>
      <c r="BL446" s="409"/>
      <c r="BM446" s="409"/>
      <c r="BN446" s="409"/>
      <c r="BO446" s="409"/>
      <c r="BP446" s="409"/>
      <c r="BQ446" s="409"/>
      <c r="BR446" s="409"/>
      <c r="BS446" s="409"/>
      <c r="BT446" s="409"/>
      <c r="BU446" s="409"/>
      <c r="BV446" s="409"/>
      <c r="BW446" s="409"/>
      <c r="BX446" s="409"/>
      <c r="BY446" s="409"/>
      <c r="BZ446" s="409"/>
      <c r="CA446" s="409"/>
      <c r="CB446" s="409"/>
      <c r="CC446" s="409"/>
      <c r="CD446" s="409"/>
      <c r="CE446" s="409"/>
      <c r="CF446" s="409"/>
      <c r="CG446" s="409"/>
      <c r="CH446" s="409"/>
      <c r="CI446" s="409"/>
      <c r="CJ446" s="409"/>
      <c r="CK446" s="409"/>
      <c r="CL446" s="409"/>
      <c r="CM446" s="409"/>
      <c r="CN446" s="409"/>
      <c r="CO446" s="409"/>
      <c r="CP446" s="409"/>
      <c r="CQ446" s="409"/>
      <c r="CR446" s="409"/>
      <c r="CS446" s="409"/>
      <c r="CT446" s="409"/>
      <c r="CU446" s="409"/>
      <c r="CV446" s="409"/>
      <c r="CW446" s="409"/>
      <c r="CX446" s="409"/>
      <c r="CY446" s="409"/>
      <c r="CZ446" s="409"/>
      <c r="DA446" s="409"/>
      <c r="DB446" s="409"/>
      <c r="DC446" s="409"/>
      <c r="DD446" s="409"/>
      <c r="DE446" s="409"/>
      <c r="DF446" s="409"/>
      <c r="DG446" s="409"/>
      <c r="DH446" s="409"/>
      <c r="DI446" s="409"/>
      <c r="DJ446" s="409"/>
      <c r="DK446" s="409"/>
      <c r="DL446" s="409"/>
      <c r="DM446" s="409"/>
      <c r="DN446" s="409"/>
      <c r="DO446" s="409"/>
      <c r="DP446" s="409"/>
      <c r="DQ446" s="409"/>
      <c r="DR446" s="409"/>
      <c r="DS446" s="409"/>
      <c r="DT446" s="409"/>
      <c r="DU446" s="409"/>
      <c r="DV446" s="409"/>
      <c r="DW446" s="409"/>
      <c r="DX446" s="409"/>
      <c r="DY446" s="409"/>
      <c r="DZ446" s="409"/>
      <c r="EA446" s="409"/>
      <c r="EB446" s="409"/>
      <c r="EC446" s="409"/>
      <c r="ED446" s="409"/>
      <c r="EE446" s="409"/>
      <c r="EF446" s="409"/>
      <c r="EG446" s="409"/>
      <c r="EH446" s="409"/>
      <c r="EI446" s="409"/>
      <c r="EJ446" s="409"/>
      <c r="EK446" s="409"/>
      <c r="EL446" s="409"/>
      <c r="EM446" s="409"/>
      <c r="EN446" s="409"/>
      <c r="EO446" s="409"/>
      <c r="EP446" s="409"/>
      <c r="EQ446" s="409"/>
      <c r="ER446" s="409"/>
      <c r="ES446" s="409"/>
      <c r="ET446" s="409"/>
      <c r="EU446" s="409"/>
      <c r="EV446" s="409"/>
      <c r="EW446" s="409"/>
      <c r="EX446" s="409"/>
      <c r="EY446" s="409"/>
      <c r="EZ446" s="409"/>
      <c r="FA446" s="409"/>
      <c r="FB446" s="409"/>
      <c r="FC446" s="409"/>
      <c r="FD446" s="409"/>
      <c r="FE446" s="409"/>
      <c r="FF446" s="409"/>
      <c r="FG446" s="409"/>
      <c r="FH446" s="409"/>
      <c r="FI446" s="409"/>
      <c r="FJ446" s="409"/>
      <c r="FK446" s="409"/>
      <c r="FL446" s="409"/>
      <c r="FM446" s="409"/>
      <c r="FN446" s="409"/>
      <c r="FO446" s="409"/>
      <c r="FP446" s="409"/>
      <c r="FQ446" s="409"/>
      <c r="FR446" s="409"/>
      <c r="FS446" s="409"/>
      <c r="FT446" s="409"/>
      <c r="FU446" s="409"/>
      <c r="FV446" s="409"/>
      <c r="FW446" s="409"/>
      <c r="FX446" s="409"/>
      <c r="FY446" s="409"/>
      <c r="FZ446" s="409"/>
      <c r="GA446" s="409"/>
      <c r="GB446" s="409"/>
      <c r="GC446" s="409"/>
      <c r="GD446" s="409"/>
      <c r="GE446" s="409"/>
      <c r="GF446" s="409"/>
      <c r="GG446" s="409"/>
      <c r="GH446" s="409"/>
      <c r="GI446" s="409"/>
      <c r="GJ446" s="409"/>
      <c r="GK446" s="409"/>
      <c r="GL446" s="409"/>
      <c r="GM446" s="409"/>
      <c r="GN446" s="409"/>
      <c r="GO446" s="409"/>
      <c r="GP446" s="409"/>
      <c r="GQ446" s="409"/>
      <c r="GR446" s="409"/>
      <c r="GS446" s="409"/>
      <c r="GT446" s="409"/>
      <c r="GU446" s="409"/>
      <c r="GV446" s="409"/>
      <c r="GW446" s="409"/>
      <c r="GX446" s="409"/>
      <c r="GY446" s="409"/>
      <c r="GZ446" s="409"/>
      <c r="HA446" s="409"/>
      <c r="HB446" s="409"/>
      <c r="HC446" s="409"/>
      <c r="HD446" s="409"/>
      <c r="HE446" s="409"/>
      <c r="HF446" s="409"/>
      <c r="HG446" s="409"/>
      <c r="HH446" s="409"/>
      <c r="HI446" s="409"/>
      <c r="HJ446" s="409"/>
      <c r="HK446" s="409"/>
      <c r="HL446" s="409"/>
      <c r="HM446" s="409"/>
      <c r="HN446" s="409"/>
      <c r="HO446" s="409"/>
      <c r="HP446" s="409"/>
      <c r="HQ446" s="409"/>
      <c r="HR446" s="409"/>
      <c r="HS446" s="409"/>
      <c r="HT446" s="409"/>
      <c r="HU446" s="409"/>
      <c r="HV446" s="409"/>
      <c r="HW446" s="409"/>
      <c r="HX446" s="409"/>
      <c r="HY446" s="409"/>
      <c r="HZ446" s="409"/>
      <c r="IA446" s="409"/>
      <c r="IB446" s="409"/>
      <c r="IC446" s="409"/>
      <c r="ID446" s="409"/>
      <c r="IE446" s="409"/>
      <c r="IF446" s="409"/>
      <c r="IG446" s="409"/>
      <c r="IH446" s="409"/>
      <c r="II446" s="409"/>
      <c r="IJ446" s="409"/>
      <c r="IK446" s="409"/>
      <c r="IL446" s="409"/>
      <c r="IM446" s="409"/>
      <c r="IN446" s="409"/>
      <c r="IO446" s="409"/>
      <c r="IP446" s="409"/>
      <c r="IQ446" s="409"/>
      <c r="IR446" s="409"/>
      <c r="IS446" s="409"/>
      <c r="IT446" s="409"/>
      <c r="IU446" s="409"/>
      <c r="IV446" s="409"/>
    </row>
    <row r="447" spans="1:256" s="404" customFormat="1" ht="94.5">
      <c r="A447" s="65">
        <v>438</v>
      </c>
      <c r="B447" s="301" t="s">
        <v>6216</v>
      </c>
      <c r="C447" s="506" t="s">
        <v>1577</v>
      </c>
      <c r="D447" s="301" t="s">
        <v>1607</v>
      </c>
      <c r="E447" s="301" t="s">
        <v>919</v>
      </c>
      <c r="F447" s="301" t="s">
        <v>355</v>
      </c>
      <c r="G447" s="301" t="s">
        <v>6217</v>
      </c>
      <c r="H447" s="338"/>
      <c r="I447" s="338"/>
      <c r="J447" s="301" t="s">
        <v>6218</v>
      </c>
      <c r="K447" s="301"/>
      <c r="L447" s="338"/>
      <c r="M447" s="405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09"/>
      <c r="Z447" s="409"/>
      <c r="AA447" s="409"/>
      <c r="AB447" s="409"/>
      <c r="AC447" s="409"/>
      <c r="AD447" s="409"/>
      <c r="AE447" s="409"/>
      <c r="AF447" s="409"/>
      <c r="AG447" s="409"/>
      <c r="AH447" s="409"/>
      <c r="AI447" s="409"/>
      <c r="AJ447" s="409"/>
      <c r="AK447" s="409"/>
      <c r="AL447" s="409"/>
      <c r="AM447" s="409"/>
      <c r="AN447" s="409"/>
      <c r="AO447" s="409"/>
      <c r="AP447" s="409"/>
      <c r="AQ447" s="409"/>
      <c r="AR447" s="409"/>
      <c r="AS447" s="409"/>
      <c r="AT447" s="409"/>
      <c r="AU447" s="409"/>
      <c r="AV447" s="409"/>
      <c r="AW447" s="409"/>
      <c r="AX447" s="409"/>
      <c r="AY447" s="409"/>
      <c r="AZ447" s="409"/>
      <c r="BA447" s="409"/>
      <c r="BB447" s="409"/>
      <c r="BC447" s="409"/>
      <c r="BD447" s="409"/>
      <c r="BE447" s="409"/>
      <c r="BF447" s="409"/>
      <c r="BG447" s="409"/>
      <c r="BH447" s="409"/>
      <c r="BI447" s="409"/>
      <c r="BJ447" s="409"/>
      <c r="BK447" s="409"/>
      <c r="BL447" s="409"/>
      <c r="BM447" s="409"/>
      <c r="BN447" s="409"/>
      <c r="BO447" s="409"/>
      <c r="BP447" s="409"/>
      <c r="BQ447" s="409"/>
      <c r="BR447" s="409"/>
      <c r="BS447" s="409"/>
      <c r="BT447" s="409"/>
      <c r="BU447" s="409"/>
      <c r="BV447" s="409"/>
      <c r="BW447" s="409"/>
      <c r="BX447" s="409"/>
      <c r="BY447" s="409"/>
      <c r="BZ447" s="409"/>
      <c r="CA447" s="409"/>
      <c r="CB447" s="409"/>
      <c r="CC447" s="409"/>
      <c r="CD447" s="409"/>
      <c r="CE447" s="409"/>
      <c r="CF447" s="409"/>
      <c r="CG447" s="409"/>
      <c r="CH447" s="409"/>
      <c r="CI447" s="409"/>
      <c r="CJ447" s="409"/>
      <c r="CK447" s="409"/>
      <c r="CL447" s="409"/>
      <c r="CM447" s="409"/>
      <c r="CN447" s="409"/>
      <c r="CO447" s="409"/>
      <c r="CP447" s="409"/>
      <c r="CQ447" s="409"/>
      <c r="CR447" s="409"/>
      <c r="CS447" s="409"/>
      <c r="CT447" s="409"/>
      <c r="CU447" s="409"/>
      <c r="CV447" s="409"/>
      <c r="CW447" s="409"/>
      <c r="CX447" s="409"/>
      <c r="CY447" s="409"/>
      <c r="CZ447" s="409"/>
      <c r="DA447" s="409"/>
      <c r="DB447" s="409"/>
      <c r="DC447" s="409"/>
      <c r="DD447" s="409"/>
      <c r="DE447" s="409"/>
      <c r="DF447" s="409"/>
      <c r="DG447" s="409"/>
      <c r="DH447" s="409"/>
      <c r="DI447" s="409"/>
      <c r="DJ447" s="409"/>
      <c r="DK447" s="409"/>
      <c r="DL447" s="409"/>
      <c r="DM447" s="409"/>
      <c r="DN447" s="409"/>
      <c r="DO447" s="409"/>
      <c r="DP447" s="409"/>
      <c r="DQ447" s="409"/>
      <c r="DR447" s="409"/>
      <c r="DS447" s="409"/>
      <c r="DT447" s="409"/>
      <c r="DU447" s="409"/>
      <c r="DV447" s="409"/>
      <c r="DW447" s="409"/>
      <c r="DX447" s="409"/>
      <c r="DY447" s="409"/>
      <c r="DZ447" s="409"/>
      <c r="EA447" s="409"/>
      <c r="EB447" s="409"/>
      <c r="EC447" s="409"/>
      <c r="ED447" s="409"/>
      <c r="EE447" s="409"/>
      <c r="EF447" s="409"/>
      <c r="EG447" s="409"/>
      <c r="EH447" s="409"/>
      <c r="EI447" s="409"/>
      <c r="EJ447" s="409"/>
      <c r="EK447" s="409"/>
      <c r="EL447" s="409"/>
      <c r="EM447" s="409"/>
      <c r="EN447" s="409"/>
      <c r="EO447" s="409"/>
      <c r="EP447" s="409"/>
      <c r="EQ447" s="409"/>
      <c r="ER447" s="409"/>
      <c r="ES447" s="409"/>
      <c r="ET447" s="409"/>
      <c r="EU447" s="409"/>
      <c r="EV447" s="409"/>
      <c r="EW447" s="409"/>
      <c r="EX447" s="409"/>
      <c r="EY447" s="409"/>
      <c r="EZ447" s="409"/>
      <c r="FA447" s="409"/>
      <c r="FB447" s="409"/>
      <c r="FC447" s="409"/>
      <c r="FD447" s="409"/>
      <c r="FE447" s="409"/>
      <c r="FF447" s="409"/>
      <c r="FG447" s="409"/>
      <c r="FH447" s="409"/>
      <c r="FI447" s="409"/>
      <c r="FJ447" s="409"/>
      <c r="FK447" s="409"/>
      <c r="FL447" s="409"/>
      <c r="FM447" s="409"/>
      <c r="FN447" s="409"/>
      <c r="FO447" s="409"/>
      <c r="FP447" s="409"/>
      <c r="FQ447" s="409"/>
      <c r="FR447" s="409"/>
      <c r="FS447" s="409"/>
      <c r="FT447" s="409"/>
      <c r="FU447" s="409"/>
      <c r="FV447" s="409"/>
      <c r="FW447" s="409"/>
      <c r="FX447" s="409"/>
      <c r="FY447" s="409"/>
      <c r="FZ447" s="409"/>
      <c r="GA447" s="409"/>
      <c r="GB447" s="409"/>
      <c r="GC447" s="409"/>
      <c r="GD447" s="409"/>
      <c r="GE447" s="409"/>
      <c r="GF447" s="409"/>
      <c r="GG447" s="409"/>
      <c r="GH447" s="409"/>
      <c r="GI447" s="409"/>
      <c r="GJ447" s="409"/>
      <c r="GK447" s="409"/>
      <c r="GL447" s="409"/>
      <c r="GM447" s="409"/>
      <c r="GN447" s="409"/>
      <c r="GO447" s="409"/>
      <c r="GP447" s="409"/>
      <c r="GQ447" s="409"/>
      <c r="GR447" s="409"/>
      <c r="GS447" s="409"/>
      <c r="GT447" s="409"/>
      <c r="GU447" s="409"/>
      <c r="GV447" s="409"/>
      <c r="GW447" s="409"/>
      <c r="GX447" s="409"/>
      <c r="GY447" s="409"/>
      <c r="GZ447" s="409"/>
      <c r="HA447" s="409"/>
      <c r="HB447" s="409"/>
      <c r="HC447" s="409"/>
      <c r="HD447" s="409"/>
      <c r="HE447" s="409"/>
      <c r="HF447" s="409"/>
      <c r="HG447" s="409"/>
      <c r="HH447" s="409"/>
      <c r="HI447" s="409"/>
      <c r="HJ447" s="409"/>
      <c r="HK447" s="409"/>
      <c r="HL447" s="409"/>
      <c r="HM447" s="409"/>
      <c r="HN447" s="409"/>
      <c r="HO447" s="409"/>
      <c r="HP447" s="409"/>
      <c r="HQ447" s="409"/>
      <c r="HR447" s="409"/>
      <c r="HS447" s="409"/>
      <c r="HT447" s="409"/>
      <c r="HU447" s="409"/>
      <c r="HV447" s="409"/>
      <c r="HW447" s="409"/>
      <c r="HX447" s="409"/>
      <c r="HY447" s="409"/>
      <c r="HZ447" s="409"/>
      <c r="IA447" s="409"/>
      <c r="IB447" s="409"/>
      <c r="IC447" s="409"/>
      <c r="ID447" s="409"/>
      <c r="IE447" s="409"/>
      <c r="IF447" s="409"/>
      <c r="IG447" s="409"/>
      <c r="IH447" s="409"/>
      <c r="II447" s="409"/>
      <c r="IJ447" s="409"/>
      <c r="IK447" s="409"/>
      <c r="IL447" s="409"/>
      <c r="IM447" s="409"/>
      <c r="IN447" s="409"/>
      <c r="IO447" s="409"/>
      <c r="IP447" s="409"/>
      <c r="IQ447" s="409"/>
      <c r="IR447" s="409"/>
      <c r="IS447" s="409"/>
      <c r="IT447" s="409"/>
      <c r="IU447" s="409"/>
      <c r="IV447" s="409"/>
    </row>
    <row r="448" spans="1:256" s="404" customFormat="1" ht="121.5">
      <c r="A448" s="67">
        <v>439</v>
      </c>
      <c r="B448" s="301" t="s">
        <v>6200</v>
      </c>
      <c r="C448" s="506" t="s">
        <v>1577</v>
      </c>
      <c r="D448" s="301" t="s">
        <v>1586</v>
      </c>
      <c r="E448" s="301" t="s">
        <v>6219</v>
      </c>
      <c r="F448" s="301" t="s">
        <v>1615</v>
      </c>
      <c r="G448" s="301" t="s">
        <v>6220</v>
      </c>
      <c r="H448" s="338"/>
      <c r="I448" s="338"/>
      <c r="J448" s="301"/>
      <c r="K448" s="301" t="s">
        <v>6221</v>
      </c>
      <c r="L448" s="338"/>
      <c r="M448" s="405"/>
      <c r="N448" s="409"/>
      <c r="O448" s="409"/>
      <c r="P448" s="409"/>
      <c r="Q448" s="409"/>
      <c r="R448" s="409"/>
      <c r="S448" s="409"/>
      <c r="T448" s="409"/>
      <c r="U448" s="409"/>
      <c r="V448" s="409"/>
      <c r="W448" s="409"/>
      <c r="X448" s="409"/>
      <c r="Y448" s="409"/>
      <c r="Z448" s="409"/>
      <c r="AA448" s="409"/>
      <c r="AB448" s="409"/>
      <c r="AC448" s="409"/>
      <c r="AD448" s="409"/>
      <c r="AE448" s="409"/>
      <c r="AF448" s="409"/>
      <c r="AG448" s="409"/>
      <c r="AH448" s="409"/>
      <c r="AI448" s="409"/>
      <c r="AJ448" s="409"/>
      <c r="AK448" s="409"/>
      <c r="AL448" s="409"/>
      <c r="AM448" s="409"/>
      <c r="AN448" s="409"/>
      <c r="AO448" s="409"/>
      <c r="AP448" s="409"/>
      <c r="AQ448" s="409"/>
      <c r="AR448" s="409"/>
      <c r="AS448" s="409"/>
      <c r="AT448" s="409"/>
      <c r="AU448" s="409"/>
      <c r="AV448" s="409"/>
      <c r="AW448" s="409"/>
      <c r="AX448" s="409"/>
      <c r="AY448" s="409"/>
      <c r="AZ448" s="409"/>
      <c r="BA448" s="409"/>
      <c r="BB448" s="409"/>
      <c r="BC448" s="409"/>
      <c r="BD448" s="409"/>
      <c r="BE448" s="409"/>
      <c r="BF448" s="409"/>
      <c r="BG448" s="409"/>
      <c r="BH448" s="409"/>
      <c r="BI448" s="409"/>
      <c r="BJ448" s="409"/>
      <c r="BK448" s="409"/>
      <c r="BL448" s="409"/>
      <c r="BM448" s="409"/>
      <c r="BN448" s="409"/>
      <c r="BO448" s="409"/>
      <c r="BP448" s="409"/>
      <c r="BQ448" s="409"/>
      <c r="BR448" s="409"/>
      <c r="BS448" s="409"/>
      <c r="BT448" s="409"/>
      <c r="BU448" s="409"/>
      <c r="BV448" s="409"/>
      <c r="BW448" s="409"/>
      <c r="BX448" s="409"/>
      <c r="BY448" s="409"/>
      <c r="BZ448" s="409"/>
      <c r="CA448" s="409"/>
      <c r="CB448" s="409"/>
      <c r="CC448" s="409"/>
      <c r="CD448" s="409"/>
      <c r="CE448" s="409"/>
      <c r="CF448" s="409"/>
      <c r="CG448" s="409"/>
      <c r="CH448" s="409"/>
      <c r="CI448" s="409"/>
      <c r="CJ448" s="409"/>
      <c r="CK448" s="409"/>
      <c r="CL448" s="409"/>
      <c r="CM448" s="409"/>
      <c r="CN448" s="409"/>
      <c r="CO448" s="409"/>
      <c r="CP448" s="409"/>
      <c r="CQ448" s="409"/>
      <c r="CR448" s="409"/>
      <c r="CS448" s="409"/>
      <c r="CT448" s="409"/>
      <c r="CU448" s="409"/>
      <c r="CV448" s="409"/>
      <c r="CW448" s="409"/>
      <c r="CX448" s="409"/>
      <c r="CY448" s="409"/>
      <c r="CZ448" s="409"/>
      <c r="DA448" s="409"/>
      <c r="DB448" s="409"/>
      <c r="DC448" s="409"/>
      <c r="DD448" s="409"/>
      <c r="DE448" s="409"/>
      <c r="DF448" s="409"/>
      <c r="DG448" s="409"/>
      <c r="DH448" s="409"/>
      <c r="DI448" s="409"/>
      <c r="DJ448" s="409"/>
      <c r="DK448" s="409"/>
      <c r="DL448" s="409"/>
      <c r="DM448" s="409"/>
      <c r="DN448" s="409"/>
      <c r="DO448" s="409"/>
      <c r="DP448" s="409"/>
      <c r="DQ448" s="409"/>
      <c r="DR448" s="409"/>
      <c r="DS448" s="409"/>
      <c r="DT448" s="409"/>
      <c r="DU448" s="409"/>
      <c r="DV448" s="409"/>
      <c r="DW448" s="409"/>
      <c r="DX448" s="409"/>
      <c r="DY448" s="409"/>
      <c r="DZ448" s="409"/>
      <c r="EA448" s="409"/>
      <c r="EB448" s="409"/>
      <c r="EC448" s="409"/>
      <c r="ED448" s="409"/>
      <c r="EE448" s="409"/>
      <c r="EF448" s="409"/>
      <c r="EG448" s="409"/>
      <c r="EH448" s="409"/>
      <c r="EI448" s="409"/>
      <c r="EJ448" s="409"/>
      <c r="EK448" s="409"/>
      <c r="EL448" s="409"/>
      <c r="EM448" s="409"/>
      <c r="EN448" s="409"/>
      <c r="EO448" s="409"/>
      <c r="EP448" s="409"/>
      <c r="EQ448" s="409"/>
      <c r="ER448" s="409"/>
      <c r="ES448" s="409"/>
      <c r="ET448" s="409"/>
      <c r="EU448" s="409"/>
      <c r="EV448" s="409"/>
      <c r="EW448" s="409"/>
      <c r="EX448" s="409"/>
      <c r="EY448" s="409"/>
      <c r="EZ448" s="409"/>
      <c r="FA448" s="409"/>
      <c r="FB448" s="409"/>
      <c r="FC448" s="409"/>
      <c r="FD448" s="409"/>
      <c r="FE448" s="409"/>
      <c r="FF448" s="409"/>
      <c r="FG448" s="409"/>
      <c r="FH448" s="409"/>
      <c r="FI448" s="409"/>
      <c r="FJ448" s="409"/>
      <c r="FK448" s="409"/>
      <c r="FL448" s="409"/>
      <c r="FM448" s="409"/>
      <c r="FN448" s="409"/>
      <c r="FO448" s="409"/>
      <c r="FP448" s="409"/>
      <c r="FQ448" s="409"/>
      <c r="FR448" s="409"/>
      <c r="FS448" s="409"/>
      <c r="FT448" s="409"/>
      <c r="FU448" s="409"/>
      <c r="FV448" s="409"/>
      <c r="FW448" s="409"/>
      <c r="FX448" s="409"/>
      <c r="FY448" s="409"/>
      <c r="FZ448" s="409"/>
      <c r="GA448" s="409"/>
      <c r="GB448" s="409"/>
      <c r="GC448" s="409"/>
      <c r="GD448" s="409"/>
      <c r="GE448" s="409"/>
      <c r="GF448" s="409"/>
      <c r="GG448" s="409"/>
      <c r="GH448" s="409"/>
      <c r="GI448" s="409"/>
      <c r="GJ448" s="409"/>
      <c r="GK448" s="409"/>
      <c r="GL448" s="409"/>
      <c r="GM448" s="409"/>
      <c r="GN448" s="409"/>
      <c r="GO448" s="409"/>
      <c r="GP448" s="409"/>
      <c r="GQ448" s="409"/>
      <c r="GR448" s="409"/>
      <c r="GS448" s="409"/>
      <c r="GT448" s="409"/>
      <c r="GU448" s="409"/>
      <c r="GV448" s="409"/>
      <c r="GW448" s="409"/>
      <c r="GX448" s="409"/>
      <c r="GY448" s="409"/>
      <c r="GZ448" s="409"/>
      <c r="HA448" s="409"/>
      <c r="HB448" s="409"/>
      <c r="HC448" s="409"/>
      <c r="HD448" s="409"/>
      <c r="HE448" s="409"/>
      <c r="HF448" s="409"/>
      <c r="HG448" s="409"/>
      <c r="HH448" s="409"/>
      <c r="HI448" s="409"/>
      <c r="HJ448" s="409"/>
      <c r="HK448" s="409"/>
      <c r="HL448" s="409"/>
      <c r="HM448" s="409"/>
      <c r="HN448" s="409"/>
      <c r="HO448" s="409"/>
      <c r="HP448" s="409"/>
      <c r="HQ448" s="409"/>
      <c r="HR448" s="409"/>
      <c r="HS448" s="409"/>
      <c r="HT448" s="409"/>
      <c r="HU448" s="409"/>
      <c r="HV448" s="409"/>
      <c r="HW448" s="409"/>
      <c r="HX448" s="409"/>
      <c r="HY448" s="409"/>
      <c r="HZ448" s="409"/>
      <c r="IA448" s="409"/>
      <c r="IB448" s="409"/>
      <c r="IC448" s="409"/>
      <c r="ID448" s="409"/>
      <c r="IE448" s="409"/>
      <c r="IF448" s="409"/>
      <c r="IG448" s="409"/>
      <c r="IH448" s="409"/>
      <c r="II448" s="409"/>
      <c r="IJ448" s="409"/>
      <c r="IK448" s="409"/>
      <c r="IL448" s="409"/>
      <c r="IM448" s="409"/>
      <c r="IN448" s="409"/>
      <c r="IO448" s="409"/>
      <c r="IP448" s="409"/>
      <c r="IQ448" s="409"/>
      <c r="IR448" s="409"/>
      <c r="IS448" s="409"/>
      <c r="IT448" s="409"/>
      <c r="IU448" s="409"/>
      <c r="IV448" s="409"/>
    </row>
    <row r="449" spans="1:256" s="404" customFormat="1" ht="30">
      <c r="A449" s="67">
        <v>440</v>
      </c>
      <c r="B449" s="338" t="s">
        <v>6216</v>
      </c>
      <c r="C449" s="509" t="s">
        <v>1584</v>
      </c>
      <c r="D449" s="301" t="s">
        <v>1585</v>
      </c>
      <c r="E449" s="301" t="s">
        <v>1616</v>
      </c>
      <c r="F449" s="301" t="s">
        <v>433</v>
      </c>
      <c r="G449" s="301" t="s">
        <v>1617</v>
      </c>
      <c r="H449" s="301" t="s">
        <v>6222</v>
      </c>
      <c r="I449" s="301" t="s">
        <v>311</v>
      </c>
      <c r="J449" s="338"/>
      <c r="K449" s="338"/>
      <c r="L449" s="338"/>
      <c r="M449" s="405"/>
      <c r="N449" s="409"/>
      <c r="O449" s="409"/>
      <c r="P449" s="409"/>
      <c r="Q449" s="409"/>
      <c r="R449" s="409"/>
      <c r="S449" s="409"/>
      <c r="T449" s="409"/>
      <c r="U449" s="409"/>
      <c r="V449" s="409"/>
      <c r="W449" s="409"/>
      <c r="X449" s="409"/>
      <c r="Y449" s="409"/>
      <c r="Z449" s="409"/>
      <c r="AA449" s="409"/>
      <c r="AB449" s="409"/>
      <c r="AC449" s="409"/>
      <c r="AD449" s="409"/>
      <c r="AE449" s="409"/>
      <c r="AF449" s="409"/>
      <c r="AG449" s="409"/>
      <c r="AH449" s="409"/>
      <c r="AI449" s="409"/>
      <c r="AJ449" s="409"/>
      <c r="AK449" s="409"/>
      <c r="AL449" s="409"/>
      <c r="AM449" s="409"/>
      <c r="AN449" s="409"/>
      <c r="AO449" s="409"/>
      <c r="AP449" s="409"/>
      <c r="AQ449" s="409"/>
      <c r="AR449" s="409"/>
      <c r="AS449" s="409"/>
      <c r="AT449" s="409"/>
      <c r="AU449" s="409"/>
      <c r="AV449" s="409"/>
      <c r="AW449" s="409"/>
      <c r="AX449" s="409"/>
      <c r="AY449" s="409"/>
      <c r="AZ449" s="409"/>
      <c r="BA449" s="409"/>
      <c r="BB449" s="409"/>
      <c r="BC449" s="409"/>
      <c r="BD449" s="409"/>
      <c r="BE449" s="409"/>
      <c r="BF449" s="409"/>
      <c r="BG449" s="409"/>
      <c r="BH449" s="409"/>
      <c r="BI449" s="409"/>
      <c r="BJ449" s="409"/>
      <c r="BK449" s="409"/>
      <c r="BL449" s="409"/>
      <c r="BM449" s="409"/>
      <c r="BN449" s="409"/>
      <c r="BO449" s="409"/>
      <c r="BP449" s="409"/>
      <c r="BQ449" s="409"/>
      <c r="BR449" s="409"/>
      <c r="BS449" s="409"/>
      <c r="BT449" s="409"/>
      <c r="BU449" s="409"/>
      <c r="BV449" s="409"/>
      <c r="BW449" s="409"/>
      <c r="BX449" s="409"/>
      <c r="BY449" s="409"/>
      <c r="BZ449" s="409"/>
      <c r="CA449" s="409"/>
      <c r="CB449" s="409"/>
      <c r="CC449" s="409"/>
      <c r="CD449" s="409"/>
      <c r="CE449" s="409"/>
      <c r="CF449" s="409"/>
      <c r="CG449" s="409"/>
      <c r="CH449" s="409"/>
      <c r="CI449" s="409"/>
      <c r="CJ449" s="409"/>
      <c r="CK449" s="409"/>
      <c r="CL449" s="409"/>
      <c r="CM449" s="409"/>
      <c r="CN449" s="409"/>
      <c r="CO449" s="409"/>
      <c r="CP449" s="409"/>
      <c r="CQ449" s="409"/>
      <c r="CR449" s="409"/>
      <c r="CS449" s="409"/>
      <c r="CT449" s="409"/>
      <c r="CU449" s="409"/>
      <c r="CV449" s="409"/>
      <c r="CW449" s="409"/>
      <c r="CX449" s="409"/>
      <c r="CY449" s="409"/>
      <c r="CZ449" s="409"/>
      <c r="DA449" s="409"/>
      <c r="DB449" s="409"/>
      <c r="DC449" s="409"/>
      <c r="DD449" s="409"/>
      <c r="DE449" s="409"/>
      <c r="DF449" s="409"/>
      <c r="DG449" s="409"/>
      <c r="DH449" s="409"/>
      <c r="DI449" s="409"/>
      <c r="DJ449" s="409"/>
      <c r="DK449" s="409"/>
      <c r="DL449" s="409"/>
      <c r="DM449" s="409"/>
      <c r="DN449" s="409"/>
      <c r="DO449" s="409"/>
      <c r="DP449" s="409"/>
      <c r="DQ449" s="409"/>
      <c r="DR449" s="409"/>
      <c r="DS449" s="409"/>
      <c r="DT449" s="409"/>
      <c r="DU449" s="409"/>
      <c r="DV449" s="409"/>
      <c r="DW449" s="409"/>
      <c r="DX449" s="409"/>
      <c r="DY449" s="409"/>
      <c r="DZ449" s="409"/>
      <c r="EA449" s="409"/>
      <c r="EB449" s="409"/>
      <c r="EC449" s="409"/>
      <c r="ED449" s="409"/>
      <c r="EE449" s="409"/>
      <c r="EF449" s="409"/>
      <c r="EG449" s="409"/>
      <c r="EH449" s="409"/>
      <c r="EI449" s="409"/>
      <c r="EJ449" s="409"/>
      <c r="EK449" s="409"/>
      <c r="EL449" s="409"/>
      <c r="EM449" s="409"/>
      <c r="EN449" s="409"/>
      <c r="EO449" s="409"/>
      <c r="EP449" s="409"/>
      <c r="EQ449" s="409"/>
      <c r="ER449" s="409"/>
      <c r="ES449" s="409"/>
      <c r="ET449" s="409"/>
      <c r="EU449" s="409"/>
      <c r="EV449" s="409"/>
      <c r="EW449" s="409"/>
      <c r="EX449" s="409"/>
      <c r="EY449" s="409"/>
      <c r="EZ449" s="409"/>
      <c r="FA449" s="409"/>
      <c r="FB449" s="409"/>
      <c r="FC449" s="409"/>
      <c r="FD449" s="409"/>
      <c r="FE449" s="409"/>
      <c r="FF449" s="409"/>
      <c r="FG449" s="409"/>
      <c r="FH449" s="409"/>
      <c r="FI449" s="409"/>
      <c r="FJ449" s="409"/>
      <c r="FK449" s="409"/>
      <c r="FL449" s="409"/>
      <c r="FM449" s="409"/>
      <c r="FN449" s="409"/>
      <c r="FO449" s="409"/>
      <c r="FP449" s="409"/>
      <c r="FQ449" s="409"/>
      <c r="FR449" s="409"/>
      <c r="FS449" s="409"/>
      <c r="FT449" s="409"/>
      <c r="FU449" s="409"/>
      <c r="FV449" s="409"/>
      <c r="FW449" s="409"/>
      <c r="FX449" s="409"/>
      <c r="FY449" s="409"/>
      <c r="FZ449" s="409"/>
      <c r="GA449" s="409"/>
      <c r="GB449" s="409"/>
      <c r="GC449" s="409"/>
      <c r="GD449" s="409"/>
      <c r="GE449" s="409"/>
      <c r="GF449" s="409"/>
      <c r="GG449" s="409"/>
      <c r="GH449" s="409"/>
      <c r="GI449" s="409"/>
      <c r="GJ449" s="409"/>
      <c r="GK449" s="409"/>
      <c r="GL449" s="409"/>
      <c r="GM449" s="409"/>
      <c r="GN449" s="409"/>
      <c r="GO449" s="409"/>
      <c r="GP449" s="409"/>
      <c r="GQ449" s="409"/>
      <c r="GR449" s="409"/>
      <c r="GS449" s="409"/>
      <c r="GT449" s="409"/>
      <c r="GU449" s="409"/>
      <c r="GV449" s="409"/>
      <c r="GW449" s="409"/>
      <c r="GX449" s="409"/>
      <c r="GY449" s="409"/>
      <c r="GZ449" s="409"/>
      <c r="HA449" s="409"/>
      <c r="HB449" s="409"/>
      <c r="HC449" s="409"/>
      <c r="HD449" s="409"/>
      <c r="HE449" s="409"/>
      <c r="HF449" s="409"/>
      <c r="HG449" s="409"/>
      <c r="HH449" s="409"/>
      <c r="HI449" s="409"/>
      <c r="HJ449" s="409"/>
      <c r="HK449" s="409"/>
      <c r="HL449" s="409"/>
      <c r="HM449" s="409"/>
      <c r="HN449" s="409"/>
      <c r="HO449" s="409"/>
      <c r="HP449" s="409"/>
      <c r="HQ449" s="409"/>
      <c r="HR449" s="409"/>
      <c r="HS449" s="409"/>
      <c r="HT449" s="409"/>
      <c r="HU449" s="409"/>
      <c r="HV449" s="409"/>
      <c r="HW449" s="409"/>
      <c r="HX449" s="409"/>
      <c r="HY449" s="409"/>
      <c r="HZ449" s="409"/>
      <c r="IA449" s="409"/>
      <c r="IB449" s="409"/>
      <c r="IC449" s="409"/>
      <c r="ID449" s="409"/>
      <c r="IE449" s="409"/>
      <c r="IF449" s="409"/>
      <c r="IG449" s="409"/>
      <c r="IH449" s="409"/>
      <c r="II449" s="409"/>
      <c r="IJ449" s="409"/>
      <c r="IK449" s="409"/>
      <c r="IL449" s="409"/>
      <c r="IM449" s="409"/>
      <c r="IN449" s="409"/>
      <c r="IO449" s="409"/>
      <c r="IP449" s="409"/>
      <c r="IQ449" s="409"/>
      <c r="IR449" s="409"/>
      <c r="IS449" s="409"/>
      <c r="IT449" s="409"/>
      <c r="IU449" s="409"/>
      <c r="IV449" s="409"/>
    </row>
    <row r="450" spans="1:256" s="404" customFormat="1" ht="30">
      <c r="A450" s="65">
        <v>441</v>
      </c>
      <c r="B450" s="301" t="s">
        <v>6223</v>
      </c>
      <c r="C450" s="509" t="s">
        <v>1584</v>
      </c>
      <c r="D450" s="301" t="s">
        <v>6224</v>
      </c>
      <c r="E450" s="301" t="s">
        <v>1618</v>
      </c>
      <c r="F450" s="301" t="s">
        <v>537</v>
      </c>
      <c r="G450" s="301" t="s">
        <v>1619</v>
      </c>
      <c r="H450" s="301" t="s">
        <v>6225</v>
      </c>
      <c r="I450" s="301" t="s">
        <v>311</v>
      </c>
      <c r="J450" s="338"/>
      <c r="K450" s="338"/>
      <c r="L450" s="338"/>
      <c r="M450" s="405"/>
      <c r="N450" s="409"/>
      <c r="O450" s="409"/>
      <c r="P450" s="409"/>
      <c r="Q450" s="409"/>
      <c r="R450" s="409"/>
      <c r="S450" s="409"/>
      <c r="T450" s="409"/>
      <c r="U450" s="409"/>
      <c r="V450" s="409"/>
      <c r="W450" s="409"/>
      <c r="X450" s="409"/>
      <c r="Y450" s="409"/>
      <c r="Z450" s="409"/>
      <c r="AA450" s="409"/>
      <c r="AB450" s="409"/>
      <c r="AC450" s="409"/>
      <c r="AD450" s="409"/>
      <c r="AE450" s="409"/>
      <c r="AF450" s="409"/>
      <c r="AG450" s="409"/>
      <c r="AH450" s="409"/>
      <c r="AI450" s="409"/>
      <c r="AJ450" s="409"/>
      <c r="AK450" s="409"/>
      <c r="AL450" s="409"/>
      <c r="AM450" s="409"/>
      <c r="AN450" s="409"/>
      <c r="AO450" s="409"/>
      <c r="AP450" s="409"/>
      <c r="AQ450" s="409"/>
      <c r="AR450" s="409"/>
      <c r="AS450" s="409"/>
      <c r="AT450" s="409"/>
      <c r="AU450" s="409"/>
      <c r="AV450" s="409"/>
      <c r="AW450" s="409"/>
      <c r="AX450" s="409"/>
      <c r="AY450" s="409"/>
      <c r="AZ450" s="409"/>
      <c r="BA450" s="409"/>
      <c r="BB450" s="409"/>
      <c r="BC450" s="409"/>
      <c r="BD450" s="409"/>
      <c r="BE450" s="409"/>
      <c r="BF450" s="409"/>
      <c r="BG450" s="409"/>
      <c r="BH450" s="409"/>
      <c r="BI450" s="409"/>
      <c r="BJ450" s="409"/>
      <c r="BK450" s="409"/>
      <c r="BL450" s="409"/>
      <c r="BM450" s="409"/>
      <c r="BN450" s="409"/>
      <c r="BO450" s="409"/>
      <c r="BP450" s="409"/>
      <c r="BQ450" s="409"/>
      <c r="BR450" s="409"/>
      <c r="BS450" s="409"/>
      <c r="BT450" s="409"/>
      <c r="BU450" s="409"/>
      <c r="BV450" s="409"/>
      <c r="BW450" s="409"/>
      <c r="BX450" s="409"/>
      <c r="BY450" s="409"/>
      <c r="BZ450" s="409"/>
      <c r="CA450" s="409"/>
      <c r="CB450" s="409"/>
      <c r="CC450" s="409"/>
      <c r="CD450" s="409"/>
      <c r="CE450" s="409"/>
      <c r="CF450" s="409"/>
      <c r="CG450" s="409"/>
      <c r="CH450" s="409"/>
      <c r="CI450" s="409"/>
      <c r="CJ450" s="409"/>
      <c r="CK450" s="409"/>
      <c r="CL450" s="409"/>
      <c r="CM450" s="409"/>
      <c r="CN450" s="409"/>
      <c r="CO450" s="409"/>
      <c r="CP450" s="409"/>
      <c r="CQ450" s="409"/>
      <c r="CR450" s="409"/>
      <c r="CS450" s="409"/>
      <c r="CT450" s="409"/>
      <c r="CU450" s="409"/>
      <c r="CV450" s="409"/>
      <c r="CW450" s="409"/>
      <c r="CX450" s="409"/>
      <c r="CY450" s="409"/>
      <c r="CZ450" s="409"/>
      <c r="DA450" s="409"/>
      <c r="DB450" s="409"/>
      <c r="DC450" s="409"/>
      <c r="DD450" s="409"/>
      <c r="DE450" s="409"/>
      <c r="DF450" s="409"/>
      <c r="DG450" s="409"/>
      <c r="DH450" s="409"/>
      <c r="DI450" s="409"/>
      <c r="DJ450" s="409"/>
      <c r="DK450" s="409"/>
      <c r="DL450" s="409"/>
      <c r="DM450" s="409"/>
      <c r="DN450" s="409"/>
      <c r="DO450" s="409"/>
      <c r="DP450" s="409"/>
      <c r="DQ450" s="409"/>
      <c r="DR450" s="409"/>
      <c r="DS450" s="409"/>
      <c r="DT450" s="409"/>
      <c r="DU450" s="409"/>
      <c r="DV450" s="409"/>
      <c r="DW450" s="409"/>
      <c r="DX450" s="409"/>
      <c r="DY450" s="409"/>
      <c r="DZ450" s="409"/>
      <c r="EA450" s="409"/>
      <c r="EB450" s="409"/>
      <c r="EC450" s="409"/>
      <c r="ED450" s="409"/>
      <c r="EE450" s="409"/>
      <c r="EF450" s="409"/>
      <c r="EG450" s="409"/>
      <c r="EH450" s="409"/>
      <c r="EI450" s="409"/>
      <c r="EJ450" s="409"/>
      <c r="EK450" s="409"/>
      <c r="EL450" s="409"/>
      <c r="EM450" s="409"/>
      <c r="EN450" s="409"/>
      <c r="EO450" s="409"/>
      <c r="EP450" s="409"/>
      <c r="EQ450" s="409"/>
      <c r="ER450" s="409"/>
      <c r="ES450" s="409"/>
      <c r="ET450" s="409"/>
      <c r="EU450" s="409"/>
      <c r="EV450" s="409"/>
      <c r="EW450" s="409"/>
      <c r="EX450" s="409"/>
      <c r="EY450" s="409"/>
      <c r="EZ450" s="409"/>
      <c r="FA450" s="409"/>
      <c r="FB450" s="409"/>
      <c r="FC450" s="409"/>
      <c r="FD450" s="409"/>
      <c r="FE450" s="409"/>
      <c r="FF450" s="409"/>
      <c r="FG450" s="409"/>
      <c r="FH450" s="409"/>
      <c r="FI450" s="409"/>
      <c r="FJ450" s="409"/>
      <c r="FK450" s="409"/>
      <c r="FL450" s="409"/>
      <c r="FM450" s="409"/>
      <c r="FN450" s="409"/>
      <c r="FO450" s="409"/>
      <c r="FP450" s="409"/>
      <c r="FQ450" s="409"/>
      <c r="FR450" s="409"/>
      <c r="FS450" s="409"/>
      <c r="FT450" s="409"/>
      <c r="FU450" s="409"/>
      <c r="FV450" s="409"/>
      <c r="FW450" s="409"/>
      <c r="FX450" s="409"/>
      <c r="FY450" s="409"/>
      <c r="FZ450" s="409"/>
      <c r="GA450" s="409"/>
      <c r="GB450" s="409"/>
      <c r="GC450" s="409"/>
      <c r="GD450" s="409"/>
      <c r="GE450" s="409"/>
      <c r="GF450" s="409"/>
      <c r="GG450" s="409"/>
      <c r="GH450" s="409"/>
      <c r="GI450" s="409"/>
      <c r="GJ450" s="409"/>
      <c r="GK450" s="409"/>
      <c r="GL450" s="409"/>
      <c r="GM450" s="409"/>
      <c r="GN450" s="409"/>
      <c r="GO450" s="409"/>
      <c r="GP450" s="409"/>
      <c r="GQ450" s="409"/>
      <c r="GR450" s="409"/>
      <c r="GS450" s="409"/>
      <c r="GT450" s="409"/>
      <c r="GU450" s="409"/>
      <c r="GV450" s="409"/>
      <c r="GW450" s="409"/>
      <c r="GX450" s="409"/>
      <c r="GY450" s="409"/>
      <c r="GZ450" s="409"/>
      <c r="HA450" s="409"/>
      <c r="HB450" s="409"/>
      <c r="HC450" s="409"/>
      <c r="HD450" s="409"/>
      <c r="HE450" s="409"/>
      <c r="HF450" s="409"/>
      <c r="HG450" s="409"/>
      <c r="HH450" s="409"/>
      <c r="HI450" s="409"/>
      <c r="HJ450" s="409"/>
      <c r="HK450" s="409"/>
      <c r="HL450" s="409"/>
      <c r="HM450" s="409"/>
      <c r="HN450" s="409"/>
      <c r="HO450" s="409"/>
      <c r="HP450" s="409"/>
      <c r="HQ450" s="409"/>
      <c r="HR450" s="409"/>
      <c r="HS450" s="409"/>
      <c r="HT450" s="409"/>
      <c r="HU450" s="409"/>
      <c r="HV450" s="409"/>
      <c r="HW450" s="409"/>
      <c r="HX450" s="409"/>
      <c r="HY450" s="409"/>
      <c r="HZ450" s="409"/>
      <c r="IA450" s="409"/>
      <c r="IB450" s="409"/>
      <c r="IC450" s="409"/>
      <c r="ID450" s="409"/>
      <c r="IE450" s="409"/>
      <c r="IF450" s="409"/>
      <c r="IG450" s="409"/>
      <c r="IH450" s="409"/>
      <c r="II450" s="409"/>
      <c r="IJ450" s="409"/>
      <c r="IK450" s="409"/>
      <c r="IL450" s="409"/>
      <c r="IM450" s="409"/>
      <c r="IN450" s="409"/>
      <c r="IO450" s="409"/>
      <c r="IP450" s="409"/>
      <c r="IQ450" s="409"/>
      <c r="IR450" s="409"/>
      <c r="IS450" s="409"/>
      <c r="IT450" s="409"/>
      <c r="IU450" s="409"/>
      <c r="IV450" s="409"/>
    </row>
    <row r="451" spans="1:256" s="404" customFormat="1" ht="30">
      <c r="A451" s="67">
        <v>442</v>
      </c>
      <c r="B451" s="301" t="s">
        <v>6226</v>
      </c>
      <c r="C451" s="509" t="s">
        <v>1584</v>
      </c>
      <c r="D451" s="301" t="s">
        <v>1606</v>
      </c>
      <c r="E451" s="301" t="s">
        <v>6227</v>
      </c>
      <c r="F451" s="301" t="s">
        <v>313</v>
      </c>
      <c r="G451" s="301" t="s">
        <v>6228</v>
      </c>
      <c r="H451" s="301" t="s">
        <v>6229</v>
      </c>
      <c r="I451" s="301" t="s">
        <v>1588</v>
      </c>
      <c r="J451" s="338"/>
      <c r="K451" s="338"/>
      <c r="L451" s="338"/>
      <c r="M451" s="405"/>
      <c r="N451" s="409"/>
      <c r="O451" s="409"/>
      <c r="P451" s="409"/>
      <c r="Q451" s="409"/>
      <c r="R451" s="409"/>
      <c r="S451" s="409"/>
      <c r="T451" s="409"/>
      <c r="U451" s="409"/>
      <c r="V451" s="409"/>
      <c r="W451" s="409"/>
      <c r="X451" s="409"/>
      <c r="Y451" s="409"/>
      <c r="Z451" s="409"/>
      <c r="AA451" s="409"/>
      <c r="AB451" s="409"/>
      <c r="AC451" s="409"/>
      <c r="AD451" s="409"/>
      <c r="AE451" s="409"/>
      <c r="AF451" s="409"/>
      <c r="AG451" s="409"/>
      <c r="AH451" s="409"/>
      <c r="AI451" s="409"/>
      <c r="AJ451" s="409"/>
      <c r="AK451" s="409"/>
      <c r="AL451" s="409"/>
      <c r="AM451" s="409"/>
      <c r="AN451" s="409"/>
      <c r="AO451" s="409"/>
      <c r="AP451" s="409"/>
      <c r="AQ451" s="409"/>
      <c r="AR451" s="409"/>
      <c r="AS451" s="409"/>
      <c r="AT451" s="409"/>
      <c r="AU451" s="409"/>
      <c r="AV451" s="409"/>
      <c r="AW451" s="409"/>
      <c r="AX451" s="409"/>
      <c r="AY451" s="409"/>
      <c r="AZ451" s="409"/>
      <c r="BA451" s="409"/>
      <c r="BB451" s="409"/>
      <c r="BC451" s="409"/>
      <c r="BD451" s="409"/>
      <c r="BE451" s="409"/>
      <c r="BF451" s="409"/>
      <c r="BG451" s="409"/>
      <c r="BH451" s="409"/>
      <c r="BI451" s="409"/>
      <c r="BJ451" s="409"/>
      <c r="BK451" s="409"/>
      <c r="BL451" s="409"/>
      <c r="BM451" s="409"/>
      <c r="BN451" s="409"/>
      <c r="BO451" s="409"/>
      <c r="BP451" s="409"/>
      <c r="BQ451" s="409"/>
      <c r="BR451" s="409"/>
      <c r="BS451" s="409"/>
      <c r="BT451" s="409"/>
      <c r="BU451" s="409"/>
      <c r="BV451" s="409"/>
      <c r="BW451" s="409"/>
      <c r="BX451" s="409"/>
      <c r="BY451" s="409"/>
      <c r="BZ451" s="409"/>
      <c r="CA451" s="409"/>
      <c r="CB451" s="409"/>
      <c r="CC451" s="409"/>
      <c r="CD451" s="409"/>
      <c r="CE451" s="409"/>
      <c r="CF451" s="409"/>
      <c r="CG451" s="409"/>
      <c r="CH451" s="409"/>
      <c r="CI451" s="409"/>
      <c r="CJ451" s="409"/>
      <c r="CK451" s="409"/>
      <c r="CL451" s="409"/>
      <c r="CM451" s="409"/>
      <c r="CN451" s="409"/>
      <c r="CO451" s="409"/>
      <c r="CP451" s="409"/>
      <c r="CQ451" s="409"/>
      <c r="CR451" s="409"/>
      <c r="CS451" s="409"/>
      <c r="CT451" s="409"/>
      <c r="CU451" s="409"/>
      <c r="CV451" s="409"/>
      <c r="CW451" s="409"/>
      <c r="CX451" s="409"/>
      <c r="CY451" s="409"/>
      <c r="CZ451" s="409"/>
      <c r="DA451" s="409"/>
      <c r="DB451" s="409"/>
      <c r="DC451" s="409"/>
      <c r="DD451" s="409"/>
      <c r="DE451" s="409"/>
      <c r="DF451" s="409"/>
      <c r="DG451" s="409"/>
      <c r="DH451" s="409"/>
      <c r="DI451" s="409"/>
      <c r="DJ451" s="409"/>
      <c r="DK451" s="409"/>
      <c r="DL451" s="409"/>
      <c r="DM451" s="409"/>
      <c r="DN451" s="409"/>
      <c r="DO451" s="409"/>
      <c r="DP451" s="409"/>
      <c r="DQ451" s="409"/>
      <c r="DR451" s="409"/>
      <c r="DS451" s="409"/>
      <c r="DT451" s="409"/>
      <c r="DU451" s="409"/>
      <c r="DV451" s="409"/>
      <c r="DW451" s="409"/>
      <c r="DX451" s="409"/>
      <c r="DY451" s="409"/>
      <c r="DZ451" s="409"/>
      <c r="EA451" s="409"/>
      <c r="EB451" s="409"/>
      <c r="EC451" s="409"/>
      <c r="ED451" s="409"/>
      <c r="EE451" s="409"/>
      <c r="EF451" s="409"/>
      <c r="EG451" s="409"/>
      <c r="EH451" s="409"/>
      <c r="EI451" s="409"/>
      <c r="EJ451" s="409"/>
      <c r="EK451" s="409"/>
      <c r="EL451" s="409"/>
      <c r="EM451" s="409"/>
      <c r="EN451" s="409"/>
      <c r="EO451" s="409"/>
      <c r="EP451" s="409"/>
      <c r="EQ451" s="409"/>
      <c r="ER451" s="409"/>
      <c r="ES451" s="409"/>
      <c r="ET451" s="409"/>
      <c r="EU451" s="409"/>
      <c r="EV451" s="409"/>
      <c r="EW451" s="409"/>
      <c r="EX451" s="409"/>
      <c r="EY451" s="409"/>
      <c r="EZ451" s="409"/>
      <c r="FA451" s="409"/>
      <c r="FB451" s="409"/>
      <c r="FC451" s="409"/>
      <c r="FD451" s="409"/>
      <c r="FE451" s="409"/>
      <c r="FF451" s="409"/>
      <c r="FG451" s="409"/>
      <c r="FH451" s="409"/>
      <c r="FI451" s="409"/>
      <c r="FJ451" s="409"/>
      <c r="FK451" s="409"/>
      <c r="FL451" s="409"/>
      <c r="FM451" s="409"/>
      <c r="FN451" s="409"/>
      <c r="FO451" s="409"/>
      <c r="FP451" s="409"/>
      <c r="FQ451" s="409"/>
      <c r="FR451" s="409"/>
      <c r="FS451" s="409"/>
      <c r="FT451" s="409"/>
      <c r="FU451" s="409"/>
      <c r="FV451" s="409"/>
      <c r="FW451" s="409"/>
      <c r="FX451" s="409"/>
      <c r="FY451" s="409"/>
      <c r="FZ451" s="409"/>
      <c r="GA451" s="409"/>
      <c r="GB451" s="409"/>
      <c r="GC451" s="409"/>
      <c r="GD451" s="409"/>
      <c r="GE451" s="409"/>
      <c r="GF451" s="409"/>
      <c r="GG451" s="409"/>
      <c r="GH451" s="409"/>
      <c r="GI451" s="409"/>
      <c r="GJ451" s="409"/>
      <c r="GK451" s="409"/>
      <c r="GL451" s="409"/>
      <c r="GM451" s="409"/>
      <c r="GN451" s="409"/>
      <c r="GO451" s="409"/>
      <c r="GP451" s="409"/>
      <c r="GQ451" s="409"/>
      <c r="GR451" s="409"/>
      <c r="GS451" s="409"/>
      <c r="GT451" s="409"/>
      <c r="GU451" s="409"/>
      <c r="GV451" s="409"/>
      <c r="GW451" s="409"/>
      <c r="GX451" s="409"/>
      <c r="GY451" s="409"/>
      <c r="GZ451" s="409"/>
      <c r="HA451" s="409"/>
      <c r="HB451" s="409"/>
      <c r="HC451" s="409"/>
      <c r="HD451" s="409"/>
      <c r="HE451" s="409"/>
      <c r="HF451" s="409"/>
      <c r="HG451" s="409"/>
      <c r="HH451" s="409"/>
      <c r="HI451" s="409"/>
      <c r="HJ451" s="409"/>
      <c r="HK451" s="409"/>
      <c r="HL451" s="409"/>
      <c r="HM451" s="409"/>
      <c r="HN451" s="409"/>
      <c r="HO451" s="409"/>
      <c r="HP451" s="409"/>
      <c r="HQ451" s="409"/>
      <c r="HR451" s="409"/>
      <c r="HS451" s="409"/>
      <c r="HT451" s="409"/>
      <c r="HU451" s="409"/>
      <c r="HV451" s="409"/>
      <c r="HW451" s="409"/>
      <c r="HX451" s="409"/>
      <c r="HY451" s="409"/>
      <c r="HZ451" s="409"/>
      <c r="IA451" s="409"/>
      <c r="IB451" s="409"/>
      <c r="IC451" s="409"/>
      <c r="ID451" s="409"/>
      <c r="IE451" s="409"/>
      <c r="IF451" s="409"/>
      <c r="IG451" s="409"/>
      <c r="IH451" s="409"/>
      <c r="II451" s="409"/>
      <c r="IJ451" s="409"/>
      <c r="IK451" s="409"/>
      <c r="IL451" s="409"/>
      <c r="IM451" s="409"/>
      <c r="IN451" s="409"/>
      <c r="IO451" s="409"/>
      <c r="IP451" s="409"/>
      <c r="IQ451" s="409"/>
      <c r="IR451" s="409"/>
      <c r="IS451" s="409"/>
      <c r="IT451" s="409"/>
      <c r="IU451" s="409"/>
      <c r="IV451" s="409"/>
    </row>
    <row r="452" spans="1:256" s="404" customFormat="1" ht="81">
      <c r="A452" s="67">
        <v>443</v>
      </c>
      <c r="B452" s="301" t="s">
        <v>6230</v>
      </c>
      <c r="C452" s="509" t="s">
        <v>1577</v>
      </c>
      <c r="D452" s="301" t="s">
        <v>314</v>
      </c>
      <c r="E452" s="301" t="s">
        <v>924</v>
      </c>
      <c r="F452" s="301" t="s">
        <v>6231</v>
      </c>
      <c r="G452" s="301" t="s">
        <v>927</v>
      </c>
      <c r="H452" s="338"/>
      <c r="I452" s="338"/>
      <c r="J452" s="301" t="s">
        <v>6232</v>
      </c>
      <c r="K452" s="338"/>
      <c r="L452" s="338"/>
      <c r="M452" s="405"/>
      <c r="N452" s="409"/>
      <c r="O452" s="409"/>
      <c r="P452" s="409"/>
      <c r="Q452" s="409"/>
      <c r="R452" s="409"/>
      <c r="S452" s="409"/>
      <c r="T452" s="409"/>
      <c r="U452" s="409"/>
      <c r="V452" s="409"/>
      <c r="W452" s="409"/>
      <c r="X452" s="409"/>
      <c r="Y452" s="409"/>
      <c r="Z452" s="409"/>
      <c r="AA452" s="409"/>
      <c r="AB452" s="409"/>
      <c r="AC452" s="409"/>
      <c r="AD452" s="409"/>
      <c r="AE452" s="409"/>
      <c r="AF452" s="409"/>
      <c r="AG452" s="409"/>
      <c r="AH452" s="409"/>
      <c r="AI452" s="409"/>
      <c r="AJ452" s="409"/>
      <c r="AK452" s="409"/>
      <c r="AL452" s="409"/>
      <c r="AM452" s="409"/>
      <c r="AN452" s="409"/>
      <c r="AO452" s="409"/>
      <c r="AP452" s="409"/>
      <c r="AQ452" s="409"/>
      <c r="AR452" s="409"/>
      <c r="AS452" s="409"/>
      <c r="AT452" s="409"/>
      <c r="AU452" s="409"/>
      <c r="AV452" s="409"/>
      <c r="AW452" s="409"/>
      <c r="AX452" s="409"/>
      <c r="AY452" s="409"/>
      <c r="AZ452" s="409"/>
      <c r="BA452" s="409"/>
      <c r="BB452" s="409"/>
      <c r="BC452" s="409"/>
      <c r="BD452" s="409"/>
      <c r="BE452" s="409"/>
      <c r="BF452" s="409"/>
      <c r="BG452" s="409"/>
      <c r="BH452" s="409"/>
      <c r="BI452" s="409"/>
      <c r="BJ452" s="409"/>
      <c r="BK452" s="409"/>
      <c r="BL452" s="409"/>
      <c r="BM452" s="409"/>
      <c r="BN452" s="409"/>
      <c r="BO452" s="409"/>
      <c r="BP452" s="409"/>
      <c r="BQ452" s="409"/>
      <c r="BR452" s="409"/>
      <c r="BS452" s="409"/>
      <c r="BT452" s="409"/>
      <c r="BU452" s="409"/>
      <c r="BV452" s="409"/>
      <c r="BW452" s="409"/>
      <c r="BX452" s="409"/>
      <c r="BY452" s="409"/>
      <c r="BZ452" s="409"/>
      <c r="CA452" s="409"/>
      <c r="CB452" s="409"/>
      <c r="CC452" s="409"/>
      <c r="CD452" s="409"/>
      <c r="CE452" s="409"/>
      <c r="CF452" s="409"/>
      <c r="CG452" s="409"/>
      <c r="CH452" s="409"/>
      <c r="CI452" s="409"/>
      <c r="CJ452" s="409"/>
      <c r="CK452" s="409"/>
      <c r="CL452" s="409"/>
      <c r="CM452" s="409"/>
      <c r="CN452" s="409"/>
      <c r="CO452" s="409"/>
      <c r="CP452" s="409"/>
      <c r="CQ452" s="409"/>
      <c r="CR452" s="409"/>
      <c r="CS452" s="409"/>
      <c r="CT452" s="409"/>
      <c r="CU452" s="409"/>
      <c r="CV452" s="409"/>
      <c r="CW452" s="409"/>
      <c r="CX452" s="409"/>
      <c r="CY452" s="409"/>
      <c r="CZ452" s="409"/>
      <c r="DA452" s="409"/>
      <c r="DB452" s="409"/>
      <c r="DC452" s="409"/>
      <c r="DD452" s="409"/>
      <c r="DE452" s="409"/>
      <c r="DF452" s="409"/>
      <c r="DG452" s="409"/>
      <c r="DH452" s="409"/>
      <c r="DI452" s="409"/>
      <c r="DJ452" s="409"/>
      <c r="DK452" s="409"/>
      <c r="DL452" s="409"/>
      <c r="DM452" s="409"/>
      <c r="DN452" s="409"/>
      <c r="DO452" s="409"/>
      <c r="DP452" s="409"/>
      <c r="DQ452" s="409"/>
      <c r="DR452" s="409"/>
      <c r="DS452" s="409"/>
      <c r="DT452" s="409"/>
      <c r="DU452" s="409"/>
      <c r="DV452" s="409"/>
      <c r="DW452" s="409"/>
      <c r="DX452" s="409"/>
      <c r="DY452" s="409"/>
      <c r="DZ452" s="409"/>
      <c r="EA452" s="409"/>
      <c r="EB452" s="409"/>
      <c r="EC452" s="409"/>
      <c r="ED452" s="409"/>
      <c r="EE452" s="409"/>
      <c r="EF452" s="409"/>
      <c r="EG452" s="409"/>
      <c r="EH452" s="409"/>
      <c r="EI452" s="409"/>
      <c r="EJ452" s="409"/>
      <c r="EK452" s="409"/>
      <c r="EL452" s="409"/>
      <c r="EM452" s="409"/>
      <c r="EN452" s="409"/>
      <c r="EO452" s="409"/>
      <c r="EP452" s="409"/>
      <c r="EQ452" s="409"/>
      <c r="ER452" s="409"/>
      <c r="ES452" s="409"/>
      <c r="ET452" s="409"/>
      <c r="EU452" s="409"/>
      <c r="EV452" s="409"/>
      <c r="EW452" s="409"/>
      <c r="EX452" s="409"/>
      <c r="EY452" s="409"/>
      <c r="EZ452" s="409"/>
      <c r="FA452" s="409"/>
      <c r="FB452" s="409"/>
      <c r="FC452" s="409"/>
      <c r="FD452" s="409"/>
      <c r="FE452" s="409"/>
      <c r="FF452" s="409"/>
      <c r="FG452" s="409"/>
      <c r="FH452" s="409"/>
      <c r="FI452" s="409"/>
      <c r="FJ452" s="409"/>
      <c r="FK452" s="409"/>
      <c r="FL452" s="409"/>
      <c r="FM452" s="409"/>
      <c r="FN452" s="409"/>
      <c r="FO452" s="409"/>
      <c r="FP452" s="409"/>
      <c r="FQ452" s="409"/>
      <c r="FR452" s="409"/>
      <c r="FS452" s="409"/>
      <c r="FT452" s="409"/>
      <c r="FU452" s="409"/>
      <c r="FV452" s="409"/>
      <c r="FW452" s="409"/>
      <c r="FX452" s="409"/>
      <c r="FY452" s="409"/>
      <c r="FZ452" s="409"/>
      <c r="GA452" s="409"/>
      <c r="GB452" s="409"/>
      <c r="GC452" s="409"/>
      <c r="GD452" s="409"/>
      <c r="GE452" s="409"/>
      <c r="GF452" s="409"/>
      <c r="GG452" s="409"/>
      <c r="GH452" s="409"/>
      <c r="GI452" s="409"/>
      <c r="GJ452" s="409"/>
      <c r="GK452" s="409"/>
      <c r="GL452" s="409"/>
      <c r="GM452" s="409"/>
      <c r="GN452" s="409"/>
      <c r="GO452" s="409"/>
      <c r="GP452" s="409"/>
      <c r="GQ452" s="409"/>
      <c r="GR452" s="409"/>
      <c r="GS452" s="409"/>
      <c r="GT452" s="409"/>
      <c r="GU452" s="409"/>
      <c r="GV452" s="409"/>
      <c r="GW452" s="409"/>
      <c r="GX452" s="409"/>
      <c r="GY452" s="409"/>
      <c r="GZ452" s="409"/>
      <c r="HA452" s="409"/>
      <c r="HB452" s="409"/>
      <c r="HC452" s="409"/>
      <c r="HD452" s="409"/>
      <c r="HE452" s="409"/>
      <c r="HF452" s="409"/>
      <c r="HG452" s="409"/>
      <c r="HH452" s="409"/>
      <c r="HI452" s="409"/>
      <c r="HJ452" s="409"/>
      <c r="HK452" s="409"/>
      <c r="HL452" s="409"/>
      <c r="HM452" s="409"/>
      <c r="HN452" s="409"/>
      <c r="HO452" s="409"/>
      <c r="HP452" s="409"/>
      <c r="HQ452" s="409"/>
      <c r="HR452" s="409"/>
      <c r="HS452" s="409"/>
      <c r="HT452" s="409"/>
      <c r="HU452" s="409"/>
      <c r="HV452" s="409"/>
      <c r="HW452" s="409"/>
      <c r="HX452" s="409"/>
      <c r="HY452" s="409"/>
      <c r="HZ452" s="409"/>
      <c r="IA452" s="409"/>
      <c r="IB452" s="409"/>
      <c r="IC452" s="409"/>
      <c r="ID452" s="409"/>
      <c r="IE452" s="409"/>
      <c r="IF452" s="409"/>
      <c r="IG452" s="409"/>
      <c r="IH452" s="409"/>
      <c r="II452" s="409"/>
      <c r="IJ452" s="409"/>
      <c r="IK452" s="409"/>
      <c r="IL452" s="409"/>
      <c r="IM452" s="409"/>
      <c r="IN452" s="409"/>
      <c r="IO452" s="409"/>
      <c r="IP452" s="409"/>
      <c r="IQ452" s="409"/>
      <c r="IR452" s="409"/>
      <c r="IS452" s="409"/>
      <c r="IT452" s="409"/>
      <c r="IU452" s="409"/>
      <c r="IV452" s="409"/>
    </row>
    <row r="453" spans="1:256" s="404" customFormat="1" ht="81">
      <c r="A453" s="65">
        <v>444</v>
      </c>
      <c r="B453" s="301" t="s">
        <v>6230</v>
      </c>
      <c r="C453" s="509" t="s">
        <v>1577</v>
      </c>
      <c r="D453" s="301" t="s">
        <v>6233</v>
      </c>
      <c r="E453" s="301" t="s">
        <v>925</v>
      </c>
      <c r="F453" s="301" t="s">
        <v>1582</v>
      </c>
      <c r="G453" s="301" t="s">
        <v>6234</v>
      </c>
      <c r="H453" s="338"/>
      <c r="I453" s="338"/>
      <c r="J453" s="301" t="s">
        <v>6235</v>
      </c>
      <c r="K453" s="338"/>
      <c r="L453" s="338"/>
      <c r="M453" s="405"/>
      <c r="N453" s="409"/>
      <c r="O453" s="409"/>
      <c r="P453" s="409"/>
      <c r="Q453" s="409"/>
      <c r="R453" s="409"/>
      <c r="S453" s="409"/>
      <c r="T453" s="409"/>
      <c r="U453" s="409"/>
      <c r="V453" s="409"/>
      <c r="W453" s="409"/>
      <c r="X453" s="409"/>
      <c r="Y453" s="409"/>
      <c r="Z453" s="409"/>
      <c r="AA453" s="409"/>
      <c r="AB453" s="409"/>
      <c r="AC453" s="409"/>
      <c r="AD453" s="409"/>
      <c r="AE453" s="409"/>
      <c r="AF453" s="409"/>
      <c r="AG453" s="409"/>
      <c r="AH453" s="409"/>
      <c r="AI453" s="409"/>
      <c r="AJ453" s="409"/>
      <c r="AK453" s="409"/>
      <c r="AL453" s="409"/>
      <c r="AM453" s="409"/>
      <c r="AN453" s="409"/>
      <c r="AO453" s="409"/>
      <c r="AP453" s="409"/>
      <c r="AQ453" s="409"/>
      <c r="AR453" s="409"/>
      <c r="AS453" s="409"/>
      <c r="AT453" s="409"/>
      <c r="AU453" s="409"/>
      <c r="AV453" s="409"/>
      <c r="AW453" s="409"/>
      <c r="AX453" s="409"/>
      <c r="AY453" s="409"/>
      <c r="AZ453" s="409"/>
      <c r="BA453" s="409"/>
      <c r="BB453" s="409"/>
      <c r="BC453" s="409"/>
      <c r="BD453" s="409"/>
      <c r="BE453" s="409"/>
      <c r="BF453" s="409"/>
      <c r="BG453" s="409"/>
      <c r="BH453" s="409"/>
      <c r="BI453" s="409"/>
      <c r="BJ453" s="409"/>
      <c r="BK453" s="409"/>
      <c r="BL453" s="409"/>
      <c r="BM453" s="409"/>
      <c r="BN453" s="409"/>
      <c r="BO453" s="409"/>
      <c r="BP453" s="409"/>
      <c r="BQ453" s="409"/>
      <c r="BR453" s="409"/>
      <c r="BS453" s="409"/>
      <c r="BT453" s="409"/>
      <c r="BU453" s="409"/>
      <c r="BV453" s="409"/>
      <c r="BW453" s="409"/>
      <c r="BX453" s="409"/>
      <c r="BY453" s="409"/>
      <c r="BZ453" s="409"/>
      <c r="CA453" s="409"/>
      <c r="CB453" s="409"/>
      <c r="CC453" s="409"/>
      <c r="CD453" s="409"/>
      <c r="CE453" s="409"/>
      <c r="CF453" s="409"/>
      <c r="CG453" s="409"/>
      <c r="CH453" s="409"/>
      <c r="CI453" s="409"/>
      <c r="CJ453" s="409"/>
      <c r="CK453" s="409"/>
      <c r="CL453" s="409"/>
      <c r="CM453" s="409"/>
      <c r="CN453" s="409"/>
      <c r="CO453" s="409"/>
      <c r="CP453" s="409"/>
      <c r="CQ453" s="409"/>
      <c r="CR453" s="409"/>
      <c r="CS453" s="409"/>
      <c r="CT453" s="409"/>
      <c r="CU453" s="409"/>
      <c r="CV453" s="409"/>
      <c r="CW453" s="409"/>
      <c r="CX453" s="409"/>
      <c r="CY453" s="409"/>
      <c r="CZ453" s="409"/>
      <c r="DA453" s="409"/>
      <c r="DB453" s="409"/>
      <c r="DC453" s="409"/>
      <c r="DD453" s="409"/>
      <c r="DE453" s="409"/>
      <c r="DF453" s="409"/>
      <c r="DG453" s="409"/>
      <c r="DH453" s="409"/>
      <c r="DI453" s="409"/>
      <c r="DJ453" s="409"/>
      <c r="DK453" s="409"/>
      <c r="DL453" s="409"/>
      <c r="DM453" s="409"/>
      <c r="DN453" s="409"/>
      <c r="DO453" s="409"/>
      <c r="DP453" s="409"/>
      <c r="DQ453" s="409"/>
      <c r="DR453" s="409"/>
      <c r="DS453" s="409"/>
      <c r="DT453" s="409"/>
      <c r="DU453" s="409"/>
      <c r="DV453" s="409"/>
      <c r="DW453" s="409"/>
      <c r="DX453" s="409"/>
      <c r="DY453" s="409"/>
      <c r="DZ453" s="409"/>
      <c r="EA453" s="409"/>
      <c r="EB453" s="409"/>
      <c r="EC453" s="409"/>
      <c r="ED453" s="409"/>
      <c r="EE453" s="409"/>
      <c r="EF453" s="409"/>
      <c r="EG453" s="409"/>
      <c r="EH453" s="409"/>
      <c r="EI453" s="409"/>
      <c r="EJ453" s="409"/>
      <c r="EK453" s="409"/>
      <c r="EL453" s="409"/>
      <c r="EM453" s="409"/>
      <c r="EN453" s="409"/>
      <c r="EO453" s="409"/>
      <c r="EP453" s="409"/>
      <c r="EQ453" s="409"/>
      <c r="ER453" s="409"/>
      <c r="ES453" s="409"/>
      <c r="ET453" s="409"/>
      <c r="EU453" s="409"/>
      <c r="EV453" s="409"/>
      <c r="EW453" s="409"/>
      <c r="EX453" s="409"/>
      <c r="EY453" s="409"/>
      <c r="EZ453" s="409"/>
      <c r="FA453" s="409"/>
      <c r="FB453" s="409"/>
      <c r="FC453" s="409"/>
      <c r="FD453" s="409"/>
      <c r="FE453" s="409"/>
      <c r="FF453" s="409"/>
      <c r="FG453" s="409"/>
      <c r="FH453" s="409"/>
      <c r="FI453" s="409"/>
      <c r="FJ453" s="409"/>
      <c r="FK453" s="409"/>
      <c r="FL453" s="409"/>
      <c r="FM453" s="409"/>
      <c r="FN453" s="409"/>
      <c r="FO453" s="409"/>
      <c r="FP453" s="409"/>
      <c r="FQ453" s="409"/>
      <c r="FR453" s="409"/>
      <c r="FS453" s="409"/>
      <c r="FT453" s="409"/>
      <c r="FU453" s="409"/>
      <c r="FV453" s="409"/>
      <c r="FW453" s="409"/>
      <c r="FX453" s="409"/>
      <c r="FY453" s="409"/>
      <c r="FZ453" s="409"/>
      <c r="GA453" s="409"/>
      <c r="GB453" s="409"/>
      <c r="GC453" s="409"/>
      <c r="GD453" s="409"/>
      <c r="GE453" s="409"/>
      <c r="GF453" s="409"/>
      <c r="GG453" s="409"/>
      <c r="GH453" s="409"/>
      <c r="GI453" s="409"/>
      <c r="GJ453" s="409"/>
      <c r="GK453" s="409"/>
      <c r="GL453" s="409"/>
      <c r="GM453" s="409"/>
      <c r="GN453" s="409"/>
      <c r="GO453" s="409"/>
      <c r="GP453" s="409"/>
      <c r="GQ453" s="409"/>
      <c r="GR453" s="409"/>
      <c r="GS453" s="409"/>
      <c r="GT453" s="409"/>
      <c r="GU453" s="409"/>
      <c r="GV453" s="409"/>
      <c r="GW453" s="409"/>
      <c r="GX453" s="409"/>
      <c r="GY453" s="409"/>
      <c r="GZ453" s="409"/>
      <c r="HA453" s="409"/>
      <c r="HB453" s="409"/>
      <c r="HC453" s="409"/>
      <c r="HD453" s="409"/>
      <c r="HE453" s="409"/>
      <c r="HF453" s="409"/>
      <c r="HG453" s="409"/>
      <c r="HH453" s="409"/>
      <c r="HI453" s="409"/>
      <c r="HJ453" s="409"/>
      <c r="HK453" s="409"/>
      <c r="HL453" s="409"/>
      <c r="HM453" s="409"/>
      <c r="HN453" s="409"/>
      <c r="HO453" s="409"/>
      <c r="HP453" s="409"/>
      <c r="HQ453" s="409"/>
      <c r="HR453" s="409"/>
      <c r="HS453" s="409"/>
      <c r="HT453" s="409"/>
      <c r="HU453" s="409"/>
      <c r="HV453" s="409"/>
      <c r="HW453" s="409"/>
      <c r="HX453" s="409"/>
      <c r="HY453" s="409"/>
      <c r="HZ453" s="409"/>
      <c r="IA453" s="409"/>
      <c r="IB453" s="409"/>
      <c r="IC453" s="409"/>
      <c r="ID453" s="409"/>
      <c r="IE453" s="409"/>
      <c r="IF453" s="409"/>
      <c r="IG453" s="409"/>
      <c r="IH453" s="409"/>
      <c r="II453" s="409"/>
      <c r="IJ453" s="409"/>
      <c r="IK453" s="409"/>
      <c r="IL453" s="409"/>
      <c r="IM453" s="409"/>
      <c r="IN453" s="409"/>
      <c r="IO453" s="409"/>
      <c r="IP453" s="409"/>
      <c r="IQ453" s="409"/>
      <c r="IR453" s="409"/>
      <c r="IS453" s="409"/>
      <c r="IT453" s="409"/>
      <c r="IU453" s="409"/>
      <c r="IV453" s="409"/>
    </row>
    <row r="454" spans="1:256" s="404" customFormat="1" ht="94.5">
      <c r="A454" s="67">
        <v>445</v>
      </c>
      <c r="B454" s="301" t="s">
        <v>6230</v>
      </c>
      <c r="C454" s="509" t="s">
        <v>1577</v>
      </c>
      <c r="D454" s="301" t="s">
        <v>1608</v>
      </c>
      <c r="E454" s="301" t="s">
        <v>925</v>
      </c>
      <c r="F454" s="301" t="s">
        <v>1582</v>
      </c>
      <c r="G454" s="301" t="s">
        <v>6234</v>
      </c>
      <c r="H454" s="338"/>
      <c r="I454" s="338"/>
      <c r="J454" s="301" t="s">
        <v>6236</v>
      </c>
      <c r="K454" s="338"/>
      <c r="L454" s="338"/>
      <c r="M454" s="405"/>
      <c r="N454" s="409"/>
      <c r="O454" s="409"/>
      <c r="P454" s="409"/>
      <c r="Q454" s="409"/>
      <c r="R454" s="409"/>
      <c r="S454" s="409"/>
      <c r="T454" s="409"/>
      <c r="U454" s="409"/>
      <c r="V454" s="409"/>
      <c r="W454" s="409"/>
      <c r="X454" s="409"/>
      <c r="Y454" s="409"/>
      <c r="Z454" s="409"/>
      <c r="AA454" s="409"/>
      <c r="AB454" s="409"/>
      <c r="AC454" s="409"/>
      <c r="AD454" s="409"/>
      <c r="AE454" s="409"/>
      <c r="AF454" s="409"/>
      <c r="AG454" s="409"/>
      <c r="AH454" s="409"/>
      <c r="AI454" s="409"/>
      <c r="AJ454" s="409"/>
      <c r="AK454" s="409"/>
      <c r="AL454" s="409"/>
      <c r="AM454" s="409"/>
      <c r="AN454" s="409"/>
      <c r="AO454" s="409"/>
      <c r="AP454" s="409"/>
      <c r="AQ454" s="409"/>
      <c r="AR454" s="409"/>
      <c r="AS454" s="409"/>
      <c r="AT454" s="409"/>
      <c r="AU454" s="409"/>
      <c r="AV454" s="409"/>
      <c r="AW454" s="409"/>
      <c r="AX454" s="409"/>
      <c r="AY454" s="409"/>
      <c r="AZ454" s="409"/>
      <c r="BA454" s="409"/>
      <c r="BB454" s="409"/>
      <c r="BC454" s="409"/>
      <c r="BD454" s="409"/>
      <c r="BE454" s="409"/>
      <c r="BF454" s="409"/>
      <c r="BG454" s="409"/>
      <c r="BH454" s="409"/>
      <c r="BI454" s="409"/>
      <c r="BJ454" s="409"/>
      <c r="BK454" s="409"/>
      <c r="BL454" s="409"/>
      <c r="BM454" s="409"/>
      <c r="BN454" s="409"/>
      <c r="BO454" s="409"/>
      <c r="BP454" s="409"/>
      <c r="BQ454" s="409"/>
      <c r="BR454" s="409"/>
      <c r="BS454" s="409"/>
      <c r="BT454" s="409"/>
      <c r="BU454" s="409"/>
      <c r="BV454" s="409"/>
      <c r="BW454" s="409"/>
      <c r="BX454" s="409"/>
      <c r="BY454" s="409"/>
      <c r="BZ454" s="409"/>
      <c r="CA454" s="409"/>
      <c r="CB454" s="409"/>
      <c r="CC454" s="409"/>
      <c r="CD454" s="409"/>
      <c r="CE454" s="409"/>
      <c r="CF454" s="409"/>
      <c r="CG454" s="409"/>
      <c r="CH454" s="409"/>
      <c r="CI454" s="409"/>
      <c r="CJ454" s="409"/>
      <c r="CK454" s="409"/>
      <c r="CL454" s="409"/>
      <c r="CM454" s="409"/>
      <c r="CN454" s="409"/>
      <c r="CO454" s="409"/>
      <c r="CP454" s="409"/>
      <c r="CQ454" s="409"/>
      <c r="CR454" s="409"/>
      <c r="CS454" s="409"/>
      <c r="CT454" s="409"/>
      <c r="CU454" s="409"/>
      <c r="CV454" s="409"/>
      <c r="CW454" s="409"/>
      <c r="CX454" s="409"/>
      <c r="CY454" s="409"/>
      <c r="CZ454" s="409"/>
      <c r="DA454" s="409"/>
      <c r="DB454" s="409"/>
      <c r="DC454" s="409"/>
      <c r="DD454" s="409"/>
      <c r="DE454" s="409"/>
      <c r="DF454" s="409"/>
      <c r="DG454" s="409"/>
      <c r="DH454" s="409"/>
      <c r="DI454" s="409"/>
      <c r="DJ454" s="409"/>
      <c r="DK454" s="409"/>
      <c r="DL454" s="409"/>
      <c r="DM454" s="409"/>
      <c r="DN454" s="409"/>
      <c r="DO454" s="409"/>
      <c r="DP454" s="409"/>
      <c r="DQ454" s="409"/>
      <c r="DR454" s="409"/>
      <c r="DS454" s="409"/>
      <c r="DT454" s="409"/>
      <c r="DU454" s="409"/>
      <c r="DV454" s="409"/>
      <c r="DW454" s="409"/>
      <c r="DX454" s="409"/>
      <c r="DY454" s="409"/>
      <c r="DZ454" s="409"/>
      <c r="EA454" s="409"/>
      <c r="EB454" s="409"/>
      <c r="EC454" s="409"/>
      <c r="ED454" s="409"/>
      <c r="EE454" s="409"/>
      <c r="EF454" s="409"/>
      <c r="EG454" s="409"/>
      <c r="EH454" s="409"/>
      <c r="EI454" s="409"/>
      <c r="EJ454" s="409"/>
      <c r="EK454" s="409"/>
      <c r="EL454" s="409"/>
      <c r="EM454" s="409"/>
      <c r="EN454" s="409"/>
      <c r="EO454" s="409"/>
      <c r="EP454" s="409"/>
      <c r="EQ454" s="409"/>
      <c r="ER454" s="409"/>
      <c r="ES454" s="409"/>
      <c r="ET454" s="409"/>
      <c r="EU454" s="409"/>
      <c r="EV454" s="409"/>
      <c r="EW454" s="409"/>
      <c r="EX454" s="409"/>
      <c r="EY454" s="409"/>
      <c r="EZ454" s="409"/>
      <c r="FA454" s="409"/>
      <c r="FB454" s="409"/>
      <c r="FC454" s="409"/>
      <c r="FD454" s="409"/>
      <c r="FE454" s="409"/>
      <c r="FF454" s="409"/>
      <c r="FG454" s="409"/>
      <c r="FH454" s="409"/>
      <c r="FI454" s="409"/>
      <c r="FJ454" s="409"/>
      <c r="FK454" s="409"/>
      <c r="FL454" s="409"/>
      <c r="FM454" s="409"/>
      <c r="FN454" s="409"/>
      <c r="FO454" s="409"/>
      <c r="FP454" s="409"/>
      <c r="FQ454" s="409"/>
      <c r="FR454" s="409"/>
      <c r="FS454" s="409"/>
      <c r="FT454" s="409"/>
      <c r="FU454" s="409"/>
      <c r="FV454" s="409"/>
      <c r="FW454" s="409"/>
      <c r="FX454" s="409"/>
      <c r="FY454" s="409"/>
      <c r="FZ454" s="409"/>
      <c r="GA454" s="409"/>
      <c r="GB454" s="409"/>
      <c r="GC454" s="409"/>
      <c r="GD454" s="409"/>
      <c r="GE454" s="409"/>
      <c r="GF454" s="409"/>
      <c r="GG454" s="409"/>
      <c r="GH454" s="409"/>
      <c r="GI454" s="409"/>
      <c r="GJ454" s="409"/>
      <c r="GK454" s="409"/>
      <c r="GL454" s="409"/>
      <c r="GM454" s="409"/>
      <c r="GN454" s="409"/>
      <c r="GO454" s="409"/>
      <c r="GP454" s="409"/>
      <c r="GQ454" s="409"/>
      <c r="GR454" s="409"/>
      <c r="GS454" s="409"/>
      <c r="GT454" s="409"/>
      <c r="GU454" s="409"/>
      <c r="GV454" s="409"/>
      <c r="GW454" s="409"/>
      <c r="GX454" s="409"/>
      <c r="GY454" s="409"/>
      <c r="GZ454" s="409"/>
      <c r="HA454" s="409"/>
      <c r="HB454" s="409"/>
      <c r="HC454" s="409"/>
      <c r="HD454" s="409"/>
      <c r="HE454" s="409"/>
      <c r="HF454" s="409"/>
      <c r="HG454" s="409"/>
      <c r="HH454" s="409"/>
      <c r="HI454" s="409"/>
      <c r="HJ454" s="409"/>
      <c r="HK454" s="409"/>
      <c r="HL454" s="409"/>
      <c r="HM454" s="409"/>
      <c r="HN454" s="409"/>
      <c r="HO454" s="409"/>
      <c r="HP454" s="409"/>
      <c r="HQ454" s="409"/>
      <c r="HR454" s="409"/>
      <c r="HS454" s="409"/>
      <c r="HT454" s="409"/>
      <c r="HU454" s="409"/>
      <c r="HV454" s="409"/>
      <c r="HW454" s="409"/>
      <c r="HX454" s="409"/>
      <c r="HY454" s="409"/>
      <c r="HZ454" s="409"/>
      <c r="IA454" s="409"/>
      <c r="IB454" s="409"/>
      <c r="IC454" s="409"/>
      <c r="ID454" s="409"/>
      <c r="IE454" s="409"/>
      <c r="IF454" s="409"/>
      <c r="IG454" s="409"/>
      <c r="IH454" s="409"/>
      <c r="II454" s="409"/>
      <c r="IJ454" s="409"/>
      <c r="IK454" s="409"/>
      <c r="IL454" s="409"/>
      <c r="IM454" s="409"/>
      <c r="IN454" s="409"/>
      <c r="IO454" s="409"/>
      <c r="IP454" s="409"/>
      <c r="IQ454" s="409"/>
      <c r="IR454" s="409"/>
      <c r="IS454" s="409"/>
      <c r="IT454" s="409"/>
      <c r="IU454" s="409"/>
      <c r="IV454" s="409"/>
    </row>
    <row r="455" spans="1:256" s="404" customFormat="1" ht="81">
      <c r="A455" s="65">
        <v>446</v>
      </c>
      <c r="B455" s="301" t="s">
        <v>6223</v>
      </c>
      <c r="C455" s="509" t="s">
        <v>1577</v>
      </c>
      <c r="D455" s="301" t="s">
        <v>1620</v>
      </c>
      <c r="E455" s="301" t="s">
        <v>926</v>
      </c>
      <c r="F455" s="301" t="s">
        <v>1621</v>
      </c>
      <c r="G455" s="301" t="s">
        <v>928</v>
      </c>
      <c r="H455" s="338"/>
      <c r="I455" s="338"/>
      <c r="J455" s="301" t="s">
        <v>6237</v>
      </c>
      <c r="K455" s="338"/>
      <c r="L455" s="338"/>
      <c r="M455" s="405"/>
      <c r="N455" s="409"/>
      <c r="O455" s="409"/>
      <c r="P455" s="409"/>
      <c r="Q455" s="409"/>
      <c r="R455" s="409"/>
      <c r="S455" s="409"/>
      <c r="T455" s="409"/>
      <c r="U455" s="409"/>
      <c r="V455" s="409"/>
      <c r="W455" s="409"/>
      <c r="X455" s="409"/>
      <c r="Y455" s="409"/>
      <c r="Z455" s="409"/>
      <c r="AA455" s="409"/>
      <c r="AB455" s="409"/>
      <c r="AC455" s="409"/>
      <c r="AD455" s="409"/>
      <c r="AE455" s="409"/>
      <c r="AF455" s="409"/>
      <c r="AG455" s="409"/>
      <c r="AH455" s="409"/>
      <c r="AI455" s="409"/>
      <c r="AJ455" s="409"/>
      <c r="AK455" s="409"/>
      <c r="AL455" s="409"/>
      <c r="AM455" s="409"/>
      <c r="AN455" s="409"/>
      <c r="AO455" s="409"/>
      <c r="AP455" s="409"/>
      <c r="AQ455" s="409"/>
      <c r="AR455" s="409"/>
      <c r="AS455" s="409"/>
      <c r="AT455" s="409"/>
      <c r="AU455" s="409"/>
      <c r="AV455" s="409"/>
      <c r="AW455" s="409"/>
      <c r="AX455" s="409"/>
      <c r="AY455" s="409"/>
      <c r="AZ455" s="409"/>
      <c r="BA455" s="409"/>
      <c r="BB455" s="409"/>
      <c r="BC455" s="409"/>
      <c r="BD455" s="409"/>
      <c r="BE455" s="409"/>
      <c r="BF455" s="409"/>
      <c r="BG455" s="409"/>
      <c r="BH455" s="409"/>
      <c r="BI455" s="409"/>
      <c r="BJ455" s="409"/>
      <c r="BK455" s="409"/>
      <c r="BL455" s="409"/>
      <c r="BM455" s="409"/>
      <c r="BN455" s="409"/>
      <c r="BO455" s="409"/>
      <c r="BP455" s="409"/>
      <c r="BQ455" s="409"/>
      <c r="BR455" s="409"/>
      <c r="BS455" s="409"/>
      <c r="BT455" s="409"/>
      <c r="BU455" s="409"/>
      <c r="BV455" s="409"/>
      <c r="BW455" s="409"/>
      <c r="BX455" s="409"/>
      <c r="BY455" s="409"/>
      <c r="BZ455" s="409"/>
      <c r="CA455" s="409"/>
      <c r="CB455" s="409"/>
      <c r="CC455" s="409"/>
      <c r="CD455" s="409"/>
      <c r="CE455" s="409"/>
      <c r="CF455" s="409"/>
      <c r="CG455" s="409"/>
      <c r="CH455" s="409"/>
      <c r="CI455" s="409"/>
      <c r="CJ455" s="409"/>
      <c r="CK455" s="409"/>
      <c r="CL455" s="409"/>
      <c r="CM455" s="409"/>
      <c r="CN455" s="409"/>
      <c r="CO455" s="409"/>
      <c r="CP455" s="409"/>
      <c r="CQ455" s="409"/>
      <c r="CR455" s="409"/>
      <c r="CS455" s="409"/>
      <c r="CT455" s="409"/>
      <c r="CU455" s="409"/>
      <c r="CV455" s="409"/>
      <c r="CW455" s="409"/>
      <c r="CX455" s="409"/>
      <c r="CY455" s="409"/>
      <c r="CZ455" s="409"/>
      <c r="DA455" s="409"/>
      <c r="DB455" s="409"/>
      <c r="DC455" s="409"/>
      <c r="DD455" s="409"/>
      <c r="DE455" s="409"/>
      <c r="DF455" s="409"/>
      <c r="DG455" s="409"/>
      <c r="DH455" s="409"/>
      <c r="DI455" s="409"/>
      <c r="DJ455" s="409"/>
      <c r="DK455" s="409"/>
      <c r="DL455" s="409"/>
      <c r="DM455" s="409"/>
      <c r="DN455" s="409"/>
      <c r="DO455" s="409"/>
      <c r="DP455" s="409"/>
      <c r="DQ455" s="409"/>
      <c r="DR455" s="409"/>
      <c r="DS455" s="409"/>
      <c r="DT455" s="409"/>
      <c r="DU455" s="409"/>
      <c r="DV455" s="409"/>
      <c r="DW455" s="409"/>
      <c r="DX455" s="409"/>
      <c r="DY455" s="409"/>
      <c r="DZ455" s="409"/>
      <c r="EA455" s="409"/>
      <c r="EB455" s="409"/>
      <c r="EC455" s="409"/>
      <c r="ED455" s="409"/>
      <c r="EE455" s="409"/>
      <c r="EF455" s="409"/>
      <c r="EG455" s="409"/>
      <c r="EH455" s="409"/>
      <c r="EI455" s="409"/>
      <c r="EJ455" s="409"/>
      <c r="EK455" s="409"/>
      <c r="EL455" s="409"/>
      <c r="EM455" s="409"/>
      <c r="EN455" s="409"/>
      <c r="EO455" s="409"/>
      <c r="EP455" s="409"/>
      <c r="EQ455" s="409"/>
      <c r="ER455" s="409"/>
      <c r="ES455" s="409"/>
      <c r="ET455" s="409"/>
      <c r="EU455" s="409"/>
      <c r="EV455" s="409"/>
      <c r="EW455" s="409"/>
      <c r="EX455" s="409"/>
      <c r="EY455" s="409"/>
      <c r="EZ455" s="409"/>
      <c r="FA455" s="409"/>
      <c r="FB455" s="409"/>
      <c r="FC455" s="409"/>
      <c r="FD455" s="409"/>
      <c r="FE455" s="409"/>
      <c r="FF455" s="409"/>
      <c r="FG455" s="409"/>
      <c r="FH455" s="409"/>
      <c r="FI455" s="409"/>
      <c r="FJ455" s="409"/>
      <c r="FK455" s="409"/>
      <c r="FL455" s="409"/>
      <c r="FM455" s="409"/>
      <c r="FN455" s="409"/>
      <c r="FO455" s="409"/>
      <c r="FP455" s="409"/>
      <c r="FQ455" s="409"/>
      <c r="FR455" s="409"/>
      <c r="FS455" s="409"/>
      <c r="FT455" s="409"/>
      <c r="FU455" s="409"/>
      <c r="FV455" s="409"/>
      <c r="FW455" s="409"/>
      <c r="FX455" s="409"/>
      <c r="FY455" s="409"/>
      <c r="FZ455" s="409"/>
      <c r="GA455" s="409"/>
      <c r="GB455" s="409"/>
      <c r="GC455" s="409"/>
      <c r="GD455" s="409"/>
      <c r="GE455" s="409"/>
      <c r="GF455" s="409"/>
      <c r="GG455" s="409"/>
      <c r="GH455" s="409"/>
      <c r="GI455" s="409"/>
      <c r="GJ455" s="409"/>
      <c r="GK455" s="409"/>
      <c r="GL455" s="409"/>
      <c r="GM455" s="409"/>
      <c r="GN455" s="409"/>
      <c r="GO455" s="409"/>
      <c r="GP455" s="409"/>
      <c r="GQ455" s="409"/>
      <c r="GR455" s="409"/>
      <c r="GS455" s="409"/>
      <c r="GT455" s="409"/>
      <c r="GU455" s="409"/>
      <c r="GV455" s="409"/>
      <c r="GW455" s="409"/>
      <c r="GX455" s="409"/>
      <c r="GY455" s="409"/>
      <c r="GZ455" s="409"/>
      <c r="HA455" s="409"/>
      <c r="HB455" s="409"/>
      <c r="HC455" s="409"/>
      <c r="HD455" s="409"/>
      <c r="HE455" s="409"/>
      <c r="HF455" s="409"/>
      <c r="HG455" s="409"/>
      <c r="HH455" s="409"/>
      <c r="HI455" s="409"/>
      <c r="HJ455" s="409"/>
      <c r="HK455" s="409"/>
      <c r="HL455" s="409"/>
      <c r="HM455" s="409"/>
      <c r="HN455" s="409"/>
      <c r="HO455" s="409"/>
      <c r="HP455" s="409"/>
      <c r="HQ455" s="409"/>
      <c r="HR455" s="409"/>
      <c r="HS455" s="409"/>
      <c r="HT455" s="409"/>
      <c r="HU455" s="409"/>
      <c r="HV455" s="409"/>
      <c r="HW455" s="409"/>
      <c r="HX455" s="409"/>
      <c r="HY455" s="409"/>
      <c r="HZ455" s="409"/>
      <c r="IA455" s="409"/>
      <c r="IB455" s="409"/>
      <c r="IC455" s="409"/>
      <c r="ID455" s="409"/>
      <c r="IE455" s="409"/>
      <c r="IF455" s="409"/>
      <c r="IG455" s="409"/>
      <c r="IH455" s="409"/>
      <c r="II455" s="409"/>
      <c r="IJ455" s="409"/>
      <c r="IK455" s="409"/>
      <c r="IL455" s="409"/>
      <c r="IM455" s="409"/>
      <c r="IN455" s="409"/>
      <c r="IO455" s="409"/>
      <c r="IP455" s="409"/>
      <c r="IQ455" s="409"/>
      <c r="IR455" s="409"/>
      <c r="IS455" s="409"/>
      <c r="IT455" s="409"/>
      <c r="IU455" s="409"/>
      <c r="IV455" s="409"/>
    </row>
    <row r="456" spans="1:256" s="404" customFormat="1" ht="30">
      <c r="A456" s="67">
        <v>447</v>
      </c>
      <c r="B456" s="301" t="s">
        <v>6238</v>
      </c>
      <c r="C456" s="509" t="s">
        <v>1584</v>
      </c>
      <c r="D456" s="301" t="s">
        <v>1622</v>
      </c>
      <c r="E456" s="301" t="s">
        <v>1623</v>
      </c>
      <c r="F456" s="301" t="s">
        <v>929</v>
      </c>
      <c r="G456" s="301" t="s">
        <v>1624</v>
      </c>
      <c r="H456" s="301" t="s">
        <v>6239</v>
      </c>
      <c r="I456" s="301" t="s">
        <v>311</v>
      </c>
      <c r="J456" s="338"/>
      <c r="K456" s="338"/>
      <c r="L456" s="338"/>
      <c r="M456" s="405"/>
      <c r="N456" s="409"/>
      <c r="O456" s="409"/>
      <c r="P456" s="409"/>
      <c r="Q456" s="409"/>
      <c r="R456" s="409"/>
      <c r="S456" s="409"/>
      <c r="T456" s="409"/>
      <c r="U456" s="409"/>
      <c r="V456" s="409"/>
      <c r="W456" s="409"/>
      <c r="X456" s="409"/>
      <c r="Y456" s="409"/>
      <c r="Z456" s="409"/>
      <c r="AA456" s="409"/>
      <c r="AB456" s="409"/>
      <c r="AC456" s="409"/>
      <c r="AD456" s="409"/>
      <c r="AE456" s="409"/>
      <c r="AF456" s="409"/>
      <c r="AG456" s="409"/>
      <c r="AH456" s="409"/>
      <c r="AI456" s="409"/>
      <c r="AJ456" s="409"/>
      <c r="AK456" s="409"/>
      <c r="AL456" s="409"/>
      <c r="AM456" s="409"/>
      <c r="AN456" s="409"/>
      <c r="AO456" s="409"/>
      <c r="AP456" s="409"/>
      <c r="AQ456" s="409"/>
      <c r="AR456" s="409"/>
      <c r="AS456" s="409"/>
      <c r="AT456" s="409"/>
      <c r="AU456" s="409"/>
      <c r="AV456" s="409"/>
      <c r="AW456" s="409"/>
      <c r="AX456" s="409"/>
      <c r="AY456" s="409"/>
      <c r="AZ456" s="409"/>
      <c r="BA456" s="409"/>
      <c r="BB456" s="409"/>
      <c r="BC456" s="409"/>
      <c r="BD456" s="409"/>
      <c r="BE456" s="409"/>
      <c r="BF456" s="409"/>
      <c r="BG456" s="409"/>
      <c r="BH456" s="409"/>
      <c r="BI456" s="409"/>
      <c r="BJ456" s="409"/>
      <c r="BK456" s="409"/>
      <c r="BL456" s="409"/>
      <c r="BM456" s="409"/>
      <c r="BN456" s="409"/>
      <c r="BO456" s="409"/>
      <c r="BP456" s="409"/>
      <c r="BQ456" s="409"/>
      <c r="BR456" s="409"/>
      <c r="BS456" s="409"/>
      <c r="BT456" s="409"/>
      <c r="BU456" s="409"/>
      <c r="BV456" s="409"/>
      <c r="BW456" s="409"/>
      <c r="BX456" s="409"/>
      <c r="BY456" s="409"/>
      <c r="BZ456" s="409"/>
      <c r="CA456" s="409"/>
      <c r="CB456" s="409"/>
      <c r="CC456" s="409"/>
      <c r="CD456" s="409"/>
      <c r="CE456" s="409"/>
      <c r="CF456" s="409"/>
      <c r="CG456" s="409"/>
      <c r="CH456" s="409"/>
      <c r="CI456" s="409"/>
      <c r="CJ456" s="409"/>
      <c r="CK456" s="409"/>
      <c r="CL456" s="409"/>
      <c r="CM456" s="409"/>
      <c r="CN456" s="409"/>
      <c r="CO456" s="409"/>
      <c r="CP456" s="409"/>
      <c r="CQ456" s="409"/>
      <c r="CR456" s="409"/>
      <c r="CS456" s="409"/>
      <c r="CT456" s="409"/>
      <c r="CU456" s="409"/>
      <c r="CV456" s="409"/>
      <c r="CW456" s="409"/>
      <c r="CX456" s="409"/>
      <c r="CY456" s="409"/>
      <c r="CZ456" s="409"/>
      <c r="DA456" s="409"/>
      <c r="DB456" s="409"/>
      <c r="DC456" s="409"/>
      <c r="DD456" s="409"/>
      <c r="DE456" s="409"/>
      <c r="DF456" s="409"/>
      <c r="DG456" s="409"/>
      <c r="DH456" s="409"/>
      <c r="DI456" s="409"/>
      <c r="DJ456" s="409"/>
      <c r="DK456" s="409"/>
      <c r="DL456" s="409"/>
      <c r="DM456" s="409"/>
      <c r="DN456" s="409"/>
      <c r="DO456" s="409"/>
      <c r="DP456" s="409"/>
      <c r="DQ456" s="409"/>
      <c r="DR456" s="409"/>
      <c r="DS456" s="409"/>
      <c r="DT456" s="409"/>
      <c r="DU456" s="409"/>
      <c r="DV456" s="409"/>
      <c r="DW456" s="409"/>
      <c r="DX456" s="409"/>
      <c r="DY456" s="409"/>
      <c r="DZ456" s="409"/>
      <c r="EA456" s="409"/>
      <c r="EB456" s="409"/>
      <c r="EC456" s="409"/>
      <c r="ED456" s="409"/>
      <c r="EE456" s="409"/>
      <c r="EF456" s="409"/>
      <c r="EG456" s="409"/>
      <c r="EH456" s="409"/>
      <c r="EI456" s="409"/>
      <c r="EJ456" s="409"/>
      <c r="EK456" s="409"/>
      <c r="EL456" s="409"/>
      <c r="EM456" s="409"/>
      <c r="EN456" s="409"/>
      <c r="EO456" s="409"/>
      <c r="EP456" s="409"/>
      <c r="EQ456" s="409"/>
      <c r="ER456" s="409"/>
      <c r="ES456" s="409"/>
      <c r="ET456" s="409"/>
      <c r="EU456" s="409"/>
      <c r="EV456" s="409"/>
      <c r="EW456" s="409"/>
      <c r="EX456" s="409"/>
      <c r="EY456" s="409"/>
      <c r="EZ456" s="409"/>
      <c r="FA456" s="409"/>
      <c r="FB456" s="409"/>
      <c r="FC456" s="409"/>
      <c r="FD456" s="409"/>
      <c r="FE456" s="409"/>
      <c r="FF456" s="409"/>
      <c r="FG456" s="409"/>
      <c r="FH456" s="409"/>
      <c r="FI456" s="409"/>
      <c r="FJ456" s="409"/>
      <c r="FK456" s="409"/>
      <c r="FL456" s="409"/>
      <c r="FM456" s="409"/>
      <c r="FN456" s="409"/>
      <c r="FO456" s="409"/>
      <c r="FP456" s="409"/>
      <c r="FQ456" s="409"/>
      <c r="FR456" s="409"/>
      <c r="FS456" s="409"/>
      <c r="FT456" s="409"/>
      <c r="FU456" s="409"/>
      <c r="FV456" s="409"/>
      <c r="FW456" s="409"/>
      <c r="FX456" s="409"/>
      <c r="FY456" s="409"/>
      <c r="FZ456" s="409"/>
      <c r="GA456" s="409"/>
      <c r="GB456" s="409"/>
      <c r="GC456" s="409"/>
      <c r="GD456" s="409"/>
      <c r="GE456" s="409"/>
      <c r="GF456" s="409"/>
      <c r="GG456" s="409"/>
      <c r="GH456" s="409"/>
      <c r="GI456" s="409"/>
      <c r="GJ456" s="409"/>
      <c r="GK456" s="409"/>
      <c r="GL456" s="409"/>
      <c r="GM456" s="409"/>
      <c r="GN456" s="409"/>
      <c r="GO456" s="409"/>
      <c r="GP456" s="409"/>
      <c r="GQ456" s="409"/>
      <c r="GR456" s="409"/>
      <c r="GS456" s="409"/>
      <c r="GT456" s="409"/>
      <c r="GU456" s="409"/>
      <c r="GV456" s="409"/>
      <c r="GW456" s="409"/>
      <c r="GX456" s="409"/>
      <c r="GY456" s="409"/>
      <c r="GZ456" s="409"/>
      <c r="HA456" s="409"/>
      <c r="HB456" s="409"/>
      <c r="HC456" s="409"/>
      <c r="HD456" s="409"/>
      <c r="HE456" s="409"/>
      <c r="HF456" s="409"/>
      <c r="HG456" s="409"/>
      <c r="HH456" s="409"/>
      <c r="HI456" s="409"/>
      <c r="HJ456" s="409"/>
      <c r="HK456" s="409"/>
      <c r="HL456" s="409"/>
      <c r="HM456" s="409"/>
      <c r="HN456" s="409"/>
      <c r="HO456" s="409"/>
      <c r="HP456" s="409"/>
      <c r="HQ456" s="409"/>
      <c r="HR456" s="409"/>
      <c r="HS456" s="409"/>
      <c r="HT456" s="409"/>
      <c r="HU456" s="409"/>
      <c r="HV456" s="409"/>
      <c r="HW456" s="409"/>
      <c r="HX456" s="409"/>
      <c r="HY456" s="409"/>
      <c r="HZ456" s="409"/>
      <c r="IA456" s="409"/>
      <c r="IB456" s="409"/>
      <c r="IC456" s="409"/>
      <c r="ID456" s="409"/>
      <c r="IE456" s="409"/>
      <c r="IF456" s="409"/>
      <c r="IG456" s="409"/>
      <c r="IH456" s="409"/>
      <c r="II456" s="409"/>
      <c r="IJ456" s="409"/>
      <c r="IK456" s="409"/>
      <c r="IL456" s="409"/>
      <c r="IM456" s="409"/>
      <c r="IN456" s="409"/>
      <c r="IO456" s="409"/>
      <c r="IP456" s="409"/>
      <c r="IQ456" s="409"/>
      <c r="IR456" s="409"/>
      <c r="IS456" s="409"/>
      <c r="IT456" s="409"/>
      <c r="IU456" s="409"/>
      <c r="IV456" s="409"/>
    </row>
    <row r="457" spans="1:256" s="404" customFormat="1" ht="30">
      <c r="A457" s="67">
        <v>448</v>
      </c>
      <c r="B457" s="301" t="s">
        <v>6238</v>
      </c>
      <c r="C457" s="509" t="s">
        <v>1584</v>
      </c>
      <c r="D457" s="301" t="s">
        <v>1585</v>
      </c>
      <c r="E457" s="301" t="s">
        <v>1625</v>
      </c>
      <c r="F457" s="301" t="s">
        <v>572</v>
      </c>
      <c r="G457" s="301" t="s">
        <v>1626</v>
      </c>
      <c r="H457" s="301" t="s">
        <v>6240</v>
      </c>
      <c r="I457" s="301" t="s">
        <v>311</v>
      </c>
      <c r="J457" s="338"/>
      <c r="K457" s="338"/>
      <c r="L457" s="338"/>
      <c r="M457" s="405"/>
      <c r="N457" s="409"/>
      <c r="O457" s="409"/>
      <c r="P457" s="409"/>
      <c r="Q457" s="409"/>
      <c r="R457" s="409"/>
      <c r="S457" s="409"/>
      <c r="T457" s="409"/>
      <c r="U457" s="409"/>
      <c r="V457" s="409"/>
      <c r="W457" s="409"/>
      <c r="X457" s="409"/>
      <c r="Y457" s="409"/>
      <c r="Z457" s="409"/>
      <c r="AA457" s="409"/>
      <c r="AB457" s="409"/>
      <c r="AC457" s="409"/>
      <c r="AD457" s="409"/>
      <c r="AE457" s="409"/>
      <c r="AF457" s="409"/>
      <c r="AG457" s="409"/>
      <c r="AH457" s="409"/>
      <c r="AI457" s="409"/>
      <c r="AJ457" s="409"/>
      <c r="AK457" s="409"/>
      <c r="AL457" s="409"/>
      <c r="AM457" s="409"/>
      <c r="AN457" s="409"/>
      <c r="AO457" s="409"/>
      <c r="AP457" s="409"/>
      <c r="AQ457" s="409"/>
      <c r="AR457" s="409"/>
      <c r="AS457" s="409"/>
      <c r="AT457" s="409"/>
      <c r="AU457" s="409"/>
      <c r="AV457" s="409"/>
      <c r="AW457" s="409"/>
      <c r="AX457" s="409"/>
      <c r="AY457" s="409"/>
      <c r="AZ457" s="409"/>
      <c r="BA457" s="409"/>
      <c r="BB457" s="409"/>
      <c r="BC457" s="409"/>
      <c r="BD457" s="409"/>
      <c r="BE457" s="409"/>
      <c r="BF457" s="409"/>
      <c r="BG457" s="409"/>
      <c r="BH457" s="409"/>
      <c r="BI457" s="409"/>
      <c r="BJ457" s="409"/>
      <c r="BK457" s="409"/>
      <c r="BL457" s="409"/>
      <c r="BM457" s="409"/>
      <c r="BN457" s="409"/>
      <c r="BO457" s="409"/>
      <c r="BP457" s="409"/>
      <c r="BQ457" s="409"/>
      <c r="BR457" s="409"/>
      <c r="BS457" s="409"/>
      <c r="BT457" s="409"/>
      <c r="BU457" s="409"/>
      <c r="BV457" s="409"/>
      <c r="BW457" s="409"/>
      <c r="BX457" s="409"/>
      <c r="BY457" s="409"/>
      <c r="BZ457" s="409"/>
      <c r="CA457" s="409"/>
      <c r="CB457" s="409"/>
      <c r="CC457" s="409"/>
      <c r="CD457" s="409"/>
      <c r="CE457" s="409"/>
      <c r="CF457" s="409"/>
      <c r="CG457" s="409"/>
      <c r="CH457" s="409"/>
      <c r="CI457" s="409"/>
      <c r="CJ457" s="409"/>
      <c r="CK457" s="409"/>
      <c r="CL457" s="409"/>
      <c r="CM457" s="409"/>
      <c r="CN457" s="409"/>
      <c r="CO457" s="409"/>
      <c r="CP457" s="409"/>
      <c r="CQ457" s="409"/>
      <c r="CR457" s="409"/>
      <c r="CS457" s="409"/>
      <c r="CT457" s="409"/>
      <c r="CU457" s="409"/>
      <c r="CV457" s="409"/>
      <c r="CW457" s="409"/>
      <c r="CX457" s="409"/>
      <c r="CY457" s="409"/>
      <c r="CZ457" s="409"/>
      <c r="DA457" s="409"/>
      <c r="DB457" s="409"/>
      <c r="DC457" s="409"/>
      <c r="DD457" s="409"/>
      <c r="DE457" s="409"/>
      <c r="DF457" s="409"/>
      <c r="DG457" s="409"/>
      <c r="DH457" s="409"/>
      <c r="DI457" s="409"/>
      <c r="DJ457" s="409"/>
      <c r="DK457" s="409"/>
      <c r="DL457" s="409"/>
      <c r="DM457" s="409"/>
      <c r="DN457" s="409"/>
      <c r="DO457" s="409"/>
      <c r="DP457" s="409"/>
      <c r="DQ457" s="409"/>
      <c r="DR457" s="409"/>
      <c r="DS457" s="409"/>
      <c r="DT457" s="409"/>
      <c r="DU457" s="409"/>
      <c r="DV457" s="409"/>
      <c r="DW457" s="409"/>
      <c r="DX457" s="409"/>
      <c r="DY457" s="409"/>
      <c r="DZ457" s="409"/>
      <c r="EA457" s="409"/>
      <c r="EB457" s="409"/>
      <c r="EC457" s="409"/>
      <c r="ED457" s="409"/>
      <c r="EE457" s="409"/>
      <c r="EF457" s="409"/>
      <c r="EG457" s="409"/>
      <c r="EH457" s="409"/>
      <c r="EI457" s="409"/>
      <c r="EJ457" s="409"/>
      <c r="EK457" s="409"/>
      <c r="EL457" s="409"/>
      <c r="EM457" s="409"/>
      <c r="EN457" s="409"/>
      <c r="EO457" s="409"/>
      <c r="EP457" s="409"/>
      <c r="EQ457" s="409"/>
      <c r="ER457" s="409"/>
      <c r="ES457" s="409"/>
      <c r="ET457" s="409"/>
      <c r="EU457" s="409"/>
      <c r="EV457" s="409"/>
      <c r="EW457" s="409"/>
      <c r="EX457" s="409"/>
      <c r="EY457" s="409"/>
      <c r="EZ457" s="409"/>
      <c r="FA457" s="409"/>
      <c r="FB457" s="409"/>
      <c r="FC457" s="409"/>
      <c r="FD457" s="409"/>
      <c r="FE457" s="409"/>
      <c r="FF457" s="409"/>
      <c r="FG457" s="409"/>
      <c r="FH457" s="409"/>
      <c r="FI457" s="409"/>
      <c r="FJ457" s="409"/>
      <c r="FK457" s="409"/>
      <c r="FL457" s="409"/>
      <c r="FM457" s="409"/>
      <c r="FN457" s="409"/>
      <c r="FO457" s="409"/>
      <c r="FP457" s="409"/>
      <c r="FQ457" s="409"/>
      <c r="FR457" s="409"/>
      <c r="FS457" s="409"/>
      <c r="FT457" s="409"/>
      <c r="FU457" s="409"/>
      <c r="FV457" s="409"/>
      <c r="FW457" s="409"/>
      <c r="FX457" s="409"/>
      <c r="FY457" s="409"/>
      <c r="FZ457" s="409"/>
      <c r="GA457" s="409"/>
      <c r="GB457" s="409"/>
      <c r="GC457" s="409"/>
      <c r="GD457" s="409"/>
      <c r="GE457" s="409"/>
      <c r="GF457" s="409"/>
      <c r="GG457" s="409"/>
      <c r="GH457" s="409"/>
      <c r="GI457" s="409"/>
      <c r="GJ457" s="409"/>
      <c r="GK457" s="409"/>
      <c r="GL457" s="409"/>
      <c r="GM457" s="409"/>
      <c r="GN457" s="409"/>
      <c r="GO457" s="409"/>
      <c r="GP457" s="409"/>
      <c r="GQ457" s="409"/>
      <c r="GR457" s="409"/>
      <c r="GS457" s="409"/>
      <c r="GT457" s="409"/>
      <c r="GU457" s="409"/>
      <c r="GV457" s="409"/>
      <c r="GW457" s="409"/>
      <c r="GX457" s="409"/>
      <c r="GY457" s="409"/>
      <c r="GZ457" s="409"/>
      <c r="HA457" s="409"/>
      <c r="HB457" s="409"/>
      <c r="HC457" s="409"/>
      <c r="HD457" s="409"/>
      <c r="HE457" s="409"/>
      <c r="HF457" s="409"/>
      <c r="HG457" s="409"/>
      <c r="HH457" s="409"/>
      <c r="HI457" s="409"/>
      <c r="HJ457" s="409"/>
      <c r="HK457" s="409"/>
      <c r="HL457" s="409"/>
      <c r="HM457" s="409"/>
      <c r="HN457" s="409"/>
      <c r="HO457" s="409"/>
      <c r="HP457" s="409"/>
      <c r="HQ457" s="409"/>
      <c r="HR457" s="409"/>
      <c r="HS457" s="409"/>
      <c r="HT457" s="409"/>
      <c r="HU457" s="409"/>
      <c r="HV457" s="409"/>
      <c r="HW457" s="409"/>
      <c r="HX457" s="409"/>
      <c r="HY457" s="409"/>
      <c r="HZ457" s="409"/>
      <c r="IA457" s="409"/>
      <c r="IB457" s="409"/>
      <c r="IC457" s="409"/>
      <c r="ID457" s="409"/>
      <c r="IE457" s="409"/>
      <c r="IF457" s="409"/>
      <c r="IG457" s="409"/>
      <c r="IH457" s="409"/>
      <c r="II457" s="409"/>
      <c r="IJ457" s="409"/>
      <c r="IK457" s="409"/>
      <c r="IL457" s="409"/>
      <c r="IM457" s="409"/>
      <c r="IN457" s="409"/>
      <c r="IO457" s="409"/>
      <c r="IP457" s="409"/>
      <c r="IQ457" s="409"/>
      <c r="IR457" s="409"/>
      <c r="IS457" s="409"/>
      <c r="IT457" s="409"/>
      <c r="IU457" s="409"/>
      <c r="IV457" s="409"/>
    </row>
    <row r="458" spans="1:256" s="404" customFormat="1" ht="30">
      <c r="A458" s="65">
        <v>449</v>
      </c>
      <c r="B458" s="301" t="s">
        <v>6241</v>
      </c>
      <c r="C458" s="509" t="s">
        <v>1584</v>
      </c>
      <c r="D458" s="301" t="s">
        <v>6242</v>
      </c>
      <c r="E458" s="301" t="s">
        <v>6243</v>
      </c>
      <c r="F458" s="301" t="s">
        <v>930</v>
      </c>
      <c r="G458" s="301" t="s">
        <v>6244</v>
      </c>
      <c r="H458" s="301" t="s">
        <v>6245</v>
      </c>
      <c r="I458" s="301" t="s">
        <v>1627</v>
      </c>
      <c r="J458" s="338"/>
      <c r="K458" s="338"/>
      <c r="L458" s="338"/>
      <c r="M458" s="405"/>
      <c r="N458" s="409"/>
      <c r="O458" s="409"/>
      <c r="P458" s="409"/>
      <c r="Q458" s="409"/>
      <c r="R458" s="409"/>
      <c r="S458" s="409"/>
      <c r="T458" s="409"/>
      <c r="U458" s="409"/>
      <c r="V458" s="409"/>
      <c r="W458" s="409"/>
      <c r="X458" s="409"/>
      <c r="Y458" s="409"/>
      <c r="Z458" s="409"/>
      <c r="AA458" s="409"/>
      <c r="AB458" s="409"/>
      <c r="AC458" s="409"/>
      <c r="AD458" s="409"/>
      <c r="AE458" s="409"/>
      <c r="AF458" s="409"/>
      <c r="AG458" s="409"/>
      <c r="AH458" s="409"/>
      <c r="AI458" s="409"/>
      <c r="AJ458" s="409"/>
      <c r="AK458" s="409"/>
      <c r="AL458" s="409"/>
      <c r="AM458" s="409"/>
      <c r="AN458" s="409"/>
      <c r="AO458" s="409"/>
      <c r="AP458" s="409"/>
      <c r="AQ458" s="409"/>
      <c r="AR458" s="409"/>
      <c r="AS458" s="409"/>
      <c r="AT458" s="409"/>
      <c r="AU458" s="409"/>
      <c r="AV458" s="409"/>
      <c r="AW458" s="409"/>
      <c r="AX458" s="409"/>
      <c r="AY458" s="409"/>
      <c r="AZ458" s="409"/>
      <c r="BA458" s="409"/>
      <c r="BB458" s="409"/>
      <c r="BC458" s="409"/>
      <c r="BD458" s="409"/>
      <c r="BE458" s="409"/>
      <c r="BF458" s="409"/>
      <c r="BG458" s="409"/>
      <c r="BH458" s="409"/>
      <c r="BI458" s="409"/>
      <c r="BJ458" s="409"/>
      <c r="BK458" s="409"/>
      <c r="BL458" s="409"/>
      <c r="BM458" s="409"/>
      <c r="BN458" s="409"/>
      <c r="BO458" s="409"/>
      <c r="BP458" s="409"/>
      <c r="BQ458" s="409"/>
      <c r="BR458" s="409"/>
      <c r="BS458" s="409"/>
      <c r="BT458" s="409"/>
      <c r="BU458" s="409"/>
      <c r="BV458" s="409"/>
      <c r="BW458" s="409"/>
      <c r="BX458" s="409"/>
      <c r="BY458" s="409"/>
      <c r="BZ458" s="409"/>
      <c r="CA458" s="409"/>
      <c r="CB458" s="409"/>
      <c r="CC458" s="409"/>
      <c r="CD458" s="409"/>
      <c r="CE458" s="409"/>
      <c r="CF458" s="409"/>
      <c r="CG458" s="409"/>
      <c r="CH458" s="409"/>
      <c r="CI458" s="409"/>
      <c r="CJ458" s="409"/>
      <c r="CK458" s="409"/>
      <c r="CL458" s="409"/>
      <c r="CM458" s="409"/>
      <c r="CN458" s="409"/>
      <c r="CO458" s="409"/>
      <c r="CP458" s="409"/>
      <c r="CQ458" s="409"/>
      <c r="CR458" s="409"/>
      <c r="CS458" s="409"/>
      <c r="CT458" s="409"/>
      <c r="CU458" s="409"/>
      <c r="CV458" s="409"/>
      <c r="CW458" s="409"/>
      <c r="CX458" s="409"/>
      <c r="CY458" s="409"/>
      <c r="CZ458" s="409"/>
      <c r="DA458" s="409"/>
      <c r="DB458" s="409"/>
      <c r="DC458" s="409"/>
      <c r="DD458" s="409"/>
      <c r="DE458" s="409"/>
      <c r="DF458" s="409"/>
      <c r="DG458" s="409"/>
      <c r="DH458" s="409"/>
      <c r="DI458" s="409"/>
      <c r="DJ458" s="409"/>
      <c r="DK458" s="409"/>
      <c r="DL458" s="409"/>
      <c r="DM458" s="409"/>
      <c r="DN458" s="409"/>
      <c r="DO458" s="409"/>
      <c r="DP458" s="409"/>
      <c r="DQ458" s="409"/>
      <c r="DR458" s="409"/>
      <c r="DS458" s="409"/>
      <c r="DT458" s="409"/>
      <c r="DU458" s="409"/>
      <c r="DV458" s="409"/>
      <c r="DW458" s="409"/>
      <c r="DX458" s="409"/>
      <c r="DY458" s="409"/>
      <c r="DZ458" s="409"/>
      <c r="EA458" s="409"/>
      <c r="EB458" s="409"/>
      <c r="EC458" s="409"/>
      <c r="ED458" s="409"/>
      <c r="EE458" s="409"/>
      <c r="EF458" s="409"/>
      <c r="EG458" s="409"/>
      <c r="EH458" s="409"/>
      <c r="EI458" s="409"/>
      <c r="EJ458" s="409"/>
      <c r="EK458" s="409"/>
      <c r="EL458" s="409"/>
      <c r="EM458" s="409"/>
      <c r="EN458" s="409"/>
      <c r="EO458" s="409"/>
      <c r="EP458" s="409"/>
      <c r="EQ458" s="409"/>
      <c r="ER458" s="409"/>
      <c r="ES458" s="409"/>
      <c r="ET458" s="409"/>
      <c r="EU458" s="409"/>
      <c r="EV458" s="409"/>
      <c r="EW458" s="409"/>
      <c r="EX458" s="409"/>
      <c r="EY458" s="409"/>
      <c r="EZ458" s="409"/>
      <c r="FA458" s="409"/>
      <c r="FB458" s="409"/>
      <c r="FC458" s="409"/>
      <c r="FD458" s="409"/>
      <c r="FE458" s="409"/>
      <c r="FF458" s="409"/>
      <c r="FG458" s="409"/>
      <c r="FH458" s="409"/>
      <c r="FI458" s="409"/>
      <c r="FJ458" s="409"/>
      <c r="FK458" s="409"/>
      <c r="FL458" s="409"/>
      <c r="FM458" s="409"/>
      <c r="FN458" s="409"/>
      <c r="FO458" s="409"/>
      <c r="FP458" s="409"/>
      <c r="FQ458" s="409"/>
      <c r="FR458" s="409"/>
      <c r="FS458" s="409"/>
      <c r="FT458" s="409"/>
      <c r="FU458" s="409"/>
      <c r="FV458" s="409"/>
      <c r="FW458" s="409"/>
      <c r="FX458" s="409"/>
      <c r="FY458" s="409"/>
      <c r="FZ458" s="409"/>
      <c r="GA458" s="409"/>
      <c r="GB458" s="409"/>
      <c r="GC458" s="409"/>
      <c r="GD458" s="409"/>
      <c r="GE458" s="409"/>
      <c r="GF458" s="409"/>
      <c r="GG458" s="409"/>
      <c r="GH458" s="409"/>
      <c r="GI458" s="409"/>
      <c r="GJ458" s="409"/>
      <c r="GK458" s="409"/>
      <c r="GL458" s="409"/>
      <c r="GM458" s="409"/>
      <c r="GN458" s="409"/>
      <c r="GO458" s="409"/>
      <c r="GP458" s="409"/>
      <c r="GQ458" s="409"/>
      <c r="GR458" s="409"/>
      <c r="GS458" s="409"/>
      <c r="GT458" s="409"/>
      <c r="GU458" s="409"/>
      <c r="GV458" s="409"/>
      <c r="GW458" s="409"/>
      <c r="GX458" s="409"/>
      <c r="GY458" s="409"/>
      <c r="GZ458" s="409"/>
      <c r="HA458" s="409"/>
      <c r="HB458" s="409"/>
      <c r="HC458" s="409"/>
      <c r="HD458" s="409"/>
      <c r="HE458" s="409"/>
      <c r="HF458" s="409"/>
      <c r="HG458" s="409"/>
      <c r="HH458" s="409"/>
      <c r="HI458" s="409"/>
      <c r="HJ458" s="409"/>
      <c r="HK458" s="409"/>
      <c r="HL458" s="409"/>
      <c r="HM458" s="409"/>
      <c r="HN458" s="409"/>
      <c r="HO458" s="409"/>
      <c r="HP458" s="409"/>
      <c r="HQ458" s="409"/>
      <c r="HR458" s="409"/>
      <c r="HS458" s="409"/>
      <c r="HT458" s="409"/>
      <c r="HU458" s="409"/>
      <c r="HV458" s="409"/>
      <c r="HW458" s="409"/>
      <c r="HX458" s="409"/>
      <c r="HY458" s="409"/>
      <c r="HZ458" s="409"/>
      <c r="IA458" s="409"/>
      <c r="IB458" s="409"/>
      <c r="IC458" s="409"/>
      <c r="ID458" s="409"/>
      <c r="IE458" s="409"/>
      <c r="IF458" s="409"/>
      <c r="IG458" s="409"/>
      <c r="IH458" s="409"/>
      <c r="II458" s="409"/>
      <c r="IJ458" s="409"/>
      <c r="IK458" s="409"/>
      <c r="IL458" s="409"/>
      <c r="IM458" s="409"/>
      <c r="IN458" s="409"/>
      <c r="IO458" s="409"/>
      <c r="IP458" s="409"/>
      <c r="IQ458" s="409"/>
      <c r="IR458" s="409"/>
      <c r="IS458" s="409"/>
      <c r="IT458" s="409"/>
      <c r="IU458" s="409"/>
      <c r="IV458" s="409"/>
    </row>
    <row r="459" spans="1:256" s="404" customFormat="1" ht="30">
      <c r="A459" s="67">
        <v>450</v>
      </c>
      <c r="B459" s="301" t="s">
        <v>6241</v>
      </c>
      <c r="C459" s="509" t="s">
        <v>1584</v>
      </c>
      <c r="D459" s="301" t="s">
        <v>1628</v>
      </c>
      <c r="E459" s="301" t="s">
        <v>6246</v>
      </c>
      <c r="F459" s="301" t="s">
        <v>572</v>
      </c>
      <c r="G459" s="301" t="s">
        <v>6247</v>
      </c>
      <c r="H459" s="301" t="s">
        <v>6248</v>
      </c>
      <c r="I459" s="301" t="s">
        <v>311</v>
      </c>
      <c r="J459" s="338"/>
      <c r="K459" s="338"/>
      <c r="L459" s="338"/>
      <c r="M459" s="405"/>
      <c r="N459" s="409"/>
      <c r="O459" s="409"/>
      <c r="P459" s="409"/>
      <c r="Q459" s="409"/>
      <c r="R459" s="409"/>
      <c r="S459" s="409"/>
      <c r="T459" s="409"/>
      <c r="U459" s="409"/>
      <c r="V459" s="409"/>
      <c r="W459" s="409"/>
      <c r="X459" s="409"/>
      <c r="Y459" s="409"/>
      <c r="Z459" s="409"/>
      <c r="AA459" s="409"/>
      <c r="AB459" s="409"/>
      <c r="AC459" s="409"/>
      <c r="AD459" s="409"/>
      <c r="AE459" s="409"/>
      <c r="AF459" s="409"/>
      <c r="AG459" s="409"/>
      <c r="AH459" s="409"/>
      <c r="AI459" s="409"/>
      <c r="AJ459" s="409"/>
      <c r="AK459" s="409"/>
      <c r="AL459" s="409"/>
      <c r="AM459" s="409"/>
      <c r="AN459" s="409"/>
      <c r="AO459" s="409"/>
      <c r="AP459" s="409"/>
      <c r="AQ459" s="409"/>
      <c r="AR459" s="409"/>
      <c r="AS459" s="409"/>
      <c r="AT459" s="409"/>
      <c r="AU459" s="409"/>
      <c r="AV459" s="409"/>
      <c r="AW459" s="409"/>
      <c r="AX459" s="409"/>
      <c r="AY459" s="409"/>
      <c r="AZ459" s="409"/>
      <c r="BA459" s="409"/>
      <c r="BB459" s="409"/>
      <c r="BC459" s="409"/>
      <c r="BD459" s="409"/>
      <c r="BE459" s="409"/>
      <c r="BF459" s="409"/>
      <c r="BG459" s="409"/>
      <c r="BH459" s="409"/>
      <c r="BI459" s="409"/>
      <c r="BJ459" s="409"/>
      <c r="BK459" s="409"/>
      <c r="BL459" s="409"/>
      <c r="BM459" s="409"/>
      <c r="BN459" s="409"/>
      <c r="BO459" s="409"/>
      <c r="BP459" s="409"/>
      <c r="BQ459" s="409"/>
      <c r="BR459" s="409"/>
      <c r="BS459" s="409"/>
      <c r="BT459" s="409"/>
      <c r="BU459" s="409"/>
      <c r="BV459" s="409"/>
      <c r="BW459" s="409"/>
      <c r="BX459" s="409"/>
      <c r="BY459" s="409"/>
      <c r="BZ459" s="409"/>
      <c r="CA459" s="409"/>
      <c r="CB459" s="409"/>
      <c r="CC459" s="409"/>
      <c r="CD459" s="409"/>
      <c r="CE459" s="409"/>
      <c r="CF459" s="409"/>
      <c r="CG459" s="409"/>
      <c r="CH459" s="409"/>
      <c r="CI459" s="409"/>
      <c r="CJ459" s="409"/>
      <c r="CK459" s="409"/>
      <c r="CL459" s="409"/>
      <c r="CM459" s="409"/>
      <c r="CN459" s="409"/>
      <c r="CO459" s="409"/>
      <c r="CP459" s="409"/>
      <c r="CQ459" s="409"/>
      <c r="CR459" s="409"/>
      <c r="CS459" s="409"/>
      <c r="CT459" s="409"/>
      <c r="CU459" s="409"/>
      <c r="CV459" s="409"/>
      <c r="CW459" s="409"/>
      <c r="CX459" s="409"/>
      <c r="CY459" s="409"/>
      <c r="CZ459" s="409"/>
      <c r="DA459" s="409"/>
      <c r="DB459" s="409"/>
      <c r="DC459" s="409"/>
      <c r="DD459" s="409"/>
      <c r="DE459" s="409"/>
      <c r="DF459" s="409"/>
      <c r="DG459" s="409"/>
      <c r="DH459" s="409"/>
      <c r="DI459" s="409"/>
      <c r="DJ459" s="409"/>
      <c r="DK459" s="409"/>
      <c r="DL459" s="409"/>
      <c r="DM459" s="409"/>
      <c r="DN459" s="409"/>
      <c r="DO459" s="409"/>
      <c r="DP459" s="409"/>
      <c r="DQ459" s="409"/>
      <c r="DR459" s="409"/>
      <c r="DS459" s="409"/>
      <c r="DT459" s="409"/>
      <c r="DU459" s="409"/>
      <c r="DV459" s="409"/>
      <c r="DW459" s="409"/>
      <c r="DX459" s="409"/>
      <c r="DY459" s="409"/>
      <c r="DZ459" s="409"/>
      <c r="EA459" s="409"/>
      <c r="EB459" s="409"/>
      <c r="EC459" s="409"/>
      <c r="ED459" s="409"/>
      <c r="EE459" s="409"/>
      <c r="EF459" s="409"/>
      <c r="EG459" s="409"/>
      <c r="EH459" s="409"/>
      <c r="EI459" s="409"/>
      <c r="EJ459" s="409"/>
      <c r="EK459" s="409"/>
      <c r="EL459" s="409"/>
      <c r="EM459" s="409"/>
      <c r="EN459" s="409"/>
      <c r="EO459" s="409"/>
      <c r="EP459" s="409"/>
      <c r="EQ459" s="409"/>
      <c r="ER459" s="409"/>
      <c r="ES459" s="409"/>
      <c r="ET459" s="409"/>
      <c r="EU459" s="409"/>
      <c r="EV459" s="409"/>
      <c r="EW459" s="409"/>
      <c r="EX459" s="409"/>
      <c r="EY459" s="409"/>
      <c r="EZ459" s="409"/>
      <c r="FA459" s="409"/>
      <c r="FB459" s="409"/>
      <c r="FC459" s="409"/>
      <c r="FD459" s="409"/>
      <c r="FE459" s="409"/>
      <c r="FF459" s="409"/>
      <c r="FG459" s="409"/>
      <c r="FH459" s="409"/>
      <c r="FI459" s="409"/>
      <c r="FJ459" s="409"/>
      <c r="FK459" s="409"/>
      <c r="FL459" s="409"/>
      <c r="FM459" s="409"/>
      <c r="FN459" s="409"/>
      <c r="FO459" s="409"/>
      <c r="FP459" s="409"/>
      <c r="FQ459" s="409"/>
      <c r="FR459" s="409"/>
      <c r="FS459" s="409"/>
      <c r="FT459" s="409"/>
      <c r="FU459" s="409"/>
      <c r="FV459" s="409"/>
      <c r="FW459" s="409"/>
      <c r="FX459" s="409"/>
      <c r="FY459" s="409"/>
      <c r="FZ459" s="409"/>
      <c r="GA459" s="409"/>
      <c r="GB459" s="409"/>
      <c r="GC459" s="409"/>
      <c r="GD459" s="409"/>
      <c r="GE459" s="409"/>
      <c r="GF459" s="409"/>
      <c r="GG459" s="409"/>
      <c r="GH459" s="409"/>
      <c r="GI459" s="409"/>
      <c r="GJ459" s="409"/>
      <c r="GK459" s="409"/>
      <c r="GL459" s="409"/>
      <c r="GM459" s="409"/>
      <c r="GN459" s="409"/>
      <c r="GO459" s="409"/>
      <c r="GP459" s="409"/>
      <c r="GQ459" s="409"/>
      <c r="GR459" s="409"/>
      <c r="GS459" s="409"/>
      <c r="GT459" s="409"/>
      <c r="GU459" s="409"/>
      <c r="GV459" s="409"/>
      <c r="GW459" s="409"/>
      <c r="GX459" s="409"/>
      <c r="GY459" s="409"/>
      <c r="GZ459" s="409"/>
      <c r="HA459" s="409"/>
      <c r="HB459" s="409"/>
      <c r="HC459" s="409"/>
      <c r="HD459" s="409"/>
      <c r="HE459" s="409"/>
      <c r="HF459" s="409"/>
      <c r="HG459" s="409"/>
      <c r="HH459" s="409"/>
      <c r="HI459" s="409"/>
      <c r="HJ459" s="409"/>
      <c r="HK459" s="409"/>
      <c r="HL459" s="409"/>
      <c r="HM459" s="409"/>
      <c r="HN459" s="409"/>
      <c r="HO459" s="409"/>
      <c r="HP459" s="409"/>
      <c r="HQ459" s="409"/>
      <c r="HR459" s="409"/>
      <c r="HS459" s="409"/>
      <c r="HT459" s="409"/>
      <c r="HU459" s="409"/>
      <c r="HV459" s="409"/>
      <c r="HW459" s="409"/>
      <c r="HX459" s="409"/>
      <c r="HY459" s="409"/>
      <c r="HZ459" s="409"/>
      <c r="IA459" s="409"/>
      <c r="IB459" s="409"/>
      <c r="IC459" s="409"/>
      <c r="ID459" s="409"/>
      <c r="IE459" s="409"/>
      <c r="IF459" s="409"/>
      <c r="IG459" s="409"/>
      <c r="IH459" s="409"/>
      <c r="II459" s="409"/>
      <c r="IJ459" s="409"/>
      <c r="IK459" s="409"/>
      <c r="IL459" s="409"/>
      <c r="IM459" s="409"/>
      <c r="IN459" s="409"/>
      <c r="IO459" s="409"/>
      <c r="IP459" s="409"/>
      <c r="IQ459" s="409"/>
      <c r="IR459" s="409"/>
      <c r="IS459" s="409"/>
      <c r="IT459" s="409"/>
      <c r="IU459" s="409"/>
      <c r="IV459" s="409"/>
    </row>
    <row r="460" spans="1:256" s="404" customFormat="1" ht="30">
      <c r="A460" s="67">
        <v>451</v>
      </c>
      <c r="B460" s="301" t="s">
        <v>6241</v>
      </c>
      <c r="C460" s="509" t="s">
        <v>1584</v>
      </c>
      <c r="D460" s="301" t="s">
        <v>1594</v>
      </c>
      <c r="E460" s="301" t="s">
        <v>1629</v>
      </c>
      <c r="F460" s="301" t="s">
        <v>6249</v>
      </c>
      <c r="G460" s="301" t="s">
        <v>6250</v>
      </c>
      <c r="H460" s="301" t="s">
        <v>6251</v>
      </c>
      <c r="I460" s="301" t="s">
        <v>1588</v>
      </c>
      <c r="J460" s="338"/>
      <c r="K460" s="338"/>
      <c r="L460" s="338"/>
      <c r="M460" s="405"/>
      <c r="N460" s="409"/>
      <c r="O460" s="409"/>
      <c r="P460" s="409"/>
      <c r="Q460" s="409"/>
      <c r="R460" s="409"/>
      <c r="S460" s="409"/>
      <c r="T460" s="409"/>
      <c r="U460" s="409"/>
      <c r="V460" s="409"/>
      <c r="W460" s="409"/>
      <c r="X460" s="409"/>
      <c r="Y460" s="409"/>
      <c r="Z460" s="409"/>
      <c r="AA460" s="409"/>
      <c r="AB460" s="409"/>
      <c r="AC460" s="409"/>
      <c r="AD460" s="409"/>
      <c r="AE460" s="409"/>
      <c r="AF460" s="409"/>
      <c r="AG460" s="409"/>
      <c r="AH460" s="409"/>
      <c r="AI460" s="409"/>
      <c r="AJ460" s="409"/>
      <c r="AK460" s="409"/>
      <c r="AL460" s="409"/>
      <c r="AM460" s="409"/>
      <c r="AN460" s="409"/>
      <c r="AO460" s="409"/>
      <c r="AP460" s="409"/>
      <c r="AQ460" s="409"/>
      <c r="AR460" s="409"/>
      <c r="AS460" s="409"/>
      <c r="AT460" s="409"/>
      <c r="AU460" s="409"/>
      <c r="AV460" s="409"/>
      <c r="AW460" s="409"/>
      <c r="AX460" s="409"/>
      <c r="AY460" s="409"/>
      <c r="AZ460" s="409"/>
      <c r="BA460" s="409"/>
      <c r="BB460" s="409"/>
      <c r="BC460" s="409"/>
      <c r="BD460" s="409"/>
      <c r="BE460" s="409"/>
      <c r="BF460" s="409"/>
      <c r="BG460" s="409"/>
      <c r="BH460" s="409"/>
      <c r="BI460" s="409"/>
      <c r="BJ460" s="409"/>
      <c r="BK460" s="409"/>
      <c r="BL460" s="409"/>
      <c r="BM460" s="409"/>
      <c r="BN460" s="409"/>
      <c r="BO460" s="409"/>
      <c r="BP460" s="409"/>
      <c r="BQ460" s="409"/>
      <c r="BR460" s="409"/>
      <c r="BS460" s="409"/>
      <c r="BT460" s="409"/>
      <c r="BU460" s="409"/>
      <c r="BV460" s="409"/>
      <c r="BW460" s="409"/>
      <c r="BX460" s="409"/>
      <c r="BY460" s="409"/>
      <c r="BZ460" s="409"/>
      <c r="CA460" s="409"/>
      <c r="CB460" s="409"/>
      <c r="CC460" s="409"/>
      <c r="CD460" s="409"/>
      <c r="CE460" s="409"/>
      <c r="CF460" s="409"/>
      <c r="CG460" s="409"/>
      <c r="CH460" s="409"/>
      <c r="CI460" s="409"/>
      <c r="CJ460" s="409"/>
      <c r="CK460" s="409"/>
      <c r="CL460" s="409"/>
      <c r="CM460" s="409"/>
      <c r="CN460" s="409"/>
      <c r="CO460" s="409"/>
      <c r="CP460" s="409"/>
      <c r="CQ460" s="409"/>
      <c r="CR460" s="409"/>
      <c r="CS460" s="409"/>
      <c r="CT460" s="409"/>
      <c r="CU460" s="409"/>
      <c r="CV460" s="409"/>
      <c r="CW460" s="409"/>
      <c r="CX460" s="409"/>
      <c r="CY460" s="409"/>
      <c r="CZ460" s="409"/>
      <c r="DA460" s="409"/>
      <c r="DB460" s="409"/>
      <c r="DC460" s="409"/>
      <c r="DD460" s="409"/>
      <c r="DE460" s="409"/>
      <c r="DF460" s="409"/>
      <c r="DG460" s="409"/>
      <c r="DH460" s="409"/>
      <c r="DI460" s="409"/>
      <c r="DJ460" s="409"/>
      <c r="DK460" s="409"/>
      <c r="DL460" s="409"/>
      <c r="DM460" s="409"/>
      <c r="DN460" s="409"/>
      <c r="DO460" s="409"/>
      <c r="DP460" s="409"/>
      <c r="DQ460" s="409"/>
      <c r="DR460" s="409"/>
      <c r="DS460" s="409"/>
      <c r="DT460" s="409"/>
      <c r="DU460" s="409"/>
      <c r="DV460" s="409"/>
      <c r="DW460" s="409"/>
      <c r="DX460" s="409"/>
      <c r="DY460" s="409"/>
      <c r="DZ460" s="409"/>
      <c r="EA460" s="409"/>
      <c r="EB460" s="409"/>
      <c r="EC460" s="409"/>
      <c r="ED460" s="409"/>
      <c r="EE460" s="409"/>
      <c r="EF460" s="409"/>
      <c r="EG460" s="409"/>
      <c r="EH460" s="409"/>
      <c r="EI460" s="409"/>
      <c r="EJ460" s="409"/>
      <c r="EK460" s="409"/>
      <c r="EL460" s="409"/>
      <c r="EM460" s="409"/>
      <c r="EN460" s="409"/>
      <c r="EO460" s="409"/>
      <c r="EP460" s="409"/>
      <c r="EQ460" s="409"/>
      <c r="ER460" s="409"/>
      <c r="ES460" s="409"/>
      <c r="ET460" s="409"/>
      <c r="EU460" s="409"/>
      <c r="EV460" s="409"/>
      <c r="EW460" s="409"/>
      <c r="EX460" s="409"/>
      <c r="EY460" s="409"/>
      <c r="EZ460" s="409"/>
      <c r="FA460" s="409"/>
      <c r="FB460" s="409"/>
      <c r="FC460" s="409"/>
      <c r="FD460" s="409"/>
      <c r="FE460" s="409"/>
      <c r="FF460" s="409"/>
      <c r="FG460" s="409"/>
      <c r="FH460" s="409"/>
      <c r="FI460" s="409"/>
      <c r="FJ460" s="409"/>
      <c r="FK460" s="409"/>
      <c r="FL460" s="409"/>
      <c r="FM460" s="409"/>
      <c r="FN460" s="409"/>
      <c r="FO460" s="409"/>
      <c r="FP460" s="409"/>
      <c r="FQ460" s="409"/>
      <c r="FR460" s="409"/>
      <c r="FS460" s="409"/>
      <c r="FT460" s="409"/>
      <c r="FU460" s="409"/>
      <c r="FV460" s="409"/>
      <c r="FW460" s="409"/>
      <c r="FX460" s="409"/>
      <c r="FY460" s="409"/>
      <c r="FZ460" s="409"/>
      <c r="GA460" s="409"/>
      <c r="GB460" s="409"/>
      <c r="GC460" s="409"/>
      <c r="GD460" s="409"/>
      <c r="GE460" s="409"/>
      <c r="GF460" s="409"/>
      <c r="GG460" s="409"/>
      <c r="GH460" s="409"/>
      <c r="GI460" s="409"/>
      <c r="GJ460" s="409"/>
      <c r="GK460" s="409"/>
      <c r="GL460" s="409"/>
      <c r="GM460" s="409"/>
      <c r="GN460" s="409"/>
      <c r="GO460" s="409"/>
      <c r="GP460" s="409"/>
      <c r="GQ460" s="409"/>
      <c r="GR460" s="409"/>
      <c r="GS460" s="409"/>
      <c r="GT460" s="409"/>
      <c r="GU460" s="409"/>
      <c r="GV460" s="409"/>
      <c r="GW460" s="409"/>
      <c r="GX460" s="409"/>
      <c r="GY460" s="409"/>
      <c r="GZ460" s="409"/>
      <c r="HA460" s="409"/>
      <c r="HB460" s="409"/>
      <c r="HC460" s="409"/>
      <c r="HD460" s="409"/>
      <c r="HE460" s="409"/>
      <c r="HF460" s="409"/>
      <c r="HG460" s="409"/>
      <c r="HH460" s="409"/>
      <c r="HI460" s="409"/>
      <c r="HJ460" s="409"/>
      <c r="HK460" s="409"/>
      <c r="HL460" s="409"/>
      <c r="HM460" s="409"/>
      <c r="HN460" s="409"/>
      <c r="HO460" s="409"/>
      <c r="HP460" s="409"/>
      <c r="HQ460" s="409"/>
      <c r="HR460" s="409"/>
      <c r="HS460" s="409"/>
      <c r="HT460" s="409"/>
      <c r="HU460" s="409"/>
      <c r="HV460" s="409"/>
      <c r="HW460" s="409"/>
      <c r="HX460" s="409"/>
      <c r="HY460" s="409"/>
      <c r="HZ460" s="409"/>
      <c r="IA460" s="409"/>
      <c r="IB460" s="409"/>
      <c r="IC460" s="409"/>
      <c r="ID460" s="409"/>
      <c r="IE460" s="409"/>
      <c r="IF460" s="409"/>
      <c r="IG460" s="409"/>
      <c r="IH460" s="409"/>
      <c r="II460" s="409"/>
      <c r="IJ460" s="409"/>
      <c r="IK460" s="409"/>
      <c r="IL460" s="409"/>
      <c r="IM460" s="409"/>
      <c r="IN460" s="409"/>
      <c r="IO460" s="409"/>
      <c r="IP460" s="409"/>
      <c r="IQ460" s="409"/>
      <c r="IR460" s="409"/>
      <c r="IS460" s="409"/>
      <c r="IT460" s="409"/>
      <c r="IU460" s="409"/>
      <c r="IV460" s="409"/>
    </row>
    <row r="461" spans="1:256" s="404" customFormat="1" ht="30">
      <c r="A461" s="65">
        <v>452</v>
      </c>
      <c r="B461" s="301" t="s">
        <v>6241</v>
      </c>
      <c r="C461" s="509" t="s">
        <v>1584</v>
      </c>
      <c r="D461" s="301" t="s">
        <v>1594</v>
      </c>
      <c r="E461" s="301" t="s">
        <v>1630</v>
      </c>
      <c r="F461" s="301" t="s">
        <v>533</v>
      </c>
      <c r="G461" s="301" t="s">
        <v>6252</v>
      </c>
      <c r="H461" s="301" t="s">
        <v>6253</v>
      </c>
      <c r="I461" s="301" t="s">
        <v>1631</v>
      </c>
      <c r="J461" s="338"/>
      <c r="K461" s="338"/>
      <c r="L461" s="338"/>
      <c r="M461" s="405"/>
      <c r="N461" s="409"/>
      <c r="O461" s="409"/>
      <c r="P461" s="409"/>
      <c r="Q461" s="409"/>
      <c r="R461" s="409"/>
      <c r="S461" s="409"/>
      <c r="T461" s="409"/>
      <c r="U461" s="409"/>
      <c r="V461" s="409"/>
      <c r="W461" s="409"/>
      <c r="X461" s="409"/>
      <c r="Y461" s="409"/>
      <c r="Z461" s="409"/>
      <c r="AA461" s="409"/>
      <c r="AB461" s="409"/>
      <c r="AC461" s="409"/>
      <c r="AD461" s="409"/>
      <c r="AE461" s="409"/>
      <c r="AF461" s="409"/>
      <c r="AG461" s="409"/>
      <c r="AH461" s="409"/>
      <c r="AI461" s="409"/>
      <c r="AJ461" s="409"/>
      <c r="AK461" s="409"/>
      <c r="AL461" s="409"/>
      <c r="AM461" s="409"/>
      <c r="AN461" s="409"/>
      <c r="AO461" s="409"/>
      <c r="AP461" s="409"/>
      <c r="AQ461" s="409"/>
      <c r="AR461" s="409"/>
      <c r="AS461" s="409"/>
      <c r="AT461" s="409"/>
      <c r="AU461" s="409"/>
      <c r="AV461" s="409"/>
      <c r="AW461" s="409"/>
      <c r="AX461" s="409"/>
      <c r="AY461" s="409"/>
      <c r="AZ461" s="409"/>
      <c r="BA461" s="409"/>
      <c r="BB461" s="409"/>
      <c r="BC461" s="409"/>
      <c r="BD461" s="409"/>
      <c r="BE461" s="409"/>
      <c r="BF461" s="409"/>
      <c r="BG461" s="409"/>
      <c r="BH461" s="409"/>
      <c r="BI461" s="409"/>
      <c r="BJ461" s="409"/>
      <c r="BK461" s="409"/>
      <c r="BL461" s="409"/>
      <c r="BM461" s="409"/>
      <c r="BN461" s="409"/>
      <c r="BO461" s="409"/>
      <c r="BP461" s="409"/>
      <c r="BQ461" s="409"/>
      <c r="BR461" s="409"/>
      <c r="BS461" s="409"/>
      <c r="BT461" s="409"/>
      <c r="BU461" s="409"/>
      <c r="BV461" s="409"/>
      <c r="BW461" s="409"/>
      <c r="BX461" s="409"/>
      <c r="BY461" s="409"/>
      <c r="BZ461" s="409"/>
      <c r="CA461" s="409"/>
      <c r="CB461" s="409"/>
      <c r="CC461" s="409"/>
      <c r="CD461" s="409"/>
      <c r="CE461" s="409"/>
      <c r="CF461" s="409"/>
      <c r="CG461" s="409"/>
      <c r="CH461" s="409"/>
      <c r="CI461" s="409"/>
      <c r="CJ461" s="409"/>
      <c r="CK461" s="409"/>
      <c r="CL461" s="409"/>
      <c r="CM461" s="409"/>
      <c r="CN461" s="409"/>
      <c r="CO461" s="409"/>
      <c r="CP461" s="409"/>
      <c r="CQ461" s="409"/>
      <c r="CR461" s="409"/>
      <c r="CS461" s="409"/>
      <c r="CT461" s="409"/>
      <c r="CU461" s="409"/>
      <c r="CV461" s="409"/>
      <c r="CW461" s="409"/>
      <c r="CX461" s="409"/>
      <c r="CY461" s="409"/>
      <c r="CZ461" s="409"/>
      <c r="DA461" s="409"/>
      <c r="DB461" s="409"/>
      <c r="DC461" s="409"/>
      <c r="DD461" s="409"/>
      <c r="DE461" s="409"/>
      <c r="DF461" s="409"/>
      <c r="DG461" s="409"/>
      <c r="DH461" s="409"/>
      <c r="DI461" s="409"/>
      <c r="DJ461" s="409"/>
      <c r="DK461" s="409"/>
      <c r="DL461" s="409"/>
      <c r="DM461" s="409"/>
      <c r="DN461" s="409"/>
      <c r="DO461" s="409"/>
      <c r="DP461" s="409"/>
      <c r="DQ461" s="409"/>
      <c r="DR461" s="409"/>
      <c r="DS461" s="409"/>
      <c r="DT461" s="409"/>
      <c r="DU461" s="409"/>
      <c r="DV461" s="409"/>
      <c r="DW461" s="409"/>
      <c r="DX461" s="409"/>
      <c r="DY461" s="409"/>
      <c r="DZ461" s="409"/>
      <c r="EA461" s="409"/>
      <c r="EB461" s="409"/>
      <c r="EC461" s="409"/>
      <c r="ED461" s="409"/>
      <c r="EE461" s="409"/>
      <c r="EF461" s="409"/>
      <c r="EG461" s="409"/>
      <c r="EH461" s="409"/>
      <c r="EI461" s="409"/>
      <c r="EJ461" s="409"/>
      <c r="EK461" s="409"/>
      <c r="EL461" s="409"/>
      <c r="EM461" s="409"/>
      <c r="EN461" s="409"/>
      <c r="EO461" s="409"/>
      <c r="EP461" s="409"/>
      <c r="EQ461" s="409"/>
      <c r="ER461" s="409"/>
      <c r="ES461" s="409"/>
      <c r="ET461" s="409"/>
      <c r="EU461" s="409"/>
      <c r="EV461" s="409"/>
      <c r="EW461" s="409"/>
      <c r="EX461" s="409"/>
      <c r="EY461" s="409"/>
      <c r="EZ461" s="409"/>
      <c r="FA461" s="409"/>
      <c r="FB461" s="409"/>
      <c r="FC461" s="409"/>
      <c r="FD461" s="409"/>
      <c r="FE461" s="409"/>
      <c r="FF461" s="409"/>
      <c r="FG461" s="409"/>
      <c r="FH461" s="409"/>
      <c r="FI461" s="409"/>
      <c r="FJ461" s="409"/>
      <c r="FK461" s="409"/>
      <c r="FL461" s="409"/>
      <c r="FM461" s="409"/>
      <c r="FN461" s="409"/>
      <c r="FO461" s="409"/>
      <c r="FP461" s="409"/>
      <c r="FQ461" s="409"/>
      <c r="FR461" s="409"/>
      <c r="FS461" s="409"/>
      <c r="FT461" s="409"/>
      <c r="FU461" s="409"/>
      <c r="FV461" s="409"/>
      <c r="FW461" s="409"/>
      <c r="FX461" s="409"/>
      <c r="FY461" s="409"/>
      <c r="FZ461" s="409"/>
      <c r="GA461" s="409"/>
      <c r="GB461" s="409"/>
      <c r="GC461" s="409"/>
      <c r="GD461" s="409"/>
      <c r="GE461" s="409"/>
      <c r="GF461" s="409"/>
      <c r="GG461" s="409"/>
      <c r="GH461" s="409"/>
      <c r="GI461" s="409"/>
      <c r="GJ461" s="409"/>
      <c r="GK461" s="409"/>
      <c r="GL461" s="409"/>
      <c r="GM461" s="409"/>
      <c r="GN461" s="409"/>
      <c r="GO461" s="409"/>
      <c r="GP461" s="409"/>
      <c r="GQ461" s="409"/>
      <c r="GR461" s="409"/>
      <c r="GS461" s="409"/>
      <c r="GT461" s="409"/>
      <c r="GU461" s="409"/>
      <c r="GV461" s="409"/>
      <c r="GW461" s="409"/>
      <c r="GX461" s="409"/>
      <c r="GY461" s="409"/>
      <c r="GZ461" s="409"/>
      <c r="HA461" s="409"/>
      <c r="HB461" s="409"/>
      <c r="HC461" s="409"/>
      <c r="HD461" s="409"/>
      <c r="HE461" s="409"/>
      <c r="HF461" s="409"/>
      <c r="HG461" s="409"/>
      <c r="HH461" s="409"/>
      <c r="HI461" s="409"/>
      <c r="HJ461" s="409"/>
      <c r="HK461" s="409"/>
      <c r="HL461" s="409"/>
      <c r="HM461" s="409"/>
      <c r="HN461" s="409"/>
      <c r="HO461" s="409"/>
      <c r="HP461" s="409"/>
      <c r="HQ461" s="409"/>
      <c r="HR461" s="409"/>
      <c r="HS461" s="409"/>
      <c r="HT461" s="409"/>
      <c r="HU461" s="409"/>
      <c r="HV461" s="409"/>
      <c r="HW461" s="409"/>
      <c r="HX461" s="409"/>
      <c r="HY461" s="409"/>
      <c r="HZ461" s="409"/>
      <c r="IA461" s="409"/>
      <c r="IB461" s="409"/>
      <c r="IC461" s="409"/>
      <c r="ID461" s="409"/>
      <c r="IE461" s="409"/>
      <c r="IF461" s="409"/>
      <c r="IG461" s="409"/>
      <c r="IH461" s="409"/>
      <c r="II461" s="409"/>
      <c r="IJ461" s="409"/>
      <c r="IK461" s="409"/>
      <c r="IL461" s="409"/>
      <c r="IM461" s="409"/>
      <c r="IN461" s="409"/>
      <c r="IO461" s="409"/>
      <c r="IP461" s="409"/>
      <c r="IQ461" s="409"/>
      <c r="IR461" s="409"/>
      <c r="IS461" s="409"/>
      <c r="IT461" s="409"/>
      <c r="IU461" s="409"/>
      <c r="IV461" s="409"/>
    </row>
    <row r="462" spans="1:256" s="404" customFormat="1" ht="30">
      <c r="A462" s="67">
        <v>453</v>
      </c>
      <c r="B462" s="301" t="s">
        <v>6241</v>
      </c>
      <c r="C462" s="509" t="s">
        <v>1584</v>
      </c>
      <c r="D462" s="301" t="s">
        <v>323</v>
      </c>
      <c r="E462" s="301" t="s">
        <v>1632</v>
      </c>
      <c r="F462" s="301" t="s">
        <v>1633</v>
      </c>
      <c r="G462" s="301" t="s">
        <v>1634</v>
      </c>
      <c r="H462" s="301" t="s">
        <v>1635</v>
      </c>
      <c r="I462" s="301" t="s">
        <v>311</v>
      </c>
      <c r="J462" s="338"/>
      <c r="K462" s="338"/>
      <c r="L462" s="338"/>
      <c r="M462" s="405"/>
      <c r="N462" s="409"/>
      <c r="O462" s="409"/>
      <c r="P462" s="409"/>
      <c r="Q462" s="409"/>
      <c r="R462" s="409"/>
      <c r="S462" s="409"/>
      <c r="T462" s="409"/>
      <c r="U462" s="409"/>
      <c r="V462" s="409"/>
      <c r="W462" s="409"/>
      <c r="X462" s="409"/>
      <c r="Y462" s="409"/>
      <c r="Z462" s="409"/>
      <c r="AA462" s="409"/>
      <c r="AB462" s="409"/>
      <c r="AC462" s="409"/>
      <c r="AD462" s="409"/>
      <c r="AE462" s="409"/>
      <c r="AF462" s="409"/>
      <c r="AG462" s="409"/>
      <c r="AH462" s="409"/>
      <c r="AI462" s="409"/>
      <c r="AJ462" s="409"/>
      <c r="AK462" s="409"/>
      <c r="AL462" s="409"/>
      <c r="AM462" s="409"/>
      <c r="AN462" s="409"/>
      <c r="AO462" s="409"/>
      <c r="AP462" s="409"/>
      <c r="AQ462" s="409"/>
      <c r="AR462" s="409"/>
      <c r="AS462" s="409"/>
      <c r="AT462" s="409"/>
      <c r="AU462" s="409"/>
      <c r="AV462" s="409"/>
      <c r="AW462" s="409"/>
      <c r="AX462" s="409"/>
      <c r="AY462" s="409"/>
      <c r="AZ462" s="409"/>
      <c r="BA462" s="409"/>
      <c r="BB462" s="409"/>
      <c r="BC462" s="409"/>
      <c r="BD462" s="409"/>
      <c r="BE462" s="409"/>
      <c r="BF462" s="409"/>
      <c r="BG462" s="409"/>
      <c r="BH462" s="409"/>
      <c r="BI462" s="409"/>
      <c r="BJ462" s="409"/>
      <c r="BK462" s="409"/>
      <c r="BL462" s="409"/>
      <c r="BM462" s="409"/>
      <c r="BN462" s="409"/>
      <c r="BO462" s="409"/>
      <c r="BP462" s="409"/>
      <c r="BQ462" s="409"/>
      <c r="BR462" s="409"/>
      <c r="BS462" s="409"/>
      <c r="BT462" s="409"/>
      <c r="BU462" s="409"/>
      <c r="BV462" s="409"/>
      <c r="BW462" s="409"/>
      <c r="BX462" s="409"/>
      <c r="BY462" s="409"/>
      <c r="BZ462" s="409"/>
      <c r="CA462" s="409"/>
      <c r="CB462" s="409"/>
      <c r="CC462" s="409"/>
      <c r="CD462" s="409"/>
      <c r="CE462" s="409"/>
      <c r="CF462" s="409"/>
      <c r="CG462" s="409"/>
      <c r="CH462" s="409"/>
      <c r="CI462" s="409"/>
      <c r="CJ462" s="409"/>
      <c r="CK462" s="409"/>
      <c r="CL462" s="409"/>
      <c r="CM462" s="409"/>
      <c r="CN462" s="409"/>
      <c r="CO462" s="409"/>
      <c r="CP462" s="409"/>
      <c r="CQ462" s="409"/>
      <c r="CR462" s="409"/>
      <c r="CS462" s="409"/>
      <c r="CT462" s="409"/>
      <c r="CU462" s="409"/>
      <c r="CV462" s="409"/>
      <c r="CW462" s="409"/>
      <c r="CX462" s="409"/>
      <c r="CY462" s="409"/>
      <c r="CZ462" s="409"/>
      <c r="DA462" s="409"/>
      <c r="DB462" s="409"/>
      <c r="DC462" s="409"/>
      <c r="DD462" s="409"/>
      <c r="DE462" s="409"/>
      <c r="DF462" s="409"/>
      <c r="DG462" s="409"/>
      <c r="DH462" s="409"/>
      <c r="DI462" s="409"/>
      <c r="DJ462" s="409"/>
      <c r="DK462" s="409"/>
      <c r="DL462" s="409"/>
      <c r="DM462" s="409"/>
      <c r="DN462" s="409"/>
      <c r="DO462" s="409"/>
      <c r="DP462" s="409"/>
      <c r="DQ462" s="409"/>
      <c r="DR462" s="409"/>
      <c r="DS462" s="409"/>
      <c r="DT462" s="409"/>
      <c r="DU462" s="409"/>
      <c r="DV462" s="409"/>
      <c r="DW462" s="409"/>
      <c r="DX462" s="409"/>
      <c r="DY462" s="409"/>
      <c r="DZ462" s="409"/>
      <c r="EA462" s="409"/>
      <c r="EB462" s="409"/>
      <c r="EC462" s="409"/>
      <c r="ED462" s="409"/>
      <c r="EE462" s="409"/>
      <c r="EF462" s="409"/>
      <c r="EG462" s="409"/>
      <c r="EH462" s="409"/>
      <c r="EI462" s="409"/>
      <c r="EJ462" s="409"/>
      <c r="EK462" s="409"/>
      <c r="EL462" s="409"/>
      <c r="EM462" s="409"/>
      <c r="EN462" s="409"/>
      <c r="EO462" s="409"/>
      <c r="EP462" s="409"/>
      <c r="EQ462" s="409"/>
      <c r="ER462" s="409"/>
      <c r="ES462" s="409"/>
      <c r="ET462" s="409"/>
      <c r="EU462" s="409"/>
      <c r="EV462" s="409"/>
      <c r="EW462" s="409"/>
      <c r="EX462" s="409"/>
      <c r="EY462" s="409"/>
      <c r="EZ462" s="409"/>
      <c r="FA462" s="409"/>
      <c r="FB462" s="409"/>
      <c r="FC462" s="409"/>
      <c r="FD462" s="409"/>
      <c r="FE462" s="409"/>
      <c r="FF462" s="409"/>
      <c r="FG462" s="409"/>
      <c r="FH462" s="409"/>
      <c r="FI462" s="409"/>
      <c r="FJ462" s="409"/>
      <c r="FK462" s="409"/>
      <c r="FL462" s="409"/>
      <c r="FM462" s="409"/>
      <c r="FN462" s="409"/>
      <c r="FO462" s="409"/>
      <c r="FP462" s="409"/>
      <c r="FQ462" s="409"/>
      <c r="FR462" s="409"/>
      <c r="FS462" s="409"/>
      <c r="FT462" s="409"/>
      <c r="FU462" s="409"/>
      <c r="FV462" s="409"/>
      <c r="FW462" s="409"/>
      <c r="FX462" s="409"/>
      <c r="FY462" s="409"/>
      <c r="FZ462" s="409"/>
      <c r="GA462" s="409"/>
      <c r="GB462" s="409"/>
      <c r="GC462" s="409"/>
      <c r="GD462" s="409"/>
      <c r="GE462" s="409"/>
      <c r="GF462" s="409"/>
      <c r="GG462" s="409"/>
      <c r="GH462" s="409"/>
      <c r="GI462" s="409"/>
      <c r="GJ462" s="409"/>
      <c r="GK462" s="409"/>
      <c r="GL462" s="409"/>
      <c r="GM462" s="409"/>
      <c r="GN462" s="409"/>
      <c r="GO462" s="409"/>
      <c r="GP462" s="409"/>
      <c r="GQ462" s="409"/>
      <c r="GR462" s="409"/>
      <c r="GS462" s="409"/>
      <c r="GT462" s="409"/>
      <c r="GU462" s="409"/>
      <c r="GV462" s="409"/>
      <c r="GW462" s="409"/>
      <c r="GX462" s="409"/>
      <c r="GY462" s="409"/>
      <c r="GZ462" s="409"/>
      <c r="HA462" s="409"/>
      <c r="HB462" s="409"/>
      <c r="HC462" s="409"/>
      <c r="HD462" s="409"/>
      <c r="HE462" s="409"/>
      <c r="HF462" s="409"/>
      <c r="HG462" s="409"/>
      <c r="HH462" s="409"/>
      <c r="HI462" s="409"/>
      <c r="HJ462" s="409"/>
      <c r="HK462" s="409"/>
      <c r="HL462" s="409"/>
      <c r="HM462" s="409"/>
      <c r="HN462" s="409"/>
      <c r="HO462" s="409"/>
      <c r="HP462" s="409"/>
      <c r="HQ462" s="409"/>
      <c r="HR462" s="409"/>
      <c r="HS462" s="409"/>
      <c r="HT462" s="409"/>
      <c r="HU462" s="409"/>
      <c r="HV462" s="409"/>
      <c r="HW462" s="409"/>
      <c r="HX462" s="409"/>
      <c r="HY462" s="409"/>
      <c r="HZ462" s="409"/>
      <c r="IA462" s="409"/>
      <c r="IB462" s="409"/>
      <c r="IC462" s="409"/>
      <c r="ID462" s="409"/>
      <c r="IE462" s="409"/>
      <c r="IF462" s="409"/>
      <c r="IG462" s="409"/>
      <c r="IH462" s="409"/>
      <c r="II462" s="409"/>
      <c r="IJ462" s="409"/>
      <c r="IK462" s="409"/>
      <c r="IL462" s="409"/>
      <c r="IM462" s="409"/>
      <c r="IN462" s="409"/>
      <c r="IO462" s="409"/>
      <c r="IP462" s="409"/>
      <c r="IQ462" s="409"/>
      <c r="IR462" s="409"/>
      <c r="IS462" s="409"/>
      <c r="IT462" s="409"/>
      <c r="IU462" s="409"/>
      <c r="IV462" s="409"/>
    </row>
    <row r="463" spans="1:256" s="404" customFormat="1" ht="94.5">
      <c r="A463" s="65">
        <v>454</v>
      </c>
      <c r="B463" s="301" t="s">
        <v>6254</v>
      </c>
      <c r="C463" s="509" t="s">
        <v>1577</v>
      </c>
      <c r="D463" s="301" t="s">
        <v>1614</v>
      </c>
      <c r="E463" s="301" t="s">
        <v>931</v>
      </c>
      <c r="F463" s="301" t="s">
        <v>6255</v>
      </c>
      <c r="G463" s="301" t="s">
        <v>6256</v>
      </c>
      <c r="H463" s="338"/>
      <c r="I463" s="338"/>
      <c r="J463" s="301" t="s">
        <v>6257</v>
      </c>
      <c r="K463" s="338"/>
      <c r="L463" s="338"/>
      <c r="M463" s="405"/>
      <c r="N463" s="409"/>
      <c r="O463" s="409"/>
      <c r="P463" s="409"/>
      <c r="Q463" s="409"/>
      <c r="R463" s="409"/>
      <c r="S463" s="409"/>
      <c r="T463" s="409"/>
      <c r="U463" s="409"/>
      <c r="V463" s="409"/>
      <c r="W463" s="409"/>
      <c r="X463" s="409"/>
      <c r="Y463" s="409"/>
      <c r="Z463" s="409"/>
      <c r="AA463" s="409"/>
      <c r="AB463" s="409"/>
      <c r="AC463" s="409"/>
      <c r="AD463" s="409"/>
      <c r="AE463" s="409"/>
      <c r="AF463" s="409"/>
      <c r="AG463" s="409"/>
      <c r="AH463" s="409"/>
      <c r="AI463" s="409"/>
      <c r="AJ463" s="409"/>
      <c r="AK463" s="409"/>
      <c r="AL463" s="409"/>
      <c r="AM463" s="409"/>
      <c r="AN463" s="409"/>
      <c r="AO463" s="409"/>
      <c r="AP463" s="409"/>
      <c r="AQ463" s="409"/>
      <c r="AR463" s="409"/>
      <c r="AS463" s="409"/>
      <c r="AT463" s="409"/>
      <c r="AU463" s="409"/>
      <c r="AV463" s="409"/>
      <c r="AW463" s="409"/>
      <c r="AX463" s="409"/>
      <c r="AY463" s="409"/>
      <c r="AZ463" s="409"/>
      <c r="BA463" s="409"/>
      <c r="BB463" s="409"/>
      <c r="BC463" s="409"/>
      <c r="BD463" s="409"/>
      <c r="BE463" s="409"/>
      <c r="BF463" s="409"/>
      <c r="BG463" s="409"/>
      <c r="BH463" s="409"/>
      <c r="BI463" s="409"/>
      <c r="BJ463" s="409"/>
      <c r="BK463" s="409"/>
      <c r="BL463" s="409"/>
      <c r="BM463" s="409"/>
      <c r="BN463" s="409"/>
      <c r="BO463" s="409"/>
      <c r="BP463" s="409"/>
      <c r="BQ463" s="409"/>
      <c r="BR463" s="409"/>
      <c r="BS463" s="409"/>
      <c r="BT463" s="409"/>
      <c r="BU463" s="409"/>
      <c r="BV463" s="409"/>
      <c r="BW463" s="409"/>
      <c r="BX463" s="409"/>
      <c r="BY463" s="409"/>
      <c r="BZ463" s="409"/>
      <c r="CA463" s="409"/>
      <c r="CB463" s="409"/>
      <c r="CC463" s="409"/>
      <c r="CD463" s="409"/>
      <c r="CE463" s="409"/>
      <c r="CF463" s="409"/>
      <c r="CG463" s="409"/>
      <c r="CH463" s="409"/>
      <c r="CI463" s="409"/>
      <c r="CJ463" s="409"/>
      <c r="CK463" s="409"/>
      <c r="CL463" s="409"/>
      <c r="CM463" s="409"/>
      <c r="CN463" s="409"/>
      <c r="CO463" s="409"/>
      <c r="CP463" s="409"/>
      <c r="CQ463" s="409"/>
      <c r="CR463" s="409"/>
      <c r="CS463" s="409"/>
      <c r="CT463" s="409"/>
      <c r="CU463" s="409"/>
      <c r="CV463" s="409"/>
      <c r="CW463" s="409"/>
      <c r="CX463" s="409"/>
      <c r="CY463" s="409"/>
      <c r="CZ463" s="409"/>
      <c r="DA463" s="409"/>
      <c r="DB463" s="409"/>
      <c r="DC463" s="409"/>
      <c r="DD463" s="409"/>
      <c r="DE463" s="409"/>
      <c r="DF463" s="409"/>
      <c r="DG463" s="409"/>
      <c r="DH463" s="409"/>
      <c r="DI463" s="409"/>
      <c r="DJ463" s="409"/>
      <c r="DK463" s="409"/>
      <c r="DL463" s="409"/>
      <c r="DM463" s="409"/>
      <c r="DN463" s="409"/>
      <c r="DO463" s="409"/>
      <c r="DP463" s="409"/>
      <c r="DQ463" s="409"/>
      <c r="DR463" s="409"/>
      <c r="DS463" s="409"/>
      <c r="DT463" s="409"/>
      <c r="DU463" s="409"/>
      <c r="DV463" s="409"/>
      <c r="DW463" s="409"/>
      <c r="DX463" s="409"/>
      <c r="DY463" s="409"/>
      <c r="DZ463" s="409"/>
      <c r="EA463" s="409"/>
      <c r="EB463" s="409"/>
      <c r="EC463" s="409"/>
      <c r="ED463" s="409"/>
      <c r="EE463" s="409"/>
      <c r="EF463" s="409"/>
      <c r="EG463" s="409"/>
      <c r="EH463" s="409"/>
      <c r="EI463" s="409"/>
      <c r="EJ463" s="409"/>
      <c r="EK463" s="409"/>
      <c r="EL463" s="409"/>
      <c r="EM463" s="409"/>
      <c r="EN463" s="409"/>
      <c r="EO463" s="409"/>
      <c r="EP463" s="409"/>
      <c r="EQ463" s="409"/>
      <c r="ER463" s="409"/>
      <c r="ES463" s="409"/>
      <c r="ET463" s="409"/>
      <c r="EU463" s="409"/>
      <c r="EV463" s="409"/>
      <c r="EW463" s="409"/>
      <c r="EX463" s="409"/>
      <c r="EY463" s="409"/>
      <c r="EZ463" s="409"/>
      <c r="FA463" s="409"/>
      <c r="FB463" s="409"/>
      <c r="FC463" s="409"/>
      <c r="FD463" s="409"/>
      <c r="FE463" s="409"/>
      <c r="FF463" s="409"/>
      <c r="FG463" s="409"/>
      <c r="FH463" s="409"/>
      <c r="FI463" s="409"/>
      <c r="FJ463" s="409"/>
      <c r="FK463" s="409"/>
      <c r="FL463" s="409"/>
      <c r="FM463" s="409"/>
      <c r="FN463" s="409"/>
      <c r="FO463" s="409"/>
      <c r="FP463" s="409"/>
      <c r="FQ463" s="409"/>
      <c r="FR463" s="409"/>
      <c r="FS463" s="409"/>
      <c r="FT463" s="409"/>
      <c r="FU463" s="409"/>
      <c r="FV463" s="409"/>
      <c r="FW463" s="409"/>
      <c r="FX463" s="409"/>
      <c r="FY463" s="409"/>
      <c r="FZ463" s="409"/>
      <c r="GA463" s="409"/>
      <c r="GB463" s="409"/>
      <c r="GC463" s="409"/>
      <c r="GD463" s="409"/>
      <c r="GE463" s="409"/>
      <c r="GF463" s="409"/>
      <c r="GG463" s="409"/>
      <c r="GH463" s="409"/>
      <c r="GI463" s="409"/>
      <c r="GJ463" s="409"/>
      <c r="GK463" s="409"/>
      <c r="GL463" s="409"/>
      <c r="GM463" s="409"/>
      <c r="GN463" s="409"/>
      <c r="GO463" s="409"/>
      <c r="GP463" s="409"/>
      <c r="GQ463" s="409"/>
      <c r="GR463" s="409"/>
      <c r="GS463" s="409"/>
      <c r="GT463" s="409"/>
      <c r="GU463" s="409"/>
      <c r="GV463" s="409"/>
      <c r="GW463" s="409"/>
      <c r="GX463" s="409"/>
      <c r="GY463" s="409"/>
      <c r="GZ463" s="409"/>
      <c r="HA463" s="409"/>
      <c r="HB463" s="409"/>
      <c r="HC463" s="409"/>
      <c r="HD463" s="409"/>
      <c r="HE463" s="409"/>
      <c r="HF463" s="409"/>
      <c r="HG463" s="409"/>
      <c r="HH463" s="409"/>
      <c r="HI463" s="409"/>
      <c r="HJ463" s="409"/>
      <c r="HK463" s="409"/>
      <c r="HL463" s="409"/>
      <c r="HM463" s="409"/>
      <c r="HN463" s="409"/>
      <c r="HO463" s="409"/>
      <c r="HP463" s="409"/>
      <c r="HQ463" s="409"/>
      <c r="HR463" s="409"/>
      <c r="HS463" s="409"/>
      <c r="HT463" s="409"/>
      <c r="HU463" s="409"/>
      <c r="HV463" s="409"/>
      <c r="HW463" s="409"/>
      <c r="HX463" s="409"/>
      <c r="HY463" s="409"/>
      <c r="HZ463" s="409"/>
      <c r="IA463" s="409"/>
      <c r="IB463" s="409"/>
      <c r="IC463" s="409"/>
      <c r="ID463" s="409"/>
      <c r="IE463" s="409"/>
      <c r="IF463" s="409"/>
      <c r="IG463" s="409"/>
      <c r="IH463" s="409"/>
      <c r="II463" s="409"/>
      <c r="IJ463" s="409"/>
      <c r="IK463" s="409"/>
      <c r="IL463" s="409"/>
      <c r="IM463" s="409"/>
      <c r="IN463" s="409"/>
      <c r="IO463" s="409"/>
      <c r="IP463" s="409"/>
      <c r="IQ463" s="409"/>
      <c r="IR463" s="409"/>
      <c r="IS463" s="409"/>
      <c r="IT463" s="409"/>
      <c r="IU463" s="409"/>
      <c r="IV463" s="409"/>
    </row>
    <row r="464" spans="1:256" s="404" customFormat="1" ht="30">
      <c r="A464" s="67">
        <v>455</v>
      </c>
      <c r="B464" s="301" t="s">
        <v>6258</v>
      </c>
      <c r="C464" s="509" t="s">
        <v>1584</v>
      </c>
      <c r="D464" s="301" t="s">
        <v>6259</v>
      </c>
      <c r="E464" s="301" t="s">
        <v>1636</v>
      </c>
      <c r="F464" s="301" t="s">
        <v>1637</v>
      </c>
      <c r="G464" s="301" t="s">
        <v>6260</v>
      </c>
      <c r="H464" s="301" t="s">
        <v>6261</v>
      </c>
      <c r="I464" s="301" t="s">
        <v>311</v>
      </c>
      <c r="J464" s="338"/>
      <c r="K464" s="338"/>
      <c r="L464" s="338"/>
      <c r="M464" s="405"/>
      <c r="N464" s="409"/>
      <c r="O464" s="409"/>
      <c r="P464" s="409"/>
      <c r="Q464" s="409"/>
      <c r="R464" s="409"/>
      <c r="S464" s="409"/>
      <c r="T464" s="409"/>
      <c r="U464" s="409"/>
      <c r="V464" s="409"/>
      <c r="W464" s="409"/>
      <c r="X464" s="409"/>
      <c r="Y464" s="409"/>
      <c r="Z464" s="409"/>
      <c r="AA464" s="409"/>
      <c r="AB464" s="409"/>
      <c r="AC464" s="409"/>
      <c r="AD464" s="409"/>
      <c r="AE464" s="409"/>
      <c r="AF464" s="409"/>
      <c r="AG464" s="409"/>
      <c r="AH464" s="409"/>
      <c r="AI464" s="409"/>
      <c r="AJ464" s="409"/>
      <c r="AK464" s="409"/>
      <c r="AL464" s="409"/>
      <c r="AM464" s="409"/>
      <c r="AN464" s="409"/>
      <c r="AO464" s="409"/>
      <c r="AP464" s="409"/>
      <c r="AQ464" s="409"/>
      <c r="AR464" s="409"/>
      <c r="AS464" s="409"/>
      <c r="AT464" s="409"/>
      <c r="AU464" s="409"/>
      <c r="AV464" s="409"/>
      <c r="AW464" s="409"/>
      <c r="AX464" s="409"/>
      <c r="AY464" s="409"/>
      <c r="AZ464" s="409"/>
      <c r="BA464" s="409"/>
      <c r="BB464" s="409"/>
      <c r="BC464" s="409"/>
      <c r="BD464" s="409"/>
      <c r="BE464" s="409"/>
      <c r="BF464" s="409"/>
      <c r="BG464" s="409"/>
      <c r="BH464" s="409"/>
      <c r="BI464" s="409"/>
      <c r="BJ464" s="409"/>
      <c r="BK464" s="409"/>
      <c r="BL464" s="409"/>
      <c r="BM464" s="409"/>
      <c r="BN464" s="409"/>
      <c r="BO464" s="409"/>
      <c r="BP464" s="409"/>
      <c r="BQ464" s="409"/>
      <c r="BR464" s="409"/>
      <c r="BS464" s="409"/>
      <c r="BT464" s="409"/>
      <c r="BU464" s="409"/>
      <c r="BV464" s="409"/>
      <c r="BW464" s="409"/>
      <c r="BX464" s="409"/>
      <c r="BY464" s="409"/>
      <c r="BZ464" s="409"/>
      <c r="CA464" s="409"/>
      <c r="CB464" s="409"/>
      <c r="CC464" s="409"/>
      <c r="CD464" s="409"/>
      <c r="CE464" s="409"/>
      <c r="CF464" s="409"/>
      <c r="CG464" s="409"/>
      <c r="CH464" s="409"/>
      <c r="CI464" s="409"/>
      <c r="CJ464" s="409"/>
      <c r="CK464" s="409"/>
      <c r="CL464" s="409"/>
      <c r="CM464" s="409"/>
      <c r="CN464" s="409"/>
      <c r="CO464" s="409"/>
      <c r="CP464" s="409"/>
      <c r="CQ464" s="409"/>
      <c r="CR464" s="409"/>
      <c r="CS464" s="409"/>
      <c r="CT464" s="409"/>
      <c r="CU464" s="409"/>
      <c r="CV464" s="409"/>
      <c r="CW464" s="409"/>
      <c r="CX464" s="409"/>
      <c r="CY464" s="409"/>
      <c r="CZ464" s="409"/>
      <c r="DA464" s="409"/>
      <c r="DB464" s="409"/>
      <c r="DC464" s="409"/>
      <c r="DD464" s="409"/>
      <c r="DE464" s="409"/>
      <c r="DF464" s="409"/>
      <c r="DG464" s="409"/>
      <c r="DH464" s="409"/>
      <c r="DI464" s="409"/>
      <c r="DJ464" s="409"/>
      <c r="DK464" s="409"/>
      <c r="DL464" s="409"/>
      <c r="DM464" s="409"/>
      <c r="DN464" s="409"/>
      <c r="DO464" s="409"/>
      <c r="DP464" s="409"/>
      <c r="DQ464" s="409"/>
      <c r="DR464" s="409"/>
      <c r="DS464" s="409"/>
      <c r="DT464" s="409"/>
      <c r="DU464" s="409"/>
      <c r="DV464" s="409"/>
      <c r="DW464" s="409"/>
      <c r="DX464" s="409"/>
      <c r="DY464" s="409"/>
      <c r="DZ464" s="409"/>
      <c r="EA464" s="409"/>
      <c r="EB464" s="409"/>
      <c r="EC464" s="409"/>
      <c r="ED464" s="409"/>
      <c r="EE464" s="409"/>
      <c r="EF464" s="409"/>
      <c r="EG464" s="409"/>
      <c r="EH464" s="409"/>
      <c r="EI464" s="409"/>
      <c r="EJ464" s="409"/>
      <c r="EK464" s="409"/>
      <c r="EL464" s="409"/>
      <c r="EM464" s="409"/>
      <c r="EN464" s="409"/>
      <c r="EO464" s="409"/>
      <c r="EP464" s="409"/>
      <c r="EQ464" s="409"/>
      <c r="ER464" s="409"/>
      <c r="ES464" s="409"/>
      <c r="ET464" s="409"/>
      <c r="EU464" s="409"/>
      <c r="EV464" s="409"/>
      <c r="EW464" s="409"/>
      <c r="EX464" s="409"/>
      <c r="EY464" s="409"/>
      <c r="EZ464" s="409"/>
      <c r="FA464" s="409"/>
      <c r="FB464" s="409"/>
      <c r="FC464" s="409"/>
      <c r="FD464" s="409"/>
      <c r="FE464" s="409"/>
      <c r="FF464" s="409"/>
      <c r="FG464" s="409"/>
      <c r="FH464" s="409"/>
      <c r="FI464" s="409"/>
      <c r="FJ464" s="409"/>
      <c r="FK464" s="409"/>
      <c r="FL464" s="409"/>
      <c r="FM464" s="409"/>
      <c r="FN464" s="409"/>
      <c r="FO464" s="409"/>
      <c r="FP464" s="409"/>
      <c r="FQ464" s="409"/>
      <c r="FR464" s="409"/>
      <c r="FS464" s="409"/>
      <c r="FT464" s="409"/>
      <c r="FU464" s="409"/>
      <c r="FV464" s="409"/>
      <c r="FW464" s="409"/>
      <c r="FX464" s="409"/>
      <c r="FY464" s="409"/>
      <c r="FZ464" s="409"/>
      <c r="GA464" s="409"/>
      <c r="GB464" s="409"/>
      <c r="GC464" s="409"/>
      <c r="GD464" s="409"/>
      <c r="GE464" s="409"/>
      <c r="GF464" s="409"/>
      <c r="GG464" s="409"/>
      <c r="GH464" s="409"/>
      <c r="GI464" s="409"/>
      <c r="GJ464" s="409"/>
      <c r="GK464" s="409"/>
      <c r="GL464" s="409"/>
      <c r="GM464" s="409"/>
      <c r="GN464" s="409"/>
      <c r="GO464" s="409"/>
      <c r="GP464" s="409"/>
      <c r="GQ464" s="409"/>
      <c r="GR464" s="409"/>
      <c r="GS464" s="409"/>
      <c r="GT464" s="409"/>
      <c r="GU464" s="409"/>
      <c r="GV464" s="409"/>
      <c r="GW464" s="409"/>
      <c r="GX464" s="409"/>
      <c r="GY464" s="409"/>
      <c r="GZ464" s="409"/>
      <c r="HA464" s="409"/>
      <c r="HB464" s="409"/>
      <c r="HC464" s="409"/>
      <c r="HD464" s="409"/>
      <c r="HE464" s="409"/>
      <c r="HF464" s="409"/>
      <c r="HG464" s="409"/>
      <c r="HH464" s="409"/>
      <c r="HI464" s="409"/>
      <c r="HJ464" s="409"/>
      <c r="HK464" s="409"/>
      <c r="HL464" s="409"/>
      <c r="HM464" s="409"/>
      <c r="HN464" s="409"/>
      <c r="HO464" s="409"/>
      <c r="HP464" s="409"/>
      <c r="HQ464" s="409"/>
      <c r="HR464" s="409"/>
      <c r="HS464" s="409"/>
      <c r="HT464" s="409"/>
      <c r="HU464" s="409"/>
      <c r="HV464" s="409"/>
      <c r="HW464" s="409"/>
      <c r="HX464" s="409"/>
      <c r="HY464" s="409"/>
      <c r="HZ464" s="409"/>
      <c r="IA464" s="409"/>
      <c r="IB464" s="409"/>
      <c r="IC464" s="409"/>
      <c r="ID464" s="409"/>
      <c r="IE464" s="409"/>
      <c r="IF464" s="409"/>
      <c r="IG464" s="409"/>
      <c r="IH464" s="409"/>
      <c r="II464" s="409"/>
      <c r="IJ464" s="409"/>
      <c r="IK464" s="409"/>
      <c r="IL464" s="409"/>
      <c r="IM464" s="409"/>
      <c r="IN464" s="409"/>
      <c r="IO464" s="409"/>
      <c r="IP464" s="409"/>
      <c r="IQ464" s="409"/>
      <c r="IR464" s="409"/>
      <c r="IS464" s="409"/>
      <c r="IT464" s="409"/>
      <c r="IU464" s="409"/>
      <c r="IV464" s="409"/>
    </row>
    <row r="465" spans="1:256" s="404" customFormat="1" ht="54">
      <c r="A465" s="67">
        <v>456</v>
      </c>
      <c r="B465" s="301" t="s">
        <v>6238</v>
      </c>
      <c r="C465" s="509" t="s">
        <v>1577</v>
      </c>
      <c r="D465" s="301" t="s">
        <v>6262</v>
      </c>
      <c r="E465" s="301" t="s">
        <v>1037</v>
      </c>
      <c r="F465" s="301" t="s">
        <v>1038</v>
      </c>
      <c r="G465" s="301" t="s">
        <v>1039</v>
      </c>
      <c r="H465" s="338"/>
      <c r="I465" s="338"/>
      <c r="J465" s="301" t="s">
        <v>6263</v>
      </c>
      <c r="K465" s="301"/>
      <c r="L465" s="338"/>
      <c r="M465" s="405"/>
      <c r="N465" s="409"/>
      <c r="O465" s="409"/>
      <c r="P465" s="409"/>
      <c r="Q465" s="409"/>
      <c r="R465" s="409"/>
      <c r="S465" s="409"/>
      <c r="T465" s="409"/>
      <c r="U465" s="409"/>
      <c r="V465" s="409"/>
      <c r="W465" s="409"/>
      <c r="X465" s="409"/>
      <c r="Y465" s="409"/>
      <c r="Z465" s="409"/>
      <c r="AA465" s="409"/>
      <c r="AB465" s="409"/>
      <c r="AC465" s="409"/>
      <c r="AD465" s="409"/>
      <c r="AE465" s="409"/>
      <c r="AF465" s="409"/>
      <c r="AG465" s="409"/>
      <c r="AH465" s="409"/>
      <c r="AI465" s="409"/>
      <c r="AJ465" s="409"/>
      <c r="AK465" s="409"/>
      <c r="AL465" s="409"/>
      <c r="AM465" s="409"/>
      <c r="AN465" s="409"/>
      <c r="AO465" s="409"/>
      <c r="AP465" s="409"/>
      <c r="AQ465" s="409"/>
      <c r="AR465" s="409"/>
      <c r="AS465" s="409"/>
      <c r="AT465" s="409"/>
      <c r="AU465" s="409"/>
      <c r="AV465" s="409"/>
      <c r="AW465" s="409"/>
      <c r="AX465" s="409"/>
      <c r="AY465" s="409"/>
      <c r="AZ465" s="409"/>
      <c r="BA465" s="409"/>
      <c r="BB465" s="409"/>
      <c r="BC465" s="409"/>
      <c r="BD465" s="409"/>
      <c r="BE465" s="409"/>
      <c r="BF465" s="409"/>
      <c r="BG465" s="409"/>
      <c r="BH465" s="409"/>
      <c r="BI465" s="409"/>
      <c r="BJ465" s="409"/>
      <c r="BK465" s="409"/>
      <c r="BL465" s="409"/>
      <c r="BM465" s="409"/>
      <c r="BN465" s="409"/>
      <c r="BO465" s="409"/>
      <c r="BP465" s="409"/>
      <c r="BQ465" s="409"/>
      <c r="BR465" s="409"/>
      <c r="BS465" s="409"/>
      <c r="BT465" s="409"/>
      <c r="BU465" s="409"/>
      <c r="BV465" s="409"/>
      <c r="BW465" s="409"/>
      <c r="BX465" s="409"/>
      <c r="BY465" s="409"/>
      <c r="BZ465" s="409"/>
      <c r="CA465" s="409"/>
      <c r="CB465" s="409"/>
      <c r="CC465" s="409"/>
      <c r="CD465" s="409"/>
      <c r="CE465" s="409"/>
      <c r="CF465" s="409"/>
      <c r="CG465" s="409"/>
      <c r="CH465" s="409"/>
      <c r="CI465" s="409"/>
      <c r="CJ465" s="409"/>
      <c r="CK465" s="409"/>
      <c r="CL465" s="409"/>
      <c r="CM465" s="409"/>
      <c r="CN465" s="409"/>
      <c r="CO465" s="409"/>
      <c r="CP465" s="409"/>
      <c r="CQ465" s="409"/>
      <c r="CR465" s="409"/>
      <c r="CS465" s="409"/>
      <c r="CT465" s="409"/>
      <c r="CU465" s="409"/>
      <c r="CV465" s="409"/>
      <c r="CW465" s="409"/>
      <c r="CX465" s="409"/>
      <c r="CY465" s="409"/>
      <c r="CZ465" s="409"/>
      <c r="DA465" s="409"/>
      <c r="DB465" s="409"/>
      <c r="DC465" s="409"/>
      <c r="DD465" s="409"/>
      <c r="DE465" s="409"/>
      <c r="DF465" s="409"/>
      <c r="DG465" s="409"/>
      <c r="DH465" s="409"/>
      <c r="DI465" s="409"/>
      <c r="DJ465" s="409"/>
      <c r="DK465" s="409"/>
      <c r="DL465" s="409"/>
      <c r="DM465" s="409"/>
      <c r="DN465" s="409"/>
      <c r="DO465" s="409"/>
      <c r="DP465" s="409"/>
      <c r="DQ465" s="409"/>
      <c r="DR465" s="409"/>
      <c r="DS465" s="409"/>
      <c r="DT465" s="409"/>
      <c r="DU465" s="409"/>
      <c r="DV465" s="409"/>
      <c r="DW465" s="409"/>
      <c r="DX465" s="409"/>
      <c r="DY465" s="409"/>
      <c r="DZ465" s="409"/>
      <c r="EA465" s="409"/>
      <c r="EB465" s="409"/>
      <c r="EC465" s="409"/>
      <c r="ED465" s="409"/>
      <c r="EE465" s="409"/>
      <c r="EF465" s="409"/>
      <c r="EG465" s="409"/>
      <c r="EH465" s="409"/>
      <c r="EI465" s="409"/>
      <c r="EJ465" s="409"/>
      <c r="EK465" s="409"/>
      <c r="EL465" s="409"/>
      <c r="EM465" s="409"/>
      <c r="EN465" s="409"/>
      <c r="EO465" s="409"/>
      <c r="EP465" s="409"/>
      <c r="EQ465" s="409"/>
      <c r="ER465" s="409"/>
      <c r="ES465" s="409"/>
      <c r="ET465" s="409"/>
      <c r="EU465" s="409"/>
      <c r="EV465" s="409"/>
      <c r="EW465" s="409"/>
      <c r="EX465" s="409"/>
      <c r="EY465" s="409"/>
      <c r="EZ465" s="409"/>
      <c r="FA465" s="409"/>
      <c r="FB465" s="409"/>
      <c r="FC465" s="409"/>
      <c r="FD465" s="409"/>
      <c r="FE465" s="409"/>
      <c r="FF465" s="409"/>
      <c r="FG465" s="409"/>
      <c r="FH465" s="409"/>
      <c r="FI465" s="409"/>
      <c r="FJ465" s="409"/>
      <c r="FK465" s="409"/>
      <c r="FL465" s="409"/>
      <c r="FM465" s="409"/>
      <c r="FN465" s="409"/>
      <c r="FO465" s="409"/>
      <c r="FP465" s="409"/>
      <c r="FQ465" s="409"/>
      <c r="FR465" s="409"/>
      <c r="FS465" s="409"/>
      <c r="FT465" s="409"/>
      <c r="FU465" s="409"/>
      <c r="FV465" s="409"/>
      <c r="FW465" s="409"/>
      <c r="FX465" s="409"/>
      <c r="FY465" s="409"/>
      <c r="FZ465" s="409"/>
      <c r="GA465" s="409"/>
      <c r="GB465" s="409"/>
      <c r="GC465" s="409"/>
      <c r="GD465" s="409"/>
      <c r="GE465" s="409"/>
      <c r="GF465" s="409"/>
      <c r="GG465" s="409"/>
      <c r="GH465" s="409"/>
      <c r="GI465" s="409"/>
      <c r="GJ465" s="409"/>
      <c r="GK465" s="409"/>
      <c r="GL465" s="409"/>
      <c r="GM465" s="409"/>
      <c r="GN465" s="409"/>
      <c r="GO465" s="409"/>
      <c r="GP465" s="409"/>
      <c r="GQ465" s="409"/>
      <c r="GR465" s="409"/>
      <c r="GS465" s="409"/>
      <c r="GT465" s="409"/>
      <c r="GU465" s="409"/>
      <c r="GV465" s="409"/>
      <c r="GW465" s="409"/>
      <c r="GX465" s="409"/>
      <c r="GY465" s="409"/>
      <c r="GZ465" s="409"/>
      <c r="HA465" s="409"/>
      <c r="HB465" s="409"/>
      <c r="HC465" s="409"/>
      <c r="HD465" s="409"/>
      <c r="HE465" s="409"/>
      <c r="HF465" s="409"/>
      <c r="HG465" s="409"/>
      <c r="HH465" s="409"/>
      <c r="HI465" s="409"/>
      <c r="HJ465" s="409"/>
      <c r="HK465" s="409"/>
      <c r="HL465" s="409"/>
      <c r="HM465" s="409"/>
      <c r="HN465" s="409"/>
      <c r="HO465" s="409"/>
      <c r="HP465" s="409"/>
      <c r="HQ465" s="409"/>
      <c r="HR465" s="409"/>
      <c r="HS465" s="409"/>
      <c r="HT465" s="409"/>
      <c r="HU465" s="409"/>
      <c r="HV465" s="409"/>
      <c r="HW465" s="409"/>
      <c r="HX465" s="409"/>
      <c r="HY465" s="409"/>
      <c r="HZ465" s="409"/>
      <c r="IA465" s="409"/>
      <c r="IB465" s="409"/>
      <c r="IC465" s="409"/>
      <c r="ID465" s="409"/>
      <c r="IE465" s="409"/>
      <c r="IF465" s="409"/>
      <c r="IG465" s="409"/>
      <c r="IH465" s="409"/>
      <c r="II465" s="409"/>
      <c r="IJ465" s="409"/>
      <c r="IK465" s="409"/>
      <c r="IL465" s="409"/>
      <c r="IM465" s="409"/>
      <c r="IN465" s="409"/>
      <c r="IO465" s="409"/>
      <c r="IP465" s="409"/>
      <c r="IQ465" s="409"/>
      <c r="IR465" s="409"/>
      <c r="IS465" s="409"/>
      <c r="IT465" s="409"/>
      <c r="IU465" s="409"/>
      <c r="IV465" s="409"/>
    </row>
    <row r="466" spans="1:256" s="404" customFormat="1" ht="121.5">
      <c r="A466" s="65">
        <v>457</v>
      </c>
      <c r="B466" s="301" t="s">
        <v>6238</v>
      </c>
      <c r="C466" s="509" t="s">
        <v>1577</v>
      </c>
      <c r="D466" s="301" t="s">
        <v>6264</v>
      </c>
      <c r="E466" s="301" t="s">
        <v>1037</v>
      </c>
      <c r="F466" s="301" t="s">
        <v>1038</v>
      </c>
      <c r="G466" s="301" t="s">
        <v>1039</v>
      </c>
      <c r="H466" s="338"/>
      <c r="I466" s="338"/>
      <c r="J466" s="301" t="s">
        <v>6265</v>
      </c>
      <c r="K466" s="301"/>
      <c r="L466" s="338"/>
      <c r="M466" s="405"/>
      <c r="N466" s="409"/>
      <c r="O466" s="409"/>
      <c r="P466" s="409"/>
      <c r="Q466" s="409"/>
      <c r="R466" s="409"/>
      <c r="S466" s="409"/>
      <c r="T466" s="409"/>
      <c r="U466" s="409"/>
      <c r="V466" s="409"/>
      <c r="W466" s="409"/>
      <c r="X466" s="409"/>
      <c r="Y466" s="409"/>
      <c r="Z466" s="409"/>
      <c r="AA466" s="409"/>
      <c r="AB466" s="409"/>
      <c r="AC466" s="409"/>
      <c r="AD466" s="409"/>
      <c r="AE466" s="409"/>
      <c r="AF466" s="409"/>
      <c r="AG466" s="409"/>
      <c r="AH466" s="409"/>
      <c r="AI466" s="409"/>
      <c r="AJ466" s="409"/>
      <c r="AK466" s="409"/>
      <c r="AL466" s="409"/>
      <c r="AM466" s="409"/>
      <c r="AN466" s="409"/>
      <c r="AO466" s="409"/>
      <c r="AP466" s="409"/>
      <c r="AQ466" s="409"/>
      <c r="AR466" s="409"/>
      <c r="AS466" s="409"/>
      <c r="AT466" s="409"/>
      <c r="AU466" s="409"/>
      <c r="AV466" s="409"/>
      <c r="AW466" s="409"/>
      <c r="AX466" s="409"/>
      <c r="AY466" s="409"/>
      <c r="AZ466" s="409"/>
      <c r="BA466" s="409"/>
      <c r="BB466" s="409"/>
      <c r="BC466" s="409"/>
      <c r="BD466" s="409"/>
      <c r="BE466" s="409"/>
      <c r="BF466" s="409"/>
      <c r="BG466" s="409"/>
      <c r="BH466" s="409"/>
      <c r="BI466" s="409"/>
      <c r="BJ466" s="409"/>
      <c r="BK466" s="409"/>
      <c r="BL466" s="409"/>
      <c r="BM466" s="409"/>
      <c r="BN466" s="409"/>
      <c r="BO466" s="409"/>
      <c r="BP466" s="409"/>
      <c r="BQ466" s="409"/>
      <c r="BR466" s="409"/>
      <c r="BS466" s="409"/>
      <c r="BT466" s="409"/>
      <c r="BU466" s="409"/>
      <c r="BV466" s="409"/>
      <c r="BW466" s="409"/>
      <c r="BX466" s="409"/>
      <c r="BY466" s="409"/>
      <c r="BZ466" s="409"/>
      <c r="CA466" s="409"/>
      <c r="CB466" s="409"/>
      <c r="CC466" s="409"/>
      <c r="CD466" s="409"/>
      <c r="CE466" s="409"/>
      <c r="CF466" s="409"/>
      <c r="CG466" s="409"/>
      <c r="CH466" s="409"/>
      <c r="CI466" s="409"/>
      <c r="CJ466" s="409"/>
      <c r="CK466" s="409"/>
      <c r="CL466" s="409"/>
      <c r="CM466" s="409"/>
      <c r="CN466" s="409"/>
      <c r="CO466" s="409"/>
      <c r="CP466" s="409"/>
      <c r="CQ466" s="409"/>
      <c r="CR466" s="409"/>
      <c r="CS466" s="409"/>
      <c r="CT466" s="409"/>
      <c r="CU466" s="409"/>
      <c r="CV466" s="409"/>
      <c r="CW466" s="409"/>
      <c r="CX466" s="409"/>
      <c r="CY466" s="409"/>
      <c r="CZ466" s="409"/>
      <c r="DA466" s="409"/>
      <c r="DB466" s="409"/>
      <c r="DC466" s="409"/>
      <c r="DD466" s="409"/>
      <c r="DE466" s="409"/>
      <c r="DF466" s="409"/>
      <c r="DG466" s="409"/>
      <c r="DH466" s="409"/>
      <c r="DI466" s="409"/>
      <c r="DJ466" s="409"/>
      <c r="DK466" s="409"/>
      <c r="DL466" s="409"/>
      <c r="DM466" s="409"/>
      <c r="DN466" s="409"/>
      <c r="DO466" s="409"/>
      <c r="DP466" s="409"/>
      <c r="DQ466" s="409"/>
      <c r="DR466" s="409"/>
      <c r="DS466" s="409"/>
      <c r="DT466" s="409"/>
      <c r="DU466" s="409"/>
      <c r="DV466" s="409"/>
      <c r="DW466" s="409"/>
      <c r="DX466" s="409"/>
      <c r="DY466" s="409"/>
      <c r="DZ466" s="409"/>
      <c r="EA466" s="409"/>
      <c r="EB466" s="409"/>
      <c r="EC466" s="409"/>
      <c r="ED466" s="409"/>
      <c r="EE466" s="409"/>
      <c r="EF466" s="409"/>
      <c r="EG466" s="409"/>
      <c r="EH466" s="409"/>
      <c r="EI466" s="409"/>
      <c r="EJ466" s="409"/>
      <c r="EK466" s="409"/>
      <c r="EL466" s="409"/>
      <c r="EM466" s="409"/>
      <c r="EN466" s="409"/>
      <c r="EO466" s="409"/>
      <c r="EP466" s="409"/>
      <c r="EQ466" s="409"/>
      <c r="ER466" s="409"/>
      <c r="ES466" s="409"/>
      <c r="ET466" s="409"/>
      <c r="EU466" s="409"/>
      <c r="EV466" s="409"/>
      <c r="EW466" s="409"/>
      <c r="EX466" s="409"/>
      <c r="EY466" s="409"/>
      <c r="EZ466" s="409"/>
      <c r="FA466" s="409"/>
      <c r="FB466" s="409"/>
      <c r="FC466" s="409"/>
      <c r="FD466" s="409"/>
      <c r="FE466" s="409"/>
      <c r="FF466" s="409"/>
      <c r="FG466" s="409"/>
      <c r="FH466" s="409"/>
      <c r="FI466" s="409"/>
      <c r="FJ466" s="409"/>
      <c r="FK466" s="409"/>
      <c r="FL466" s="409"/>
      <c r="FM466" s="409"/>
      <c r="FN466" s="409"/>
      <c r="FO466" s="409"/>
      <c r="FP466" s="409"/>
      <c r="FQ466" s="409"/>
      <c r="FR466" s="409"/>
      <c r="FS466" s="409"/>
      <c r="FT466" s="409"/>
      <c r="FU466" s="409"/>
      <c r="FV466" s="409"/>
      <c r="FW466" s="409"/>
      <c r="FX466" s="409"/>
      <c r="FY466" s="409"/>
      <c r="FZ466" s="409"/>
      <c r="GA466" s="409"/>
      <c r="GB466" s="409"/>
      <c r="GC466" s="409"/>
      <c r="GD466" s="409"/>
      <c r="GE466" s="409"/>
      <c r="GF466" s="409"/>
      <c r="GG466" s="409"/>
      <c r="GH466" s="409"/>
      <c r="GI466" s="409"/>
      <c r="GJ466" s="409"/>
      <c r="GK466" s="409"/>
      <c r="GL466" s="409"/>
      <c r="GM466" s="409"/>
      <c r="GN466" s="409"/>
      <c r="GO466" s="409"/>
      <c r="GP466" s="409"/>
      <c r="GQ466" s="409"/>
      <c r="GR466" s="409"/>
      <c r="GS466" s="409"/>
      <c r="GT466" s="409"/>
      <c r="GU466" s="409"/>
      <c r="GV466" s="409"/>
      <c r="GW466" s="409"/>
      <c r="GX466" s="409"/>
      <c r="GY466" s="409"/>
      <c r="GZ466" s="409"/>
      <c r="HA466" s="409"/>
      <c r="HB466" s="409"/>
      <c r="HC466" s="409"/>
      <c r="HD466" s="409"/>
      <c r="HE466" s="409"/>
      <c r="HF466" s="409"/>
      <c r="HG466" s="409"/>
      <c r="HH466" s="409"/>
      <c r="HI466" s="409"/>
      <c r="HJ466" s="409"/>
      <c r="HK466" s="409"/>
      <c r="HL466" s="409"/>
      <c r="HM466" s="409"/>
      <c r="HN466" s="409"/>
      <c r="HO466" s="409"/>
      <c r="HP466" s="409"/>
      <c r="HQ466" s="409"/>
      <c r="HR466" s="409"/>
      <c r="HS466" s="409"/>
      <c r="HT466" s="409"/>
      <c r="HU466" s="409"/>
      <c r="HV466" s="409"/>
      <c r="HW466" s="409"/>
      <c r="HX466" s="409"/>
      <c r="HY466" s="409"/>
      <c r="HZ466" s="409"/>
      <c r="IA466" s="409"/>
      <c r="IB466" s="409"/>
      <c r="IC466" s="409"/>
      <c r="ID466" s="409"/>
      <c r="IE466" s="409"/>
      <c r="IF466" s="409"/>
      <c r="IG466" s="409"/>
      <c r="IH466" s="409"/>
      <c r="II466" s="409"/>
      <c r="IJ466" s="409"/>
      <c r="IK466" s="409"/>
      <c r="IL466" s="409"/>
      <c r="IM466" s="409"/>
      <c r="IN466" s="409"/>
      <c r="IO466" s="409"/>
      <c r="IP466" s="409"/>
      <c r="IQ466" s="409"/>
      <c r="IR466" s="409"/>
      <c r="IS466" s="409"/>
      <c r="IT466" s="409"/>
      <c r="IU466" s="409"/>
      <c r="IV466" s="409"/>
    </row>
    <row r="467" spans="1:256" s="404" customFormat="1" ht="148.5">
      <c r="A467" s="67">
        <v>458</v>
      </c>
      <c r="B467" s="301" t="s">
        <v>6238</v>
      </c>
      <c r="C467" s="509" t="s">
        <v>1577</v>
      </c>
      <c r="D467" s="301" t="s">
        <v>6266</v>
      </c>
      <c r="E467" s="301" t="s">
        <v>1638</v>
      </c>
      <c r="F467" s="301" t="s">
        <v>1639</v>
      </c>
      <c r="G467" s="301" t="s">
        <v>6267</v>
      </c>
      <c r="H467" s="338"/>
      <c r="I467" s="338"/>
      <c r="J467" s="301"/>
      <c r="K467" s="301" t="s">
        <v>6268</v>
      </c>
      <c r="L467" s="338"/>
      <c r="M467" s="405"/>
      <c r="N467" s="409"/>
      <c r="O467" s="409"/>
      <c r="P467" s="409"/>
      <c r="Q467" s="409"/>
      <c r="R467" s="409"/>
      <c r="S467" s="409"/>
      <c r="T467" s="409"/>
      <c r="U467" s="409"/>
      <c r="V467" s="409"/>
      <c r="W467" s="409"/>
      <c r="X467" s="409"/>
      <c r="Y467" s="409"/>
      <c r="Z467" s="409"/>
      <c r="AA467" s="409"/>
      <c r="AB467" s="409"/>
      <c r="AC467" s="409"/>
      <c r="AD467" s="409"/>
      <c r="AE467" s="409"/>
      <c r="AF467" s="409"/>
      <c r="AG467" s="409"/>
      <c r="AH467" s="409"/>
      <c r="AI467" s="409"/>
      <c r="AJ467" s="409"/>
      <c r="AK467" s="409"/>
      <c r="AL467" s="409"/>
      <c r="AM467" s="409"/>
      <c r="AN467" s="409"/>
      <c r="AO467" s="409"/>
      <c r="AP467" s="409"/>
      <c r="AQ467" s="409"/>
      <c r="AR467" s="409"/>
      <c r="AS467" s="409"/>
      <c r="AT467" s="409"/>
      <c r="AU467" s="409"/>
      <c r="AV467" s="409"/>
      <c r="AW467" s="409"/>
      <c r="AX467" s="409"/>
      <c r="AY467" s="409"/>
      <c r="AZ467" s="409"/>
      <c r="BA467" s="409"/>
      <c r="BB467" s="409"/>
      <c r="BC467" s="409"/>
      <c r="BD467" s="409"/>
      <c r="BE467" s="409"/>
      <c r="BF467" s="409"/>
      <c r="BG467" s="409"/>
      <c r="BH467" s="409"/>
      <c r="BI467" s="409"/>
      <c r="BJ467" s="409"/>
      <c r="BK467" s="409"/>
      <c r="BL467" s="409"/>
      <c r="BM467" s="409"/>
      <c r="BN467" s="409"/>
      <c r="BO467" s="409"/>
      <c r="BP467" s="409"/>
      <c r="BQ467" s="409"/>
      <c r="BR467" s="409"/>
      <c r="BS467" s="409"/>
      <c r="BT467" s="409"/>
      <c r="BU467" s="409"/>
      <c r="BV467" s="409"/>
      <c r="BW467" s="409"/>
      <c r="BX467" s="409"/>
      <c r="BY467" s="409"/>
      <c r="BZ467" s="409"/>
      <c r="CA467" s="409"/>
      <c r="CB467" s="409"/>
      <c r="CC467" s="409"/>
      <c r="CD467" s="409"/>
      <c r="CE467" s="409"/>
      <c r="CF467" s="409"/>
      <c r="CG467" s="409"/>
      <c r="CH467" s="409"/>
      <c r="CI467" s="409"/>
      <c r="CJ467" s="409"/>
      <c r="CK467" s="409"/>
      <c r="CL467" s="409"/>
      <c r="CM467" s="409"/>
      <c r="CN467" s="409"/>
      <c r="CO467" s="409"/>
      <c r="CP467" s="409"/>
      <c r="CQ467" s="409"/>
      <c r="CR467" s="409"/>
      <c r="CS467" s="409"/>
      <c r="CT467" s="409"/>
      <c r="CU467" s="409"/>
      <c r="CV467" s="409"/>
      <c r="CW467" s="409"/>
      <c r="CX467" s="409"/>
      <c r="CY467" s="409"/>
      <c r="CZ467" s="409"/>
      <c r="DA467" s="409"/>
      <c r="DB467" s="409"/>
      <c r="DC467" s="409"/>
      <c r="DD467" s="409"/>
      <c r="DE467" s="409"/>
      <c r="DF467" s="409"/>
      <c r="DG467" s="409"/>
      <c r="DH467" s="409"/>
      <c r="DI467" s="409"/>
      <c r="DJ467" s="409"/>
      <c r="DK467" s="409"/>
      <c r="DL467" s="409"/>
      <c r="DM467" s="409"/>
      <c r="DN467" s="409"/>
      <c r="DO467" s="409"/>
      <c r="DP467" s="409"/>
      <c r="DQ467" s="409"/>
      <c r="DR467" s="409"/>
      <c r="DS467" s="409"/>
      <c r="DT467" s="409"/>
      <c r="DU467" s="409"/>
      <c r="DV467" s="409"/>
      <c r="DW467" s="409"/>
      <c r="DX467" s="409"/>
      <c r="DY467" s="409"/>
      <c r="DZ467" s="409"/>
      <c r="EA467" s="409"/>
      <c r="EB467" s="409"/>
      <c r="EC467" s="409"/>
      <c r="ED467" s="409"/>
      <c r="EE467" s="409"/>
      <c r="EF467" s="409"/>
      <c r="EG467" s="409"/>
      <c r="EH467" s="409"/>
      <c r="EI467" s="409"/>
      <c r="EJ467" s="409"/>
      <c r="EK467" s="409"/>
      <c r="EL467" s="409"/>
      <c r="EM467" s="409"/>
      <c r="EN467" s="409"/>
      <c r="EO467" s="409"/>
      <c r="EP467" s="409"/>
      <c r="EQ467" s="409"/>
      <c r="ER467" s="409"/>
      <c r="ES467" s="409"/>
      <c r="ET467" s="409"/>
      <c r="EU467" s="409"/>
      <c r="EV467" s="409"/>
      <c r="EW467" s="409"/>
      <c r="EX467" s="409"/>
      <c r="EY467" s="409"/>
      <c r="EZ467" s="409"/>
      <c r="FA467" s="409"/>
      <c r="FB467" s="409"/>
      <c r="FC467" s="409"/>
      <c r="FD467" s="409"/>
      <c r="FE467" s="409"/>
      <c r="FF467" s="409"/>
      <c r="FG467" s="409"/>
      <c r="FH467" s="409"/>
      <c r="FI467" s="409"/>
      <c r="FJ467" s="409"/>
      <c r="FK467" s="409"/>
      <c r="FL467" s="409"/>
      <c r="FM467" s="409"/>
      <c r="FN467" s="409"/>
      <c r="FO467" s="409"/>
      <c r="FP467" s="409"/>
      <c r="FQ467" s="409"/>
      <c r="FR467" s="409"/>
      <c r="FS467" s="409"/>
      <c r="FT467" s="409"/>
      <c r="FU467" s="409"/>
      <c r="FV467" s="409"/>
      <c r="FW467" s="409"/>
      <c r="FX467" s="409"/>
      <c r="FY467" s="409"/>
      <c r="FZ467" s="409"/>
      <c r="GA467" s="409"/>
      <c r="GB467" s="409"/>
      <c r="GC467" s="409"/>
      <c r="GD467" s="409"/>
      <c r="GE467" s="409"/>
      <c r="GF467" s="409"/>
      <c r="GG467" s="409"/>
      <c r="GH467" s="409"/>
      <c r="GI467" s="409"/>
      <c r="GJ467" s="409"/>
      <c r="GK467" s="409"/>
      <c r="GL467" s="409"/>
      <c r="GM467" s="409"/>
      <c r="GN467" s="409"/>
      <c r="GO467" s="409"/>
      <c r="GP467" s="409"/>
      <c r="GQ467" s="409"/>
      <c r="GR467" s="409"/>
      <c r="GS467" s="409"/>
      <c r="GT467" s="409"/>
      <c r="GU467" s="409"/>
      <c r="GV467" s="409"/>
      <c r="GW467" s="409"/>
      <c r="GX467" s="409"/>
      <c r="GY467" s="409"/>
      <c r="GZ467" s="409"/>
      <c r="HA467" s="409"/>
      <c r="HB467" s="409"/>
      <c r="HC467" s="409"/>
      <c r="HD467" s="409"/>
      <c r="HE467" s="409"/>
      <c r="HF467" s="409"/>
      <c r="HG467" s="409"/>
      <c r="HH467" s="409"/>
      <c r="HI467" s="409"/>
      <c r="HJ467" s="409"/>
      <c r="HK467" s="409"/>
      <c r="HL467" s="409"/>
      <c r="HM467" s="409"/>
      <c r="HN467" s="409"/>
      <c r="HO467" s="409"/>
      <c r="HP467" s="409"/>
      <c r="HQ467" s="409"/>
      <c r="HR467" s="409"/>
      <c r="HS467" s="409"/>
      <c r="HT467" s="409"/>
      <c r="HU467" s="409"/>
      <c r="HV467" s="409"/>
      <c r="HW467" s="409"/>
      <c r="HX467" s="409"/>
      <c r="HY467" s="409"/>
      <c r="HZ467" s="409"/>
      <c r="IA467" s="409"/>
      <c r="IB467" s="409"/>
      <c r="IC467" s="409"/>
      <c r="ID467" s="409"/>
      <c r="IE467" s="409"/>
      <c r="IF467" s="409"/>
      <c r="IG467" s="409"/>
      <c r="IH467" s="409"/>
      <c r="II467" s="409"/>
      <c r="IJ467" s="409"/>
      <c r="IK467" s="409"/>
      <c r="IL467" s="409"/>
      <c r="IM467" s="409"/>
      <c r="IN467" s="409"/>
      <c r="IO467" s="409"/>
      <c r="IP467" s="409"/>
      <c r="IQ467" s="409"/>
      <c r="IR467" s="409"/>
      <c r="IS467" s="409"/>
      <c r="IT467" s="409"/>
      <c r="IU467" s="409"/>
      <c r="IV467" s="409"/>
    </row>
    <row r="468" spans="1:256" s="404" customFormat="1" ht="135">
      <c r="A468" s="67">
        <v>459</v>
      </c>
      <c r="B468" s="301" t="s">
        <v>6238</v>
      </c>
      <c r="C468" s="509" t="s">
        <v>1577</v>
      </c>
      <c r="D468" s="301" t="s">
        <v>6269</v>
      </c>
      <c r="E468" s="301" t="s">
        <v>6270</v>
      </c>
      <c r="F468" s="301" t="s">
        <v>6271</v>
      </c>
      <c r="G468" s="301" t="s">
        <v>6272</v>
      </c>
      <c r="H468" s="338"/>
      <c r="I468" s="338"/>
      <c r="J468" s="301" t="s">
        <v>6273</v>
      </c>
      <c r="K468" s="301"/>
      <c r="L468" s="338"/>
      <c r="M468" s="405"/>
      <c r="N468" s="409"/>
      <c r="O468" s="409"/>
      <c r="P468" s="409"/>
      <c r="Q468" s="409"/>
      <c r="R468" s="409"/>
      <c r="S468" s="409"/>
      <c r="T468" s="409"/>
      <c r="U468" s="409"/>
      <c r="V468" s="409"/>
      <c r="W468" s="409"/>
      <c r="X468" s="409"/>
      <c r="Y468" s="409"/>
      <c r="Z468" s="409"/>
      <c r="AA468" s="409"/>
      <c r="AB468" s="409"/>
      <c r="AC468" s="409"/>
      <c r="AD468" s="409"/>
      <c r="AE468" s="409"/>
      <c r="AF468" s="409"/>
      <c r="AG468" s="409"/>
      <c r="AH468" s="409"/>
      <c r="AI468" s="409"/>
      <c r="AJ468" s="409"/>
      <c r="AK468" s="409"/>
      <c r="AL468" s="409"/>
      <c r="AM468" s="409"/>
      <c r="AN468" s="409"/>
      <c r="AO468" s="409"/>
      <c r="AP468" s="409"/>
      <c r="AQ468" s="409"/>
      <c r="AR468" s="409"/>
      <c r="AS468" s="409"/>
      <c r="AT468" s="409"/>
      <c r="AU468" s="409"/>
      <c r="AV468" s="409"/>
      <c r="AW468" s="409"/>
      <c r="AX468" s="409"/>
      <c r="AY468" s="409"/>
      <c r="AZ468" s="409"/>
      <c r="BA468" s="409"/>
      <c r="BB468" s="409"/>
      <c r="BC468" s="409"/>
      <c r="BD468" s="409"/>
      <c r="BE468" s="409"/>
      <c r="BF468" s="409"/>
      <c r="BG468" s="409"/>
      <c r="BH468" s="409"/>
      <c r="BI468" s="409"/>
      <c r="BJ468" s="409"/>
      <c r="BK468" s="409"/>
      <c r="BL468" s="409"/>
      <c r="BM468" s="409"/>
      <c r="BN468" s="409"/>
      <c r="BO468" s="409"/>
      <c r="BP468" s="409"/>
      <c r="BQ468" s="409"/>
      <c r="BR468" s="409"/>
      <c r="BS468" s="409"/>
      <c r="BT468" s="409"/>
      <c r="BU468" s="409"/>
      <c r="BV468" s="409"/>
      <c r="BW468" s="409"/>
      <c r="BX468" s="409"/>
      <c r="BY468" s="409"/>
      <c r="BZ468" s="409"/>
      <c r="CA468" s="409"/>
      <c r="CB468" s="409"/>
      <c r="CC468" s="409"/>
      <c r="CD468" s="409"/>
      <c r="CE468" s="409"/>
      <c r="CF468" s="409"/>
      <c r="CG468" s="409"/>
      <c r="CH468" s="409"/>
      <c r="CI468" s="409"/>
      <c r="CJ468" s="409"/>
      <c r="CK468" s="409"/>
      <c r="CL468" s="409"/>
      <c r="CM468" s="409"/>
      <c r="CN468" s="409"/>
      <c r="CO468" s="409"/>
      <c r="CP468" s="409"/>
      <c r="CQ468" s="409"/>
      <c r="CR468" s="409"/>
      <c r="CS468" s="409"/>
      <c r="CT468" s="409"/>
      <c r="CU468" s="409"/>
      <c r="CV468" s="409"/>
      <c r="CW468" s="409"/>
      <c r="CX468" s="409"/>
      <c r="CY468" s="409"/>
      <c r="CZ468" s="409"/>
      <c r="DA468" s="409"/>
      <c r="DB468" s="409"/>
      <c r="DC468" s="409"/>
      <c r="DD468" s="409"/>
      <c r="DE468" s="409"/>
      <c r="DF468" s="409"/>
      <c r="DG468" s="409"/>
      <c r="DH468" s="409"/>
      <c r="DI468" s="409"/>
      <c r="DJ468" s="409"/>
      <c r="DK468" s="409"/>
      <c r="DL468" s="409"/>
      <c r="DM468" s="409"/>
      <c r="DN468" s="409"/>
      <c r="DO468" s="409"/>
      <c r="DP468" s="409"/>
      <c r="DQ468" s="409"/>
      <c r="DR468" s="409"/>
      <c r="DS468" s="409"/>
      <c r="DT468" s="409"/>
      <c r="DU468" s="409"/>
      <c r="DV468" s="409"/>
      <c r="DW468" s="409"/>
      <c r="DX468" s="409"/>
      <c r="DY468" s="409"/>
      <c r="DZ468" s="409"/>
      <c r="EA468" s="409"/>
      <c r="EB468" s="409"/>
      <c r="EC468" s="409"/>
      <c r="ED468" s="409"/>
      <c r="EE468" s="409"/>
      <c r="EF468" s="409"/>
      <c r="EG468" s="409"/>
      <c r="EH468" s="409"/>
      <c r="EI468" s="409"/>
      <c r="EJ468" s="409"/>
      <c r="EK468" s="409"/>
      <c r="EL468" s="409"/>
      <c r="EM468" s="409"/>
      <c r="EN468" s="409"/>
      <c r="EO468" s="409"/>
      <c r="EP468" s="409"/>
      <c r="EQ468" s="409"/>
      <c r="ER468" s="409"/>
      <c r="ES468" s="409"/>
      <c r="ET468" s="409"/>
      <c r="EU468" s="409"/>
      <c r="EV468" s="409"/>
      <c r="EW468" s="409"/>
      <c r="EX468" s="409"/>
      <c r="EY468" s="409"/>
      <c r="EZ468" s="409"/>
      <c r="FA468" s="409"/>
      <c r="FB468" s="409"/>
      <c r="FC468" s="409"/>
      <c r="FD468" s="409"/>
      <c r="FE468" s="409"/>
      <c r="FF468" s="409"/>
      <c r="FG468" s="409"/>
      <c r="FH468" s="409"/>
      <c r="FI468" s="409"/>
      <c r="FJ468" s="409"/>
      <c r="FK468" s="409"/>
      <c r="FL468" s="409"/>
      <c r="FM468" s="409"/>
      <c r="FN468" s="409"/>
      <c r="FO468" s="409"/>
      <c r="FP468" s="409"/>
      <c r="FQ468" s="409"/>
      <c r="FR468" s="409"/>
      <c r="FS468" s="409"/>
      <c r="FT468" s="409"/>
      <c r="FU468" s="409"/>
      <c r="FV468" s="409"/>
      <c r="FW468" s="409"/>
      <c r="FX468" s="409"/>
      <c r="FY468" s="409"/>
      <c r="FZ468" s="409"/>
      <c r="GA468" s="409"/>
      <c r="GB468" s="409"/>
      <c r="GC468" s="409"/>
      <c r="GD468" s="409"/>
      <c r="GE468" s="409"/>
      <c r="GF468" s="409"/>
      <c r="GG468" s="409"/>
      <c r="GH468" s="409"/>
      <c r="GI468" s="409"/>
      <c r="GJ468" s="409"/>
      <c r="GK468" s="409"/>
      <c r="GL468" s="409"/>
      <c r="GM468" s="409"/>
      <c r="GN468" s="409"/>
      <c r="GO468" s="409"/>
      <c r="GP468" s="409"/>
      <c r="GQ468" s="409"/>
      <c r="GR468" s="409"/>
      <c r="GS468" s="409"/>
      <c r="GT468" s="409"/>
      <c r="GU468" s="409"/>
      <c r="GV468" s="409"/>
      <c r="GW468" s="409"/>
      <c r="GX468" s="409"/>
      <c r="GY468" s="409"/>
      <c r="GZ468" s="409"/>
      <c r="HA468" s="409"/>
      <c r="HB468" s="409"/>
      <c r="HC468" s="409"/>
      <c r="HD468" s="409"/>
      <c r="HE468" s="409"/>
      <c r="HF468" s="409"/>
      <c r="HG468" s="409"/>
      <c r="HH468" s="409"/>
      <c r="HI468" s="409"/>
      <c r="HJ468" s="409"/>
      <c r="HK468" s="409"/>
      <c r="HL468" s="409"/>
      <c r="HM468" s="409"/>
      <c r="HN468" s="409"/>
      <c r="HO468" s="409"/>
      <c r="HP468" s="409"/>
      <c r="HQ468" s="409"/>
      <c r="HR468" s="409"/>
      <c r="HS468" s="409"/>
      <c r="HT468" s="409"/>
      <c r="HU468" s="409"/>
      <c r="HV468" s="409"/>
      <c r="HW468" s="409"/>
      <c r="HX468" s="409"/>
      <c r="HY468" s="409"/>
      <c r="HZ468" s="409"/>
      <c r="IA468" s="409"/>
      <c r="IB468" s="409"/>
      <c r="IC468" s="409"/>
      <c r="ID468" s="409"/>
      <c r="IE468" s="409"/>
      <c r="IF468" s="409"/>
      <c r="IG468" s="409"/>
      <c r="IH468" s="409"/>
      <c r="II468" s="409"/>
      <c r="IJ468" s="409"/>
      <c r="IK468" s="409"/>
      <c r="IL468" s="409"/>
      <c r="IM468" s="409"/>
      <c r="IN468" s="409"/>
      <c r="IO468" s="409"/>
      <c r="IP468" s="409"/>
      <c r="IQ468" s="409"/>
      <c r="IR468" s="409"/>
      <c r="IS468" s="409"/>
      <c r="IT468" s="409"/>
      <c r="IU468" s="409"/>
      <c r="IV468" s="409"/>
    </row>
    <row r="469" spans="1:256" s="404" customFormat="1" ht="94.5">
      <c r="A469" s="65">
        <v>460</v>
      </c>
      <c r="B469" s="301" t="s">
        <v>6274</v>
      </c>
      <c r="C469" s="506" t="s">
        <v>1577</v>
      </c>
      <c r="D469" s="301" t="s">
        <v>1578</v>
      </c>
      <c r="E469" s="301" t="s">
        <v>1574</v>
      </c>
      <c r="F469" s="301" t="s">
        <v>1575</v>
      </c>
      <c r="G469" s="301" t="s">
        <v>6275</v>
      </c>
      <c r="H469" s="301"/>
      <c r="I469" s="301"/>
      <c r="J469" s="301" t="s">
        <v>6276</v>
      </c>
      <c r="K469" s="301"/>
      <c r="L469" s="338"/>
      <c r="M469" s="405"/>
      <c r="N469" s="409"/>
      <c r="O469" s="409"/>
      <c r="P469" s="409"/>
      <c r="Q469" s="409"/>
      <c r="R469" s="409"/>
      <c r="S469" s="409"/>
      <c r="T469" s="409"/>
      <c r="U469" s="409"/>
      <c r="V469" s="409"/>
      <c r="W469" s="409"/>
      <c r="X469" s="409"/>
      <c r="Y469" s="409"/>
      <c r="Z469" s="409"/>
      <c r="AA469" s="409"/>
      <c r="AB469" s="409"/>
      <c r="AC469" s="409"/>
      <c r="AD469" s="409"/>
      <c r="AE469" s="409"/>
      <c r="AF469" s="409"/>
      <c r="AG469" s="409"/>
      <c r="AH469" s="409"/>
      <c r="AI469" s="409"/>
      <c r="AJ469" s="409"/>
      <c r="AK469" s="409"/>
      <c r="AL469" s="409"/>
      <c r="AM469" s="409"/>
      <c r="AN469" s="409"/>
      <c r="AO469" s="409"/>
      <c r="AP469" s="409"/>
      <c r="AQ469" s="409"/>
      <c r="AR469" s="409"/>
      <c r="AS469" s="409"/>
      <c r="AT469" s="409"/>
      <c r="AU469" s="409"/>
      <c r="AV469" s="409"/>
      <c r="AW469" s="409"/>
      <c r="AX469" s="409"/>
      <c r="AY469" s="409"/>
      <c r="AZ469" s="409"/>
      <c r="BA469" s="409"/>
      <c r="BB469" s="409"/>
      <c r="BC469" s="409"/>
      <c r="BD469" s="409"/>
      <c r="BE469" s="409"/>
      <c r="BF469" s="409"/>
      <c r="BG469" s="409"/>
      <c r="BH469" s="409"/>
      <c r="BI469" s="409"/>
      <c r="BJ469" s="409"/>
      <c r="BK469" s="409"/>
      <c r="BL469" s="409"/>
      <c r="BM469" s="409"/>
      <c r="BN469" s="409"/>
      <c r="BO469" s="409"/>
      <c r="BP469" s="409"/>
      <c r="BQ469" s="409"/>
      <c r="BR469" s="409"/>
      <c r="BS469" s="409"/>
      <c r="BT469" s="409"/>
      <c r="BU469" s="409"/>
      <c r="BV469" s="409"/>
      <c r="BW469" s="409"/>
      <c r="BX469" s="409"/>
      <c r="BY469" s="409"/>
      <c r="BZ469" s="409"/>
      <c r="CA469" s="409"/>
      <c r="CB469" s="409"/>
      <c r="CC469" s="409"/>
      <c r="CD469" s="409"/>
      <c r="CE469" s="409"/>
      <c r="CF469" s="409"/>
      <c r="CG469" s="409"/>
      <c r="CH469" s="409"/>
      <c r="CI469" s="409"/>
      <c r="CJ469" s="409"/>
      <c r="CK469" s="409"/>
      <c r="CL469" s="409"/>
      <c r="CM469" s="409"/>
      <c r="CN469" s="409"/>
      <c r="CO469" s="409"/>
      <c r="CP469" s="409"/>
      <c r="CQ469" s="409"/>
      <c r="CR469" s="409"/>
      <c r="CS469" s="409"/>
      <c r="CT469" s="409"/>
      <c r="CU469" s="409"/>
      <c r="CV469" s="409"/>
      <c r="CW469" s="409"/>
      <c r="CX469" s="409"/>
      <c r="CY469" s="409"/>
      <c r="CZ469" s="409"/>
      <c r="DA469" s="409"/>
      <c r="DB469" s="409"/>
      <c r="DC469" s="409"/>
      <c r="DD469" s="409"/>
      <c r="DE469" s="409"/>
      <c r="DF469" s="409"/>
      <c r="DG469" s="409"/>
      <c r="DH469" s="409"/>
      <c r="DI469" s="409"/>
      <c r="DJ469" s="409"/>
      <c r="DK469" s="409"/>
      <c r="DL469" s="409"/>
      <c r="DM469" s="409"/>
      <c r="DN469" s="409"/>
      <c r="DO469" s="409"/>
      <c r="DP469" s="409"/>
      <c r="DQ469" s="409"/>
      <c r="DR469" s="409"/>
      <c r="DS469" s="409"/>
      <c r="DT469" s="409"/>
      <c r="DU469" s="409"/>
      <c r="DV469" s="409"/>
      <c r="DW469" s="409"/>
      <c r="DX469" s="409"/>
      <c r="DY469" s="409"/>
      <c r="DZ469" s="409"/>
      <c r="EA469" s="409"/>
      <c r="EB469" s="409"/>
      <c r="EC469" s="409"/>
      <c r="ED469" s="409"/>
      <c r="EE469" s="409"/>
      <c r="EF469" s="409"/>
      <c r="EG469" s="409"/>
      <c r="EH469" s="409"/>
      <c r="EI469" s="409"/>
      <c r="EJ469" s="409"/>
      <c r="EK469" s="409"/>
      <c r="EL469" s="409"/>
      <c r="EM469" s="409"/>
      <c r="EN469" s="409"/>
      <c r="EO469" s="409"/>
      <c r="EP469" s="409"/>
      <c r="EQ469" s="409"/>
      <c r="ER469" s="409"/>
      <c r="ES469" s="409"/>
      <c r="ET469" s="409"/>
      <c r="EU469" s="409"/>
      <c r="EV469" s="409"/>
      <c r="EW469" s="409"/>
      <c r="EX469" s="409"/>
      <c r="EY469" s="409"/>
      <c r="EZ469" s="409"/>
      <c r="FA469" s="409"/>
      <c r="FB469" s="409"/>
      <c r="FC469" s="409"/>
      <c r="FD469" s="409"/>
      <c r="FE469" s="409"/>
      <c r="FF469" s="409"/>
      <c r="FG469" s="409"/>
      <c r="FH469" s="409"/>
      <c r="FI469" s="409"/>
      <c r="FJ469" s="409"/>
      <c r="FK469" s="409"/>
      <c r="FL469" s="409"/>
      <c r="FM469" s="409"/>
      <c r="FN469" s="409"/>
      <c r="FO469" s="409"/>
      <c r="FP469" s="409"/>
      <c r="FQ469" s="409"/>
      <c r="FR469" s="409"/>
      <c r="FS469" s="409"/>
      <c r="FT469" s="409"/>
      <c r="FU469" s="409"/>
      <c r="FV469" s="409"/>
      <c r="FW469" s="409"/>
      <c r="FX469" s="409"/>
      <c r="FY469" s="409"/>
      <c r="FZ469" s="409"/>
      <c r="GA469" s="409"/>
      <c r="GB469" s="409"/>
      <c r="GC469" s="409"/>
      <c r="GD469" s="409"/>
      <c r="GE469" s="409"/>
      <c r="GF469" s="409"/>
      <c r="GG469" s="409"/>
      <c r="GH469" s="409"/>
      <c r="GI469" s="409"/>
      <c r="GJ469" s="409"/>
      <c r="GK469" s="409"/>
      <c r="GL469" s="409"/>
      <c r="GM469" s="409"/>
      <c r="GN469" s="409"/>
      <c r="GO469" s="409"/>
      <c r="GP469" s="409"/>
      <c r="GQ469" s="409"/>
      <c r="GR469" s="409"/>
      <c r="GS469" s="409"/>
      <c r="GT469" s="409"/>
      <c r="GU469" s="409"/>
      <c r="GV469" s="409"/>
      <c r="GW469" s="409"/>
      <c r="GX469" s="409"/>
      <c r="GY469" s="409"/>
      <c r="GZ469" s="409"/>
      <c r="HA469" s="409"/>
      <c r="HB469" s="409"/>
      <c r="HC469" s="409"/>
      <c r="HD469" s="409"/>
      <c r="HE469" s="409"/>
      <c r="HF469" s="409"/>
      <c r="HG469" s="409"/>
      <c r="HH469" s="409"/>
      <c r="HI469" s="409"/>
      <c r="HJ469" s="409"/>
      <c r="HK469" s="409"/>
      <c r="HL469" s="409"/>
      <c r="HM469" s="409"/>
      <c r="HN469" s="409"/>
      <c r="HO469" s="409"/>
      <c r="HP469" s="409"/>
      <c r="HQ469" s="409"/>
      <c r="HR469" s="409"/>
      <c r="HS469" s="409"/>
      <c r="HT469" s="409"/>
      <c r="HU469" s="409"/>
      <c r="HV469" s="409"/>
      <c r="HW469" s="409"/>
      <c r="HX469" s="409"/>
      <c r="HY469" s="409"/>
      <c r="HZ469" s="409"/>
      <c r="IA469" s="409"/>
      <c r="IB469" s="409"/>
      <c r="IC469" s="409"/>
      <c r="ID469" s="409"/>
      <c r="IE469" s="409"/>
      <c r="IF469" s="409"/>
      <c r="IG469" s="409"/>
      <c r="IH469" s="409"/>
      <c r="II469" s="409"/>
      <c r="IJ469" s="409"/>
      <c r="IK469" s="409"/>
      <c r="IL469" s="409"/>
      <c r="IM469" s="409"/>
      <c r="IN469" s="409"/>
      <c r="IO469" s="409"/>
      <c r="IP469" s="409"/>
      <c r="IQ469" s="409"/>
      <c r="IR469" s="409"/>
      <c r="IS469" s="409"/>
      <c r="IT469" s="409"/>
      <c r="IU469" s="409"/>
      <c r="IV469" s="409"/>
    </row>
    <row r="470" spans="1:256" s="404" customFormat="1" ht="67.5">
      <c r="A470" s="67">
        <v>461</v>
      </c>
      <c r="B470" s="301" t="s">
        <v>6274</v>
      </c>
      <c r="C470" s="506" t="s">
        <v>1577</v>
      </c>
      <c r="D470" s="301" t="s">
        <v>817</v>
      </c>
      <c r="E470" s="301" t="s">
        <v>6277</v>
      </c>
      <c r="F470" s="301" t="s">
        <v>313</v>
      </c>
      <c r="G470" s="301" t="s">
        <v>6278</v>
      </c>
      <c r="H470" s="301"/>
      <c r="I470" s="301"/>
      <c r="J470" s="301" t="s">
        <v>6279</v>
      </c>
      <c r="K470" s="302"/>
      <c r="L470" s="338"/>
      <c r="M470" s="405"/>
      <c r="N470" s="409"/>
      <c r="O470" s="409"/>
      <c r="P470" s="409"/>
      <c r="Q470" s="409"/>
      <c r="R470" s="409"/>
      <c r="S470" s="409"/>
      <c r="T470" s="409"/>
      <c r="U470" s="409"/>
      <c r="V470" s="409"/>
      <c r="W470" s="409"/>
      <c r="X470" s="409"/>
      <c r="Y470" s="409"/>
      <c r="Z470" s="409"/>
      <c r="AA470" s="409"/>
      <c r="AB470" s="409"/>
      <c r="AC470" s="409"/>
      <c r="AD470" s="409"/>
      <c r="AE470" s="409"/>
      <c r="AF470" s="409"/>
      <c r="AG470" s="409"/>
      <c r="AH470" s="409"/>
      <c r="AI470" s="409"/>
      <c r="AJ470" s="409"/>
      <c r="AK470" s="409"/>
      <c r="AL470" s="409"/>
      <c r="AM470" s="409"/>
      <c r="AN470" s="409"/>
      <c r="AO470" s="409"/>
      <c r="AP470" s="409"/>
      <c r="AQ470" s="409"/>
      <c r="AR470" s="409"/>
      <c r="AS470" s="409"/>
      <c r="AT470" s="409"/>
      <c r="AU470" s="409"/>
      <c r="AV470" s="409"/>
      <c r="AW470" s="409"/>
      <c r="AX470" s="409"/>
      <c r="AY470" s="409"/>
      <c r="AZ470" s="409"/>
      <c r="BA470" s="409"/>
      <c r="BB470" s="409"/>
      <c r="BC470" s="409"/>
      <c r="BD470" s="409"/>
      <c r="BE470" s="409"/>
      <c r="BF470" s="409"/>
      <c r="BG470" s="409"/>
      <c r="BH470" s="409"/>
      <c r="BI470" s="409"/>
      <c r="BJ470" s="409"/>
      <c r="BK470" s="409"/>
      <c r="BL470" s="409"/>
      <c r="BM470" s="409"/>
      <c r="BN470" s="409"/>
      <c r="BO470" s="409"/>
      <c r="BP470" s="409"/>
      <c r="BQ470" s="409"/>
      <c r="BR470" s="409"/>
      <c r="BS470" s="409"/>
      <c r="BT470" s="409"/>
      <c r="BU470" s="409"/>
      <c r="BV470" s="409"/>
      <c r="BW470" s="409"/>
      <c r="BX470" s="409"/>
      <c r="BY470" s="409"/>
      <c r="BZ470" s="409"/>
      <c r="CA470" s="409"/>
      <c r="CB470" s="409"/>
      <c r="CC470" s="409"/>
      <c r="CD470" s="409"/>
      <c r="CE470" s="409"/>
      <c r="CF470" s="409"/>
      <c r="CG470" s="409"/>
      <c r="CH470" s="409"/>
      <c r="CI470" s="409"/>
      <c r="CJ470" s="409"/>
      <c r="CK470" s="409"/>
      <c r="CL470" s="409"/>
      <c r="CM470" s="409"/>
      <c r="CN470" s="409"/>
      <c r="CO470" s="409"/>
      <c r="CP470" s="409"/>
      <c r="CQ470" s="409"/>
      <c r="CR470" s="409"/>
      <c r="CS470" s="409"/>
      <c r="CT470" s="409"/>
      <c r="CU470" s="409"/>
      <c r="CV470" s="409"/>
      <c r="CW470" s="409"/>
      <c r="CX470" s="409"/>
      <c r="CY470" s="409"/>
      <c r="CZ470" s="409"/>
      <c r="DA470" s="409"/>
      <c r="DB470" s="409"/>
      <c r="DC470" s="409"/>
      <c r="DD470" s="409"/>
      <c r="DE470" s="409"/>
      <c r="DF470" s="409"/>
      <c r="DG470" s="409"/>
      <c r="DH470" s="409"/>
      <c r="DI470" s="409"/>
      <c r="DJ470" s="409"/>
      <c r="DK470" s="409"/>
      <c r="DL470" s="409"/>
      <c r="DM470" s="409"/>
      <c r="DN470" s="409"/>
      <c r="DO470" s="409"/>
      <c r="DP470" s="409"/>
      <c r="DQ470" s="409"/>
      <c r="DR470" s="409"/>
      <c r="DS470" s="409"/>
      <c r="DT470" s="409"/>
      <c r="DU470" s="409"/>
      <c r="DV470" s="409"/>
      <c r="DW470" s="409"/>
      <c r="DX470" s="409"/>
      <c r="DY470" s="409"/>
      <c r="DZ470" s="409"/>
      <c r="EA470" s="409"/>
      <c r="EB470" s="409"/>
      <c r="EC470" s="409"/>
      <c r="ED470" s="409"/>
      <c r="EE470" s="409"/>
      <c r="EF470" s="409"/>
      <c r="EG470" s="409"/>
      <c r="EH470" s="409"/>
      <c r="EI470" s="409"/>
      <c r="EJ470" s="409"/>
      <c r="EK470" s="409"/>
      <c r="EL470" s="409"/>
      <c r="EM470" s="409"/>
      <c r="EN470" s="409"/>
      <c r="EO470" s="409"/>
      <c r="EP470" s="409"/>
      <c r="EQ470" s="409"/>
      <c r="ER470" s="409"/>
      <c r="ES470" s="409"/>
      <c r="ET470" s="409"/>
      <c r="EU470" s="409"/>
      <c r="EV470" s="409"/>
      <c r="EW470" s="409"/>
      <c r="EX470" s="409"/>
      <c r="EY470" s="409"/>
      <c r="EZ470" s="409"/>
      <c r="FA470" s="409"/>
      <c r="FB470" s="409"/>
      <c r="FC470" s="409"/>
      <c r="FD470" s="409"/>
      <c r="FE470" s="409"/>
      <c r="FF470" s="409"/>
      <c r="FG470" s="409"/>
      <c r="FH470" s="409"/>
      <c r="FI470" s="409"/>
      <c r="FJ470" s="409"/>
      <c r="FK470" s="409"/>
      <c r="FL470" s="409"/>
      <c r="FM470" s="409"/>
      <c r="FN470" s="409"/>
      <c r="FO470" s="409"/>
      <c r="FP470" s="409"/>
      <c r="FQ470" s="409"/>
      <c r="FR470" s="409"/>
      <c r="FS470" s="409"/>
      <c r="FT470" s="409"/>
      <c r="FU470" s="409"/>
      <c r="FV470" s="409"/>
      <c r="FW470" s="409"/>
      <c r="FX470" s="409"/>
      <c r="FY470" s="409"/>
      <c r="FZ470" s="409"/>
      <c r="GA470" s="409"/>
      <c r="GB470" s="409"/>
      <c r="GC470" s="409"/>
      <c r="GD470" s="409"/>
      <c r="GE470" s="409"/>
      <c r="GF470" s="409"/>
      <c r="GG470" s="409"/>
      <c r="GH470" s="409"/>
      <c r="GI470" s="409"/>
      <c r="GJ470" s="409"/>
      <c r="GK470" s="409"/>
      <c r="GL470" s="409"/>
      <c r="GM470" s="409"/>
      <c r="GN470" s="409"/>
      <c r="GO470" s="409"/>
      <c r="GP470" s="409"/>
      <c r="GQ470" s="409"/>
      <c r="GR470" s="409"/>
      <c r="GS470" s="409"/>
      <c r="GT470" s="409"/>
      <c r="GU470" s="409"/>
      <c r="GV470" s="409"/>
      <c r="GW470" s="409"/>
      <c r="GX470" s="409"/>
      <c r="GY470" s="409"/>
      <c r="GZ470" s="409"/>
      <c r="HA470" s="409"/>
      <c r="HB470" s="409"/>
      <c r="HC470" s="409"/>
      <c r="HD470" s="409"/>
      <c r="HE470" s="409"/>
      <c r="HF470" s="409"/>
      <c r="HG470" s="409"/>
      <c r="HH470" s="409"/>
      <c r="HI470" s="409"/>
      <c r="HJ470" s="409"/>
      <c r="HK470" s="409"/>
      <c r="HL470" s="409"/>
      <c r="HM470" s="409"/>
      <c r="HN470" s="409"/>
      <c r="HO470" s="409"/>
      <c r="HP470" s="409"/>
      <c r="HQ470" s="409"/>
      <c r="HR470" s="409"/>
      <c r="HS470" s="409"/>
      <c r="HT470" s="409"/>
      <c r="HU470" s="409"/>
      <c r="HV470" s="409"/>
      <c r="HW470" s="409"/>
      <c r="HX470" s="409"/>
      <c r="HY470" s="409"/>
      <c r="HZ470" s="409"/>
      <c r="IA470" s="409"/>
      <c r="IB470" s="409"/>
      <c r="IC470" s="409"/>
      <c r="ID470" s="409"/>
      <c r="IE470" s="409"/>
      <c r="IF470" s="409"/>
      <c r="IG470" s="409"/>
      <c r="IH470" s="409"/>
      <c r="II470" s="409"/>
      <c r="IJ470" s="409"/>
      <c r="IK470" s="409"/>
      <c r="IL470" s="409"/>
      <c r="IM470" s="409"/>
      <c r="IN470" s="409"/>
      <c r="IO470" s="409"/>
      <c r="IP470" s="409"/>
      <c r="IQ470" s="409"/>
      <c r="IR470" s="409"/>
      <c r="IS470" s="409"/>
      <c r="IT470" s="409"/>
      <c r="IU470" s="409"/>
      <c r="IV470" s="409"/>
    </row>
    <row r="471" spans="1:256" s="404" customFormat="1" ht="81">
      <c r="A471" s="65">
        <v>462</v>
      </c>
      <c r="B471" s="301" t="s">
        <v>6280</v>
      </c>
      <c r="C471" s="506" t="s">
        <v>1577</v>
      </c>
      <c r="D471" s="301" t="s">
        <v>310</v>
      </c>
      <c r="E471" s="301" t="s">
        <v>1004</v>
      </c>
      <c r="F471" s="301" t="s">
        <v>1576</v>
      </c>
      <c r="G471" s="301" t="s">
        <v>6281</v>
      </c>
      <c r="H471" s="338"/>
      <c r="I471" s="338"/>
      <c r="J471" s="301" t="s">
        <v>6282</v>
      </c>
      <c r="K471" s="301"/>
      <c r="L471" s="338"/>
      <c r="M471" s="405"/>
      <c r="N471" s="409"/>
      <c r="O471" s="409"/>
      <c r="P471" s="409"/>
      <c r="Q471" s="409"/>
      <c r="R471" s="409"/>
      <c r="S471" s="409"/>
      <c r="T471" s="409"/>
      <c r="U471" s="409"/>
      <c r="V471" s="409"/>
      <c r="W471" s="409"/>
      <c r="X471" s="409"/>
      <c r="Y471" s="409"/>
      <c r="Z471" s="409"/>
      <c r="AA471" s="409"/>
      <c r="AB471" s="409"/>
      <c r="AC471" s="409"/>
      <c r="AD471" s="409"/>
      <c r="AE471" s="409"/>
      <c r="AF471" s="409"/>
      <c r="AG471" s="409"/>
      <c r="AH471" s="409"/>
      <c r="AI471" s="409"/>
      <c r="AJ471" s="409"/>
      <c r="AK471" s="409"/>
      <c r="AL471" s="409"/>
      <c r="AM471" s="409"/>
      <c r="AN471" s="409"/>
      <c r="AO471" s="409"/>
      <c r="AP471" s="409"/>
      <c r="AQ471" s="409"/>
      <c r="AR471" s="409"/>
      <c r="AS471" s="409"/>
      <c r="AT471" s="409"/>
      <c r="AU471" s="409"/>
      <c r="AV471" s="409"/>
      <c r="AW471" s="409"/>
      <c r="AX471" s="409"/>
      <c r="AY471" s="409"/>
      <c r="AZ471" s="409"/>
      <c r="BA471" s="409"/>
      <c r="BB471" s="409"/>
      <c r="BC471" s="409"/>
      <c r="BD471" s="409"/>
      <c r="BE471" s="409"/>
      <c r="BF471" s="409"/>
      <c r="BG471" s="409"/>
      <c r="BH471" s="409"/>
      <c r="BI471" s="409"/>
      <c r="BJ471" s="409"/>
      <c r="BK471" s="409"/>
      <c r="BL471" s="409"/>
      <c r="BM471" s="409"/>
      <c r="BN471" s="409"/>
      <c r="BO471" s="409"/>
      <c r="BP471" s="409"/>
      <c r="BQ471" s="409"/>
      <c r="BR471" s="409"/>
      <c r="BS471" s="409"/>
      <c r="BT471" s="409"/>
      <c r="BU471" s="409"/>
      <c r="BV471" s="409"/>
      <c r="BW471" s="409"/>
      <c r="BX471" s="409"/>
      <c r="BY471" s="409"/>
      <c r="BZ471" s="409"/>
      <c r="CA471" s="409"/>
      <c r="CB471" s="409"/>
      <c r="CC471" s="409"/>
      <c r="CD471" s="409"/>
      <c r="CE471" s="409"/>
      <c r="CF471" s="409"/>
      <c r="CG471" s="409"/>
      <c r="CH471" s="409"/>
      <c r="CI471" s="409"/>
      <c r="CJ471" s="409"/>
      <c r="CK471" s="409"/>
      <c r="CL471" s="409"/>
      <c r="CM471" s="409"/>
      <c r="CN471" s="409"/>
      <c r="CO471" s="409"/>
      <c r="CP471" s="409"/>
      <c r="CQ471" s="409"/>
      <c r="CR471" s="409"/>
      <c r="CS471" s="409"/>
      <c r="CT471" s="409"/>
      <c r="CU471" s="409"/>
      <c r="CV471" s="409"/>
      <c r="CW471" s="409"/>
      <c r="CX471" s="409"/>
      <c r="CY471" s="409"/>
      <c r="CZ471" s="409"/>
      <c r="DA471" s="409"/>
      <c r="DB471" s="409"/>
      <c r="DC471" s="409"/>
      <c r="DD471" s="409"/>
      <c r="DE471" s="409"/>
      <c r="DF471" s="409"/>
      <c r="DG471" s="409"/>
      <c r="DH471" s="409"/>
      <c r="DI471" s="409"/>
      <c r="DJ471" s="409"/>
      <c r="DK471" s="409"/>
      <c r="DL471" s="409"/>
      <c r="DM471" s="409"/>
      <c r="DN471" s="409"/>
      <c r="DO471" s="409"/>
      <c r="DP471" s="409"/>
      <c r="DQ471" s="409"/>
      <c r="DR471" s="409"/>
      <c r="DS471" s="409"/>
      <c r="DT471" s="409"/>
      <c r="DU471" s="409"/>
      <c r="DV471" s="409"/>
      <c r="DW471" s="409"/>
      <c r="DX471" s="409"/>
      <c r="DY471" s="409"/>
      <c r="DZ471" s="409"/>
      <c r="EA471" s="409"/>
      <c r="EB471" s="409"/>
      <c r="EC471" s="409"/>
      <c r="ED471" s="409"/>
      <c r="EE471" s="409"/>
      <c r="EF471" s="409"/>
      <c r="EG471" s="409"/>
      <c r="EH471" s="409"/>
      <c r="EI471" s="409"/>
      <c r="EJ471" s="409"/>
      <c r="EK471" s="409"/>
      <c r="EL471" s="409"/>
      <c r="EM471" s="409"/>
      <c r="EN471" s="409"/>
      <c r="EO471" s="409"/>
      <c r="EP471" s="409"/>
      <c r="EQ471" s="409"/>
      <c r="ER471" s="409"/>
      <c r="ES471" s="409"/>
      <c r="ET471" s="409"/>
      <c r="EU471" s="409"/>
      <c r="EV471" s="409"/>
      <c r="EW471" s="409"/>
      <c r="EX471" s="409"/>
      <c r="EY471" s="409"/>
      <c r="EZ471" s="409"/>
      <c r="FA471" s="409"/>
      <c r="FB471" s="409"/>
      <c r="FC471" s="409"/>
      <c r="FD471" s="409"/>
      <c r="FE471" s="409"/>
      <c r="FF471" s="409"/>
      <c r="FG471" s="409"/>
      <c r="FH471" s="409"/>
      <c r="FI471" s="409"/>
      <c r="FJ471" s="409"/>
      <c r="FK471" s="409"/>
      <c r="FL471" s="409"/>
      <c r="FM471" s="409"/>
      <c r="FN471" s="409"/>
      <c r="FO471" s="409"/>
      <c r="FP471" s="409"/>
      <c r="FQ471" s="409"/>
      <c r="FR471" s="409"/>
      <c r="FS471" s="409"/>
      <c r="FT471" s="409"/>
      <c r="FU471" s="409"/>
      <c r="FV471" s="409"/>
      <c r="FW471" s="409"/>
      <c r="FX471" s="409"/>
      <c r="FY471" s="409"/>
      <c r="FZ471" s="409"/>
      <c r="GA471" s="409"/>
      <c r="GB471" s="409"/>
      <c r="GC471" s="409"/>
      <c r="GD471" s="409"/>
      <c r="GE471" s="409"/>
      <c r="GF471" s="409"/>
      <c r="GG471" s="409"/>
      <c r="GH471" s="409"/>
      <c r="GI471" s="409"/>
      <c r="GJ471" s="409"/>
      <c r="GK471" s="409"/>
      <c r="GL471" s="409"/>
      <c r="GM471" s="409"/>
      <c r="GN471" s="409"/>
      <c r="GO471" s="409"/>
      <c r="GP471" s="409"/>
      <c r="GQ471" s="409"/>
      <c r="GR471" s="409"/>
      <c r="GS471" s="409"/>
      <c r="GT471" s="409"/>
      <c r="GU471" s="409"/>
      <c r="GV471" s="409"/>
      <c r="GW471" s="409"/>
      <c r="GX471" s="409"/>
      <c r="GY471" s="409"/>
      <c r="GZ471" s="409"/>
      <c r="HA471" s="409"/>
      <c r="HB471" s="409"/>
      <c r="HC471" s="409"/>
      <c r="HD471" s="409"/>
      <c r="HE471" s="409"/>
      <c r="HF471" s="409"/>
      <c r="HG471" s="409"/>
      <c r="HH471" s="409"/>
      <c r="HI471" s="409"/>
      <c r="HJ471" s="409"/>
      <c r="HK471" s="409"/>
      <c r="HL471" s="409"/>
      <c r="HM471" s="409"/>
      <c r="HN471" s="409"/>
      <c r="HO471" s="409"/>
      <c r="HP471" s="409"/>
      <c r="HQ471" s="409"/>
      <c r="HR471" s="409"/>
      <c r="HS471" s="409"/>
      <c r="HT471" s="409"/>
      <c r="HU471" s="409"/>
      <c r="HV471" s="409"/>
      <c r="HW471" s="409"/>
      <c r="HX471" s="409"/>
      <c r="HY471" s="409"/>
      <c r="HZ471" s="409"/>
      <c r="IA471" s="409"/>
      <c r="IB471" s="409"/>
      <c r="IC471" s="409"/>
      <c r="ID471" s="409"/>
      <c r="IE471" s="409"/>
      <c r="IF471" s="409"/>
      <c r="IG471" s="409"/>
      <c r="IH471" s="409"/>
      <c r="II471" s="409"/>
      <c r="IJ471" s="409"/>
      <c r="IK471" s="409"/>
      <c r="IL471" s="409"/>
      <c r="IM471" s="409"/>
      <c r="IN471" s="409"/>
      <c r="IO471" s="409"/>
      <c r="IP471" s="409"/>
      <c r="IQ471" s="409"/>
      <c r="IR471" s="409"/>
      <c r="IS471" s="409"/>
      <c r="IT471" s="409"/>
      <c r="IU471" s="409"/>
      <c r="IV471" s="409"/>
    </row>
    <row r="472" spans="1:256" s="404" customFormat="1" ht="67.5">
      <c r="A472" s="67">
        <v>463</v>
      </c>
      <c r="B472" s="301" t="s">
        <v>6283</v>
      </c>
      <c r="C472" s="506" t="s">
        <v>1577</v>
      </c>
      <c r="D472" s="301" t="s">
        <v>1580</v>
      </c>
      <c r="E472" s="301" t="s">
        <v>6284</v>
      </c>
      <c r="F472" s="301" t="s">
        <v>6285</v>
      </c>
      <c r="G472" s="301" t="s">
        <v>6286</v>
      </c>
      <c r="H472" s="338"/>
      <c r="I472" s="338"/>
      <c r="J472" s="301" t="s">
        <v>6287</v>
      </c>
      <c r="K472" s="301"/>
      <c r="L472" s="338"/>
      <c r="M472" s="405"/>
      <c r="N472" s="409"/>
      <c r="O472" s="409"/>
      <c r="P472" s="409"/>
      <c r="Q472" s="409"/>
      <c r="R472" s="409"/>
      <c r="S472" s="409"/>
      <c r="T472" s="409"/>
      <c r="U472" s="409"/>
      <c r="V472" s="409"/>
      <c r="W472" s="409"/>
      <c r="X472" s="409"/>
      <c r="Y472" s="409"/>
      <c r="Z472" s="409"/>
      <c r="AA472" s="409"/>
      <c r="AB472" s="409"/>
      <c r="AC472" s="409"/>
      <c r="AD472" s="409"/>
      <c r="AE472" s="409"/>
      <c r="AF472" s="409"/>
      <c r="AG472" s="409"/>
      <c r="AH472" s="409"/>
      <c r="AI472" s="409"/>
      <c r="AJ472" s="409"/>
      <c r="AK472" s="409"/>
      <c r="AL472" s="409"/>
      <c r="AM472" s="409"/>
      <c r="AN472" s="409"/>
      <c r="AO472" s="409"/>
      <c r="AP472" s="409"/>
      <c r="AQ472" s="409"/>
      <c r="AR472" s="409"/>
      <c r="AS472" s="409"/>
      <c r="AT472" s="409"/>
      <c r="AU472" s="409"/>
      <c r="AV472" s="409"/>
      <c r="AW472" s="409"/>
      <c r="AX472" s="409"/>
      <c r="AY472" s="409"/>
      <c r="AZ472" s="409"/>
      <c r="BA472" s="409"/>
      <c r="BB472" s="409"/>
      <c r="BC472" s="409"/>
      <c r="BD472" s="409"/>
      <c r="BE472" s="409"/>
      <c r="BF472" s="409"/>
      <c r="BG472" s="409"/>
      <c r="BH472" s="409"/>
      <c r="BI472" s="409"/>
      <c r="BJ472" s="409"/>
      <c r="BK472" s="409"/>
      <c r="BL472" s="409"/>
      <c r="BM472" s="409"/>
      <c r="BN472" s="409"/>
      <c r="BO472" s="409"/>
      <c r="BP472" s="409"/>
      <c r="BQ472" s="409"/>
      <c r="BR472" s="409"/>
      <c r="BS472" s="409"/>
      <c r="BT472" s="409"/>
      <c r="BU472" s="409"/>
      <c r="BV472" s="409"/>
      <c r="BW472" s="409"/>
      <c r="BX472" s="409"/>
      <c r="BY472" s="409"/>
      <c r="BZ472" s="409"/>
      <c r="CA472" s="409"/>
      <c r="CB472" s="409"/>
      <c r="CC472" s="409"/>
      <c r="CD472" s="409"/>
      <c r="CE472" s="409"/>
      <c r="CF472" s="409"/>
      <c r="CG472" s="409"/>
      <c r="CH472" s="409"/>
      <c r="CI472" s="409"/>
      <c r="CJ472" s="409"/>
      <c r="CK472" s="409"/>
      <c r="CL472" s="409"/>
      <c r="CM472" s="409"/>
      <c r="CN472" s="409"/>
      <c r="CO472" s="409"/>
      <c r="CP472" s="409"/>
      <c r="CQ472" s="409"/>
      <c r="CR472" s="409"/>
      <c r="CS472" s="409"/>
      <c r="CT472" s="409"/>
      <c r="CU472" s="409"/>
      <c r="CV472" s="409"/>
      <c r="CW472" s="409"/>
      <c r="CX472" s="409"/>
      <c r="CY472" s="409"/>
      <c r="CZ472" s="409"/>
      <c r="DA472" s="409"/>
      <c r="DB472" s="409"/>
      <c r="DC472" s="409"/>
      <c r="DD472" s="409"/>
      <c r="DE472" s="409"/>
      <c r="DF472" s="409"/>
      <c r="DG472" s="409"/>
      <c r="DH472" s="409"/>
      <c r="DI472" s="409"/>
      <c r="DJ472" s="409"/>
      <c r="DK472" s="409"/>
      <c r="DL472" s="409"/>
      <c r="DM472" s="409"/>
      <c r="DN472" s="409"/>
      <c r="DO472" s="409"/>
      <c r="DP472" s="409"/>
      <c r="DQ472" s="409"/>
      <c r="DR472" s="409"/>
      <c r="DS472" s="409"/>
      <c r="DT472" s="409"/>
      <c r="DU472" s="409"/>
      <c r="DV472" s="409"/>
      <c r="DW472" s="409"/>
      <c r="DX472" s="409"/>
      <c r="DY472" s="409"/>
      <c r="DZ472" s="409"/>
      <c r="EA472" s="409"/>
      <c r="EB472" s="409"/>
      <c r="EC472" s="409"/>
      <c r="ED472" s="409"/>
      <c r="EE472" s="409"/>
      <c r="EF472" s="409"/>
      <c r="EG472" s="409"/>
      <c r="EH472" s="409"/>
      <c r="EI472" s="409"/>
      <c r="EJ472" s="409"/>
      <c r="EK472" s="409"/>
      <c r="EL472" s="409"/>
      <c r="EM472" s="409"/>
      <c r="EN472" s="409"/>
      <c r="EO472" s="409"/>
      <c r="EP472" s="409"/>
      <c r="EQ472" s="409"/>
      <c r="ER472" s="409"/>
      <c r="ES472" s="409"/>
      <c r="ET472" s="409"/>
      <c r="EU472" s="409"/>
      <c r="EV472" s="409"/>
      <c r="EW472" s="409"/>
      <c r="EX472" s="409"/>
      <c r="EY472" s="409"/>
      <c r="EZ472" s="409"/>
      <c r="FA472" s="409"/>
      <c r="FB472" s="409"/>
      <c r="FC472" s="409"/>
      <c r="FD472" s="409"/>
      <c r="FE472" s="409"/>
      <c r="FF472" s="409"/>
      <c r="FG472" s="409"/>
      <c r="FH472" s="409"/>
      <c r="FI472" s="409"/>
      <c r="FJ472" s="409"/>
      <c r="FK472" s="409"/>
      <c r="FL472" s="409"/>
      <c r="FM472" s="409"/>
      <c r="FN472" s="409"/>
      <c r="FO472" s="409"/>
      <c r="FP472" s="409"/>
      <c r="FQ472" s="409"/>
      <c r="FR472" s="409"/>
      <c r="FS472" s="409"/>
      <c r="FT472" s="409"/>
      <c r="FU472" s="409"/>
      <c r="FV472" s="409"/>
      <c r="FW472" s="409"/>
      <c r="FX472" s="409"/>
      <c r="FY472" s="409"/>
      <c r="FZ472" s="409"/>
      <c r="GA472" s="409"/>
      <c r="GB472" s="409"/>
      <c r="GC472" s="409"/>
      <c r="GD472" s="409"/>
      <c r="GE472" s="409"/>
      <c r="GF472" s="409"/>
      <c r="GG472" s="409"/>
      <c r="GH472" s="409"/>
      <c r="GI472" s="409"/>
      <c r="GJ472" s="409"/>
      <c r="GK472" s="409"/>
      <c r="GL472" s="409"/>
      <c r="GM472" s="409"/>
      <c r="GN472" s="409"/>
      <c r="GO472" s="409"/>
      <c r="GP472" s="409"/>
      <c r="GQ472" s="409"/>
      <c r="GR472" s="409"/>
      <c r="GS472" s="409"/>
      <c r="GT472" s="409"/>
      <c r="GU472" s="409"/>
      <c r="GV472" s="409"/>
      <c r="GW472" s="409"/>
      <c r="GX472" s="409"/>
      <c r="GY472" s="409"/>
      <c r="GZ472" s="409"/>
      <c r="HA472" s="409"/>
      <c r="HB472" s="409"/>
      <c r="HC472" s="409"/>
      <c r="HD472" s="409"/>
      <c r="HE472" s="409"/>
      <c r="HF472" s="409"/>
      <c r="HG472" s="409"/>
      <c r="HH472" s="409"/>
      <c r="HI472" s="409"/>
      <c r="HJ472" s="409"/>
      <c r="HK472" s="409"/>
      <c r="HL472" s="409"/>
      <c r="HM472" s="409"/>
      <c r="HN472" s="409"/>
      <c r="HO472" s="409"/>
      <c r="HP472" s="409"/>
      <c r="HQ472" s="409"/>
      <c r="HR472" s="409"/>
      <c r="HS472" s="409"/>
      <c r="HT472" s="409"/>
      <c r="HU472" s="409"/>
      <c r="HV472" s="409"/>
      <c r="HW472" s="409"/>
      <c r="HX472" s="409"/>
      <c r="HY472" s="409"/>
      <c r="HZ472" s="409"/>
      <c r="IA472" s="409"/>
      <c r="IB472" s="409"/>
      <c r="IC472" s="409"/>
      <c r="ID472" s="409"/>
      <c r="IE472" s="409"/>
      <c r="IF472" s="409"/>
      <c r="IG472" s="409"/>
      <c r="IH472" s="409"/>
      <c r="II472" s="409"/>
      <c r="IJ472" s="409"/>
      <c r="IK472" s="409"/>
      <c r="IL472" s="409"/>
      <c r="IM472" s="409"/>
      <c r="IN472" s="409"/>
      <c r="IO472" s="409"/>
      <c r="IP472" s="409"/>
      <c r="IQ472" s="409"/>
      <c r="IR472" s="409"/>
      <c r="IS472" s="409"/>
      <c r="IT472" s="409"/>
      <c r="IU472" s="409"/>
      <c r="IV472" s="409"/>
    </row>
    <row r="473" spans="1:256" s="404" customFormat="1" ht="30">
      <c r="A473" s="67">
        <v>464</v>
      </c>
      <c r="B473" s="301" t="s">
        <v>6288</v>
      </c>
      <c r="C473" s="506" t="s">
        <v>1584</v>
      </c>
      <c r="D473" s="301" t="s">
        <v>6289</v>
      </c>
      <c r="E473" s="301" t="s">
        <v>6290</v>
      </c>
      <c r="F473" s="301" t="s">
        <v>1581</v>
      </c>
      <c r="G473" s="301" t="s">
        <v>6291</v>
      </c>
      <c r="H473" s="301" t="s">
        <v>6292</v>
      </c>
      <c r="I473" s="301" t="s">
        <v>1588</v>
      </c>
      <c r="J473" s="301"/>
      <c r="K473" s="301"/>
      <c r="L473" s="338"/>
      <c r="M473" s="405"/>
      <c r="N473" s="409"/>
      <c r="O473" s="409"/>
      <c r="P473" s="409"/>
      <c r="Q473" s="409"/>
      <c r="R473" s="409"/>
      <c r="S473" s="409"/>
      <c r="T473" s="409"/>
      <c r="U473" s="409"/>
      <c r="V473" s="409"/>
      <c r="W473" s="409"/>
      <c r="X473" s="409"/>
      <c r="Y473" s="409"/>
      <c r="Z473" s="409"/>
      <c r="AA473" s="409"/>
      <c r="AB473" s="409"/>
      <c r="AC473" s="409"/>
      <c r="AD473" s="409"/>
      <c r="AE473" s="409"/>
      <c r="AF473" s="409"/>
      <c r="AG473" s="409"/>
      <c r="AH473" s="409"/>
      <c r="AI473" s="409"/>
      <c r="AJ473" s="409"/>
      <c r="AK473" s="409"/>
      <c r="AL473" s="409"/>
      <c r="AM473" s="409"/>
      <c r="AN473" s="409"/>
      <c r="AO473" s="409"/>
      <c r="AP473" s="409"/>
      <c r="AQ473" s="409"/>
      <c r="AR473" s="409"/>
      <c r="AS473" s="409"/>
      <c r="AT473" s="409"/>
      <c r="AU473" s="409"/>
      <c r="AV473" s="409"/>
      <c r="AW473" s="409"/>
      <c r="AX473" s="409"/>
      <c r="AY473" s="409"/>
      <c r="AZ473" s="409"/>
      <c r="BA473" s="409"/>
      <c r="BB473" s="409"/>
      <c r="BC473" s="409"/>
      <c r="BD473" s="409"/>
      <c r="BE473" s="409"/>
      <c r="BF473" s="409"/>
      <c r="BG473" s="409"/>
      <c r="BH473" s="409"/>
      <c r="BI473" s="409"/>
      <c r="BJ473" s="409"/>
      <c r="BK473" s="409"/>
      <c r="BL473" s="409"/>
      <c r="BM473" s="409"/>
      <c r="BN473" s="409"/>
      <c r="BO473" s="409"/>
      <c r="BP473" s="409"/>
      <c r="BQ473" s="409"/>
      <c r="BR473" s="409"/>
      <c r="BS473" s="409"/>
      <c r="BT473" s="409"/>
      <c r="BU473" s="409"/>
      <c r="BV473" s="409"/>
      <c r="BW473" s="409"/>
      <c r="BX473" s="409"/>
      <c r="BY473" s="409"/>
      <c r="BZ473" s="409"/>
      <c r="CA473" s="409"/>
      <c r="CB473" s="409"/>
      <c r="CC473" s="409"/>
      <c r="CD473" s="409"/>
      <c r="CE473" s="409"/>
      <c r="CF473" s="409"/>
      <c r="CG473" s="409"/>
      <c r="CH473" s="409"/>
      <c r="CI473" s="409"/>
      <c r="CJ473" s="409"/>
      <c r="CK473" s="409"/>
      <c r="CL473" s="409"/>
      <c r="CM473" s="409"/>
      <c r="CN473" s="409"/>
      <c r="CO473" s="409"/>
      <c r="CP473" s="409"/>
      <c r="CQ473" s="409"/>
      <c r="CR473" s="409"/>
      <c r="CS473" s="409"/>
      <c r="CT473" s="409"/>
      <c r="CU473" s="409"/>
      <c r="CV473" s="409"/>
      <c r="CW473" s="409"/>
      <c r="CX473" s="409"/>
      <c r="CY473" s="409"/>
      <c r="CZ473" s="409"/>
      <c r="DA473" s="409"/>
      <c r="DB473" s="409"/>
      <c r="DC473" s="409"/>
      <c r="DD473" s="409"/>
      <c r="DE473" s="409"/>
      <c r="DF473" s="409"/>
      <c r="DG473" s="409"/>
      <c r="DH473" s="409"/>
      <c r="DI473" s="409"/>
      <c r="DJ473" s="409"/>
      <c r="DK473" s="409"/>
      <c r="DL473" s="409"/>
      <c r="DM473" s="409"/>
      <c r="DN473" s="409"/>
      <c r="DO473" s="409"/>
      <c r="DP473" s="409"/>
      <c r="DQ473" s="409"/>
      <c r="DR473" s="409"/>
      <c r="DS473" s="409"/>
      <c r="DT473" s="409"/>
      <c r="DU473" s="409"/>
      <c r="DV473" s="409"/>
      <c r="DW473" s="409"/>
      <c r="DX473" s="409"/>
      <c r="DY473" s="409"/>
      <c r="DZ473" s="409"/>
      <c r="EA473" s="409"/>
      <c r="EB473" s="409"/>
      <c r="EC473" s="409"/>
      <c r="ED473" s="409"/>
      <c r="EE473" s="409"/>
      <c r="EF473" s="409"/>
      <c r="EG473" s="409"/>
      <c r="EH473" s="409"/>
      <c r="EI473" s="409"/>
      <c r="EJ473" s="409"/>
      <c r="EK473" s="409"/>
      <c r="EL473" s="409"/>
      <c r="EM473" s="409"/>
      <c r="EN473" s="409"/>
      <c r="EO473" s="409"/>
      <c r="EP473" s="409"/>
      <c r="EQ473" s="409"/>
      <c r="ER473" s="409"/>
      <c r="ES473" s="409"/>
      <c r="ET473" s="409"/>
      <c r="EU473" s="409"/>
      <c r="EV473" s="409"/>
      <c r="EW473" s="409"/>
      <c r="EX473" s="409"/>
      <c r="EY473" s="409"/>
      <c r="EZ473" s="409"/>
      <c r="FA473" s="409"/>
      <c r="FB473" s="409"/>
      <c r="FC473" s="409"/>
      <c r="FD473" s="409"/>
      <c r="FE473" s="409"/>
      <c r="FF473" s="409"/>
      <c r="FG473" s="409"/>
      <c r="FH473" s="409"/>
      <c r="FI473" s="409"/>
      <c r="FJ473" s="409"/>
      <c r="FK473" s="409"/>
      <c r="FL473" s="409"/>
      <c r="FM473" s="409"/>
      <c r="FN473" s="409"/>
      <c r="FO473" s="409"/>
      <c r="FP473" s="409"/>
      <c r="FQ473" s="409"/>
      <c r="FR473" s="409"/>
      <c r="FS473" s="409"/>
      <c r="FT473" s="409"/>
      <c r="FU473" s="409"/>
      <c r="FV473" s="409"/>
      <c r="FW473" s="409"/>
      <c r="FX473" s="409"/>
      <c r="FY473" s="409"/>
      <c r="FZ473" s="409"/>
      <c r="GA473" s="409"/>
      <c r="GB473" s="409"/>
      <c r="GC473" s="409"/>
      <c r="GD473" s="409"/>
      <c r="GE473" s="409"/>
      <c r="GF473" s="409"/>
      <c r="GG473" s="409"/>
      <c r="GH473" s="409"/>
      <c r="GI473" s="409"/>
      <c r="GJ473" s="409"/>
      <c r="GK473" s="409"/>
      <c r="GL473" s="409"/>
      <c r="GM473" s="409"/>
      <c r="GN473" s="409"/>
      <c r="GO473" s="409"/>
      <c r="GP473" s="409"/>
      <c r="GQ473" s="409"/>
      <c r="GR473" s="409"/>
      <c r="GS473" s="409"/>
      <c r="GT473" s="409"/>
      <c r="GU473" s="409"/>
      <c r="GV473" s="409"/>
      <c r="GW473" s="409"/>
      <c r="GX473" s="409"/>
      <c r="GY473" s="409"/>
      <c r="GZ473" s="409"/>
      <c r="HA473" s="409"/>
      <c r="HB473" s="409"/>
      <c r="HC473" s="409"/>
      <c r="HD473" s="409"/>
      <c r="HE473" s="409"/>
      <c r="HF473" s="409"/>
      <c r="HG473" s="409"/>
      <c r="HH473" s="409"/>
      <c r="HI473" s="409"/>
      <c r="HJ473" s="409"/>
      <c r="HK473" s="409"/>
      <c r="HL473" s="409"/>
      <c r="HM473" s="409"/>
      <c r="HN473" s="409"/>
      <c r="HO473" s="409"/>
      <c r="HP473" s="409"/>
      <c r="HQ473" s="409"/>
      <c r="HR473" s="409"/>
      <c r="HS473" s="409"/>
      <c r="HT473" s="409"/>
      <c r="HU473" s="409"/>
      <c r="HV473" s="409"/>
      <c r="HW473" s="409"/>
      <c r="HX473" s="409"/>
      <c r="HY473" s="409"/>
      <c r="HZ473" s="409"/>
      <c r="IA473" s="409"/>
      <c r="IB473" s="409"/>
      <c r="IC473" s="409"/>
      <c r="ID473" s="409"/>
      <c r="IE473" s="409"/>
      <c r="IF473" s="409"/>
      <c r="IG473" s="409"/>
      <c r="IH473" s="409"/>
      <c r="II473" s="409"/>
      <c r="IJ473" s="409"/>
      <c r="IK473" s="409"/>
      <c r="IL473" s="409"/>
      <c r="IM473" s="409"/>
      <c r="IN473" s="409"/>
      <c r="IO473" s="409"/>
      <c r="IP473" s="409"/>
      <c r="IQ473" s="409"/>
      <c r="IR473" s="409"/>
      <c r="IS473" s="409"/>
      <c r="IT473" s="409"/>
      <c r="IU473" s="409"/>
      <c r="IV473" s="409"/>
    </row>
    <row r="474" spans="1:256" s="404" customFormat="1" ht="30">
      <c r="A474" s="65">
        <v>465</v>
      </c>
      <c r="B474" s="301" t="s">
        <v>6293</v>
      </c>
      <c r="C474" s="506" t="s">
        <v>1584</v>
      </c>
      <c r="D474" s="301" t="s">
        <v>6294</v>
      </c>
      <c r="E474" s="301" t="s">
        <v>6295</v>
      </c>
      <c r="F474" s="301" t="s">
        <v>313</v>
      </c>
      <c r="G474" s="301" t="s">
        <v>6296</v>
      </c>
      <c r="H474" s="301" t="s">
        <v>6297</v>
      </c>
      <c r="I474" s="301" t="s">
        <v>6298</v>
      </c>
      <c r="J474" s="301"/>
      <c r="K474" s="301"/>
      <c r="L474" s="338"/>
      <c r="M474" s="405"/>
      <c r="N474" s="409"/>
      <c r="O474" s="409"/>
      <c r="P474" s="409"/>
      <c r="Q474" s="409"/>
      <c r="R474" s="409"/>
      <c r="S474" s="409"/>
      <c r="T474" s="409"/>
      <c r="U474" s="409"/>
      <c r="V474" s="409"/>
      <c r="W474" s="409"/>
      <c r="X474" s="409"/>
      <c r="Y474" s="409"/>
      <c r="Z474" s="409"/>
      <c r="AA474" s="409"/>
      <c r="AB474" s="409"/>
      <c r="AC474" s="409"/>
      <c r="AD474" s="409"/>
      <c r="AE474" s="409"/>
      <c r="AF474" s="409"/>
      <c r="AG474" s="409"/>
      <c r="AH474" s="409"/>
      <c r="AI474" s="409"/>
      <c r="AJ474" s="409"/>
      <c r="AK474" s="409"/>
      <c r="AL474" s="409"/>
      <c r="AM474" s="409"/>
      <c r="AN474" s="409"/>
      <c r="AO474" s="409"/>
      <c r="AP474" s="409"/>
      <c r="AQ474" s="409"/>
      <c r="AR474" s="409"/>
      <c r="AS474" s="409"/>
      <c r="AT474" s="409"/>
      <c r="AU474" s="409"/>
      <c r="AV474" s="409"/>
      <c r="AW474" s="409"/>
      <c r="AX474" s="409"/>
      <c r="AY474" s="409"/>
      <c r="AZ474" s="409"/>
      <c r="BA474" s="409"/>
      <c r="BB474" s="409"/>
      <c r="BC474" s="409"/>
      <c r="BD474" s="409"/>
      <c r="BE474" s="409"/>
      <c r="BF474" s="409"/>
      <c r="BG474" s="409"/>
      <c r="BH474" s="409"/>
      <c r="BI474" s="409"/>
      <c r="BJ474" s="409"/>
      <c r="BK474" s="409"/>
      <c r="BL474" s="409"/>
      <c r="BM474" s="409"/>
      <c r="BN474" s="409"/>
      <c r="BO474" s="409"/>
      <c r="BP474" s="409"/>
      <c r="BQ474" s="409"/>
      <c r="BR474" s="409"/>
      <c r="BS474" s="409"/>
      <c r="BT474" s="409"/>
      <c r="BU474" s="409"/>
      <c r="BV474" s="409"/>
      <c r="BW474" s="409"/>
      <c r="BX474" s="409"/>
      <c r="BY474" s="409"/>
      <c r="BZ474" s="409"/>
      <c r="CA474" s="409"/>
      <c r="CB474" s="409"/>
      <c r="CC474" s="409"/>
      <c r="CD474" s="409"/>
      <c r="CE474" s="409"/>
      <c r="CF474" s="409"/>
      <c r="CG474" s="409"/>
      <c r="CH474" s="409"/>
      <c r="CI474" s="409"/>
      <c r="CJ474" s="409"/>
      <c r="CK474" s="409"/>
      <c r="CL474" s="409"/>
      <c r="CM474" s="409"/>
      <c r="CN474" s="409"/>
      <c r="CO474" s="409"/>
      <c r="CP474" s="409"/>
      <c r="CQ474" s="409"/>
      <c r="CR474" s="409"/>
      <c r="CS474" s="409"/>
      <c r="CT474" s="409"/>
      <c r="CU474" s="409"/>
      <c r="CV474" s="409"/>
      <c r="CW474" s="409"/>
      <c r="CX474" s="409"/>
      <c r="CY474" s="409"/>
      <c r="CZ474" s="409"/>
      <c r="DA474" s="409"/>
      <c r="DB474" s="409"/>
      <c r="DC474" s="409"/>
      <c r="DD474" s="409"/>
      <c r="DE474" s="409"/>
      <c r="DF474" s="409"/>
      <c r="DG474" s="409"/>
      <c r="DH474" s="409"/>
      <c r="DI474" s="409"/>
      <c r="DJ474" s="409"/>
      <c r="DK474" s="409"/>
      <c r="DL474" s="409"/>
      <c r="DM474" s="409"/>
      <c r="DN474" s="409"/>
      <c r="DO474" s="409"/>
      <c r="DP474" s="409"/>
      <c r="DQ474" s="409"/>
      <c r="DR474" s="409"/>
      <c r="DS474" s="409"/>
      <c r="DT474" s="409"/>
      <c r="DU474" s="409"/>
      <c r="DV474" s="409"/>
      <c r="DW474" s="409"/>
      <c r="DX474" s="409"/>
      <c r="DY474" s="409"/>
      <c r="DZ474" s="409"/>
      <c r="EA474" s="409"/>
      <c r="EB474" s="409"/>
      <c r="EC474" s="409"/>
      <c r="ED474" s="409"/>
      <c r="EE474" s="409"/>
      <c r="EF474" s="409"/>
      <c r="EG474" s="409"/>
      <c r="EH474" s="409"/>
      <c r="EI474" s="409"/>
      <c r="EJ474" s="409"/>
      <c r="EK474" s="409"/>
      <c r="EL474" s="409"/>
      <c r="EM474" s="409"/>
      <c r="EN474" s="409"/>
      <c r="EO474" s="409"/>
      <c r="EP474" s="409"/>
      <c r="EQ474" s="409"/>
      <c r="ER474" s="409"/>
      <c r="ES474" s="409"/>
      <c r="ET474" s="409"/>
      <c r="EU474" s="409"/>
      <c r="EV474" s="409"/>
      <c r="EW474" s="409"/>
      <c r="EX474" s="409"/>
      <c r="EY474" s="409"/>
      <c r="EZ474" s="409"/>
      <c r="FA474" s="409"/>
      <c r="FB474" s="409"/>
      <c r="FC474" s="409"/>
      <c r="FD474" s="409"/>
      <c r="FE474" s="409"/>
      <c r="FF474" s="409"/>
      <c r="FG474" s="409"/>
      <c r="FH474" s="409"/>
      <c r="FI474" s="409"/>
      <c r="FJ474" s="409"/>
      <c r="FK474" s="409"/>
      <c r="FL474" s="409"/>
      <c r="FM474" s="409"/>
      <c r="FN474" s="409"/>
      <c r="FO474" s="409"/>
      <c r="FP474" s="409"/>
      <c r="FQ474" s="409"/>
      <c r="FR474" s="409"/>
      <c r="FS474" s="409"/>
      <c r="FT474" s="409"/>
      <c r="FU474" s="409"/>
      <c r="FV474" s="409"/>
      <c r="FW474" s="409"/>
      <c r="FX474" s="409"/>
      <c r="FY474" s="409"/>
      <c r="FZ474" s="409"/>
      <c r="GA474" s="409"/>
      <c r="GB474" s="409"/>
      <c r="GC474" s="409"/>
      <c r="GD474" s="409"/>
      <c r="GE474" s="409"/>
      <c r="GF474" s="409"/>
      <c r="GG474" s="409"/>
      <c r="GH474" s="409"/>
      <c r="GI474" s="409"/>
      <c r="GJ474" s="409"/>
      <c r="GK474" s="409"/>
      <c r="GL474" s="409"/>
      <c r="GM474" s="409"/>
      <c r="GN474" s="409"/>
      <c r="GO474" s="409"/>
      <c r="GP474" s="409"/>
      <c r="GQ474" s="409"/>
      <c r="GR474" s="409"/>
      <c r="GS474" s="409"/>
      <c r="GT474" s="409"/>
      <c r="GU474" s="409"/>
      <c r="GV474" s="409"/>
      <c r="GW474" s="409"/>
      <c r="GX474" s="409"/>
      <c r="GY474" s="409"/>
      <c r="GZ474" s="409"/>
      <c r="HA474" s="409"/>
      <c r="HB474" s="409"/>
      <c r="HC474" s="409"/>
      <c r="HD474" s="409"/>
      <c r="HE474" s="409"/>
      <c r="HF474" s="409"/>
      <c r="HG474" s="409"/>
      <c r="HH474" s="409"/>
      <c r="HI474" s="409"/>
      <c r="HJ474" s="409"/>
      <c r="HK474" s="409"/>
      <c r="HL474" s="409"/>
      <c r="HM474" s="409"/>
      <c r="HN474" s="409"/>
      <c r="HO474" s="409"/>
      <c r="HP474" s="409"/>
      <c r="HQ474" s="409"/>
      <c r="HR474" s="409"/>
      <c r="HS474" s="409"/>
      <c r="HT474" s="409"/>
      <c r="HU474" s="409"/>
      <c r="HV474" s="409"/>
      <c r="HW474" s="409"/>
      <c r="HX474" s="409"/>
      <c r="HY474" s="409"/>
      <c r="HZ474" s="409"/>
      <c r="IA474" s="409"/>
      <c r="IB474" s="409"/>
      <c r="IC474" s="409"/>
      <c r="ID474" s="409"/>
      <c r="IE474" s="409"/>
      <c r="IF474" s="409"/>
      <c r="IG474" s="409"/>
      <c r="IH474" s="409"/>
      <c r="II474" s="409"/>
      <c r="IJ474" s="409"/>
      <c r="IK474" s="409"/>
      <c r="IL474" s="409"/>
      <c r="IM474" s="409"/>
      <c r="IN474" s="409"/>
      <c r="IO474" s="409"/>
      <c r="IP474" s="409"/>
      <c r="IQ474" s="409"/>
      <c r="IR474" s="409"/>
      <c r="IS474" s="409"/>
      <c r="IT474" s="409"/>
      <c r="IU474" s="409"/>
      <c r="IV474" s="409"/>
    </row>
    <row r="475" spans="1:256" s="404" customFormat="1" ht="30">
      <c r="A475" s="67">
        <v>466</v>
      </c>
      <c r="B475" s="301" t="s">
        <v>6293</v>
      </c>
      <c r="C475" s="509" t="s">
        <v>1584</v>
      </c>
      <c r="D475" s="301" t="s">
        <v>1585</v>
      </c>
      <c r="E475" s="301" t="s">
        <v>6299</v>
      </c>
      <c r="F475" s="301" t="s">
        <v>580</v>
      </c>
      <c r="G475" s="301" t="s">
        <v>6300</v>
      </c>
      <c r="H475" s="301" t="s">
        <v>1587</v>
      </c>
      <c r="I475" s="301" t="s">
        <v>1589</v>
      </c>
      <c r="J475" s="338"/>
      <c r="K475" s="338"/>
      <c r="L475" s="338"/>
      <c r="M475" s="405"/>
      <c r="N475" s="409"/>
      <c r="O475" s="409"/>
      <c r="P475" s="409"/>
      <c r="Q475" s="409"/>
      <c r="R475" s="409"/>
      <c r="S475" s="409"/>
      <c r="T475" s="409"/>
      <c r="U475" s="409"/>
      <c r="V475" s="409"/>
      <c r="W475" s="409"/>
      <c r="X475" s="409"/>
      <c r="Y475" s="409"/>
      <c r="Z475" s="409"/>
      <c r="AA475" s="409"/>
      <c r="AB475" s="409"/>
      <c r="AC475" s="409"/>
      <c r="AD475" s="409"/>
      <c r="AE475" s="409"/>
      <c r="AF475" s="409"/>
      <c r="AG475" s="409"/>
      <c r="AH475" s="409"/>
      <c r="AI475" s="409"/>
      <c r="AJ475" s="409"/>
      <c r="AK475" s="409"/>
      <c r="AL475" s="409"/>
      <c r="AM475" s="409"/>
      <c r="AN475" s="409"/>
      <c r="AO475" s="409"/>
      <c r="AP475" s="409"/>
      <c r="AQ475" s="409"/>
      <c r="AR475" s="409"/>
      <c r="AS475" s="409"/>
      <c r="AT475" s="409"/>
      <c r="AU475" s="409"/>
      <c r="AV475" s="409"/>
      <c r="AW475" s="409"/>
      <c r="AX475" s="409"/>
      <c r="AY475" s="409"/>
      <c r="AZ475" s="409"/>
      <c r="BA475" s="409"/>
      <c r="BB475" s="409"/>
      <c r="BC475" s="409"/>
      <c r="BD475" s="409"/>
      <c r="BE475" s="409"/>
      <c r="BF475" s="409"/>
      <c r="BG475" s="409"/>
      <c r="BH475" s="409"/>
      <c r="BI475" s="409"/>
      <c r="BJ475" s="409"/>
      <c r="BK475" s="409"/>
      <c r="BL475" s="409"/>
      <c r="BM475" s="409"/>
      <c r="BN475" s="409"/>
      <c r="BO475" s="409"/>
      <c r="BP475" s="409"/>
      <c r="BQ475" s="409"/>
      <c r="BR475" s="409"/>
      <c r="BS475" s="409"/>
      <c r="BT475" s="409"/>
      <c r="BU475" s="409"/>
      <c r="BV475" s="409"/>
      <c r="BW475" s="409"/>
      <c r="BX475" s="409"/>
      <c r="BY475" s="409"/>
      <c r="BZ475" s="409"/>
      <c r="CA475" s="409"/>
      <c r="CB475" s="409"/>
      <c r="CC475" s="409"/>
      <c r="CD475" s="409"/>
      <c r="CE475" s="409"/>
      <c r="CF475" s="409"/>
      <c r="CG475" s="409"/>
      <c r="CH475" s="409"/>
      <c r="CI475" s="409"/>
      <c r="CJ475" s="409"/>
      <c r="CK475" s="409"/>
      <c r="CL475" s="409"/>
      <c r="CM475" s="409"/>
      <c r="CN475" s="409"/>
      <c r="CO475" s="409"/>
      <c r="CP475" s="409"/>
      <c r="CQ475" s="409"/>
      <c r="CR475" s="409"/>
      <c r="CS475" s="409"/>
      <c r="CT475" s="409"/>
      <c r="CU475" s="409"/>
      <c r="CV475" s="409"/>
      <c r="CW475" s="409"/>
      <c r="CX475" s="409"/>
      <c r="CY475" s="409"/>
      <c r="CZ475" s="409"/>
      <c r="DA475" s="409"/>
      <c r="DB475" s="409"/>
      <c r="DC475" s="409"/>
      <c r="DD475" s="409"/>
      <c r="DE475" s="409"/>
      <c r="DF475" s="409"/>
      <c r="DG475" s="409"/>
      <c r="DH475" s="409"/>
      <c r="DI475" s="409"/>
      <c r="DJ475" s="409"/>
      <c r="DK475" s="409"/>
      <c r="DL475" s="409"/>
      <c r="DM475" s="409"/>
      <c r="DN475" s="409"/>
      <c r="DO475" s="409"/>
      <c r="DP475" s="409"/>
      <c r="DQ475" s="409"/>
      <c r="DR475" s="409"/>
      <c r="DS475" s="409"/>
      <c r="DT475" s="409"/>
      <c r="DU475" s="409"/>
      <c r="DV475" s="409"/>
      <c r="DW475" s="409"/>
      <c r="DX475" s="409"/>
      <c r="DY475" s="409"/>
      <c r="DZ475" s="409"/>
      <c r="EA475" s="409"/>
      <c r="EB475" s="409"/>
      <c r="EC475" s="409"/>
      <c r="ED475" s="409"/>
      <c r="EE475" s="409"/>
      <c r="EF475" s="409"/>
      <c r="EG475" s="409"/>
      <c r="EH475" s="409"/>
      <c r="EI475" s="409"/>
      <c r="EJ475" s="409"/>
      <c r="EK475" s="409"/>
      <c r="EL475" s="409"/>
      <c r="EM475" s="409"/>
      <c r="EN475" s="409"/>
      <c r="EO475" s="409"/>
      <c r="EP475" s="409"/>
      <c r="EQ475" s="409"/>
      <c r="ER475" s="409"/>
      <c r="ES475" s="409"/>
      <c r="ET475" s="409"/>
      <c r="EU475" s="409"/>
      <c r="EV475" s="409"/>
      <c r="EW475" s="409"/>
      <c r="EX475" s="409"/>
      <c r="EY475" s="409"/>
      <c r="EZ475" s="409"/>
      <c r="FA475" s="409"/>
      <c r="FB475" s="409"/>
      <c r="FC475" s="409"/>
      <c r="FD475" s="409"/>
      <c r="FE475" s="409"/>
      <c r="FF475" s="409"/>
      <c r="FG475" s="409"/>
      <c r="FH475" s="409"/>
      <c r="FI475" s="409"/>
      <c r="FJ475" s="409"/>
      <c r="FK475" s="409"/>
      <c r="FL475" s="409"/>
      <c r="FM475" s="409"/>
      <c r="FN475" s="409"/>
      <c r="FO475" s="409"/>
      <c r="FP475" s="409"/>
      <c r="FQ475" s="409"/>
      <c r="FR475" s="409"/>
      <c r="FS475" s="409"/>
      <c r="FT475" s="409"/>
      <c r="FU475" s="409"/>
      <c r="FV475" s="409"/>
      <c r="FW475" s="409"/>
      <c r="FX475" s="409"/>
      <c r="FY475" s="409"/>
      <c r="FZ475" s="409"/>
      <c r="GA475" s="409"/>
      <c r="GB475" s="409"/>
      <c r="GC475" s="409"/>
      <c r="GD475" s="409"/>
      <c r="GE475" s="409"/>
      <c r="GF475" s="409"/>
      <c r="GG475" s="409"/>
      <c r="GH475" s="409"/>
      <c r="GI475" s="409"/>
      <c r="GJ475" s="409"/>
      <c r="GK475" s="409"/>
      <c r="GL475" s="409"/>
      <c r="GM475" s="409"/>
      <c r="GN475" s="409"/>
      <c r="GO475" s="409"/>
      <c r="GP475" s="409"/>
      <c r="GQ475" s="409"/>
      <c r="GR475" s="409"/>
      <c r="GS475" s="409"/>
      <c r="GT475" s="409"/>
      <c r="GU475" s="409"/>
      <c r="GV475" s="409"/>
      <c r="GW475" s="409"/>
      <c r="GX475" s="409"/>
      <c r="GY475" s="409"/>
      <c r="GZ475" s="409"/>
      <c r="HA475" s="409"/>
      <c r="HB475" s="409"/>
      <c r="HC475" s="409"/>
      <c r="HD475" s="409"/>
      <c r="HE475" s="409"/>
      <c r="HF475" s="409"/>
      <c r="HG475" s="409"/>
      <c r="HH475" s="409"/>
      <c r="HI475" s="409"/>
      <c r="HJ475" s="409"/>
      <c r="HK475" s="409"/>
      <c r="HL475" s="409"/>
      <c r="HM475" s="409"/>
      <c r="HN475" s="409"/>
      <c r="HO475" s="409"/>
      <c r="HP475" s="409"/>
      <c r="HQ475" s="409"/>
      <c r="HR475" s="409"/>
      <c r="HS475" s="409"/>
      <c r="HT475" s="409"/>
      <c r="HU475" s="409"/>
      <c r="HV475" s="409"/>
      <c r="HW475" s="409"/>
      <c r="HX475" s="409"/>
      <c r="HY475" s="409"/>
      <c r="HZ475" s="409"/>
      <c r="IA475" s="409"/>
      <c r="IB475" s="409"/>
      <c r="IC475" s="409"/>
      <c r="ID475" s="409"/>
      <c r="IE475" s="409"/>
      <c r="IF475" s="409"/>
      <c r="IG475" s="409"/>
      <c r="IH475" s="409"/>
      <c r="II475" s="409"/>
      <c r="IJ475" s="409"/>
      <c r="IK475" s="409"/>
      <c r="IL475" s="409"/>
      <c r="IM475" s="409"/>
      <c r="IN475" s="409"/>
      <c r="IO475" s="409"/>
      <c r="IP475" s="409"/>
      <c r="IQ475" s="409"/>
      <c r="IR475" s="409"/>
      <c r="IS475" s="409"/>
      <c r="IT475" s="409"/>
      <c r="IU475" s="409"/>
      <c r="IV475" s="409"/>
    </row>
    <row r="476" spans="1:256" s="404" customFormat="1" ht="30">
      <c r="A476" s="67">
        <v>467</v>
      </c>
      <c r="B476" s="301" t="s">
        <v>6293</v>
      </c>
      <c r="C476" s="509" t="s">
        <v>1584</v>
      </c>
      <c r="D476" s="301" t="s">
        <v>6301</v>
      </c>
      <c r="E476" s="301" t="s">
        <v>6302</v>
      </c>
      <c r="F476" s="301" t="s">
        <v>6303</v>
      </c>
      <c r="G476" s="301" t="s">
        <v>6304</v>
      </c>
      <c r="H476" s="301" t="s">
        <v>6305</v>
      </c>
      <c r="I476" s="301" t="s">
        <v>311</v>
      </c>
      <c r="J476" s="338"/>
      <c r="K476" s="338"/>
      <c r="L476" s="338"/>
      <c r="M476" s="405"/>
      <c r="N476" s="409"/>
      <c r="O476" s="409"/>
      <c r="P476" s="409"/>
      <c r="Q476" s="409"/>
      <c r="R476" s="409"/>
      <c r="S476" s="409"/>
      <c r="T476" s="409"/>
      <c r="U476" s="409"/>
      <c r="V476" s="409"/>
      <c r="W476" s="409"/>
      <c r="X476" s="409"/>
      <c r="Y476" s="409"/>
      <c r="Z476" s="409"/>
      <c r="AA476" s="409"/>
      <c r="AB476" s="409"/>
      <c r="AC476" s="409"/>
      <c r="AD476" s="409"/>
      <c r="AE476" s="409"/>
      <c r="AF476" s="409"/>
      <c r="AG476" s="409"/>
      <c r="AH476" s="409"/>
      <c r="AI476" s="409"/>
      <c r="AJ476" s="409"/>
      <c r="AK476" s="409"/>
      <c r="AL476" s="409"/>
      <c r="AM476" s="409"/>
      <c r="AN476" s="409"/>
      <c r="AO476" s="409"/>
      <c r="AP476" s="409"/>
      <c r="AQ476" s="409"/>
      <c r="AR476" s="409"/>
      <c r="AS476" s="409"/>
      <c r="AT476" s="409"/>
      <c r="AU476" s="409"/>
      <c r="AV476" s="409"/>
      <c r="AW476" s="409"/>
      <c r="AX476" s="409"/>
      <c r="AY476" s="409"/>
      <c r="AZ476" s="409"/>
      <c r="BA476" s="409"/>
      <c r="BB476" s="409"/>
      <c r="BC476" s="409"/>
      <c r="BD476" s="409"/>
      <c r="BE476" s="409"/>
      <c r="BF476" s="409"/>
      <c r="BG476" s="409"/>
      <c r="BH476" s="409"/>
      <c r="BI476" s="409"/>
      <c r="BJ476" s="409"/>
      <c r="BK476" s="409"/>
      <c r="BL476" s="409"/>
      <c r="BM476" s="409"/>
      <c r="BN476" s="409"/>
      <c r="BO476" s="409"/>
      <c r="BP476" s="409"/>
      <c r="BQ476" s="409"/>
      <c r="BR476" s="409"/>
      <c r="BS476" s="409"/>
      <c r="BT476" s="409"/>
      <c r="BU476" s="409"/>
      <c r="BV476" s="409"/>
      <c r="BW476" s="409"/>
      <c r="BX476" s="409"/>
      <c r="BY476" s="409"/>
      <c r="BZ476" s="409"/>
      <c r="CA476" s="409"/>
      <c r="CB476" s="409"/>
      <c r="CC476" s="409"/>
      <c r="CD476" s="409"/>
      <c r="CE476" s="409"/>
      <c r="CF476" s="409"/>
      <c r="CG476" s="409"/>
      <c r="CH476" s="409"/>
      <c r="CI476" s="409"/>
      <c r="CJ476" s="409"/>
      <c r="CK476" s="409"/>
      <c r="CL476" s="409"/>
      <c r="CM476" s="409"/>
      <c r="CN476" s="409"/>
      <c r="CO476" s="409"/>
      <c r="CP476" s="409"/>
      <c r="CQ476" s="409"/>
      <c r="CR476" s="409"/>
      <c r="CS476" s="409"/>
      <c r="CT476" s="409"/>
      <c r="CU476" s="409"/>
      <c r="CV476" s="409"/>
      <c r="CW476" s="409"/>
      <c r="CX476" s="409"/>
      <c r="CY476" s="409"/>
      <c r="CZ476" s="409"/>
      <c r="DA476" s="409"/>
      <c r="DB476" s="409"/>
      <c r="DC476" s="409"/>
      <c r="DD476" s="409"/>
      <c r="DE476" s="409"/>
      <c r="DF476" s="409"/>
      <c r="DG476" s="409"/>
      <c r="DH476" s="409"/>
      <c r="DI476" s="409"/>
      <c r="DJ476" s="409"/>
      <c r="DK476" s="409"/>
      <c r="DL476" s="409"/>
      <c r="DM476" s="409"/>
      <c r="DN476" s="409"/>
      <c r="DO476" s="409"/>
      <c r="DP476" s="409"/>
      <c r="DQ476" s="409"/>
      <c r="DR476" s="409"/>
      <c r="DS476" s="409"/>
      <c r="DT476" s="409"/>
      <c r="DU476" s="409"/>
      <c r="DV476" s="409"/>
      <c r="DW476" s="409"/>
      <c r="DX476" s="409"/>
      <c r="DY476" s="409"/>
      <c r="DZ476" s="409"/>
      <c r="EA476" s="409"/>
      <c r="EB476" s="409"/>
      <c r="EC476" s="409"/>
      <c r="ED476" s="409"/>
      <c r="EE476" s="409"/>
      <c r="EF476" s="409"/>
      <c r="EG476" s="409"/>
      <c r="EH476" s="409"/>
      <c r="EI476" s="409"/>
      <c r="EJ476" s="409"/>
      <c r="EK476" s="409"/>
      <c r="EL476" s="409"/>
      <c r="EM476" s="409"/>
      <c r="EN476" s="409"/>
      <c r="EO476" s="409"/>
      <c r="EP476" s="409"/>
      <c r="EQ476" s="409"/>
      <c r="ER476" s="409"/>
      <c r="ES476" s="409"/>
      <c r="ET476" s="409"/>
      <c r="EU476" s="409"/>
      <c r="EV476" s="409"/>
      <c r="EW476" s="409"/>
      <c r="EX476" s="409"/>
      <c r="EY476" s="409"/>
      <c r="EZ476" s="409"/>
      <c r="FA476" s="409"/>
      <c r="FB476" s="409"/>
      <c r="FC476" s="409"/>
      <c r="FD476" s="409"/>
      <c r="FE476" s="409"/>
      <c r="FF476" s="409"/>
      <c r="FG476" s="409"/>
      <c r="FH476" s="409"/>
      <c r="FI476" s="409"/>
      <c r="FJ476" s="409"/>
      <c r="FK476" s="409"/>
      <c r="FL476" s="409"/>
      <c r="FM476" s="409"/>
      <c r="FN476" s="409"/>
      <c r="FO476" s="409"/>
      <c r="FP476" s="409"/>
      <c r="FQ476" s="409"/>
      <c r="FR476" s="409"/>
      <c r="FS476" s="409"/>
      <c r="FT476" s="409"/>
      <c r="FU476" s="409"/>
      <c r="FV476" s="409"/>
      <c r="FW476" s="409"/>
      <c r="FX476" s="409"/>
      <c r="FY476" s="409"/>
      <c r="FZ476" s="409"/>
      <c r="GA476" s="409"/>
      <c r="GB476" s="409"/>
      <c r="GC476" s="409"/>
      <c r="GD476" s="409"/>
      <c r="GE476" s="409"/>
      <c r="GF476" s="409"/>
      <c r="GG476" s="409"/>
      <c r="GH476" s="409"/>
      <c r="GI476" s="409"/>
      <c r="GJ476" s="409"/>
      <c r="GK476" s="409"/>
      <c r="GL476" s="409"/>
      <c r="GM476" s="409"/>
      <c r="GN476" s="409"/>
      <c r="GO476" s="409"/>
      <c r="GP476" s="409"/>
      <c r="GQ476" s="409"/>
      <c r="GR476" s="409"/>
      <c r="GS476" s="409"/>
      <c r="GT476" s="409"/>
      <c r="GU476" s="409"/>
      <c r="GV476" s="409"/>
      <c r="GW476" s="409"/>
      <c r="GX476" s="409"/>
      <c r="GY476" s="409"/>
      <c r="GZ476" s="409"/>
      <c r="HA476" s="409"/>
      <c r="HB476" s="409"/>
      <c r="HC476" s="409"/>
      <c r="HD476" s="409"/>
      <c r="HE476" s="409"/>
      <c r="HF476" s="409"/>
      <c r="HG476" s="409"/>
      <c r="HH476" s="409"/>
      <c r="HI476" s="409"/>
      <c r="HJ476" s="409"/>
      <c r="HK476" s="409"/>
      <c r="HL476" s="409"/>
      <c r="HM476" s="409"/>
      <c r="HN476" s="409"/>
      <c r="HO476" s="409"/>
      <c r="HP476" s="409"/>
      <c r="HQ476" s="409"/>
      <c r="HR476" s="409"/>
      <c r="HS476" s="409"/>
      <c r="HT476" s="409"/>
      <c r="HU476" s="409"/>
      <c r="HV476" s="409"/>
      <c r="HW476" s="409"/>
      <c r="HX476" s="409"/>
      <c r="HY476" s="409"/>
      <c r="HZ476" s="409"/>
      <c r="IA476" s="409"/>
      <c r="IB476" s="409"/>
      <c r="IC476" s="409"/>
      <c r="ID476" s="409"/>
      <c r="IE476" s="409"/>
      <c r="IF476" s="409"/>
      <c r="IG476" s="409"/>
      <c r="IH476" s="409"/>
      <c r="II476" s="409"/>
      <c r="IJ476" s="409"/>
      <c r="IK476" s="409"/>
      <c r="IL476" s="409"/>
      <c r="IM476" s="409"/>
      <c r="IN476" s="409"/>
      <c r="IO476" s="409"/>
      <c r="IP476" s="409"/>
      <c r="IQ476" s="409"/>
      <c r="IR476" s="409"/>
      <c r="IS476" s="409"/>
      <c r="IT476" s="409"/>
      <c r="IU476" s="409"/>
      <c r="IV476" s="409"/>
    </row>
    <row r="477" spans="1:256" s="404" customFormat="1" ht="30">
      <c r="A477" s="65">
        <v>468</v>
      </c>
      <c r="B477" s="301" t="s">
        <v>6293</v>
      </c>
      <c r="C477" s="509" t="s">
        <v>1584</v>
      </c>
      <c r="D477" s="301" t="s">
        <v>6306</v>
      </c>
      <c r="E477" s="301" t="s">
        <v>6307</v>
      </c>
      <c r="F477" s="301" t="s">
        <v>1582</v>
      </c>
      <c r="G477" s="301" t="s">
        <v>6308</v>
      </c>
      <c r="H477" s="301" t="s">
        <v>6309</v>
      </c>
      <c r="I477" s="301" t="s">
        <v>311</v>
      </c>
      <c r="J477" s="338"/>
      <c r="K477" s="338"/>
      <c r="L477" s="338"/>
      <c r="M477" s="405"/>
      <c r="N477" s="409"/>
      <c r="O477" s="409"/>
      <c r="P477" s="409"/>
      <c r="Q477" s="409"/>
      <c r="R477" s="409"/>
      <c r="S477" s="409"/>
      <c r="T477" s="409"/>
      <c r="U477" s="409"/>
      <c r="V477" s="409"/>
      <c r="W477" s="409"/>
      <c r="X477" s="409"/>
      <c r="Y477" s="409"/>
      <c r="Z477" s="409"/>
      <c r="AA477" s="409"/>
      <c r="AB477" s="409"/>
      <c r="AC477" s="409"/>
      <c r="AD477" s="409"/>
      <c r="AE477" s="409"/>
      <c r="AF477" s="409"/>
      <c r="AG477" s="409"/>
      <c r="AH477" s="409"/>
      <c r="AI477" s="409"/>
      <c r="AJ477" s="409"/>
      <c r="AK477" s="409"/>
      <c r="AL477" s="409"/>
      <c r="AM477" s="409"/>
      <c r="AN477" s="409"/>
      <c r="AO477" s="409"/>
      <c r="AP477" s="409"/>
      <c r="AQ477" s="409"/>
      <c r="AR477" s="409"/>
      <c r="AS477" s="409"/>
      <c r="AT477" s="409"/>
      <c r="AU477" s="409"/>
      <c r="AV477" s="409"/>
      <c r="AW477" s="409"/>
      <c r="AX477" s="409"/>
      <c r="AY477" s="409"/>
      <c r="AZ477" s="409"/>
      <c r="BA477" s="409"/>
      <c r="BB477" s="409"/>
      <c r="BC477" s="409"/>
      <c r="BD477" s="409"/>
      <c r="BE477" s="409"/>
      <c r="BF477" s="409"/>
      <c r="BG477" s="409"/>
      <c r="BH477" s="409"/>
      <c r="BI477" s="409"/>
      <c r="BJ477" s="409"/>
      <c r="BK477" s="409"/>
      <c r="BL477" s="409"/>
      <c r="BM477" s="409"/>
      <c r="BN477" s="409"/>
      <c r="BO477" s="409"/>
      <c r="BP477" s="409"/>
      <c r="BQ477" s="409"/>
      <c r="BR477" s="409"/>
      <c r="BS477" s="409"/>
      <c r="BT477" s="409"/>
      <c r="BU477" s="409"/>
      <c r="BV477" s="409"/>
      <c r="BW477" s="409"/>
      <c r="BX477" s="409"/>
      <c r="BY477" s="409"/>
      <c r="BZ477" s="409"/>
      <c r="CA477" s="409"/>
      <c r="CB477" s="409"/>
      <c r="CC477" s="409"/>
      <c r="CD477" s="409"/>
      <c r="CE477" s="409"/>
      <c r="CF477" s="409"/>
      <c r="CG477" s="409"/>
      <c r="CH477" s="409"/>
      <c r="CI477" s="409"/>
      <c r="CJ477" s="409"/>
      <c r="CK477" s="409"/>
      <c r="CL477" s="409"/>
      <c r="CM477" s="409"/>
      <c r="CN477" s="409"/>
      <c r="CO477" s="409"/>
      <c r="CP477" s="409"/>
      <c r="CQ477" s="409"/>
      <c r="CR477" s="409"/>
      <c r="CS477" s="409"/>
      <c r="CT477" s="409"/>
      <c r="CU477" s="409"/>
      <c r="CV477" s="409"/>
      <c r="CW477" s="409"/>
      <c r="CX477" s="409"/>
      <c r="CY477" s="409"/>
      <c r="CZ477" s="409"/>
      <c r="DA477" s="409"/>
      <c r="DB477" s="409"/>
      <c r="DC477" s="409"/>
      <c r="DD477" s="409"/>
      <c r="DE477" s="409"/>
      <c r="DF477" s="409"/>
      <c r="DG477" s="409"/>
      <c r="DH477" s="409"/>
      <c r="DI477" s="409"/>
      <c r="DJ477" s="409"/>
      <c r="DK477" s="409"/>
      <c r="DL477" s="409"/>
      <c r="DM477" s="409"/>
      <c r="DN477" s="409"/>
      <c r="DO477" s="409"/>
      <c r="DP477" s="409"/>
      <c r="DQ477" s="409"/>
      <c r="DR477" s="409"/>
      <c r="DS477" s="409"/>
      <c r="DT477" s="409"/>
      <c r="DU477" s="409"/>
      <c r="DV477" s="409"/>
      <c r="DW477" s="409"/>
      <c r="DX477" s="409"/>
      <c r="DY477" s="409"/>
      <c r="DZ477" s="409"/>
      <c r="EA477" s="409"/>
      <c r="EB477" s="409"/>
      <c r="EC477" s="409"/>
      <c r="ED477" s="409"/>
      <c r="EE477" s="409"/>
      <c r="EF477" s="409"/>
      <c r="EG477" s="409"/>
      <c r="EH477" s="409"/>
      <c r="EI477" s="409"/>
      <c r="EJ477" s="409"/>
      <c r="EK477" s="409"/>
      <c r="EL477" s="409"/>
      <c r="EM477" s="409"/>
      <c r="EN477" s="409"/>
      <c r="EO477" s="409"/>
      <c r="EP477" s="409"/>
      <c r="EQ477" s="409"/>
      <c r="ER477" s="409"/>
      <c r="ES477" s="409"/>
      <c r="ET477" s="409"/>
      <c r="EU477" s="409"/>
      <c r="EV477" s="409"/>
      <c r="EW477" s="409"/>
      <c r="EX477" s="409"/>
      <c r="EY477" s="409"/>
      <c r="EZ477" s="409"/>
      <c r="FA477" s="409"/>
      <c r="FB477" s="409"/>
      <c r="FC477" s="409"/>
      <c r="FD477" s="409"/>
      <c r="FE477" s="409"/>
      <c r="FF477" s="409"/>
      <c r="FG477" s="409"/>
      <c r="FH477" s="409"/>
      <c r="FI477" s="409"/>
      <c r="FJ477" s="409"/>
      <c r="FK477" s="409"/>
      <c r="FL477" s="409"/>
      <c r="FM477" s="409"/>
      <c r="FN477" s="409"/>
      <c r="FO477" s="409"/>
      <c r="FP477" s="409"/>
      <c r="FQ477" s="409"/>
      <c r="FR477" s="409"/>
      <c r="FS477" s="409"/>
      <c r="FT477" s="409"/>
      <c r="FU477" s="409"/>
      <c r="FV477" s="409"/>
      <c r="FW477" s="409"/>
      <c r="FX477" s="409"/>
      <c r="FY477" s="409"/>
      <c r="FZ477" s="409"/>
      <c r="GA477" s="409"/>
      <c r="GB477" s="409"/>
      <c r="GC477" s="409"/>
      <c r="GD477" s="409"/>
      <c r="GE477" s="409"/>
      <c r="GF477" s="409"/>
      <c r="GG477" s="409"/>
      <c r="GH477" s="409"/>
      <c r="GI477" s="409"/>
      <c r="GJ477" s="409"/>
      <c r="GK477" s="409"/>
      <c r="GL477" s="409"/>
      <c r="GM477" s="409"/>
      <c r="GN477" s="409"/>
      <c r="GO477" s="409"/>
      <c r="GP477" s="409"/>
      <c r="GQ477" s="409"/>
      <c r="GR477" s="409"/>
      <c r="GS477" s="409"/>
      <c r="GT477" s="409"/>
      <c r="GU477" s="409"/>
      <c r="GV477" s="409"/>
      <c r="GW477" s="409"/>
      <c r="GX477" s="409"/>
      <c r="GY477" s="409"/>
      <c r="GZ477" s="409"/>
      <c r="HA477" s="409"/>
      <c r="HB477" s="409"/>
      <c r="HC477" s="409"/>
      <c r="HD477" s="409"/>
      <c r="HE477" s="409"/>
      <c r="HF477" s="409"/>
      <c r="HG477" s="409"/>
      <c r="HH477" s="409"/>
      <c r="HI477" s="409"/>
      <c r="HJ477" s="409"/>
      <c r="HK477" s="409"/>
      <c r="HL477" s="409"/>
      <c r="HM477" s="409"/>
      <c r="HN477" s="409"/>
      <c r="HO477" s="409"/>
      <c r="HP477" s="409"/>
      <c r="HQ477" s="409"/>
      <c r="HR477" s="409"/>
      <c r="HS477" s="409"/>
      <c r="HT477" s="409"/>
      <c r="HU477" s="409"/>
      <c r="HV477" s="409"/>
      <c r="HW477" s="409"/>
      <c r="HX477" s="409"/>
      <c r="HY477" s="409"/>
      <c r="HZ477" s="409"/>
      <c r="IA477" s="409"/>
      <c r="IB477" s="409"/>
      <c r="IC477" s="409"/>
      <c r="ID477" s="409"/>
      <c r="IE477" s="409"/>
      <c r="IF477" s="409"/>
      <c r="IG477" s="409"/>
      <c r="IH477" s="409"/>
      <c r="II477" s="409"/>
      <c r="IJ477" s="409"/>
      <c r="IK477" s="409"/>
      <c r="IL477" s="409"/>
      <c r="IM477" s="409"/>
      <c r="IN477" s="409"/>
      <c r="IO477" s="409"/>
      <c r="IP477" s="409"/>
      <c r="IQ477" s="409"/>
      <c r="IR477" s="409"/>
      <c r="IS477" s="409"/>
      <c r="IT477" s="409"/>
      <c r="IU477" s="409"/>
      <c r="IV477" s="409"/>
    </row>
    <row r="478" spans="1:256" s="404" customFormat="1" ht="30">
      <c r="A478" s="67">
        <v>469</v>
      </c>
      <c r="B478" s="301" t="s">
        <v>6293</v>
      </c>
      <c r="C478" s="509" t="s">
        <v>1584</v>
      </c>
      <c r="D478" s="301" t="s">
        <v>1586</v>
      </c>
      <c r="E478" s="301" t="s">
        <v>6310</v>
      </c>
      <c r="F478" s="301" t="s">
        <v>391</v>
      </c>
      <c r="G478" s="301" t="s">
        <v>6311</v>
      </c>
      <c r="H478" s="301" t="s">
        <v>6312</v>
      </c>
      <c r="I478" s="301" t="s">
        <v>311</v>
      </c>
      <c r="J478" s="301"/>
      <c r="K478" s="338"/>
      <c r="L478" s="338"/>
      <c r="M478" s="405"/>
      <c r="N478" s="409"/>
      <c r="O478" s="409"/>
      <c r="P478" s="409"/>
      <c r="Q478" s="409"/>
      <c r="R478" s="409"/>
      <c r="S478" s="409"/>
      <c r="T478" s="409"/>
      <c r="U478" s="409"/>
      <c r="V478" s="409"/>
      <c r="W478" s="409"/>
      <c r="X478" s="409"/>
      <c r="Y478" s="409"/>
      <c r="Z478" s="409"/>
      <c r="AA478" s="409"/>
      <c r="AB478" s="409"/>
      <c r="AC478" s="409"/>
      <c r="AD478" s="409"/>
      <c r="AE478" s="409"/>
      <c r="AF478" s="409"/>
      <c r="AG478" s="409"/>
      <c r="AH478" s="409"/>
      <c r="AI478" s="409"/>
      <c r="AJ478" s="409"/>
      <c r="AK478" s="409"/>
      <c r="AL478" s="409"/>
      <c r="AM478" s="409"/>
      <c r="AN478" s="409"/>
      <c r="AO478" s="409"/>
      <c r="AP478" s="409"/>
      <c r="AQ478" s="409"/>
      <c r="AR478" s="409"/>
      <c r="AS478" s="409"/>
      <c r="AT478" s="409"/>
      <c r="AU478" s="409"/>
      <c r="AV478" s="409"/>
      <c r="AW478" s="409"/>
      <c r="AX478" s="409"/>
      <c r="AY478" s="409"/>
      <c r="AZ478" s="409"/>
      <c r="BA478" s="409"/>
      <c r="BB478" s="409"/>
      <c r="BC478" s="409"/>
      <c r="BD478" s="409"/>
      <c r="BE478" s="409"/>
      <c r="BF478" s="409"/>
      <c r="BG478" s="409"/>
      <c r="BH478" s="409"/>
      <c r="BI478" s="409"/>
      <c r="BJ478" s="409"/>
      <c r="BK478" s="409"/>
      <c r="BL478" s="409"/>
      <c r="BM478" s="409"/>
      <c r="BN478" s="409"/>
      <c r="BO478" s="409"/>
      <c r="BP478" s="409"/>
      <c r="BQ478" s="409"/>
      <c r="BR478" s="409"/>
      <c r="BS478" s="409"/>
      <c r="BT478" s="409"/>
      <c r="BU478" s="409"/>
      <c r="BV478" s="409"/>
      <c r="BW478" s="409"/>
      <c r="BX478" s="409"/>
      <c r="BY478" s="409"/>
      <c r="BZ478" s="409"/>
      <c r="CA478" s="409"/>
      <c r="CB478" s="409"/>
      <c r="CC478" s="409"/>
      <c r="CD478" s="409"/>
      <c r="CE478" s="409"/>
      <c r="CF478" s="409"/>
      <c r="CG478" s="409"/>
      <c r="CH478" s="409"/>
      <c r="CI478" s="409"/>
      <c r="CJ478" s="409"/>
      <c r="CK478" s="409"/>
      <c r="CL478" s="409"/>
      <c r="CM478" s="409"/>
      <c r="CN478" s="409"/>
      <c r="CO478" s="409"/>
      <c r="CP478" s="409"/>
      <c r="CQ478" s="409"/>
      <c r="CR478" s="409"/>
      <c r="CS478" s="409"/>
      <c r="CT478" s="409"/>
      <c r="CU478" s="409"/>
      <c r="CV478" s="409"/>
      <c r="CW478" s="409"/>
      <c r="CX478" s="409"/>
      <c r="CY478" s="409"/>
      <c r="CZ478" s="409"/>
      <c r="DA478" s="409"/>
      <c r="DB478" s="409"/>
      <c r="DC478" s="409"/>
      <c r="DD478" s="409"/>
      <c r="DE478" s="409"/>
      <c r="DF478" s="409"/>
      <c r="DG478" s="409"/>
      <c r="DH478" s="409"/>
      <c r="DI478" s="409"/>
      <c r="DJ478" s="409"/>
      <c r="DK478" s="409"/>
      <c r="DL478" s="409"/>
      <c r="DM478" s="409"/>
      <c r="DN478" s="409"/>
      <c r="DO478" s="409"/>
      <c r="DP478" s="409"/>
      <c r="DQ478" s="409"/>
      <c r="DR478" s="409"/>
      <c r="DS478" s="409"/>
      <c r="DT478" s="409"/>
      <c r="DU478" s="409"/>
      <c r="DV478" s="409"/>
      <c r="DW478" s="409"/>
      <c r="DX478" s="409"/>
      <c r="DY478" s="409"/>
      <c r="DZ478" s="409"/>
      <c r="EA478" s="409"/>
      <c r="EB478" s="409"/>
      <c r="EC478" s="409"/>
      <c r="ED478" s="409"/>
      <c r="EE478" s="409"/>
      <c r="EF478" s="409"/>
      <c r="EG478" s="409"/>
      <c r="EH478" s="409"/>
      <c r="EI478" s="409"/>
      <c r="EJ478" s="409"/>
      <c r="EK478" s="409"/>
      <c r="EL478" s="409"/>
      <c r="EM478" s="409"/>
      <c r="EN478" s="409"/>
      <c r="EO478" s="409"/>
      <c r="EP478" s="409"/>
      <c r="EQ478" s="409"/>
      <c r="ER478" s="409"/>
      <c r="ES478" s="409"/>
      <c r="ET478" s="409"/>
      <c r="EU478" s="409"/>
      <c r="EV478" s="409"/>
      <c r="EW478" s="409"/>
      <c r="EX478" s="409"/>
      <c r="EY478" s="409"/>
      <c r="EZ478" s="409"/>
      <c r="FA478" s="409"/>
      <c r="FB478" s="409"/>
      <c r="FC478" s="409"/>
      <c r="FD478" s="409"/>
      <c r="FE478" s="409"/>
      <c r="FF478" s="409"/>
      <c r="FG478" s="409"/>
      <c r="FH478" s="409"/>
      <c r="FI478" s="409"/>
      <c r="FJ478" s="409"/>
      <c r="FK478" s="409"/>
      <c r="FL478" s="409"/>
      <c r="FM478" s="409"/>
      <c r="FN478" s="409"/>
      <c r="FO478" s="409"/>
      <c r="FP478" s="409"/>
      <c r="FQ478" s="409"/>
      <c r="FR478" s="409"/>
      <c r="FS478" s="409"/>
      <c r="FT478" s="409"/>
      <c r="FU478" s="409"/>
      <c r="FV478" s="409"/>
      <c r="FW478" s="409"/>
      <c r="FX478" s="409"/>
      <c r="FY478" s="409"/>
      <c r="FZ478" s="409"/>
      <c r="GA478" s="409"/>
      <c r="GB478" s="409"/>
      <c r="GC478" s="409"/>
      <c r="GD478" s="409"/>
      <c r="GE478" s="409"/>
      <c r="GF478" s="409"/>
      <c r="GG478" s="409"/>
      <c r="GH478" s="409"/>
      <c r="GI478" s="409"/>
      <c r="GJ478" s="409"/>
      <c r="GK478" s="409"/>
      <c r="GL478" s="409"/>
      <c r="GM478" s="409"/>
      <c r="GN478" s="409"/>
      <c r="GO478" s="409"/>
      <c r="GP478" s="409"/>
      <c r="GQ478" s="409"/>
      <c r="GR478" s="409"/>
      <c r="GS478" s="409"/>
      <c r="GT478" s="409"/>
      <c r="GU478" s="409"/>
      <c r="GV478" s="409"/>
      <c r="GW478" s="409"/>
      <c r="GX478" s="409"/>
      <c r="GY478" s="409"/>
      <c r="GZ478" s="409"/>
      <c r="HA478" s="409"/>
      <c r="HB478" s="409"/>
      <c r="HC478" s="409"/>
      <c r="HD478" s="409"/>
      <c r="HE478" s="409"/>
      <c r="HF478" s="409"/>
      <c r="HG478" s="409"/>
      <c r="HH478" s="409"/>
      <c r="HI478" s="409"/>
      <c r="HJ478" s="409"/>
      <c r="HK478" s="409"/>
      <c r="HL478" s="409"/>
      <c r="HM478" s="409"/>
      <c r="HN478" s="409"/>
      <c r="HO478" s="409"/>
      <c r="HP478" s="409"/>
      <c r="HQ478" s="409"/>
      <c r="HR478" s="409"/>
      <c r="HS478" s="409"/>
      <c r="HT478" s="409"/>
      <c r="HU478" s="409"/>
      <c r="HV478" s="409"/>
      <c r="HW478" s="409"/>
      <c r="HX478" s="409"/>
      <c r="HY478" s="409"/>
      <c r="HZ478" s="409"/>
      <c r="IA478" s="409"/>
      <c r="IB478" s="409"/>
      <c r="IC478" s="409"/>
      <c r="ID478" s="409"/>
      <c r="IE478" s="409"/>
      <c r="IF478" s="409"/>
      <c r="IG478" s="409"/>
      <c r="IH478" s="409"/>
      <c r="II478" s="409"/>
      <c r="IJ478" s="409"/>
      <c r="IK478" s="409"/>
      <c r="IL478" s="409"/>
      <c r="IM478" s="409"/>
      <c r="IN478" s="409"/>
      <c r="IO478" s="409"/>
      <c r="IP478" s="409"/>
      <c r="IQ478" s="409"/>
      <c r="IR478" s="409"/>
      <c r="IS478" s="409"/>
      <c r="IT478" s="409"/>
      <c r="IU478" s="409"/>
      <c r="IV478" s="409"/>
    </row>
    <row r="479" spans="1:256" s="404" customFormat="1" ht="30">
      <c r="A479" s="65">
        <v>470</v>
      </c>
      <c r="B479" s="301" t="s">
        <v>6313</v>
      </c>
      <c r="C479" s="509" t="s">
        <v>1584</v>
      </c>
      <c r="D479" s="301" t="s">
        <v>323</v>
      </c>
      <c r="E479" s="301" t="s">
        <v>6314</v>
      </c>
      <c r="F479" s="301" t="s">
        <v>1583</v>
      </c>
      <c r="G479" s="301" t="s">
        <v>6315</v>
      </c>
      <c r="H479" s="301" t="s">
        <v>6316</v>
      </c>
      <c r="I479" s="301" t="s">
        <v>311</v>
      </c>
      <c r="J479" s="301"/>
      <c r="K479" s="338"/>
      <c r="L479" s="338"/>
      <c r="M479" s="405"/>
      <c r="N479" s="409"/>
      <c r="O479" s="409"/>
      <c r="P479" s="409"/>
      <c r="Q479" s="409"/>
      <c r="R479" s="409"/>
      <c r="S479" s="409"/>
      <c r="T479" s="409"/>
      <c r="U479" s="409"/>
      <c r="V479" s="409"/>
      <c r="W479" s="409"/>
      <c r="X479" s="409"/>
      <c r="Y479" s="409"/>
      <c r="Z479" s="409"/>
      <c r="AA479" s="409"/>
      <c r="AB479" s="409"/>
      <c r="AC479" s="409"/>
      <c r="AD479" s="409"/>
      <c r="AE479" s="409"/>
      <c r="AF479" s="409"/>
      <c r="AG479" s="409"/>
      <c r="AH479" s="409"/>
      <c r="AI479" s="409"/>
      <c r="AJ479" s="409"/>
      <c r="AK479" s="409"/>
      <c r="AL479" s="409"/>
      <c r="AM479" s="409"/>
      <c r="AN479" s="409"/>
      <c r="AO479" s="409"/>
      <c r="AP479" s="409"/>
      <c r="AQ479" s="409"/>
      <c r="AR479" s="409"/>
      <c r="AS479" s="409"/>
      <c r="AT479" s="409"/>
      <c r="AU479" s="409"/>
      <c r="AV479" s="409"/>
      <c r="AW479" s="409"/>
      <c r="AX479" s="409"/>
      <c r="AY479" s="409"/>
      <c r="AZ479" s="409"/>
      <c r="BA479" s="409"/>
      <c r="BB479" s="409"/>
      <c r="BC479" s="409"/>
      <c r="BD479" s="409"/>
      <c r="BE479" s="409"/>
      <c r="BF479" s="409"/>
      <c r="BG479" s="409"/>
      <c r="BH479" s="409"/>
      <c r="BI479" s="409"/>
      <c r="BJ479" s="409"/>
      <c r="BK479" s="409"/>
      <c r="BL479" s="409"/>
      <c r="BM479" s="409"/>
      <c r="BN479" s="409"/>
      <c r="BO479" s="409"/>
      <c r="BP479" s="409"/>
      <c r="BQ479" s="409"/>
      <c r="BR479" s="409"/>
      <c r="BS479" s="409"/>
      <c r="BT479" s="409"/>
      <c r="BU479" s="409"/>
      <c r="BV479" s="409"/>
      <c r="BW479" s="409"/>
      <c r="BX479" s="409"/>
      <c r="BY479" s="409"/>
      <c r="BZ479" s="409"/>
      <c r="CA479" s="409"/>
      <c r="CB479" s="409"/>
      <c r="CC479" s="409"/>
      <c r="CD479" s="409"/>
      <c r="CE479" s="409"/>
      <c r="CF479" s="409"/>
      <c r="CG479" s="409"/>
      <c r="CH479" s="409"/>
      <c r="CI479" s="409"/>
      <c r="CJ479" s="409"/>
      <c r="CK479" s="409"/>
      <c r="CL479" s="409"/>
      <c r="CM479" s="409"/>
      <c r="CN479" s="409"/>
      <c r="CO479" s="409"/>
      <c r="CP479" s="409"/>
      <c r="CQ479" s="409"/>
      <c r="CR479" s="409"/>
      <c r="CS479" s="409"/>
      <c r="CT479" s="409"/>
      <c r="CU479" s="409"/>
      <c r="CV479" s="409"/>
      <c r="CW479" s="409"/>
      <c r="CX479" s="409"/>
      <c r="CY479" s="409"/>
      <c r="CZ479" s="409"/>
      <c r="DA479" s="409"/>
      <c r="DB479" s="409"/>
      <c r="DC479" s="409"/>
      <c r="DD479" s="409"/>
      <c r="DE479" s="409"/>
      <c r="DF479" s="409"/>
      <c r="DG479" s="409"/>
      <c r="DH479" s="409"/>
      <c r="DI479" s="409"/>
      <c r="DJ479" s="409"/>
      <c r="DK479" s="409"/>
      <c r="DL479" s="409"/>
      <c r="DM479" s="409"/>
      <c r="DN479" s="409"/>
      <c r="DO479" s="409"/>
      <c r="DP479" s="409"/>
      <c r="DQ479" s="409"/>
      <c r="DR479" s="409"/>
      <c r="DS479" s="409"/>
      <c r="DT479" s="409"/>
      <c r="DU479" s="409"/>
      <c r="DV479" s="409"/>
      <c r="DW479" s="409"/>
      <c r="DX479" s="409"/>
      <c r="DY479" s="409"/>
      <c r="DZ479" s="409"/>
      <c r="EA479" s="409"/>
      <c r="EB479" s="409"/>
      <c r="EC479" s="409"/>
      <c r="ED479" s="409"/>
      <c r="EE479" s="409"/>
      <c r="EF479" s="409"/>
      <c r="EG479" s="409"/>
      <c r="EH479" s="409"/>
      <c r="EI479" s="409"/>
      <c r="EJ479" s="409"/>
      <c r="EK479" s="409"/>
      <c r="EL479" s="409"/>
      <c r="EM479" s="409"/>
      <c r="EN479" s="409"/>
      <c r="EO479" s="409"/>
      <c r="EP479" s="409"/>
      <c r="EQ479" s="409"/>
      <c r="ER479" s="409"/>
      <c r="ES479" s="409"/>
      <c r="ET479" s="409"/>
      <c r="EU479" s="409"/>
      <c r="EV479" s="409"/>
      <c r="EW479" s="409"/>
      <c r="EX479" s="409"/>
      <c r="EY479" s="409"/>
      <c r="EZ479" s="409"/>
      <c r="FA479" s="409"/>
      <c r="FB479" s="409"/>
      <c r="FC479" s="409"/>
      <c r="FD479" s="409"/>
      <c r="FE479" s="409"/>
      <c r="FF479" s="409"/>
      <c r="FG479" s="409"/>
      <c r="FH479" s="409"/>
      <c r="FI479" s="409"/>
      <c r="FJ479" s="409"/>
      <c r="FK479" s="409"/>
      <c r="FL479" s="409"/>
      <c r="FM479" s="409"/>
      <c r="FN479" s="409"/>
      <c r="FO479" s="409"/>
      <c r="FP479" s="409"/>
      <c r="FQ479" s="409"/>
      <c r="FR479" s="409"/>
      <c r="FS479" s="409"/>
      <c r="FT479" s="409"/>
      <c r="FU479" s="409"/>
      <c r="FV479" s="409"/>
      <c r="FW479" s="409"/>
      <c r="FX479" s="409"/>
      <c r="FY479" s="409"/>
      <c r="FZ479" s="409"/>
      <c r="GA479" s="409"/>
      <c r="GB479" s="409"/>
      <c r="GC479" s="409"/>
      <c r="GD479" s="409"/>
      <c r="GE479" s="409"/>
      <c r="GF479" s="409"/>
      <c r="GG479" s="409"/>
      <c r="GH479" s="409"/>
      <c r="GI479" s="409"/>
      <c r="GJ479" s="409"/>
      <c r="GK479" s="409"/>
      <c r="GL479" s="409"/>
      <c r="GM479" s="409"/>
      <c r="GN479" s="409"/>
      <c r="GO479" s="409"/>
      <c r="GP479" s="409"/>
      <c r="GQ479" s="409"/>
      <c r="GR479" s="409"/>
      <c r="GS479" s="409"/>
      <c r="GT479" s="409"/>
      <c r="GU479" s="409"/>
      <c r="GV479" s="409"/>
      <c r="GW479" s="409"/>
      <c r="GX479" s="409"/>
      <c r="GY479" s="409"/>
      <c r="GZ479" s="409"/>
      <c r="HA479" s="409"/>
      <c r="HB479" s="409"/>
      <c r="HC479" s="409"/>
      <c r="HD479" s="409"/>
      <c r="HE479" s="409"/>
      <c r="HF479" s="409"/>
      <c r="HG479" s="409"/>
      <c r="HH479" s="409"/>
      <c r="HI479" s="409"/>
      <c r="HJ479" s="409"/>
      <c r="HK479" s="409"/>
      <c r="HL479" s="409"/>
      <c r="HM479" s="409"/>
      <c r="HN479" s="409"/>
      <c r="HO479" s="409"/>
      <c r="HP479" s="409"/>
      <c r="HQ479" s="409"/>
      <c r="HR479" s="409"/>
      <c r="HS479" s="409"/>
      <c r="HT479" s="409"/>
      <c r="HU479" s="409"/>
      <c r="HV479" s="409"/>
      <c r="HW479" s="409"/>
      <c r="HX479" s="409"/>
      <c r="HY479" s="409"/>
      <c r="HZ479" s="409"/>
      <c r="IA479" s="409"/>
      <c r="IB479" s="409"/>
      <c r="IC479" s="409"/>
      <c r="ID479" s="409"/>
      <c r="IE479" s="409"/>
      <c r="IF479" s="409"/>
      <c r="IG479" s="409"/>
      <c r="IH479" s="409"/>
      <c r="II479" s="409"/>
      <c r="IJ479" s="409"/>
      <c r="IK479" s="409"/>
      <c r="IL479" s="409"/>
      <c r="IM479" s="409"/>
      <c r="IN479" s="409"/>
      <c r="IO479" s="409"/>
      <c r="IP479" s="409"/>
      <c r="IQ479" s="409"/>
      <c r="IR479" s="409"/>
      <c r="IS479" s="409"/>
      <c r="IT479" s="409"/>
      <c r="IU479" s="409"/>
      <c r="IV479" s="409"/>
    </row>
    <row r="480" spans="1:256" s="404" customFormat="1" ht="30">
      <c r="A480" s="67">
        <v>471</v>
      </c>
      <c r="B480" s="301" t="s">
        <v>6317</v>
      </c>
      <c r="C480" s="509" t="s">
        <v>1584</v>
      </c>
      <c r="D480" s="301" t="s">
        <v>6318</v>
      </c>
      <c r="E480" s="301" t="s">
        <v>6319</v>
      </c>
      <c r="F480" s="301" t="s">
        <v>327</v>
      </c>
      <c r="G480" s="301" t="s">
        <v>6320</v>
      </c>
      <c r="H480" s="301" t="s">
        <v>6321</v>
      </c>
      <c r="I480" s="301" t="s">
        <v>1588</v>
      </c>
      <c r="J480" s="301"/>
      <c r="K480" s="338"/>
      <c r="L480" s="338"/>
      <c r="M480" s="405"/>
      <c r="N480" s="409"/>
      <c r="O480" s="409"/>
      <c r="P480" s="409"/>
      <c r="Q480" s="409"/>
      <c r="R480" s="409"/>
      <c r="S480" s="409"/>
      <c r="T480" s="409"/>
      <c r="U480" s="409"/>
      <c r="V480" s="409"/>
      <c r="W480" s="409"/>
      <c r="X480" s="409"/>
      <c r="Y480" s="409"/>
      <c r="Z480" s="409"/>
      <c r="AA480" s="409"/>
      <c r="AB480" s="409"/>
      <c r="AC480" s="409"/>
      <c r="AD480" s="409"/>
      <c r="AE480" s="409"/>
      <c r="AF480" s="409"/>
      <c r="AG480" s="409"/>
      <c r="AH480" s="409"/>
      <c r="AI480" s="409"/>
      <c r="AJ480" s="409"/>
      <c r="AK480" s="409"/>
      <c r="AL480" s="409"/>
      <c r="AM480" s="409"/>
      <c r="AN480" s="409"/>
      <c r="AO480" s="409"/>
      <c r="AP480" s="409"/>
      <c r="AQ480" s="409"/>
      <c r="AR480" s="409"/>
      <c r="AS480" s="409"/>
      <c r="AT480" s="409"/>
      <c r="AU480" s="409"/>
      <c r="AV480" s="409"/>
      <c r="AW480" s="409"/>
      <c r="AX480" s="409"/>
      <c r="AY480" s="409"/>
      <c r="AZ480" s="409"/>
      <c r="BA480" s="409"/>
      <c r="BB480" s="409"/>
      <c r="BC480" s="409"/>
      <c r="BD480" s="409"/>
      <c r="BE480" s="409"/>
      <c r="BF480" s="409"/>
      <c r="BG480" s="409"/>
      <c r="BH480" s="409"/>
      <c r="BI480" s="409"/>
      <c r="BJ480" s="409"/>
      <c r="BK480" s="409"/>
      <c r="BL480" s="409"/>
      <c r="BM480" s="409"/>
      <c r="BN480" s="409"/>
      <c r="BO480" s="409"/>
      <c r="BP480" s="409"/>
      <c r="BQ480" s="409"/>
      <c r="BR480" s="409"/>
      <c r="BS480" s="409"/>
      <c r="BT480" s="409"/>
      <c r="BU480" s="409"/>
      <c r="BV480" s="409"/>
      <c r="BW480" s="409"/>
      <c r="BX480" s="409"/>
      <c r="BY480" s="409"/>
      <c r="BZ480" s="409"/>
      <c r="CA480" s="409"/>
      <c r="CB480" s="409"/>
      <c r="CC480" s="409"/>
      <c r="CD480" s="409"/>
      <c r="CE480" s="409"/>
      <c r="CF480" s="409"/>
      <c r="CG480" s="409"/>
      <c r="CH480" s="409"/>
      <c r="CI480" s="409"/>
      <c r="CJ480" s="409"/>
      <c r="CK480" s="409"/>
      <c r="CL480" s="409"/>
      <c r="CM480" s="409"/>
      <c r="CN480" s="409"/>
      <c r="CO480" s="409"/>
      <c r="CP480" s="409"/>
      <c r="CQ480" s="409"/>
      <c r="CR480" s="409"/>
      <c r="CS480" s="409"/>
      <c r="CT480" s="409"/>
      <c r="CU480" s="409"/>
      <c r="CV480" s="409"/>
      <c r="CW480" s="409"/>
      <c r="CX480" s="409"/>
      <c r="CY480" s="409"/>
      <c r="CZ480" s="409"/>
      <c r="DA480" s="409"/>
      <c r="DB480" s="409"/>
      <c r="DC480" s="409"/>
      <c r="DD480" s="409"/>
      <c r="DE480" s="409"/>
      <c r="DF480" s="409"/>
      <c r="DG480" s="409"/>
      <c r="DH480" s="409"/>
      <c r="DI480" s="409"/>
      <c r="DJ480" s="409"/>
      <c r="DK480" s="409"/>
      <c r="DL480" s="409"/>
      <c r="DM480" s="409"/>
      <c r="DN480" s="409"/>
      <c r="DO480" s="409"/>
      <c r="DP480" s="409"/>
      <c r="DQ480" s="409"/>
      <c r="DR480" s="409"/>
      <c r="DS480" s="409"/>
      <c r="DT480" s="409"/>
      <c r="DU480" s="409"/>
      <c r="DV480" s="409"/>
      <c r="DW480" s="409"/>
      <c r="DX480" s="409"/>
      <c r="DY480" s="409"/>
      <c r="DZ480" s="409"/>
      <c r="EA480" s="409"/>
      <c r="EB480" s="409"/>
      <c r="EC480" s="409"/>
      <c r="ED480" s="409"/>
      <c r="EE480" s="409"/>
      <c r="EF480" s="409"/>
      <c r="EG480" s="409"/>
      <c r="EH480" s="409"/>
      <c r="EI480" s="409"/>
      <c r="EJ480" s="409"/>
      <c r="EK480" s="409"/>
      <c r="EL480" s="409"/>
      <c r="EM480" s="409"/>
      <c r="EN480" s="409"/>
      <c r="EO480" s="409"/>
      <c r="EP480" s="409"/>
      <c r="EQ480" s="409"/>
      <c r="ER480" s="409"/>
      <c r="ES480" s="409"/>
      <c r="ET480" s="409"/>
      <c r="EU480" s="409"/>
      <c r="EV480" s="409"/>
      <c r="EW480" s="409"/>
      <c r="EX480" s="409"/>
      <c r="EY480" s="409"/>
      <c r="EZ480" s="409"/>
      <c r="FA480" s="409"/>
      <c r="FB480" s="409"/>
      <c r="FC480" s="409"/>
      <c r="FD480" s="409"/>
      <c r="FE480" s="409"/>
      <c r="FF480" s="409"/>
      <c r="FG480" s="409"/>
      <c r="FH480" s="409"/>
      <c r="FI480" s="409"/>
      <c r="FJ480" s="409"/>
      <c r="FK480" s="409"/>
      <c r="FL480" s="409"/>
      <c r="FM480" s="409"/>
      <c r="FN480" s="409"/>
      <c r="FO480" s="409"/>
      <c r="FP480" s="409"/>
      <c r="FQ480" s="409"/>
      <c r="FR480" s="409"/>
      <c r="FS480" s="409"/>
      <c r="FT480" s="409"/>
      <c r="FU480" s="409"/>
      <c r="FV480" s="409"/>
      <c r="FW480" s="409"/>
      <c r="FX480" s="409"/>
      <c r="FY480" s="409"/>
      <c r="FZ480" s="409"/>
      <c r="GA480" s="409"/>
      <c r="GB480" s="409"/>
      <c r="GC480" s="409"/>
      <c r="GD480" s="409"/>
      <c r="GE480" s="409"/>
      <c r="GF480" s="409"/>
      <c r="GG480" s="409"/>
      <c r="GH480" s="409"/>
      <c r="GI480" s="409"/>
      <c r="GJ480" s="409"/>
      <c r="GK480" s="409"/>
      <c r="GL480" s="409"/>
      <c r="GM480" s="409"/>
      <c r="GN480" s="409"/>
      <c r="GO480" s="409"/>
      <c r="GP480" s="409"/>
      <c r="GQ480" s="409"/>
      <c r="GR480" s="409"/>
      <c r="GS480" s="409"/>
      <c r="GT480" s="409"/>
      <c r="GU480" s="409"/>
      <c r="GV480" s="409"/>
      <c r="GW480" s="409"/>
      <c r="GX480" s="409"/>
      <c r="GY480" s="409"/>
      <c r="GZ480" s="409"/>
      <c r="HA480" s="409"/>
      <c r="HB480" s="409"/>
      <c r="HC480" s="409"/>
      <c r="HD480" s="409"/>
      <c r="HE480" s="409"/>
      <c r="HF480" s="409"/>
      <c r="HG480" s="409"/>
      <c r="HH480" s="409"/>
      <c r="HI480" s="409"/>
      <c r="HJ480" s="409"/>
      <c r="HK480" s="409"/>
      <c r="HL480" s="409"/>
      <c r="HM480" s="409"/>
      <c r="HN480" s="409"/>
      <c r="HO480" s="409"/>
      <c r="HP480" s="409"/>
      <c r="HQ480" s="409"/>
      <c r="HR480" s="409"/>
      <c r="HS480" s="409"/>
      <c r="HT480" s="409"/>
      <c r="HU480" s="409"/>
      <c r="HV480" s="409"/>
      <c r="HW480" s="409"/>
      <c r="HX480" s="409"/>
      <c r="HY480" s="409"/>
      <c r="HZ480" s="409"/>
      <c r="IA480" s="409"/>
      <c r="IB480" s="409"/>
      <c r="IC480" s="409"/>
      <c r="ID480" s="409"/>
      <c r="IE480" s="409"/>
      <c r="IF480" s="409"/>
      <c r="IG480" s="409"/>
      <c r="IH480" s="409"/>
      <c r="II480" s="409"/>
      <c r="IJ480" s="409"/>
      <c r="IK480" s="409"/>
      <c r="IL480" s="409"/>
      <c r="IM480" s="409"/>
      <c r="IN480" s="409"/>
      <c r="IO480" s="409"/>
      <c r="IP480" s="409"/>
      <c r="IQ480" s="409"/>
      <c r="IR480" s="409"/>
      <c r="IS480" s="409"/>
      <c r="IT480" s="409"/>
      <c r="IU480" s="409"/>
      <c r="IV480" s="409"/>
    </row>
    <row r="481" spans="1:256" s="404" customFormat="1" ht="30">
      <c r="A481" s="67">
        <v>472</v>
      </c>
      <c r="B481" s="301" t="s">
        <v>6317</v>
      </c>
      <c r="C481" s="509" t="s">
        <v>1584</v>
      </c>
      <c r="D481" s="301" t="s">
        <v>1585</v>
      </c>
      <c r="E481" s="301" t="s">
        <v>657</v>
      </c>
      <c r="F481" s="301" t="s">
        <v>533</v>
      </c>
      <c r="G481" s="301" t="s">
        <v>6322</v>
      </c>
      <c r="H481" s="301" t="s">
        <v>6323</v>
      </c>
      <c r="I481" s="301" t="s">
        <v>1588</v>
      </c>
      <c r="J481" s="301"/>
      <c r="K481" s="338"/>
      <c r="L481" s="338"/>
      <c r="M481" s="405"/>
      <c r="N481" s="409"/>
      <c r="O481" s="409"/>
      <c r="P481" s="409"/>
      <c r="Q481" s="409"/>
      <c r="R481" s="409"/>
      <c r="S481" s="409"/>
      <c r="T481" s="409"/>
      <c r="U481" s="409"/>
      <c r="V481" s="409"/>
      <c r="W481" s="409"/>
      <c r="X481" s="409"/>
      <c r="Y481" s="409"/>
      <c r="Z481" s="409"/>
      <c r="AA481" s="409"/>
      <c r="AB481" s="409"/>
      <c r="AC481" s="409"/>
      <c r="AD481" s="409"/>
      <c r="AE481" s="409"/>
      <c r="AF481" s="409"/>
      <c r="AG481" s="409"/>
      <c r="AH481" s="409"/>
      <c r="AI481" s="409"/>
      <c r="AJ481" s="409"/>
      <c r="AK481" s="409"/>
      <c r="AL481" s="409"/>
      <c r="AM481" s="409"/>
      <c r="AN481" s="409"/>
      <c r="AO481" s="409"/>
      <c r="AP481" s="409"/>
      <c r="AQ481" s="409"/>
      <c r="AR481" s="409"/>
      <c r="AS481" s="409"/>
      <c r="AT481" s="409"/>
      <c r="AU481" s="409"/>
      <c r="AV481" s="409"/>
      <c r="AW481" s="409"/>
      <c r="AX481" s="409"/>
      <c r="AY481" s="409"/>
      <c r="AZ481" s="409"/>
      <c r="BA481" s="409"/>
      <c r="BB481" s="409"/>
      <c r="BC481" s="409"/>
      <c r="BD481" s="409"/>
      <c r="BE481" s="409"/>
      <c r="BF481" s="409"/>
      <c r="BG481" s="409"/>
      <c r="BH481" s="409"/>
      <c r="BI481" s="409"/>
      <c r="BJ481" s="409"/>
      <c r="BK481" s="409"/>
      <c r="BL481" s="409"/>
      <c r="BM481" s="409"/>
      <c r="BN481" s="409"/>
      <c r="BO481" s="409"/>
      <c r="BP481" s="409"/>
      <c r="BQ481" s="409"/>
      <c r="BR481" s="409"/>
      <c r="BS481" s="409"/>
      <c r="BT481" s="409"/>
      <c r="BU481" s="409"/>
      <c r="BV481" s="409"/>
      <c r="BW481" s="409"/>
      <c r="BX481" s="409"/>
      <c r="BY481" s="409"/>
      <c r="BZ481" s="409"/>
      <c r="CA481" s="409"/>
      <c r="CB481" s="409"/>
      <c r="CC481" s="409"/>
      <c r="CD481" s="409"/>
      <c r="CE481" s="409"/>
      <c r="CF481" s="409"/>
      <c r="CG481" s="409"/>
      <c r="CH481" s="409"/>
      <c r="CI481" s="409"/>
      <c r="CJ481" s="409"/>
      <c r="CK481" s="409"/>
      <c r="CL481" s="409"/>
      <c r="CM481" s="409"/>
      <c r="CN481" s="409"/>
      <c r="CO481" s="409"/>
      <c r="CP481" s="409"/>
      <c r="CQ481" s="409"/>
      <c r="CR481" s="409"/>
      <c r="CS481" s="409"/>
      <c r="CT481" s="409"/>
      <c r="CU481" s="409"/>
      <c r="CV481" s="409"/>
      <c r="CW481" s="409"/>
      <c r="CX481" s="409"/>
      <c r="CY481" s="409"/>
      <c r="CZ481" s="409"/>
      <c r="DA481" s="409"/>
      <c r="DB481" s="409"/>
      <c r="DC481" s="409"/>
      <c r="DD481" s="409"/>
      <c r="DE481" s="409"/>
      <c r="DF481" s="409"/>
      <c r="DG481" s="409"/>
      <c r="DH481" s="409"/>
      <c r="DI481" s="409"/>
      <c r="DJ481" s="409"/>
      <c r="DK481" s="409"/>
      <c r="DL481" s="409"/>
      <c r="DM481" s="409"/>
      <c r="DN481" s="409"/>
      <c r="DO481" s="409"/>
      <c r="DP481" s="409"/>
      <c r="DQ481" s="409"/>
      <c r="DR481" s="409"/>
      <c r="DS481" s="409"/>
      <c r="DT481" s="409"/>
      <c r="DU481" s="409"/>
      <c r="DV481" s="409"/>
      <c r="DW481" s="409"/>
      <c r="DX481" s="409"/>
      <c r="DY481" s="409"/>
      <c r="DZ481" s="409"/>
      <c r="EA481" s="409"/>
      <c r="EB481" s="409"/>
      <c r="EC481" s="409"/>
      <c r="ED481" s="409"/>
      <c r="EE481" s="409"/>
      <c r="EF481" s="409"/>
      <c r="EG481" s="409"/>
      <c r="EH481" s="409"/>
      <c r="EI481" s="409"/>
      <c r="EJ481" s="409"/>
      <c r="EK481" s="409"/>
      <c r="EL481" s="409"/>
      <c r="EM481" s="409"/>
      <c r="EN481" s="409"/>
      <c r="EO481" s="409"/>
      <c r="EP481" s="409"/>
      <c r="EQ481" s="409"/>
      <c r="ER481" s="409"/>
      <c r="ES481" s="409"/>
      <c r="ET481" s="409"/>
      <c r="EU481" s="409"/>
      <c r="EV481" s="409"/>
      <c r="EW481" s="409"/>
      <c r="EX481" s="409"/>
      <c r="EY481" s="409"/>
      <c r="EZ481" s="409"/>
      <c r="FA481" s="409"/>
      <c r="FB481" s="409"/>
      <c r="FC481" s="409"/>
      <c r="FD481" s="409"/>
      <c r="FE481" s="409"/>
      <c r="FF481" s="409"/>
      <c r="FG481" s="409"/>
      <c r="FH481" s="409"/>
      <c r="FI481" s="409"/>
      <c r="FJ481" s="409"/>
      <c r="FK481" s="409"/>
      <c r="FL481" s="409"/>
      <c r="FM481" s="409"/>
      <c r="FN481" s="409"/>
      <c r="FO481" s="409"/>
      <c r="FP481" s="409"/>
      <c r="FQ481" s="409"/>
      <c r="FR481" s="409"/>
      <c r="FS481" s="409"/>
      <c r="FT481" s="409"/>
      <c r="FU481" s="409"/>
      <c r="FV481" s="409"/>
      <c r="FW481" s="409"/>
      <c r="FX481" s="409"/>
      <c r="FY481" s="409"/>
      <c r="FZ481" s="409"/>
      <c r="GA481" s="409"/>
      <c r="GB481" s="409"/>
      <c r="GC481" s="409"/>
      <c r="GD481" s="409"/>
      <c r="GE481" s="409"/>
      <c r="GF481" s="409"/>
      <c r="GG481" s="409"/>
      <c r="GH481" s="409"/>
      <c r="GI481" s="409"/>
      <c r="GJ481" s="409"/>
      <c r="GK481" s="409"/>
      <c r="GL481" s="409"/>
      <c r="GM481" s="409"/>
      <c r="GN481" s="409"/>
      <c r="GO481" s="409"/>
      <c r="GP481" s="409"/>
      <c r="GQ481" s="409"/>
      <c r="GR481" s="409"/>
      <c r="GS481" s="409"/>
      <c r="GT481" s="409"/>
      <c r="GU481" s="409"/>
      <c r="GV481" s="409"/>
      <c r="GW481" s="409"/>
      <c r="GX481" s="409"/>
      <c r="GY481" s="409"/>
      <c r="GZ481" s="409"/>
      <c r="HA481" s="409"/>
      <c r="HB481" s="409"/>
      <c r="HC481" s="409"/>
      <c r="HD481" s="409"/>
      <c r="HE481" s="409"/>
      <c r="HF481" s="409"/>
      <c r="HG481" s="409"/>
      <c r="HH481" s="409"/>
      <c r="HI481" s="409"/>
      <c r="HJ481" s="409"/>
      <c r="HK481" s="409"/>
      <c r="HL481" s="409"/>
      <c r="HM481" s="409"/>
      <c r="HN481" s="409"/>
      <c r="HO481" s="409"/>
      <c r="HP481" s="409"/>
      <c r="HQ481" s="409"/>
      <c r="HR481" s="409"/>
      <c r="HS481" s="409"/>
      <c r="HT481" s="409"/>
      <c r="HU481" s="409"/>
      <c r="HV481" s="409"/>
      <c r="HW481" s="409"/>
      <c r="HX481" s="409"/>
      <c r="HY481" s="409"/>
      <c r="HZ481" s="409"/>
      <c r="IA481" s="409"/>
      <c r="IB481" s="409"/>
      <c r="IC481" s="409"/>
      <c r="ID481" s="409"/>
      <c r="IE481" s="409"/>
      <c r="IF481" s="409"/>
      <c r="IG481" s="409"/>
      <c r="IH481" s="409"/>
      <c r="II481" s="409"/>
      <c r="IJ481" s="409"/>
      <c r="IK481" s="409"/>
      <c r="IL481" s="409"/>
      <c r="IM481" s="409"/>
      <c r="IN481" s="409"/>
      <c r="IO481" s="409"/>
      <c r="IP481" s="409"/>
      <c r="IQ481" s="409"/>
      <c r="IR481" s="409"/>
      <c r="IS481" s="409"/>
      <c r="IT481" s="409"/>
      <c r="IU481" s="409"/>
      <c r="IV481" s="409"/>
    </row>
    <row r="482" spans="1:256" s="404" customFormat="1" ht="189">
      <c r="A482" s="65">
        <v>473</v>
      </c>
      <c r="B482" s="301" t="s">
        <v>6274</v>
      </c>
      <c r="C482" s="509" t="s">
        <v>1577</v>
      </c>
      <c r="D482" s="301" t="s">
        <v>6324</v>
      </c>
      <c r="E482" s="301" t="s">
        <v>352</v>
      </c>
      <c r="F482" s="301" t="s">
        <v>1591</v>
      </c>
      <c r="G482" s="301" t="s">
        <v>6325</v>
      </c>
      <c r="H482" s="301"/>
      <c r="I482" s="301"/>
      <c r="J482" s="338"/>
      <c r="K482" s="301" t="s">
        <v>6326</v>
      </c>
      <c r="L482" s="338"/>
      <c r="M482" s="405"/>
      <c r="N482" s="409"/>
      <c r="O482" s="409"/>
      <c r="P482" s="409"/>
      <c r="Q482" s="409"/>
      <c r="R482" s="409"/>
      <c r="S482" s="409"/>
      <c r="T482" s="409"/>
      <c r="U482" s="409"/>
      <c r="V482" s="409"/>
      <c r="W482" s="409"/>
      <c r="X482" s="409"/>
      <c r="Y482" s="409"/>
      <c r="Z482" s="409"/>
      <c r="AA482" s="409"/>
      <c r="AB482" s="409"/>
      <c r="AC482" s="409"/>
      <c r="AD482" s="409"/>
      <c r="AE482" s="409"/>
      <c r="AF482" s="409"/>
      <c r="AG482" s="409"/>
      <c r="AH482" s="409"/>
      <c r="AI482" s="409"/>
      <c r="AJ482" s="409"/>
      <c r="AK482" s="409"/>
      <c r="AL482" s="409"/>
      <c r="AM482" s="409"/>
      <c r="AN482" s="409"/>
      <c r="AO482" s="409"/>
      <c r="AP482" s="409"/>
      <c r="AQ482" s="409"/>
      <c r="AR482" s="409"/>
      <c r="AS482" s="409"/>
      <c r="AT482" s="409"/>
      <c r="AU482" s="409"/>
      <c r="AV482" s="409"/>
      <c r="AW482" s="409"/>
      <c r="AX482" s="409"/>
      <c r="AY482" s="409"/>
      <c r="AZ482" s="409"/>
      <c r="BA482" s="409"/>
      <c r="BB482" s="409"/>
      <c r="BC482" s="409"/>
      <c r="BD482" s="409"/>
      <c r="BE482" s="409"/>
      <c r="BF482" s="409"/>
      <c r="BG482" s="409"/>
      <c r="BH482" s="409"/>
      <c r="BI482" s="409"/>
      <c r="BJ482" s="409"/>
      <c r="BK482" s="409"/>
      <c r="BL482" s="409"/>
      <c r="BM482" s="409"/>
      <c r="BN482" s="409"/>
      <c r="BO482" s="409"/>
      <c r="BP482" s="409"/>
      <c r="BQ482" s="409"/>
      <c r="BR482" s="409"/>
      <c r="BS482" s="409"/>
      <c r="BT482" s="409"/>
      <c r="BU482" s="409"/>
      <c r="BV482" s="409"/>
      <c r="BW482" s="409"/>
      <c r="BX482" s="409"/>
      <c r="BY482" s="409"/>
      <c r="BZ482" s="409"/>
      <c r="CA482" s="409"/>
      <c r="CB482" s="409"/>
      <c r="CC482" s="409"/>
      <c r="CD482" s="409"/>
      <c r="CE482" s="409"/>
      <c r="CF482" s="409"/>
      <c r="CG482" s="409"/>
      <c r="CH482" s="409"/>
      <c r="CI482" s="409"/>
      <c r="CJ482" s="409"/>
      <c r="CK482" s="409"/>
      <c r="CL482" s="409"/>
      <c r="CM482" s="409"/>
      <c r="CN482" s="409"/>
      <c r="CO482" s="409"/>
      <c r="CP482" s="409"/>
      <c r="CQ482" s="409"/>
      <c r="CR482" s="409"/>
      <c r="CS482" s="409"/>
      <c r="CT482" s="409"/>
      <c r="CU482" s="409"/>
      <c r="CV482" s="409"/>
      <c r="CW482" s="409"/>
      <c r="CX482" s="409"/>
      <c r="CY482" s="409"/>
      <c r="CZ482" s="409"/>
      <c r="DA482" s="409"/>
      <c r="DB482" s="409"/>
      <c r="DC482" s="409"/>
      <c r="DD482" s="409"/>
      <c r="DE482" s="409"/>
      <c r="DF482" s="409"/>
      <c r="DG482" s="409"/>
      <c r="DH482" s="409"/>
      <c r="DI482" s="409"/>
      <c r="DJ482" s="409"/>
      <c r="DK482" s="409"/>
      <c r="DL482" s="409"/>
      <c r="DM482" s="409"/>
      <c r="DN482" s="409"/>
      <c r="DO482" s="409"/>
      <c r="DP482" s="409"/>
      <c r="DQ482" s="409"/>
      <c r="DR482" s="409"/>
      <c r="DS482" s="409"/>
      <c r="DT482" s="409"/>
      <c r="DU482" s="409"/>
      <c r="DV482" s="409"/>
      <c r="DW482" s="409"/>
      <c r="DX482" s="409"/>
      <c r="DY482" s="409"/>
      <c r="DZ482" s="409"/>
      <c r="EA482" s="409"/>
      <c r="EB482" s="409"/>
      <c r="EC482" s="409"/>
      <c r="ED482" s="409"/>
      <c r="EE482" s="409"/>
      <c r="EF482" s="409"/>
      <c r="EG482" s="409"/>
      <c r="EH482" s="409"/>
      <c r="EI482" s="409"/>
      <c r="EJ482" s="409"/>
      <c r="EK482" s="409"/>
      <c r="EL482" s="409"/>
      <c r="EM482" s="409"/>
      <c r="EN482" s="409"/>
      <c r="EO482" s="409"/>
      <c r="EP482" s="409"/>
      <c r="EQ482" s="409"/>
      <c r="ER482" s="409"/>
      <c r="ES482" s="409"/>
      <c r="ET482" s="409"/>
      <c r="EU482" s="409"/>
      <c r="EV482" s="409"/>
      <c r="EW482" s="409"/>
      <c r="EX482" s="409"/>
      <c r="EY482" s="409"/>
      <c r="EZ482" s="409"/>
      <c r="FA482" s="409"/>
      <c r="FB482" s="409"/>
      <c r="FC482" s="409"/>
      <c r="FD482" s="409"/>
      <c r="FE482" s="409"/>
      <c r="FF482" s="409"/>
      <c r="FG482" s="409"/>
      <c r="FH482" s="409"/>
      <c r="FI482" s="409"/>
      <c r="FJ482" s="409"/>
      <c r="FK482" s="409"/>
      <c r="FL482" s="409"/>
      <c r="FM482" s="409"/>
      <c r="FN482" s="409"/>
      <c r="FO482" s="409"/>
      <c r="FP482" s="409"/>
      <c r="FQ482" s="409"/>
      <c r="FR482" s="409"/>
      <c r="FS482" s="409"/>
      <c r="FT482" s="409"/>
      <c r="FU482" s="409"/>
      <c r="FV482" s="409"/>
      <c r="FW482" s="409"/>
      <c r="FX482" s="409"/>
      <c r="FY482" s="409"/>
      <c r="FZ482" s="409"/>
      <c r="GA482" s="409"/>
      <c r="GB482" s="409"/>
      <c r="GC482" s="409"/>
      <c r="GD482" s="409"/>
      <c r="GE482" s="409"/>
      <c r="GF482" s="409"/>
      <c r="GG482" s="409"/>
      <c r="GH482" s="409"/>
      <c r="GI482" s="409"/>
      <c r="GJ482" s="409"/>
      <c r="GK482" s="409"/>
      <c r="GL482" s="409"/>
      <c r="GM482" s="409"/>
      <c r="GN482" s="409"/>
      <c r="GO482" s="409"/>
      <c r="GP482" s="409"/>
      <c r="GQ482" s="409"/>
      <c r="GR482" s="409"/>
      <c r="GS482" s="409"/>
      <c r="GT482" s="409"/>
      <c r="GU482" s="409"/>
      <c r="GV482" s="409"/>
      <c r="GW482" s="409"/>
      <c r="GX482" s="409"/>
      <c r="GY482" s="409"/>
      <c r="GZ482" s="409"/>
      <c r="HA482" s="409"/>
      <c r="HB482" s="409"/>
      <c r="HC482" s="409"/>
      <c r="HD482" s="409"/>
      <c r="HE482" s="409"/>
      <c r="HF482" s="409"/>
      <c r="HG482" s="409"/>
      <c r="HH482" s="409"/>
      <c r="HI482" s="409"/>
      <c r="HJ482" s="409"/>
      <c r="HK482" s="409"/>
      <c r="HL482" s="409"/>
      <c r="HM482" s="409"/>
      <c r="HN482" s="409"/>
      <c r="HO482" s="409"/>
      <c r="HP482" s="409"/>
      <c r="HQ482" s="409"/>
      <c r="HR482" s="409"/>
      <c r="HS482" s="409"/>
      <c r="HT482" s="409"/>
      <c r="HU482" s="409"/>
      <c r="HV482" s="409"/>
      <c r="HW482" s="409"/>
      <c r="HX482" s="409"/>
      <c r="HY482" s="409"/>
      <c r="HZ482" s="409"/>
      <c r="IA482" s="409"/>
      <c r="IB482" s="409"/>
      <c r="IC482" s="409"/>
      <c r="ID482" s="409"/>
      <c r="IE482" s="409"/>
      <c r="IF482" s="409"/>
      <c r="IG482" s="409"/>
      <c r="IH482" s="409"/>
      <c r="II482" s="409"/>
      <c r="IJ482" s="409"/>
      <c r="IK482" s="409"/>
      <c r="IL482" s="409"/>
      <c r="IM482" s="409"/>
      <c r="IN482" s="409"/>
      <c r="IO482" s="409"/>
      <c r="IP482" s="409"/>
      <c r="IQ482" s="409"/>
      <c r="IR482" s="409"/>
      <c r="IS482" s="409"/>
      <c r="IT482" s="409"/>
      <c r="IU482" s="409"/>
      <c r="IV482" s="409"/>
    </row>
    <row r="483" spans="1:256" s="404" customFormat="1" ht="30">
      <c r="A483" s="67">
        <v>474</v>
      </c>
      <c r="B483" s="301" t="s">
        <v>6288</v>
      </c>
      <c r="C483" s="509" t="s">
        <v>1577</v>
      </c>
      <c r="D483" s="301" t="s">
        <v>6327</v>
      </c>
      <c r="E483" s="301" t="s">
        <v>1590</v>
      </c>
      <c r="F483" s="301" t="s">
        <v>6328</v>
      </c>
      <c r="G483" s="301" t="s">
        <v>6329</v>
      </c>
      <c r="H483" s="301"/>
      <c r="I483" s="301"/>
      <c r="J483" s="301" t="s">
        <v>6330</v>
      </c>
      <c r="K483" s="338"/>
      <c r="L483" s="338"/>
      <c r="M483" s="405"/>
      <c r="N483" s="409"/>
      <c r="O483" s="409"/>
      <c r="P483" s="409"/>
      <c r="Q483" s="409"/>
      <c r="R483" s="409"/>
      <c r="S483" s="409"/>
      <c r="T483" s="409"/>
      <c r="U483" s="409"/>
      <c r="V483" s="409"/>
      <c r="W483" s="409"/>
      <c r="X483" s="409"/>
      <c r="Y483" s="409"/>
      <c r="Z483" s="409"/>
      <c r="AA483" s="409"/>
      <c r="AB483" s="409"/>
      <c r="AC483" s="409"/>
      <c r="AD483" s="409"/>
      <c r="AE483" s="409"/>
      <c r="AF483" s="409"/>
      <c r="AG483" s="409"/>
      <c r="AH483" s="409"/>
      <c r="AI483" s="409"/>
      <c r="AJ483" s="409"/>
      <c r="AK483" s="409"/>
      <c r="AL483" s="409"/>
      <c r="AM483" s="409"/>
      <c r="AN483" s="409"/>
      <c r="AO483" s="409"/>
      <c r="AP483" s="409"/>
      <c r="AQ483" s="409"/>
      <c r="AR483" s="409"/>
      <c r="AS483" s="409"/>
      <c r="AT483" s="409"/>
      <c r="AU483" s="409"/>
      <c r="AV483" s="409"/>
      <c r="AW483" s="409"/>
      <c r="AX483" s="409"/>
      <c r="AY483" s="409"/>
      <c r="AZ483" s="409"/>
      <c r="BA483" s="409"/>
      <c r="BB483" s="409"/>
      <c r="BC483" s="409"/>
      <c r="BD483" s="409"/>
      <c r="BE483" s="409"/>
      <c r="BF483" s="409"/>
      <c r="BG483" s="409"/>
      <c r="BH483" s="409"/>
      <c r="BI483" s="409"/>
      <c r="BJ483" s="409"/>
      <c r="BK483" s="409"/>
      <c r="BL483" s="409"/>
      <c r="BM483" s="409"/>
      <c r="BN483" s="409"/>
      <c r="BO483" s="409"/>
      <c r="BP483" s="409"/>
      <c r="BQ483" s="409"/>
      <c r="BR483" s="409"/>
      <c r="BS483" s="409"/>
      <c r="BT483" s="409"/>
      <c r="BU483" s="409"/>
      <c r="BV483" s="409"/>
      <c r="BW483" s="409"/>
      <c r="BX483" s="409"/>
      <c r="BY483" s="409"/>
      <c r="BZ483" s="409"/>
      <c r="CA483" s="409"/>
      <c r="CB483" s="409"/>
      <c r="CC483" s="409"/>
      <c r="CD483" s="409"/>
      <c r="CE483" s="409"/>
      <c r="CF483" s="409"/>
      <c r="CG483" s="409"/>
      <c r="CH483" s="409"/>
      <c r="CI483" s="409"/>
      <c r="CJ483" s="409"/>
      <c r="CK483" s="409"/>
      <c r="CL483" s="409"/>
      <c r="CM483" s="409"/>
      <c r="CN483" s="409"/>
      <c r="CO483" s="409"/>
      <c r="CP483" s="409"/>
      <c r="CQ483" s="409"/>
      <c r="CR483" s="409"/>
      <c r="CS483" s="409"/>
      <c r="CT483" s="409"/>
      <c r="CU483" s="409"/>
      <c r="CV483" s="409"/>
      <c r="CW483" s="409"/>
      <c r="CX483" s="409"/>
      <c r="CY483" s="409"/>
      <c r="CZ483" s="409"/>
      <c r="DA483" s="409"/>
      <c r="DB483" s="409"/>
      <c r="DC483" s="409"/>
      <c r="DD483" s="409"/>
      <c r="DE483" s="409"/>
      <c r="DF483" s="409"/>
      <c r="DG483" s="409"/>
      <c r="DH483" s="409"/>
      <c r="DI483" s="409"/>
      <c r="DJ483" s="409"/>
      <c r="DK483" s="409"/>
      <c r="DL483" s="409"/>
      <c r="DM483" s="409"/>
      <c r="DN483" s="409"/>
      <c r="DO483" s="409"/>
      <c r="DP483" s="409"/>
      <c r="DQ483" s="409"/>
      <c r="DR483" s="409"/>
      <c r="DS483" s="409"/>
      <c r="DT483" s="409"/>
      <c r="DU483" s="409"/>
      <c r="DV483" s="409"/>
      <c r="DW483" s="409"/>
      <c r="DX483" s="409"/>
      <c r="DY483" s="409"/>
      <c r="DZ483" s="409"/>
      <c r="EA483" s="409"/>
      <c r="EB483" s="409"/>
      <c r="EC483" s="409"/>
      <c r="ED483" s="409"/>
      <c r="EE483" s="409"/>
      <c r="EF483" s="409"/>
      <c r="EG483" s="409"/>
      <c r="EH483" s="409"/>
      <c r="EI483" s="409"/>
      <c r="EJ483" s="409"/>
      <c r="EK483" s="409"/>
      <c r="EL483" s="409"/>
      <c r="EM483" s="409"/>
      <c r="EN483" s="409"/>
      <c r="EO483" s="409"/>
      <c r="EP483" s="409"/>
      <c r="EQ483" s="409"/>
      <c r="ER483" s="409"/>
      <c r="ES483" s="409"/>
      <c r="ET483" s="409"/>
      <c r="EU483" s="409"/>
      <c r="EV483" s="409"/>
      <c r="EW483" s="409"/>
      <c r="EX483" s="409"/>
      <c r="EY483" s="409"/>
      <c r="EZ483" s="409"/>
      <c r="FA483" s="409"/>
      <c r="FB483" s="409"/>
      <c r="FC483" s="409"/>
      <c r="FD483" s="409"/>
      <c r="FE483" s="409"/>
      <c r="FF483" s="409"/>
      <c r="FG483" s="409"/>
      <c r="FH483" s="409"/>
      <c r="FI483" s="409"/>
      <c r="FJ483" s="409"/>
      <c r="FK483" s="409"/>
      <c r="FL483" s="409"/>
      <c r="FM483" s="409"/>
      <c r="FN483" s="409"/>
      <c r="FO483" s="409"/>
      <c r="FP483" s="409"/>
      <c r="FQ483" s="409"/>
      <c r="FR483" s="409"/>
      <c r="FS483" s="409"/>
      <c r="FT483" s="409"/>
      <c r="FU483" s="409"/>
      <c r="FV483" s="409"/>
      <c r="FW483" s="409"/>
      <c r="FX483" s="409"/>
      <c r="FY483" s="409"/>
      <c r="FZ483" s="409"/>
      <c r="GA483" s="409"/>
      <c r="GB483" s="409"/>
      <c r="GC483" s="409"/>
      <c r="GD483" s="409"/>
      <c r="GE483" s="409"/>
      <c r="GF483" s="409"/>
      <c r="GG483" s="409"/>
      <c r="GH483" s="409"/>
      <c r="GI483" s="409"/>
      <c r="GJ483" s="409"/>
      <c r="GK483" s="409"/>
      <c r="GL483" s="409"/>
      <c r="GM483" s="409"/>
      <c r="GN483" s="409"/>
      <c r="GO483" s="409"/>
      <c r="GP483" s="409"/>
      <c r="GQ483" s="409"/>
      <c r="GR483" s="409"/>
      <c r="GS483" s="409"/>
      <c r="GT483" s="409"/>
      <c r="GU483" s="409"/>
      <c r="GV483" s="409"/>
      <c r="GW483" s="409"/>
      <c r="GX483" s="409"/>
      <c r="GY483" s="409"/>
      <c r="GZ483" s="409"/>
      <c r="HA483" s="409"/>
      <c r="HB483" s="409"/>
      <c r="HC483" s="409"/>
      <c r="HD483" s="409"/>
      <c r="HE483" s="409"/>
      <c r="HF483" s="409"/>
      <c r="HG483" s="409"/>
      <c r="HH483" s="409"/>
      <c r="HI483" s="409"/>
      <c r="HJ483" s="409"/>
      <c r="HK483" s="409"/>
      <c r="HL483" s="409"/>
      <c r="HM483" s="409"/>
      <c r="HN483" s="409"/>
      <c r="HO483" s="409"/>
      <c r="HP483" s="409"/>
      <c r="HQ483" s="409"/>
      <c r="HR483" s="409"/>
      <c r="HS483" s="409"/>
      <c r="HT483" s="409"/>
      <c r="HU483" s="409"/>
      <c r="HV483" s="409"/>
      <c r="HW483" s="409"/>
      <c r="HX483" s="409"/>
      <c r="HY483" s="409"/>
      <c r="HZ483" s="409"/>
      <c r="IA483" s="409"/>
      <c r="IB483" s="409"/>
      <c r="IC483" s="409"/>
      <c r="ID483" s="409"/>
      <c r="IE483" s="409"/>
      <c r="IF483" s="409"/>
      <c r="IG483" s="409"/>
      <c r="IH483" s="409"/>
      <c r="II483" s="409"/>
      <c r="IJ483" s="409"/>
      <c r="IK483" s="409"/>
      <c r="IL483" s="409"/>
      <c r="IM483" s="409"/>
      <c r="IN483" s="409"/>
      <c r="IO483" s="409"/>
      <c r="IP483" s="409"/>
      <c r="IQ483" s="409"/>
      <c r="IR483" s="409"/>
      <c r="IS483" s="409"/>
      <c r="IT483" s="409"/>
      <c r="IU483" s="409"/>
      <c r="IV483" s="409"/>
    </row>
    <row r="484" spans="1:256" s="404" customFormat="1" ht="30">
      <c r="A484" s="67">
        <v>475</v>
      </c>
      <c r="B484" s="301" t="s">
        <v>6317</v>
      </c>
      <c r="C484" s="509" t="s">
        <v>1584</v>
      </c>
      <c r="D484" s="301" t="s">
        <v>1593</v>
      </c>
      <c r="E484" s="301" t="s">
        <v>6331</v>
      </c>
      <c r="F484" s="301" t="s">
        <v>537</v>
      </c>
      <c r="G484" s="301" t="s">
        <v>6332</v>
      </c>
      <c r="H484" s="301" t="s">
        <v>6333</v>
      </c>
      <c r="I484" s="301" t="s">
        <v>311</v>
      </c>
      <c r="J484" s="338"/>
      <c r="K484" s="338"/>
      <c r="L484" s="338"/>
      <c r="M484" s="405"/>
      <c r="N484" s="409"/>
      <c r="O484" s="409"/>
      <c r="P484" s="409"/>
      <c r="Q484" s="409"/>
      <c r="R484" s="409"/>
      <c r="S484" s="409"/>
      <c r="T484" s="409"/>
      <c r="U484" s="409"/>
      <c r="V484" s="409"/>
      <c r="W484" s="409"/>
      <c r="X484" s="409"/>
      <c r="Y484" s="409"/>
      <c r="Z484" s="409"/>
      <c r="AA484" s="409"/>
      <c r="AB484" s="409"/>
      <c r="AC484" s="409"/>
      <c r="AD484" s="409"/>
      <c r="AE484" s="409"/>
      <c r="AF484" s="409"/>
      <c r="AG484" s="409"/>
      <c r="AH484" s="409"/>
      <c r="AI484" s="409"/>
      <c r="AJ484" s="409"/>
      <c r="AK484" s="409"/>
      <c r="AL484" s="409"/>
      <c r="AM484" s="409"/>
      <c r="AN484" s="409"/>
      <c r="AO484" s="409"/>
      <c r="AP484" s="409"/>
      <c r="AQ484" s="409"/>
      <c r="AR484" s="409"/>
      <c r="AS484" s="409"/>
      <c r="AT484" s="409"/>
      <c r="AU484" s="409"/>
      <c r="AV484" s="409"/>
      <c r="AW484" s="409"/>
      <c r="AX484" s="409"/>
      <c r="AY484" s="409"/>
      <c r="AZ484" s="409"/>
      <c r="BA484" s="409"/>
      <c r="BB484" s="409"/>
      <c r="BC484" s="409"/>
      <c r="BD484" s="409"/>
      <c r="BE484" s="409"/>
      <c r="BF484" s="409"/>
      <c r="BG484" s="409"/>
      <c r="BH484" s="409"/>
      <c r="BI484" s="409"/>
      <c r="BJ484" s="409"/>
      <c r="BK484" s="409"/>
      <c r="BL484" s="409"/>
      <c r="BM484" s="409"/>
      <c r="BN484" s="409"/>
      <c r="BO484" s="409"/>
      <c r="BP484" s="409"/>
      <c r="BQ484" s="409"/>
      <c r="BR484" s="409"/>
      <c r="BS484" s="409"/>
      <c r="BT484" s="409"/>
      <c r="BU484" s="409"/>
      <c r="BV484" s="409"/>
      <c r="BW484" s="409"/>
      <c r="BX484" s="409"/>
      <c r="BY484" s="409"/>
      <c r="BZ484" s="409"/>
      <c r="CA484" s="409"/>
      <c r="CB484" s="409"/>
      <c r="CC484" s="409"/>
      <c r="CD484" s="409"/>
      <c r="CE484" s="409"/>
      <c r="CF484" s="409"/>
      <c r="CG484" s="409"/>
      <c r="CH484" s="409"/>
      <c r="CI484" s="409"/>
      <c r="CJ484" s="409"/>
      <c r="CK484" s="409"/>
      <c r="CL484" s="409"/>
      <c r="CM484" s="409"/>
      <c r="CN484" s="409"/>
      <c r="CO484" s="409"/>
      <c r="CP484" s="409"/>
      <c r="CQ484" s="409"/>
      <c r="CR484" s="409"/>
      <c r="CS484" s="409"/>
      <c r="CT484" s="409"/>
      <c r="CU484" s="409"/>
      <c r="CV484" s="409"/>
      <c r="CW484" s="409"/>
      <c r="CX484" s="409"/>
      <c r="CY484" s="409"/>
      <c r="CZ484" s="409"/>
      <c r="DA484" s="409"/>
      <c r="DB484" s="409"/>
      <c r="DC484" s="409"/>
      <c r="DD484" s="409"/>
      <c r="DE484" s="409"/>
      <c r="DF484" s="409"/>
      <c r="DG484" s="409"/>
      <c r="DH484" s="409"/>
      <c r="DI484" s="409"/>
      <c r="DJ484" s="409"/>
      <c r="DK484" s="409"/>
      <c r="DL484" s="409"/>
      <c r="DM484" s="409"/>
      <c r="DN484" s="409"/>
      <c r="DO484" s="409"/>
      <c r="DP484" s="409"/>
      <c r="DQ484" s="409"/>
      <c r="DR484" s="409"/>
      <c r="DS484" s="409"/>
      <c r="DT484" s="409"/>
      <c r="DU484" s="409"/>
      <c r="DV484" s="409"/>
      <c r="DW484" s="409"/>
      <c r="DX484" s="409"/>
      <c r="DY484" s="409"/>
      <c r="DZ484" s="409"/>
      <c r="EA484" s="409"/>
      <c r="EB484" s="409"/>
      <c r="EC484" s="409"/>
      <c r="ED484" s="409"/>
      <c r="EE484" s="409"/>
      <c r="EF484" s="409"/>
      <c r="EG484" s="409"/>
      <c r="EH484" s="409"/>
      <c r="EI484" s="409"/>
      <c r="EJ484" s="409"/>
      <c r="EK484" s="409"/>
      <c r="EL484" s="409"/>
      <c r="EM484" s="409"/>
      <c r="EN484" s="409"/>
      <c r="EO484" s="409"/>
      <c r="EP484" s="409"/>
      <c r="EQ484" s="409"/>
      <c r="ER484" s="409"/>
      <c r="ES484" s="409"/>
      <c r="ET484" s="409"/>
      <c r="EU484" s="409"/>
      <c r="EV484" s="409"/>
      <c r="EW484" s="409"/>
      <c r="EX484" s="409"/>
      <c r="EY484" s="409"/>
      <c r="EZ484" s="409"/>
      <c r="FA484" s="409"/>
      <c r="FB484" s="409"/>
      <c r="FC484" s="409"/>
      <c r="FD484" s="409"/>
      <c r="FE484" s="409"/>
      <c r="FF484" s="409"/>
      <c r="FG484" s="409"/>
      <c r="FH484" s="409"/>
      <c r="FI484" s="409"/>
      <c r="FJ484" s="409"/>
      <c r="FK484" s="409"/>
      <c r="FL484" s="409"/>
      <c r="FM484" s="409"/>
      <c r="FN484" s="409"/>
      <c r="FO484" s="409"/>
      <c r="FP484" s="409"/>
      <c r="FQ484" s="409"/>
      <c r="FR484" s="409"/>
      <c r="FS484" s="409"/>
      <c r="FT484" s="409"/>
      <c r="FU484" s="409"/>
      <c r="FV484" s="409"/>
      <c r="FW484" s="409"/>
      <c r="FX484" s="409"/>
      <c r="FY484" s="409"/>
      <c r="FZ484" s="409"/>
      <c r="GA484" s="409"/>
      <c r="GB484" s="409"/>
      <c r="GC484" s="409"/>
      <c r="GD484" s="409"/>
      <c r="GE484" s="409"/>
      <c r="GF484" s="409"/>
      <c r="GG484" s="409"/>
      <c r="GH484" s="409"/>
      <c r="GI484" s="409"/>
      <c r="GJ484" s="409"/>
      <c r="GK484" s="409"/>
      <c r="GL484" s="409"/>
      <c r="GM484" s="409"/>
      <c r="GN484" s="409"/>
      <c r="GO484" s="409"/>
      <c r="GP484" s="409"/>
      <c r="GQ484" s="409"/>
      <c r="GR484" s="409"/>
      <c r="GS484" s="409"/>
      <c r="GT484" s="409"/>
      <c r="GU484" s="409"/>
      <c r="GV484" s="409"/>
      <c r="GW484" s="409"/>
      <c r="GX484" s="409"/>
      <c r="GY484" s="409"/>
      <c r="GZ484" s="409"/>
      <c r="HA484" s="409"/>
      <c r="HB484" s="409"/>
      <c r="HC484" s="409"/>
      <c r="HD484" s="409"/>
      <c r="HE484" s="409"/>
      <c r="HF484" s="409"/>
      <c r="HG484" s="409"/>
      <c r="HH484" s="409"/>
      <c r="HI484" s="409"/>
      <c r="HJ484" s="409"/>
      <c r="HK484" s="409"/>
      <c r="HL484" s="409"/>
      <c r="HM484" s="409"/>
      <c r="HN484" s="409"/>
      <c r="HO484" s="409"/>
      <c r="HP484" s="409"/>
      <c r="HQ484" s="409"/>
      <c r="HR484" s="409"/>
      <c r="HS484" s="409"/>
      <c r="HT484" s="409"/>
      <c r="HU484" s="409"/>
      <c r="HV484" s="409"/>
      <c r="HW484" s="409"/>
      <c r="HX484" s="409"/>
      <c r="HY484" s="409"/>
      <c r="HZ484" s="409"/>
      <c r="IA484" s="409"/>
      <c r="IB484" s="409"/>
      <c r="IC484" s="409"/>
      <c r="ID484" s="409"/>
      <c r="IE484" s="409"/>
      <c r="IF484" s="409"/>
      <c r="IG484" s="409"/>
      <c r="IH484" s="409"/>
      <c r="II484" s="409"/>
      <c r="IJ484" s="409"/>
      <c r="IK484" s="409"/>
      <c r="IL484" s="409"/>
      <c r="IM484" s="409"/>
      <c r="IN484" s="409"/>
      <c r="IO484" s="409"/>
      <c r="IP484" s="409"/>
      <c r="IQ484" s="409"/>
      <c r="IR484" s="409"/>
      <c r="IS484" s="409"/>
      <c r="IT484" s="409"/>
      <c r="IU484" s="409"/>
      <c r="IV484" s="409"/>
    </row>
    <row r="485" spans="1:256" s="404" customFormat="1" ht="30">
      <c r="A485" s="65">
        <v>476</v>
      </c>
      <c r="B485" s="301" t="s">
        <v>1592</v>
      </c>
      <c r="C485" s="509" t="s">
        <v>1584</v>
      </c>
      <c r="D485" s="301" t="s">
        <v>6334</v>
      </c>
      <c r="E485" s="301" t="s">
        <v>6335</v>
      </c>
      <c r="F485" s="301" t="s">
        <v>930</v>
      </c>
      <c r="G485" s="301" t="s">
        <v>6336</v>
      </c>
      <c r="H485" s="301" t="s">
        <v>6337</v>
      </c>
      <c r="I485" s="301" t="s">
        <v>1588</v>
      </c>
      <c r="J485" s="338"/>
      <c r="K485" s="338"/>
      <c r="L485" s="338"/>
      <c r="M485" s="405"/>
      <c r="N485" s="409"/>
      <c r="O485" s="409"/>
      <c r="P485" s="409"/>
      <c r="Q485" s="409"/>
      <c r="R485" s="409"/>
      <c r="S485" s="409"/>
      <c r="T485" s="409"/>
      <c r="U485" s="409"/>
      <c r="V485" s="409"/>
      <c r="W485" s="409"/>
      <c r="X485" s="409"/>
      <c r="Y485" s="409"/>
      <c r="Z485" s="409"/>
      <c r="AA485" s="409"/>
      <c r="AB485" s="409"/>
      <c r="AC485" s="409"/>
      <c r="AD485" s="409"/>
      <c r="AE485" s="409"/>
      <c r="AF485" s="409"/>
      <c r="AG485" s="409"/>
      <c r="AH485" s="409"/>
      <c r="AI485" s="409"/>
      <c r="AJ485" s="409"/>
      <c r="AK485" s="409"/>
      <c r="AL485" s="409"/>
      <c r="AM485" s="409"/>
      <c r="AN485" s="409"/>
      <c r="AO485" s="409"/>
      <c r="AP485" s="409"/>
      <c r="AQ485" s="409"/>
      <c r="AR485" s="409"/>
      <c r="AS485" s="409"/>
      <c r="AT485" s="409"/>
      <c r="AU485" s="409"/>
      <c r="AV485" s="409"/>
      <c r="AW485" s="409"/>
      <c r="AX485" s="409"/>
      <c r="AY485" s="409"/>
      <c r="AZ485" s="409"/>
      <c r="BA485" s="409"/>
      <c r="BB485" s="409"/>
      <c r="BC485" s="409"/>
      <c r="BD485" s="409"/>
      <c r="BE485" s="409"/>
      <c r="BF485" s="409"/>
      <c r="BG485" s="409"/>
      <c r="BH485" s="409"/>
      <c r="BI485" s="409"/>
      <c r="BJ485" s="409"/>
      <c r="BK485" s="409"/>
      <c r="BL485" s="409"/>
      <c r="BM485" s="409"/>
      <c r="BN485" s="409"/>
      <c r="BO485" s="409"/>
      <c r="BP485" s="409"/>
      <c r="BQ485" s="409"/>
      <c r="BR485" s="409"/>
      <c r="BS485" s="409"/>
      <c r="BT485" s="409"/>
      <c r="BU485" s="409"/>
      <c r="BV485" s="409"/>
      <c r="BW485" s="409"/>
      <c r="BX485" s="409"/>
      <c r="BY485" s="409"/>
      <c r="BZ485" s="409"/>
      <c r="CA485" s="409"/>
      <c r="CB485" s="409"/>
      <c r="CC485" s="409"/>
      <c r="CD485" s="409"/>
      <c r="CE485" s="409"/>
      <c r="CF485" s="409"/>
      <c r="CG485" s="409"/>
      <c r="CH485" s="409"/>
      <c r="CI485" s="409"/>
      <c r="CJ485" s="409"/>
      <c r="CK485" s="409"/>
      <c r="CL485" s="409"/>
      <c r="CM485" s="409"/>
      <c r="CN485" s="409"/>
      <c r="CO485" s="409"/>
      <c r="CP485" s="409"/>
      <c r="CQ485" s="409"/>
      <c r="CR485" s="409"/>
      <c r="CS485" s="409"/>
      <c r="CT485" s="409"/>
      <c r="CU485" s="409"/>
      <c r="CV485" s="409"/>
      <c r="CW485" s="409"/>
      <c r="CX485" s="409"/>
      <c r="CY485" s="409"/>
      <c r="CZ485" s="409"/>
      <c r="DA485" s="409"/>
      <c r="DB485" s="409"/>
      <c r="DC485" s="409"/>
      <c r="DD485" s="409"/>
      <c r="DE485" s="409"/>
      <c r="DF485" s="409"/>
      <c r="DG485" s="409"/>
      <c r="DH485" s="409"/>
      <c r="DI485" s="409"/>
      <c r="DJ485" s="409"/>
      <c r="DK485" s="409"/>
      <c r="DL485" s="409"/>
      <c r="DM485" s="409"/>
      <c r="DN485" s="409"/>
      <c r="DO485" s="409"/>
      <c r="DP485" s="409"/>
      <c r="DQ485" s="409"/>
      <c r="DR485" s="409"/>
      <c r="DS485" s="409"/>
      <c r="DT485" s="409"/>
      <c r="DU485" s="409"/>
      <c r="DV485" s="409"/>
      <c r="DW485" s="409"/>
      <c r="DX485" s="409"/>
      <c r="DY485" s="409"/>
      <c r="DZ485" s="409"/>
      <c r="EA485" s="409"/>
      <c r="EB485" s="409"/>
      <c r="EC485" s="409"/>
      <c r="ED485" s="409"/>
      <c r="EE485" s="409"/>
      <c r="EF485" s="409"/>
      <c r="EG485" s="409"/>
      <c r="EH485" s="409"/>
      <c r="EI485" s="409"/>
      <c r="EJ485" s="409"/>
      <c r="EK485" s="409"/>
      <c r="EL485" s="409"/>
      <c r="EM485" s="409"/>
      <c r="EN485" s="409"/>
      <c r="EO485" s="409"/>
      <c r="EP485" s="409"/>
      <c r="EQ485" s="409"/>
      <c r="ER485" s="409"/>
      <c r="ES485" s="409"/>
      <c r="ET485" s="409"/>
      <c r="EU485" s="409"/>
      <c r="EV485" s="409"/>
      <c r="EW485" s="409"/>
      <c r="EX485" s="409"/>
      <c r="EY485" s="409"/>
      <c r="EZ485" s="409"/>
      <c r="FA485" s="409"/>
      <c r="FB485" s="409"/>
      <c r="FC485" s="409"/>
      <c r="FD485" s="409"/>
      <c r="FE485" s="409"/>
      <c r="FF485" s="409"/>
      <c r="FG485" s="409"/>
      <c r="FH485" s="409"/>
      <c r="FI485" s="409"/>
      <c r="FJ485" s="409"/>
      <c r="FK485" s="409"/>
      <c r="FL485" s="409"/>
      <c r="FM485" s="409"/>
      <c r="FN485" s="409"/>
      <c r="FO485" s="409"/>
      <c r="FP485" s="409"/>
      <c r="FQ485" s="409"/>
      <c r="FR485" s="409"/>
      <c r="FS485" s="409"/>
      <c r="FT485" s="409"/>
      <c r="FU485" s="409"/>
      <c r="FV485" s="409"/>
      <c r="FW485" s="409"/>
      <c r="FX485" s="409"/>
      <c r="FY485" s="409"/>
      <c r="FZ485" s="409"/>
      <c r="GA485" s="409"/>
      <c r="GB485" s="409"/>
      <c r="GC485" s="409"/>
      <c r="GD485" s="409"/>
      <c r="GE485" s="409"/>
      <c r="GF485" s="409"/>
      <c r="GG485" s="409"/>
      <c r="GH485" s="409"/>
      <c r="GI485" s="409"/>
      <c r="GJ485" s="409"/>
      <c r="GK485" s="409"/>
      <c r="GL485" s="409"/>
      <c r="GM485" s="409"/>
      <c r="GN485" s="409"/>
      <c r="GO485" s="409"/>
      <c r="GP485" s="409"/>
      <c r="GQ485" s="409"/>
      <c r="GR485" s="409"/>
      <c r="GS485" s="409"/>
      <c r="GT485" s="409"/>
      <c r="GU485" s="409"/>
      <c r="GV485" s="409"/>
      <c r="GW485" s="409"/>
      <c r="GX485" s="409"/>
      <c r="GY485" s="409"/>
      <c r="GZ485" s="409"/>
      <c r="HA485" s="409"/>
      <c r="HB485" s="409"/>
      <c r="HC485" s="409"/>
      <c r="HD485" s="409"/>
      <c r="HE485" s="409"/>
      <c r="HF485" s="409"/>
      <c r="HG485" s="409"/>
      <c r="HH485" s="409"/>
      <c r="HI485" s="409"/>
      <c r="HJ485" s="409"/>
      <c r="HK485" s="409"/>
      <c r="HL485" s="409"/>
      <c r="HM485" s="409"/>
      <c r="HN485" s="409"/>
      <c r="HO485" s="409"/>
      <c r="HP485" s="409"/>
      <c r="HQ485" s="409"/>
      <c r="HR485" s="409"/>
      <c r="HS485" s="409"/>
      <c r="HT485" s="409"/>
      <c r="HU485" s="409"/>
      <c r="HV485" s="409"/>
      <c r="HW485" s="409"/>
      <c r="HX485" s="409"/>
      <c r="HY485" s="409"/>
      <c r="HZ485" s="409"/>
      <c r="IA485" s="409"/>
      <c r="IB485" s="409"/>
      <c r="IC485" s="409"/>
      <c r="ID485" s="409"/>
      <c r="IE485" s="409"/>
      <c r="IF485" s="409"/>
      <c r="IG485" s="409"/>
      <c r="IH485" s="409"/>
      <c r="II485" s="409"/>
      <c r="IJ485" s="409"/>
      <c r="IK485" s="409"/>
      <c r="IL485" s="409"/>
      <c r="IM485" s="409"/>
      <c r="IN485" s="409"/>
      <c r="IO485" s="409"/>
      <c r="IP485" s="409"/>
      <c r="IQ485" s="409"/>
      <c r="IR485" s="409"/>
      <c r="IS485" s="409"/>
      <c r="IT485" s="409"/>
      <c r="IU485" s="409"/>
      <c r="IV485" s="409"/>
    </row>
    <row r="486" spans="1:256" s="404" customFormat="1" ht="30">
      <c r="A486" s="67">
        <v>477</v>
      </c>
      <c r="B486" s="301" t="s">
        <v>1592</v>
      </c>
      <c r="C486" s="509" t="s">
        <v>1584</v>
      </c>
      <c r="D486" s="301" t="s">
        <v>6338</v>
      </c>
      <c r="E486" s="301" t="s">
        <v>380</v>
      </c>
      <c r="F486" s="301" t="s">
        <v>6121</v>
      </c>
      <c r="G486" s="301" t="s">
        <v>6339</v>
      </c>
      <c r="H486" s="301" t="s">
        <v>6340</v>
      </c>
      <c r="I486" s="301" t="s">
        <v>1588</v>
      </c>
      <c r="J486" s="338"/>
      <c r="K486" s="338"/>
      <c r="L486" s="338"/>
      <c r="M486" s="405"/>
      <c r="N486" s="409"/>
      <c r="O486" s="409"/>
      <c r="P486" s="409"/>
      <c r="Q486" s="409"/>
      <c r="R486" s="409"/>
      <c r="S486" s="409"/>
      <c r="T486" s="409"/>
      <c r="U486" s="409"/>
      <c r="V486" s="409"/>
      <c r="W486" s="409"/>
      <c r="X486" s="409"/>
      <c r="Y486" s="409"/>
      <c r="Z486" s="409"/>
      <c r="AA486" s="409"/>
      <c r="AB486" s="409"/>
      <c r="AC486" s="409"/>
      <c r="AD486" s="409"/>
      <c r="AE486" s="409"/>
      <c r="AF486" s="409"/>
      <c r="AG486" s="409"/>
      <c r="AH486" s="409"/>
      <c r="AI486" s="409"/>
      <c r="AJ486" s="409"/>
      <c r="AK486" s="409"/>
      <c r="AL486" s="409"/>
      <c r="AM486" s="409"/>
      <c r="AN486" s="409"/>
      <c r="AO486" s="409"/>
      <c r="AP486" s="409"/>
      <c r="AQ486" s="409"/>
      <c r="AR486" s="409"/>
      <c r="AS486" s="409"/>
      <c r="AT486" s="409"/>
      <c r="AU486" s="409"/>
      <c r="AV486" s="409"/>
      <c r="AW486" s="409"/>
      <c r="AX486" s="409"/>
      <c r="AY486" s="409"/>
      <c r="AZ486" s="409"/>
      <c r="BA486" s="409"/>
      <c r="BB486" s="409"/>
      <c r="BC486" s="409"/>
      <c r="BD486" s="409"/>
      <c r="BE486" s="409"/>
      <c r="BF486" s="409"/>
      <c r="BG486" s="409"/>
      <c r="BH486" s="409"/>
      <c r="BI486" s="409"/>
      <c r="BJ486" s="409"/>
      <c r="BK486" s="409"/>
      <c r="BL486" s="409"/>
      <c r="BM486" s="409"/>
      <c r="BN486" s="409"/>
      <c r="BO486" s="409"/>
      <c r="BP486" s="409"/>
      <c r="BQ486" s="409"/>
      <c r="BR486" s="409"/>
      <c r="BS486" s="409"/>
      <c r="BT486" s="409"/>
      <c r="BU486" s="409"/>
      <c r="BV486" s="409"/>
      <c r="BW486" s="409"/>
      <c r="BX486" s="409"/>
      <c r="BY486" s="409"/>
      <c r="BZ486" s="409"/>
      <c r="CA486" s="409"/>
      <c r="CB486" s="409"/>
      <c r="CC486" s="409"/>
      <c r="CD486" s="409"/>
      <c r="CE486" s="409"/>
      <c r="CF486" s="409"/>
      <c r="CG486" s="409"/>
      <c r="CH486" s="409"/>
      <c r="CI486" s="409"/>
      <c r="CJ486" s="409"/>
      <c r="CK486" s="409"/>
      <c r="CL486" s="409"/>
      <c r="CM486" s="409"/>
      <c r="CN486" s="409"/>
      <c r="CO486" s="409"/>
      <c r="CP486" s="409"/>
      <c r="CQ486" s="409"/>
      <c r="CR486" s="409"/>
      <c r="CS486" s="409"/>
      <c r="CT486" s="409"/>
      <c r="CU486" s="409"/>
      <c r="CV486" s="409"/>
      <c r="CW486" s="409"/>
      <c r="CX486" s="409"/>
      <c r="CY486" s="409"/>
      <c r="CZ486" s="409"/>
      <c r="DA486" s="409"/>
      <c r="DB486" s="409"/>
      <c r="DC486" s="409"/>
      <c r="DD486" s="409"/>
      <c r="DE486" s="409"/>
      <c r="DF486" s="409"/>
      <c r="DG486" s="409"/>
      <c r="DH486" s="409"/>
      <c r="DI486" s="409"/>
      <c r="DJ486" s="409"/>
      <c r="DK486" s="409"/>
      <c r="DL486" s="409"/>
      <c r="DM486" s="409"/>
      <c r="DN486" s="409"/>
      <c r="DO486" s="409"/>
      <c r="DP486" s="409"/>
      <c r="DQ486" s="409"/>
      <c r="DR486" s="409"/>
      <c r="DS486" s="409"/>
      <c r="DT486" s="409"/>
      <c r="DU486" s="409"/>
      <c r="DV486" s="409"/>
      <c r="DW486" s="409"/>
      <c r="DX486" s="409"/>
      <c r="DY486" s="409"/>
      <c r="DZ486" s="409"/>
      <c r="EA486" s="409"/>
      <c r="EB486" s="409"/>
      <c r="EC486" s="409"/>
      <c r="ED486" s="409"/>
      <c r="EE486" s="409"/>
      <c r="EF486" s="409"/>
      <c r="EG486" s="409"/>
      <c r="EH486" s="409"/>
      <c r="EI486" s="409"/>
      <c r="EJ486" s="409"/>
      <c r="EK486" s="409"/>
      <c r="EL486" s="409"/>
      <c r="EM486" s="409"/>
      <c r="EN486" s="409"/>
      <c r="EO486" s="409"/>
      <c r="EP486" s="409"/>
      <c r="EQ486" s="409"/>
      <c r="ER486" s="409"/>
      <c r="ES486" s="409"/>
      <c r="ET486" s="409"/>
      <c r="EU486" s="409"/>
      <c r="EV486" s="409"/>
      <c r="EW486" s="409"/>
      <c r="EX486" s="409"/>
      <c r="EY486" s="409"/>
      <c r="EZ486" s="409"/>
      <c r="FA486" s="409"/>
      <c r="FB486" s="409"/>
      <c r="FC486" s="409"/>
      <c r="FD486" s="409"/>
      <c r="FE486" s="409"/>
      <c r="FF486" s="409"/>
      <c r="FG486" s="409"/>
      <c r="FH486" s="409"/>
      <c r="FI486" s="409"/>
      <c r="FJ486" s="409"/>
      <c r="FK486" s="409"/>
      <c r="FL486" s="409"/>
      <c r="FM486" s="409"/>
      <c r="FN486" s="409"/>
      <c r="FO486" s="409"/>
      <c r="FP486" s="409"/>
      <c r="FQ486" s="409"/>
      <c r="FR486" s="409"/>
      <c r="FS486" s="409"/>
      <c r="FT486" s="409"/>
      <c r="FU486" s="409"/>
      <c r="FV486" s="409"/>
      <c r="FW486" s="409"/>
      <c r="FX486" s="409"/>
      <c r="FY486" s="409"/>
      <c r="FZ486" s="409"/>
      <c r="GA486" s="409"/>
      <c r="GB486" s="409"/>
      <c r="GC486" s="409"/>
      <c r="GD486" s="409"/>
      <c r="GE486" s="409"/>
      <c r="GF486" s="409"/>
      <c r="GG486" s="409"/>
      <c r="GH486" s="409"/>
      <c r="GI486" s="409"/>
      <c r="GJ486" s="409"/>
      <c r="GK486" s="409"/>
      <c r="GL486" s="409"/>
      <c r="GM486" s="409"/>
      <c r="GN486" s="409"/>
      <c r="GO486" s="409"/>
      <c r="GP486" s="409"/>
      <c r="GQ486" s="409"/>
      <c r="GR486" s="409"/>
      <c r="GS486" s="409"/>
      <c r="GT486" s="409"/>
      <c r="GU486" s="409"/>
      <c r="GV486" s="409"/>
      <c r="GW486" s="409"/>
      <c r="GX486" s="409"/>
      <c r="GY486" s="409"/>
      <c r="GZ486" s="409"/>
      <c r="HA486" s="409"/>
      <c r="HB486" s="409"/>
      <c r="HC486" s="409"/>
      <c r="HD486" s="409"/>
      <c r="HE486" s="409"/>
      <c r="HF486" s="409"/>
      <c r="HG486" s="409"/>
      <c r="HH486" s="409"/>
      <c r="HI486" s="409"/>
      <c r="HJ486" s="409"/>
      <c r="HK486" s="409"/>
      <c r="HL486" s="409"/>
      <c r="HM486" s="409"/>
      <c r="HN486" s="409"/>
      <c r="HO486" s="409"/>
      <c r="HP486" s="409"/>
      <c r="HQ486" s="409"/>
      <c r="HR486" s="409"/>
      <c r="HS486" s="409"/>
      <c r="HT486" s="409"/>
      <c r="HU486" s="409"/>
      <c r="HV486" s="409"/>
      <c r="HW486" s="409"/>
      <c r="HX486" s="409"/>
      <c r="HY486" s="409"/>
      <c r="HZ486" s="409"/>
      <c r="IA486" s="409"/>
      <c r="IB486" s="409"/>
      <c r="IC486" s="409"/>
      <c r="ID486" s="409"/>
      <c r="IE486" s="409"/>
      <c r="IF486" s="409"/>
      <c r="IG486" s="409"/>
      <c r="IH486" s="409"/>
      <c r="II486" s="409"/>
      <c r="IJ486" s="409"/>
      <c r="IK486" s="409"/>
      <c r="IL486" s="409"/>
      <c r="IM486" s="409"/>
      <c r="IN486" s="409"/>
      <c r="IO486" s="409"/>
      <c r="IP486" s="409"/>
      <c r="IQ486" s="409"/>
      <c r="IR486" s="409"/>
      <c r="IS486" s="409"/>
      <c r="IT486" s="409"/>
      <c r="IU486" s="409"/>
      <c r="IV486" s="409"/>
    </row>
    <row r="487" spans="1:256" s="404" customFormat="1" ht="30">
      <c r="A487" s="65">
        <v>478</v>
      </c>
      <c r="B487" s="301" t="s">
        <v>1592</v>
      </c>
      <c r="C487" s="509" t="s">
        <v>1584</v>
      </c>
      <c r="D487" s="301" t="s">
        <v>6341</v>
      </c>
      <c r="E487" s="301" t="s">
        <v>6342</v>
      </c>
      <c r="F487" s="301" t="s">
        <v>375</v>
      </c>
      <c r="G487" s="301" t="s">
        <v>6343</v>
      </c>
      <c r="H487" s="301" t="s">
        <v>6344</v>
      </c>
      <c r="I487" s="301" t="s">
        <v>1595</v>
      </c>
      <c r="J487" s="338"/>
      <c r="K487" s="338"/>
      <c r="L487" s="338"/>
      <c r="M487" s="405"/>
      <c r="N487" s="409"/>
      <c r="O487" s="409"/>
      <c r="P487" s="409"/>
      <c r="Q487" s="409"/>
      <c r="R487" s="409"/>
      <c r="S487" s="409"/>
      <c r="T487" s="409"/>
      <c r="U487" s="409"/>
      <c r="V487" s="409"/>
      <c r="W487" s="409"/>
      <c r="X487" s="409"/>
      <c r="Y487" s="409"/>
      <c r="Z487" s="409"/>
      <c r="AA487" s="409"/>
      <c r="AB487" s="409"/>
      <c r="AC487" s="409"/>
      <c r="AD487" s="409"/>
      <c r="AE487" s="409"/>
      <c r="AF487" s="409"/>
      <c r="AG487" s="409"/>
      <c r="AH487" s="409"/>
      <c r="AI487" s="409"/>
      <c r="AJ487" s="409"/>
      <c r="AK487" s="409"/>
      <c r="AL487" s="409"/>
      <c r="AM487" s="409"/>
      <c r="AN487" s="409"/>
      <c r="AO487" s="409"/>
      <c r="AP487" s="409"/>
      <c r="AQ487" s="409"/>
      <c r="AR487" s="409"/>
      <c r="AS487" s="409"/>
      <c r="AT487" s="409"/>
      <c r="AU487" s="409"/>
      <c r="AV487" s="409"/>
      <c r="AW487" s="409"/>
      <c r="AX487" s="409"/>
      <c r="AY487" s="409"/>
      <c r="AZ487" s="409"/>
      <c r="BA487" s="409"/>
      <c r="BB487" s="409"/>
      <c r="BC487" s="409"/>
      <c r="BD487" s="409"/>
      <c r="BE487" s="409"/>
      <c r="BF487" s="409"/>
      <c r="BG487" s="409"/>
      <c r="BH487" s="409"/>
      <c r="BI487" s="409"/>
      <c r="BJ487" s="409"/>
      <c r="BK487" s="409"/>
      <c r="BL487" s="409"/>
      <c r="BM487" s="409"/>
      <c r="BN487" s="409"/>
      <c r="BO487" s="409"/>
      <c r="BP487" s="409"/>
      <c r="BQ487" s="409"/>
      <c r="BR487" s="409"/>
      <c r="BS487" s="409"/>
      <c r="BT487" s="409"/>
      <c r="BU487" s="409"/>
      <c r="BV487" s="409"/>
      <c r="BW487" s="409"/>
      <c r="BX487" s="409"/>
      <c r="BY487" s="409"/>
      <c r="BZ487" s="409"/>
      <c r="CA487" s="409"/>
      <c r="CB487" s="409"/>
      <c r="CC487" s="409"/>
      <c r="CD487" s="409"/>
      <c r="CE487" s="409"/>
      <c r="CF487" s="409"/>
      <c r="CG487" s="409"/>
      <c r="CH487" s="409"/>
      <c r="CI487" s="409"/>
      <c r="CJ487" s="409"/>
      <c r="CK487" s="409"/>
      <c r="CL487" s="409"/>
      <c r="CM487" s="409"/>
      <c r="CN487" s="409"/>
      <c r="CO487" s="409"/>
      <c r="CP487" s="409"/>
      <c r="CQ487" s="409"/>
      <c r="CR487" s="409"/>
      <c r="CS487" s="409"/>
      <c r="CT487" s="409"/>
      <c r="CU487" s="409"/>
      <c r="CV487" s="409"/>
      <c r="CW487" s="409"/>
      <c r="CX487" s="409"/>
      <c r="CY487" s="409"/>
      <c r="CZ487" s="409"/>
      <c r="DA487" s="409"/>
      <c r="DB487" s="409"/>
      <c r="DC487" s="409"/>
      <c r="DD487" s="409"/>
      <c r="DE487" s="409"/>
      <c r="DF487" s="409"/>
      <c r="DG487" s="409"/>
      <c r="DH487" s="409"/>
      <c r="DI487" s="409"/>
      <c r="DJ487" s="409"/>
      <c r="DK487" s="409"/>
      <c r="DL487" s="409"/>
      <c r="DM487" s="409"/>
      <c r="DN487" s="409"/>
      <c r="DO487" s="409"/>
      <c r="DP487" s="409"/>
      <c r="DQ487" s="409"/>
      <c r="DR487" s="409"/>
      <c r="DS487" s="409"/>
      <c r="DT487" s="409"/>
      <c r="DU487" s="409"/>
      <c r="DV487" s="409"/>
      <c r="DW487" s="409"/>
      <c r="DX487" s="409"/>
      <c r="DY487" s="409"/>
      <c r="DZ487" s="409"/>
      <c r="EA487" s="409"/>
      <c r="EB487" s="409"/>
      <c r="EC487" s="409"/>
      <c r="ED487" s="409"/>
      <c r="EE487" s="409"/>
      <c r="EF487" s="409"/>
      <c r="EG487" s="409"/>
      <c r="EH487" s="409"/>
      <c r="EI487" s="409"/>
      <c r="EJ487" s="409"/>
      <c r="EK487" s="409"/>
      <c r="EL487" s="409"/>
      <c r="EM487" s="409"/>
      <c r="EN487" s="409"/>
      <c r="EO487" s="409"/>
      <c r="EP487" s="409"/>
      <c r="EQ487" s="409"/>
      <c r="ER487" s="409"/>
      <c r="ES487" s="409"/>
      <c r="ET487" s="409"/>
      <c r="EU487" s="409"/>
      <c r="EV487" s="409"/>
      <c r="EW487" s="409"/>
      <c r="EX487" s="409"/>
      <c r="EY487" s="409"/>
      <c r="EZ487" s="409"/>
      <c r="FA487" s="409"/>
      <c r="FB487" s="409"/>
      <c r="FC487" s="409"/>
      <c r="FD487" s="409"/>
      <c r="FE487" s="409"/>
      <c r="FF487" s="409"/>
      <c r="FG487" s="409"/>
      <c r="FH487" s="409"/>
      <c r="FI487" s="409"/>
      <c r="FJ487" s="409"/>
      <c r="FK487" s="409"/>
      <c r="FL487" s="409"/>
      <c r="FM487" s="409"/>
      <c r="FN487" s="409"/>
      <c r="FO487" s="409"/>
      <c r="FP487" s="409"/>
      <c r="FQ487" s="409"/>
      <c r="FR487" s="409"/>
      <c r="FS487" s="409"/>
      <c r="FT487" s="409"/>
      <c r="FU487" s="409"/>
      <c r="FV487" s="409"/>
      <c r="FW487" s="409"/>
      <c r="FX487" s="409"/>
      <c r="FY487" s="409"/>
      <c r="FZ487" s="409"/>
      <c r="GA487" s="409"/>
      <c r="GB487" s="409"/>
      <c r="GC487" s="409"/>
      <c r="GD487" s="409"/>
      <c r="GE487" s="409"/>
      <c r="GF487" s="409"/>
      <c r="GG487" s="409"/>
      <c r="GH487" s="409"/>
      <c r="GI487" s="409"/>
      <c r="GJ487" s="409"/>
      <c r="GK487" s="409"/>
      <c r="GL487" s="409"/>
      <c r="GM487" s="409"/>
      <c r="GN487" s="409"/>
      <c r="GO487" s="409"/>
      <c r="GP487" s="409"/>
      <c r="GQ487" s="409"/>
      <c r="GR487" s="409"/>
      <c r="GS487" s="409"/>
      <c r="GT487" s="409"/>
      <c r="GU487" s="409"/>
      <c r="GV487" s="409"/>
      <c r="GW487" s="409"/>
      <c r="GX487" s="409"/>
      <c r="GY487" s="409"/>
      <c r="GZ487" s="409"/>
      <c r="HA487" s="409"/>
      <c r="HB487" s="409"/>
      <c r="HC487" s="409"/>
      <c r="HD487" s="409"/>
      <c r="HE487" s="409"/>
      <c r="HF487" s="409"/>
      <c r="HG487" s="409"/>
      <c r="HH487" s="409"/>
      <c r="HI487" s="409"/>
      <c r="HJ487" s="409"/>
      <c r="HK487" s="409"/>
      <c r="HL487" s="409"/>
      <c r="HM487" s="409"/>
      <c r="HN487" s="409"/>
      <c r="HO487" s="409"/>
      <c r="HP487" s="409"/>
      <c r="HQ487" s="409"/>
      <c r="HR487" s="409"/>
      <c r="HS487" s="409"/>
      <c r="HT487" s="409"/>
      <c r="HU487" s="409"/>
      <c r="HV487" s="409"/>
      <c r="HW487" s="409"/>
      <c r="HX487" s="409"/>
      <c r="HY487" s="409"/>
      <c r="HZ487" s="409"/>
      <c r="IA487" s="409"/>
      <c r="IB487" s="409"/>
      <c r="IC487" s="409"/>
      <c r="ID487" s="409"/>
      <c r="IE487" s="409"/>
      <c r="IF487" s="409"/>
      <c r="IG487" s="409"/>
      <c r="IH487" s="409"/>
      <c r="II487" s="409"/>
      <c r="IJ487" s="409"/>
      <c r="IK487" s="409"/>
      <c r="IL487" s="409"/>
      <c r="IM487" s="409"/>
      <c r="IN487" s="409"/>
      <c r="IO487" s="409"/>
      <c r="IP487" s="409"/>
      <c r="IQ487" s="409"/>
      <c r="IR487" s="409"/>
      <c r="IS487" s="409"/>
      <c r="IT487" s="409"/>
      <c r="IU487" s="409"/>
      <c r="IV487" s="409"/>
    </row>
    <row r="488" spans="1:256" s="404" customFormat="1" ht="30">
      <c r="A488" s="67">
        <v>479</v>
      </c>
      <c r="B488" s="301" t="s">
        <v>1592</v>
      </c>
      <c r="C488" s="509" t="s">
        <v>1584</v>
      </c>
      <c r="D488" s="301" t="s">
        <v>1594</v>
      </c>
      <c r="E488" s="301" t="s">
        <v>6345</v>
      </c>
      <c r="F488" s="301" t="s">
        <v>519</v>
      </c>
      <c r="G488" s="301" t="s">
        <v>6346</v>
      </c>
      <c r="H488" s="301" t="s">
        <v>6347</v>
      </c>
      <c r="I488" s="301" t="s">
        <v>311</v>
      </c>
      <c r="J488" s="338"/>
      <c r="K488" s="338"/>
      <c r="L488" s="338"/>
      <c r="M488" s="405"/>
      <c r="N488" s="409"/>
      <c r="O488" s="409"/>
      <c r="P488" s="409"/>
      <c r="Q488" s="409"/>
      <c r="R488" s="409"/>
      <c r="S488" s="409"/>
      <c r="T488" s="409"/>
      <c r="U488" s="409"/>
      <c r="V488" s="409"/>
      <c r="W488" s="409"/>
      <c r="X488" s="409"/>
      <c r="Y488" s="409"/>
      <c r="Z488" s="409"/>
      <c r="AA488" s="409"/>
      <c r="AB488" s="409"/>
      <c r="AC488" s="409"/>
      <c r="AD488" s="409"/>
      <c r="AE488" s="409"/>
      <c r="AF488" s="409"/>
      <c r="AG488" s="409"/>
      <c r="AH488" s="409"/>
      <c r="AI488" s="409"/>
      <c r="AJ488" s="409"/>
      <c r="AK488" s="409"/>
      <c r="AL488" s="409"/>
      <c r="AM488" s="409"/>
      <c r="AN488" s="409"/>
      <c r="AO488" s="409"/>
      <c r="AP488" s="409"/>
      <c r="AQ488" s="409"/>
      <c r="AR488" s="409"/>
      <c r="AS488" s="409"/>
      <c r="AT488" s="409"/>
      <c r="AU488" s="409"/>
      <c r="AV488" s="409"/>
      <c r="AW488" s="409"/>
      <c r="AX488" s="409"/>
      <c r="AY488" s="409"/>
      <c r="AZ488" s="409"/>
      <c r="BA488" s="409"/>
      <c r="BB488" s="409"/>
      <c r="BC488" s="409"/>
      <c r="BD488" s="409"/>
      <c r="BE488" s="409"/>
      <c r="BF488" s="409"/>
      <c r="BG488" s="409"/>
      <c r="BH488" s="409"/>
      <c r="BI488" s="409"/>
      <c r="BJ488" s="409"/>
      <c r="BK488" s="409"/>
      <c r="BL488" s="409"/>
      <c r="BM488" s="409"/>
      <c r="BN488" s="409"/>
      <c r="BO488" s="409"/>
      <c r="BP488" s="409"/>
      <c r="BQ488" s="409"/>
      <c r="BR488" s="409"/>
      <c r="BS488" s="409"/>
      <c r="BT488" s="409"/>
      <c r="BU488" s="409"/>
      <c r="BV488" s="409"/>
      <c r="BW488" s="409"/>
      <c r="BX488" s="409"/>
      <c r="BY488" s="409"/>
      <c r="BZ488" s="409"/>
      <c r="CA488" s="409"/>
      <c r="CB488" s="409"/>
      <c r="CC488" s="409"/>
      <c r="CD488" s="409"/>
      <c r="CE488" s="409"/>
      <c r="CF488" s="409"/>
      <c r="CG488" s="409"/>
      <c r="CH488" s="409"/>
      <c r="CI488" s="409"/>
      <c r="CJ488" s="409"/>
      <c r="CK488" s="409"/>
      <c r="CL488" s="409"/>
      <c r="CM488" s="409"/>
      <c r="CN488" s="409"/>
      <c r="CO488" s="409"/>
      <c r="CP488" s="409"/>
      <c r="CQ488" s="409"/>
      <c r="CR488" s="409"/>
      <c r="CS488" s="409"/>
      <c r="CT488" s="409"/>
      <c r="CU488" s="409"/>
      <c r="CV488" s="409"/>
      <c r="CW488" s="409"/>
      <c r="CX488" s="409"/>
      <c r="CY488" s="409"/>
      <c r="CZ488" s="409"/>
      <c r="DA488" s="409"/>
      <c r="DB488" s="409"/>
      <c r="DC488" s="409"/>
      <c r="DD488" s="409"/>
      <c r="DE488" s="409"/>
      <c r="DF488" s="409"/>
      <c r="DG488" s="409"/>
      <c r="DH488" s="409"/>
      <c r="DI488" s="409"/>
      <c r="DJ488" s="409"/>
      <c r="DK488" s="409"/>
      <c r="DL488" s="409"/>
      <c r="DM488" s="409"/>
      <c r="DN488" s="409"/>
      <c r="DO488" s="409"/>
      <c r="DP488" s="409"/>
      <c r="DQ488" s="409"/>
      <c r="DR488" s="409"/>
      <c r="DS488" s="409"/>
      <c r="DT488" s="409"/>
      <c r="DU488" s="409"/>
      <c r="DV488" s="409"/>
      <c r="DW488" s="409"/>
      <c r="DX488" s="409"/>
      <c r="DY488" s="409"/>
      <c r="DZ488" s="409"/>
      <c r="EA488" s="409"/>
      <c r="EB488" s="409"/>
      <c r="EC488" s="409"/>
      <c r="ED488" s="409"/>
      <c r="EE488" s="409"/>
      <c r="EF488" s="409"/>
      <c r="EG488" s="409"/>
      <c r="EH488" s="409"/>
      <c r="EI488" s="409"/>
      <c r="EJ488" s="409"/>
      <c r="EK488" s="409"/>
      <c r="EL488" s="409"/>
      <c r="EM488" s="409"/>
      <c r="EN488" s="409"/>
      <c r="EO488" s="409"/>
      <c r="EP488" s="409"/>
      <c r="EQ488" s="409"/>
      <c r="ER488" s="409"/>
      <c r="ES488" s="409"/>
      <c r="ET488" s="409"/>
      <c r="EU488" s="409"/>
      <c r="EV488" s="409"/>
      <c r="EW488" s="409"/>
      <c r="EX488" s="409"/>
      <c r="EY488" s="409"/>
      <c r="EZ488" s="409"/>
      <c r="FA488" s="409"/>
      <c r="FB488" s="409"/>
      <c r="FC488" s="409"/>
      <c r="FD488" s="409"/>
      <c r="FE488" s="409"/>
      <c r="FF488" s="409"/>
      <c r="FG488" s="409"/>
      <c r="FH488" s="409"/>
      <c r="FI488" s="409"/>
      <c r="FJ488" s="409"/>
      <c r="FK488" s="409"/>
      <c r="FL488" s="409"/>
      <c r="FM488" s="409"/>
      <c r="FN488" s="409"/>
      <c r="FO488" s="409"/>
      <c r="FP488" s="409"/>
      <c r="FQ488" s="409"/>
      <c r="FR488" s="409"/>
      <c r="FS488" s="409"/>
      <c r="FT488" s="409"/>
      <c r="FU488" s="409"/>
      <c r="FV488" s="409"/>
      <c r="FW488" s="409"/>
      <c r="FX488" s="409"/>
      <c r="FY488" s="409"/>
      <c r="FZ488" s="409"/>
      <c r="GA488" s="409"/>
      <c r="GB488" s="409"/>
      <c r="GC488" s="409"/>
      <c r="GD488" s="409"/>
      <c r="GE488" s="409"/>
      <c r="GF488" s="409"/>
      <c r="GG488" s="409"/>
      <c r="GH488" s="409"/>
      <c r="GI488" s="409"/>
      <c r="GJ488" s="409"/>
      <c r="GK488" s="409"/>
      <c r="GL488" s="409"/>
      <c r="GM488" s="409"/>
      <c r="GN488" s="409"/>
      <c r="GO488" s="409"/>
      <c r="GP488" s="409"/>
      <c r="GQ488" s="409"/>
      <c r="GR488" s="409"/>
      <c r="GS488" s="409"/>
      <c r="GT488" s="409"/>
      <c r="GU488" s="409"/>
      <c r="GV488" s="409"/>
      <c r="GW488" s="409"/>
      <c r="GX488" s="409"/>
      <c r="GY488" s="409"/>
      <c r="GZ488" s="409"/>
      <c r="HA488" s="409"/>
      <c r="HB488" s="409"/>
      <c r="HC488" s="409"/>
      <c r="HD488" s="409"/>
      <c r="HE488" s="409"/>
      <c r="HF488" s="409"/>
      <c r="HG488" s="409"/>
      <c r="HH488" s="409"/>
      <c r="HI488" s="409"/>
      <c r="HJ488" s="409"/>
      <c r="HK488" s="409"/>
      <c r="HL488" s="409"/>
      <c r="HM488" s="409"/>
      <c r="HN488" s="409"/>
      <c r="HO488" s="409"/>
      <c r="HP488" s="409"/>
      <c r="HQ488" s="409"/>
      <c r="HR488" s="409"/>
      <c r="HS488" s="409"/>
      <c r="HT488" s="409"/>
      <c r="HU488" s="409"/>
      <c r="HV488" s="409"/>
      <c r="HW488" s="409"/>
      <c r="HX488" s="409"/>
      <c r="HY488" s="409"/>
      <c r="HZ488" s="409"/>
      <c r="IA488" s="409"/>
      <c r="IB488" s="409"/>
      <c r="IC488" s="409"/>
      <c r="ID488" s="409"/>
      <c r="IE488" s="409"/>
      <c r="IF488" s="409"/>
      <c r="IG488" s="409"/>
      <c r="IH488" s="409"/>
      <c r="II488" s="409"/>
      <c r="IJ488" s="409"/>
      <c r="IK488" s="409"/>
      <c r="IL488" s="409"/>
      <c r="IM488" s="409"/>
      <c r="IN488" s="409"/>
      <c r="IO488" s="409"/>
      <c r="IP488" s="409"/>
      <c r="IQ488" s="409"/>
      <c r="IR488" s="409"/>
      <c r="IS488" s="409"/>
      <c r="IT488" s="409"/>
      <c r="IU488" s="409"/>
      <c r="IV488" s="409"/>
    </row>
    <row r="489" spans="1:256" s="404" customFormat="1" ht="30">
      <c r="A489" s="67">
        <v>480</v>
      </c>
      <c r="B489" s="301" t="s">
        <v>1592</v>
      </c>
      <c r="C489" s="509" t="s">
        <v>1584</v>
      </c>
      <c r="D489" s="301" t="s">
        <v>1593</v>
      </c>
      <c r="E489" s="301" t="s">
        <v>6348</v>
      </c>
      <c r="F489" s="301" t="s">
        <v>533</v>
      </c>
      <c r="G489" s="301" t="s">
        <v>6349</v>
      </c>
      <c r="H489" s="301" t="s">
        <v>6350</v>
      </c>
      <c r="I489" s="301" t="s">
        <v>311</v>
      </c>
      <c r="J489" s="301"/>
      <c r="K489" s="338"/>
      <c r="L489" s="338"/>
      <c r="M489" s="405"/>
      <c r="N489" s="409"/>
      <c r="O489" s="409"/>
      <c r="P489" s="409"/>
      <c r="Q489" s="409"/>
      <c r="R489" s="409"/>
      <c r="S489" s="409"/>
      <c r="T489" s="409"/>
      <c r="U489" s="409"/>
      <c r="V489" s="409"/>
      <c r="W489" s="409"/>
      <c r="X489" s="409"/>
      <c r="Y489" s="409"/>
      <c r="Z489" s="409"/>
      <c r="AA489" s="409"/>
      <c r="AB489" s="409"/>
      <c r="AC489" s="409"/>
      <c r="AD489" s="409"/>
      <c r="AE489" s="409"/>
      <c r="AF489" s="409"/>
      <c r="AG489" s="409"/>
      <c r="AH489" s="409"/>
      <c r="AI489" s="409"/>
      <c r="AJ489" s="409"/>
      <c r="AK489" s="409"/>
      <c r="AL489" s="409"/>
      <c r="AM489" s="409"/>
      <c r="AN489" s="409"/>
      <c r="AO489" s="409"/>
      <c r="AP489" s="409"/>
      <c r="AQ489" s="409"/>
      <c r="AR489" s="409"/>
      <c r="AS489" s="409"/>
      <c r="AT489" s="409"/>
      <c r="AU489" s="409"/>
      <c r="AV489" s="409"/>
      <c r="AW489" s="409"/>
      <c r="AX489" s="409"/>
      <c r="AY489" s="409"/>
      <c r="AZ489" s="409"/>
      <c r="BA489" s="409"/>
      <c r="BB489" s="409"/>
      <c r="BC489" s="409"/>
      <c r="BD489" s="409"/>
      <c r="BE489" s="409"/>
      <c r="BF489" s="409"/>
      <c r="BG489" s="409"/>
      <c r="BH489" s="409"/>
      <c r="BI489" s="409"/>
      <c r="BJ489" s="409"/>
      <c r="BK489" s="409"/>
      <c r="BL489" s="409"/>
      <c r="BM489" s="409"/>
      <c r="BN489" s="409"/>
      <c r="BO489" s="409"/>
      <c r="BP489" s="409"/>
      <c r="BQ489" s="409"/>
      <c r="BR489" s="409"/>
      <c r="BS489" s="409"/>
      <c r="BT489" s="409"/>
      <c r="BU489" s="409"/>
      <c r="BV489" s="409"/>
      <c r="BW489" s="409"/>
      <c r="BX489" s="409"/>
      <c r="BY489" s="409"/>
      <c r="BZ489" s="409"/>
      <c r="CA489" s="409"/>
      <c r="CB489" s="409"/>
      <c r="CC489" s="409"/>
      <c r="CD489" s="409"/>
      <c r="CE489" s="409"/>
      <c r="CF489" s="409"/>
      <c r="CG489" s="409"/>
      <c r="CH489" s="409"/>
      <c r="CI489" s="409"/>
      <c r="CJ489" s="409"/>
      <c r="CK489" s="409"/>
      <c r="CL489" s="409"/>
      <c r="CM489" s="409"/>
      <c r="CN489" s="409"/>
      <c r="CO489" s="409"/>
      <c r="CP489" s="409"/>
      <c r="CQ489" s="409"/>
      <c r="CR489" s="409"/>
      <c r="CS489" s="409"/>
      <c r="CT489" s="409"/>
      <c r="CU489" s="409"/>
      <c r="CV489" s="409"/>
      <c r="CW489" s="409"/>
      <c r="CX489" s="409"/>
      <c r="CY489" s="409"/>
      <c r="CZ489" s="409"/>
      <c r="DA489" s="409"/>
      <c r="DB489" s="409"/>
      <c r="DC489" s="409"/>
      <c r="DD489" s="409"/>
      <c r="DE489" s="409"/>
      <c r="DF489" s="409"/>
      <c r="DG489" s="409"/>
      <c r="DH489" s="409"/>
      <c r="DI489" s="409"/>
      <c r="DJ489" s="409"/>
      <c r="DK489" s="409"/>
      <c r="DL489" s="409"/>
      <c r="DM489" s="409"/>
      <c r="DN489" s="409"/>
      <c r="DO489" s="409"/>
      <c r="DP489" s="409"/>
      <c r="DQ489" s="409"/>
      <c r="DR489" s="409"/>
      <c r="DS489" s="409"/>
      <c r="DT489" s="409"/>
      <c r="DU489" s="409"/>
      <c r="DV489" s="409"/>
      <c r="DW489" s="409"/>
      <c r="DX489" s="409"/>
      <c r="DY489" s="409"/>
      <c r="DZ489" s="409"/>
      <c r="EA489" s="409"/>
      <c r="EB489" s="409"/>
      <c r="EC489" s="409"/>
      <c r="ED489" s="409"/>
      <c r="EE489" s="409"/>
      <c r="EF489" s="409"/>
      <c r="EG489" s="409"/>
      <c r="EH489" s="409"/>
      <c r="EI489" s="409"/>
      <c r="EJ489" s="409"/>
      <c r="EK489" s="409"/>
      <c r="EL489" s="409"/>
      <c r="EM489" s="409"/>
      <c r="EN489" s="409"/>
      <c r="EO489" s="409"/>
      <c r="EP489" s="409"/>
      <c r="EQ489" s="409"/>
      <c r="ER489" s="409"/>
      <c r="ES489" s="409"/>
      <c r="ET489" s="409"/>
      <c r="EU489" s="409"/>
      <c r="EV489" s="409"/>
      <c r="EW489" s="409"/>
      <c r="EX489" s="409"/>
      <c r="EY489" s="409"/>
      <c r="EZ489" s="409"/>
      <c r="FA489" s="409"/>
      <c r="FB489" s="409"/>
      <c r="FC489" s="409"/>
      <c r="FD489" s="409"/>
      <c r="FE489" s="409"/>
      <c r="FF489" s="409"/>
      <c r="FG489" s="409"/>
      <c r="FH489" s="409"/>
      <c r="FI489" s="409"/>
      <c r="FJ489" s="409"/>
      <c r="FK489" s="409"/>
      <c r="FL489" s="409"/>
      <c r="FM489" s="409"/>
      <c r="FN489" s="409"/>
      <c r="FO489" s="409"/>
      <c r="FP489" s="409"/>
      <c r="FQ489" s="409"/>
      <c r="FR489" s="409"/>
      <c r="FS489" s="409"/>
      <c r="FT489" s="409"/>
      <c r="FU489" s="409"/>
      <c r="FV489" s="409"/>
      <c r="FW489" s="409"/>
      <c r="FX489" s="409"/>
      <c r="FY489" s="409"/>
      <c r="FZ489" s="409"/>
      <c r="GA489" s="409"/>
      <c r="GB489" s="409"/>
      <c r="GC489" s="409"/>
      <c r="GD489" s="409"/>
      <c r="GE489" s="409"/>
      <c r="GF489" s="409"/>
      <c r="GG489" s="409"/>
      <c r="GH489" s="409"/>
      <c r="GI489" s="409"/>
      <c r="GJ489" s="409"/>
      <c r="GK489" s="409"/>
      <c r="GL489" s="409"/>
      <c r="GM489" s="409"/>
      <c r="GN489" s="409"/>
      <c r="GO489" s="409"/>
      <c r="GP489" s="409"/>
      <c r="GQ489" s="409"/>
      <c r="GR489" s="409"/>
      <c r="GS489" s="409"/>
      <c r="GT489" s="409"/>
      <c r="GU489" s="409"/>
      <c r="GV489" s="409"/>
      <c r="GW489" s="409"/>
      <c r="GX489" s="409"/>
      <c r="GY489" s="409"/>
      <c r="GZ489" s="409"/>
      <c r="HA489" s="409"/>
      <c r="HB489" s="409"/>
      <c r="HC489" s="409"/>
      <c r="HD489" s="409"/>
      <c r="HE489" s="409"/>
      <c r="HF489" s="409"/>
      <c r="HG489" s="409"/>
      <c r="HH489" s="409"/>
      <c r="HI489" s="409"/>
      <c r="HJ489" s="409"/>
      <c r="HK489" s="409"/>
      <c r="HL489" s="409"/>
      <c r="HM489" s="409"/>
      <c r="HN489" s="409"/>
      <c r="HO489" s="409"/>
      <c r="HP489" s="409"/>
      <c r="HQ489" s="409"/>
      <c r="HR489" s="409"/>
      <c r="HS489" s="409"/>
      <c r="HT489" s="409"/>
      <c r="HU489" s="409"/>
      <c r="HV489" s="409"/>
      <c r="HW489" s="409"/>
      <c r="HX489" s="409"/>
      <c r="HY489" s="409"/>
      <c r="HZ489" s="409"/>
      <c r="IA489" s="409"/>
      <c r="IB489" s="409"/>
      <c r="IC489" s="409"/>
      <c r="ID489" s="409"/>
      <c r="IE489" s="409"/>
      <c r="IF489" s="409"/>
      <c r="IG489" s="409"/>
      <c r="IH489" s="409"/>
      <c r="II489" s="409"/>
      <c r="IJ489" s="409"/>
      <c r="IK489" s="409"/>
      <c r="IL489" s="409"/>
      <c r="IM489" s="409"/>
      <c r="IN489" s="409"/>
      <c r="IO489" s="409"/>
      <c r="IP489" s="409"/>
      <c r="IQ489" s="409"/>
      <c r="IR489" s="409"/>
      <c r="IS489" s="409"/>
      <c r="IT489" s="409"/>
      <c r="IU489" s="409"/>
      <c r="IV489" s="409"/>
    </row>
    <row r="490" spans="1:256" s="404" customFormat="1" ht="30">
      <c r="A490" s="65">
        <v>481</v>
      </c>
      <c r="B490" s="301" t="s">
        <v>1592</v>
      </c>
      <c r="C490" s="509" t="s">
        <v>1584</v>
      </c>
      <c r="D490" s="301" t="s">
        <v>1593</v>
      </c>
      <c r="E490" s="301" t="s">
        <v>6351</v>
      </c>
      <c r="F490" s="301" t="s">
        <v>1582</v>
      </c>
      <c r="G490" s="301" t="s">
        <v>6352</v>
      </c>
      <c r="H490" s="301" t="s">
        <v>6353</v>
      </c>
      <c r="I490" s="301" t="s">
        <v>1588</v>
      </c>
      <c r="J490" s="338"/>
      <c r="K490" s="338"/>
      <c r="L490" s="338"/>
      <c r="M490" s="405"/>
      <c r="N490" s="409"/>
      <c r="O490" s="409"/>
      <c r="P490" s="409"/>
      <c r="Q490" s="409"/>
      <c r="R490" s="409"/>
      <c r="S490" s="409"/>
      <c r="T490" s="409"/>
      <c r="U490" s="409"/>
      <c r="V490" s="409"/>
      <c r="W490" s="409"/>
      <c r="X490" s="409"/>
      <c r="Y490" s="409"/>
      <c r="Z490" s="409"/>
      <c r="AA490" s="409"/>
      <c r="AB490" s="409"/>
      <c r="AC490" s="409"/>
      <c r="AD490" s="409"/>
      <c r="AE490" s="409"/>
      <c r="AF490" s="409"/>
      <c r="AG490" s="409"/>
      <c r="AH490" s="409"/>
      <c r="AI490" s="409"/>
      <c r="AJ490" s="409"/>
      <c r="AK490" s="409"/>
      <c r="AL490" s="409"/>
      <c r="AM490" s="409"/>
      <c r="AN490" s="409"/>
      <c r="AO490" s="409"/>
      <c r="AP490" s="409"/>
      <c r="AQ490" s="409"/>
      <c r="AR490" s="409"/>
      <c r="AS490" s="409"/>
      <c r="AT490" s="409"/>
      <c r="AU490" s="409"/>
      <c r="AV490" s="409"/>
      <c r="AW490" s="409"/>
      <c r="AX490" s="409"/>
      <c r="AY490" s="409"/>
      <c r="AZ490" s="409"/>
      <c r="BA490" s="409"/>
      <c r="BB490" s="409"/>
      <c r="BC490" s="409"/>
      <c r="BD490" s="409"/>
      <c r="BE490" s="409"/>
      <c r="BF490" s="409"/>
      <c r="BG490" s="409"/>
      <c r="BH490" s="409"/>
      <c r="BI490" s="409"/>
      <c r="BJ490" s="409"/>
      <c r="BK490" s="409"/>
      <c r="BL490" s="409"/>
      <c r="BM490" s="409"/>
      <c r="BN490" s="409"/>
      <c r="BO490" s="409"/>
      <c r="BP490" s="409"/>
      <c r="BQ490" s="409"/>
      <c r="BR490" s="409"/>
      <c r="BS490" s="409"/>
      <c r="BT490" s="409"/>
      <c r="BU490" s="409"/>
      <c r="BV490" s="409"/>
      <c r="BW490" s="409"/>
      <c r="BX490" s="409"/>
      <c r="BY490" s="409"/>
      <c r="BZ490" s="409"/>
      <c r="CA490" s="409"/>
      <c r="CB490" s="409"/>
      <c r="CC490" s="409"/>
      <c r="CD490" s="409"/>
      <c r="CE490" s="409"/>
      <c r="CF490" s="409"/>
      <c r="CG490" s="409"/>
      <c r="CH490" s="409"/>
      <c r="CI490" s="409"/>
      <c r="CJ490" s="409"/>
      <c r="CK490" s="409"/>
      <c r="CL490" s="409"/>
      <c r="CM490" s="409"/>
      <c r="CN490" s="409"/>
      <c r="CO490" s="409"/>
      <c r="CP490" s="409"/>
      <c r="CQ490" s="409"/>
      <c r="CR490" s="409"/>
      <c r="CS490" s="409"/>
      <c r="CT490" s="409"/>
      <c r="CU490" s="409"/>
      <c r="CV490" s="409"/>
      <c r="CW490" s="409"/>
      <c r="CX490" s="409"/>
      <c r="CY490" s="409"/>
      <c r="CZ490" s="409"/>
      <c r="DA490" s="409"/>
      <c r="DB490" s="409"/>
      <c r="DC490" s="409"/>
      <c r="DD490" s="409"/>
      <c r="DE490" s="409"/>
      <c r="DF490" s="409"/>
      <c r="DG490" s="409"/>
      <c r="DH490" s="409"/>
      <c r="DI490" s="409"/>
      <c r="DJ490" s="409"/>
      <c r="DK490" s="409"/>
      <c r="DL490" s="409"/>
      <c r="DM490" s="409"/>
      <c r="DN490" s="409"/>
      <c r="DO490" s="409"/>
      <c r="DP490" s="409"/>
      <c r="DQ490" s="409"/>
      <c r="DR490" s="409"/>
      <c r="DS490" s="409"/>
      <c r="DT490" s="409"/>
      <c r="DU490" s="409"/>
      <c r="DV490" s="409"/>
      <c r="DW490" s="409"/>
      <c r="DX490" s="409"/>
      <c r="DY490" s="409"/>
      <c r="DZ490" s="409"/>
      <c r="EA490" s="409"/>
      <c r="EB490" s="409"/>
      <c r="EC490" s="409"/>
      <c r="ED490" s="409"/>
      <c r="EE490" s="409"/>
      <c r="EF490" s="409"/>
      <c r="EG490" s="409"/>
      <c r="EH490" s="409"/>
      <c r="EI490" s="409"/>
      <c r="EJ490" s="409"/>
      <c r="EK490" s="409"/>
      <c r="EL490" s="409"/>
      <c r="EM490" s="409"/>
      <c r="EN490" s="409"/>
      <c r="EO490" s="409"/>
      <c r="EP490" s="409"/>
      <c r="EQ490" s="409"/>
      <c r="ER490" s="409"/>
      <c r="ES490" s="409"/>
      <c r="ET490" s="409"/>
      <c r="EU490" s="409"/>
      <c r="EV490" s="409"/>
      <c r="EW490" s="409"/>
      <c r="EX490" s="409"/>
      <c r="EY490" s="409"/>
      <c r="EZ490" s="409"/>
      <c r="FA490" s="409"/>
      <c r="FB490" s="409"/>
      <c r="FC490" s="409"/>
      <c r="FD490" s="409"/>
      <c r="FE490" s="409"/>
      <c r="FF490" s="409"/>
      <c r="FG490" s="409"/>
      <c r="FH490" s="409"/>
      <c r="FI490" s="409"/>
      <c r="FJ490" s="409"/>
      <c r="FK490" s="409"/>
      <c r="FL490" s="409"/>
      <c r="FM490" s="409"/>
      <c r="FN490" s="409"/>
      <c r="FO490" s="409"/>
      <c r="FP490" s="409"/>
      <c r="FQ490" s="409"/>
      <c r="FR490" s="409"/>
      <c r="FS490" s="409"/>
      <c r="FT490" s="409"/>
      <c r="FU490" s="409"/>
      <c r="FV490" s="409"/>
      <c r="FW490" s="409"/>
      <c r="FX490" s="409"/>
      <c r="FY490" s="409"/>
      <c r="FZ490" s="409"/>
      <c r="GA490" s="409"/>
      <c r="GB490" s="409"/>
      <c r="GC490" s="409"/>
      <c r="GD490" s="409"/>
      <c r="GE490" s="409"/>
      <c r="GF490" s="409"/>
      <c r="GG490" s="409"/>
      <c r="GH490" s="409"/>
      <c r="GI490" s="409"/>
      <c r="GJ490" s="409"/>
      <c r="GK490" s="409"/>
      <c r="GL490" s="409"/>
      <c r="GM490" s="409"/>
      <c r="GN490" s="409"/>
      <c r="GO490" s="409"/>
      <c r="GP490" s="409"/>
      <c r="GQ490" s="409"/>
      <c r="GR490" s="409"/>
      <c r="GS490" s="409"/>
      <c r="GT490" s="409"/>
      <c r="GU490" s="409"/>
      <c r="GV490" s="409"/>
      <c r="GW490" s="409"/>
      <c r="GX490" s="409"/>
      <c r="GY490" s="409"/>
      <c r="GZ490" s="409"/>
      <c r="HA490" s="409"/>
      <c r="HB490" s="409"/>
      <c r="HC490" s="409"/>
      <c r="HD490" s="409"/>
      <c r="HE490" s="409"/>
      <c r="HF490" s="409"/>
      <c r="HG490" s="409"/>
      <c r="HH490" s="409"/>
      <c r="HI490" s="409"/>
      <c r="HJ490" s="409"/>
      <c r="HK490" s="409"/>
      <c r="HL490" s="409"/>
      <c r="HM490" s="409"/>
      <c r="HN490" s="409"/>
      <c r="HO490" s="409"/>
      <c r="HP490" s="409"/>
      <c r="HQ490" s="409"/>
      <c r="HR490" s="409"/>
      <c r="HS490" s="409"/>
      <c r="HT490" s="409"/>
      <c r="HU490" s="409"/>
      <c r="HV490" s="409"/>
      <c r="HW490" s="409"/>
      <c r="HX490" s="409"/>
      <c r="HY490" s="409"/>
      <c r="HZ490" s="409"/>
      <c r="IA490" s="409"/>
      <c r="IB490" s="409"/>
      <c r="IC490" s="409"/>
      <c r="ID490" s="409"/>
      <c r="IE490" s="409"/>
      <c r="IF490" s="409"/>
      <c r="IG490" s="409"/>
      <c r="IH490" s="409"/>
      <c r="II490" s="409"/>
      <c r="IJ490" s="409"/>
      <c r="IK490" s="409"/>
      <c r="IL490" s="409"/>
      <c r="IM490" s="409"/>
      <c r="IN490" s="409"/>
      <c r="IO490" s="409"/>
      <c r="IP490" s="409"/>
      <c r="IQ490" s="409"/>
      <c r="IR490" s="409"/>
      <c r="IS490" s="409"/>
      <c r="IT490" s="409"/>
      <c r="IU490" s="409"/>
      <c r="IV490" s="409"/>
    </row>
    <row r="491" spans="1:256" s="404" customFormat="1" ht="30">
      <c r="A491" s="67">
        <v>482</v>
      </c>
      <c r="B491" s="301" t="s">
        <v>6354</v>
      </c>
      <c r="C491" s="509" t="s">
        <v>1584</v>
      </c>
      <c r="D491" s="301" t="s">
        <v>6355</v>
      </c>
      <c r="E491" s="301" t="s">
        <v>6351</v>
      </c>
      <c r="F491" s="301" t="s">
        <v>1582</v>
      </c>
      <c r="G491" s="301" t="s">
        <v>6352</v>
      </c>
      <c r="H491" s="301" t="s">
        <v>6353</v>
      </c>
      <c r="I491" s="301" t="s">
        <v>1588</v>
      </c>
      <c r="J491" s="301"/>
      <c r="K491" s="301"/>
      <c r="L491" s="338"/>
      <c r="M491" s="405"/>
      <c r="N491" s="409"/>
      <c r="O491" s="409"/>
      <c r="P491" s="409"/>
      <c r="Q491" s="409"/>
      <c r="R491" s="409"/>
      <c r="S491" s="409"/>
      <c r="T491" s="409"/>
      <c r="U491" s="409"/>
      <c r="V491" s="409"/>
      <c r="W491" s="409"/>
      <c r="X491" s="409"/>
      <c r="Y491" s="409"/>
      <c r="Z491" s="409"/>
      <c r="AA491" s="409"/>
      <c r="AB491" s="409"/>
      <c r="AC491" s="409"/>
      <c r="AD491" s="409"/>
      <c r="AE491" s="409"/>
      <c r="AF491" s="409"/>
      <c r="AG491" s="409"/>
      <c r="AH491" s="409"/>
      <c r="AI491" s="409"/>
      <c r="AJ491" s="409"/>
      <c r="AK491" s="409"/>
      <c r="AL491" s="409"/>
      <c r="AM491" s="409"/>
      <c r="AN491" s="409"/>
      <c r="AO491" s="409"/>
      <c r="AP491" s="409"/>
      <c r="AQ491" s="409"/>
      <c r="AR491" s="409"/>
      <c r="AS491" s="409"/>
      <c r="AT491" s="409"/>
      <c r="AU491" s="409"/>
      <c r="AV491" s="409"/>
      <c r="AW491" s="409"/>
      <c r="AX491" s="409"/>
      <c r="AY491" s="409"/>
      <c r="AZ491" s="409"/>
      <c r="BA491" s="409"/>
      <c r="BB491" s="409"/>
      <c r="BC491" s="409"/>
      <c r="BD491" s="409"/>
      <c r="BE491" s="409"/>
      <c r="BF491" s="409"/>
      <c r="BG491" s="409"/>
      <c r="BH491" s="409"/>
      <c r="BI491" s="409"/>
      <c r="BJ491" s="409"/>
      <c r="BK491" s="409"/>
      <c r="BL491" s="409"/>
      <c r="BM491" s="409"/>
      <c r="BN491" s="409"/>
      <c r="BO491" s="409"/>
      <c r="BP491" s="409"/>
      <c r="BQ491" s="409"/>
      <c r="BR491" s="409"/>
      <c r="BS491" s="409"/>
      <c r="BT491" s="409"/>
      <c r="BU491" s="409"/>
      <c r="BV491" s="409"/>
      <c r="BW491" s="409"/>
      <c r="BX491" s="409"/>
      <c r="BY491" s="409"/>
      <c r="BZ491" s="409"/>
      <c r="CA491" s="409"/>
      <c r="CB491" s="409"/>
      <c r="CC491" s="409"/>
      <c r="CD491" s="409"/>
      <c r="CE491" s="409"/>
      <c r="CF491" s="409"/>
      <c r="CG491" s="409"/>
      <c r="CH491" s="409"/>
      <c r="CI491" s="409"/>
      <c r="CJ491" s="409"/>
      <c r="CK491" s="409"/>
      <c r="CL491" s="409"/>
      <c r="CM491" s="409"/>
      <c r="CN491" s="409"/>
      <c r="CO491" s="409"/>
      <c r="CP491" s="409"/>
      <c r="CQ491" s="409"/>
      <c r="CR491" s="409"/>
      <c r="CS491" s="409"/>
      <c r="CT491" s="409"/>
      <c r="CU491" s="409"/>
      <c r="CV491" s="409"/>
      <c r="CW491" s="409"/>
      <c r="CX491" s="409"/>
      <c r="CY491" s="409"/>
      <c r="CZ491" s="409"/>
      <c r="DA491" s="409"/>
      <c r="DB491" s="409"/>
      <c r="DC491" s="409"/>
      <c r="DD491" s="409"/>
      <c r="DE491" s="409"/>
      <c r="DF491" s="409"/>
      <c r="DG491" s="409"/>
      <c r="DH491" s="409"/>
      <c r="DI491" s="409"/>
      <c r="DJ491" s="409"/>
      <c r="DK491" s="409"/>
      <c r="DL491" s="409"/>
      <c r="DM491" s="409"/>
      <c r="DN491" s="409"/>
      <c r="DO491" s="409"/>
      <c r="DP491" s="409"/>
      <c r="DQ491" s="409"/>
      <c r="DR491" s="409"/>
      <c r="DS491" s="409"/>
      <c r="DT491" s="409"/>
      <c r="DU491" s="409"/>
      <c r="DV491" s="409"/>
      <c r="DW491" s="409"/>
      <c r="DX491" s="409"/>
      <c r="DY491" s="409"/>
      <c r="DZ491" s="409"/>
      <c r="EA491" s="409"/>
      <c r="EB491" s="409"/>
      <c r="EC491" s="409"/>
      <c r="ED491" s="409"/>
      <c r="EE491" s="409"/>
      <c r="EF491" s="409"/>
      <c r="EG491" s="409"/>
      <c r="EH491" s="409"/>
      <c r="EI491" s="409"/>
      <c r="EJ491" s="409"/>
      <c r="EK491" s="409"/>
      <c r="EL491" s="409"/>
      <c r="EM491" s="409"/>
      <c r="EN491" s="409"/>
      <c r="EO491" s="409"/>
      <c r="EP491" s="409"/>
      <c r="EQ491" s="409"/>
      <c r="ER491" s="409"/>
      <c r="ES491" s="409"/>
      <c r="ET491" s="409"/>
      <c r="EU491" s="409"/>
      <c r="EV491" s="409"/>
      <c r="EW491" s="409"/>
      <c r="EX491" s="409"/>
      <c r="EY491" s="409"/>
      <c r="EZ491" s="409"/>
      <c r="FA491" s="409"/>
      <c r="FB491" s="409"/>
      <c r="FC491" s="409"/>
      <c r="FD491" s="409"/>
      <c r="FE491" s="409"/>
      <c r="FF491" s="409"/>
      <c r="FG491" s="409"/>
      <c r="FH491" s="409"/>
      <c r="FI491" s="409"/>
      <c r="FJ491" s="409"/>
      <c r="FK491" s="409"/>
      <c r="FL491" s="409"/>
      <c r="FM491" s="409"/>
      <c r="FN491" s="409"/>
      <c r="FO491" s="409"/>
      <c r="FP491" s="409"/>
      <c r="FQ491" s="409"/>
      <c r="FR491" s="409"/>
      <c r="FS491" s="409"/>
      <c r="FT491" s="409"/>
      <c r="FU491" s="409"/>
      <c r="FV491" s="409"/>
      <c r="FW491" s="409"/>
      <c r="FX491" s="409"/>
      <c r="FY491" s="409"/>
      <c r="FZ491" s="409"/>
      <c r="GA491" s="409"/>
      <c r="GB491" s="409"/>
      <c r="GC491" s="409"/>
      <c r="GD491" s="409"/>
      <c r="GE491" s="409"/>
      <c r="GF491" s="409"/>
      <c r="GG491" s="409"/>
      <c r="GH491" s="409"/>
      <c r="GI491" s="409"/>
      <c r="GJ491" s="409"/>
      <c r="GK491" s="409"/>
      <c r="GL491" s="409"/>
      <c r="GM491" s="409"/>
      <c r="GN491" s="409"/>
      <c r="GO491" s="409"/>
      <c r="GP491" s="409"/>
      <c r="GQ491" s="409"/>
      <c r="GR491" s="409"/>
      <c r="GS491" s="409"/>
      <c r="GT491" s="409"/>
      <c r="GU491" s="409"/>
      <c r="GV491" s="409"/>
      <c r="GW491" s="409"/>
      <c r="GX491" s="409"/>
      <c r="GY491" s="409"/>
      <c r="GZ491" s="409"/>
      <c r="HA491" s="409"/>
      <c r="HB491" s="409"/>
      <c r="HC491" s="409"/>
      <c r="HD491" s="409"/>
      <c r="HE491" s="409"/>
      <c r="HF491" s="409"/>
      <c r="HG491" s="409"/>
      <c r="HH491" s="409"/>
      <c r="HI491" s="409"/>
      <c r="HJ491" s="409"/>
      <c r="HK491" s="409"/>
      <c r="HL491" s="409"/>
      <c r="HM491" s="409"/>
      <c r="HN491" s="409"/>
      <c r="HO491" s="409"/>
      <c r="HP491" s="409"/>
      <c r="HQ491" s="409"/>
      <c r="HR491" s="409"/>
      <c r="HS491" s="409"/>
      <c r="HT491" s="409"/>
      <c r="HU491" s="409"/>
      <c r="HV491" s="409"/>
      <c r="HW491" s="409"/>
      <c r="HX491" s="409"/>
      <c r="HY491" s="409"/>
      <c r="HZ491" s="409"/>
      <c r="IA491" s="409"/>
      <c r="IB491" s="409"/>
      <c r="IC491" s="409"/>
      <c r="ID491" s="409"/>
      <c r="IE491" s="409"/>
      <c r="IF491" s="409"/>
      <c r="IG491" s="409"/>
      <c r="IH491" s="409"/>
      <c r="II491" s="409"/>
      <c r="IJ491" s="409"/>
      <c r="IK491" s="409"/>
      <c r="IL491" s="409"/>
      <c r="IM491" s="409"/>
      <c r="IN491" s="409"/>
      <c r="IO491" s="409"/>
      <c r="IP491" s="409"/>
      <c r="IQ491" s="409"/>
      <c r="IR491" s="409"/>
      <c r="IS491" s="409"/>
      <c r="IT491" s="409"/>
      <c r="IU491" s="409"/>
      <c r="IV491" s="409"/>
    </row>
    <row r="492" spans="1:256" s="404" customFormat="1" ht="30">
      <c r="A492" s="67">
        <v>483</v>
      </c>
      <c r="B492" s="301" t="s">
        <v>6354</v>
      </c>
      <c r="C492" s="509" t="s">
        <v>1584</v>
      </c>
      <c r="D492" s="301" t="s">
        <v>323</v>
      </c>
      <c r="E492" s="301" t="s">
        <v>6356</v>
      </c>
      <c r="F492" s="301" t="s">
        <v>360</v>
      </c>
      <c r="G492" s="301" t="s">
        <v>6357</v>
      </c>
      <c r="H492" s="301" t="s">
        <v>6358</v>
      </c>
      <c r="I492" s="301" t="s">
        <v>311</v>
      </c>
      <c r="J492" s="301"/>
      <c r="K492" s="301"/>
      <c r="L492" s="338"/>
      <c r="M492" s="405"/>
      <c r="N492" s="409"/>
      <c r="O492" s="409"/>
      <c r="P492" s="409"/>
      <c r="Q492" s="409"/>
      <c r="R492" s="409"/>
      <c r="S492" s="409"/>
      <c r="T492" s="409"/>
      <c r="U492" s="409"/>
      <c r="V492" s="409"/>
      <c r="W492" s="409"/>
      <c r="X492" s="409"/>
      <c r="Y492" s="409"/>
      <c r="Z492" s="409"/>
      <c r="AA492" s="409"/>
      <c r="AB492" s="409"/>
      <c r="AC492" s="409"/>
      <c r="AD492" s="409"/>
      <c r="AE492" s="409"/>
      <c r="AF492" s="409"/>
      <c r="AG492" s="409"/>
      <c r="AH492" s="409"/>
      <c r="AI492" s="409"/>
      <c r="AJ492" s="409"/>
      <c r="AK492" s="409"/>
      <c r="AL492" s="409"/>
      <c r="AM492" s="409"/>
      <c r="AN492" s="409"/>
      <c r="AO492" s="409"/>
      <c r="AP492" s="409"/>
      <c r="AQ492" s="409"/>
      <c r="AR492" s="409"/>
      <c r="AS492" s="409"/>
      <c r="AT492" s="409"/>
      <c r="AU492" s="409"/>
      <c r="AV492" s="409"/>
      <c r="AW492" s="409"/>
      <c r="AX492" s="409"/>
      <c r="AY492" s="409"/>
      <c r="AZ492" s="409"/>
      <c r="BA492" s="409"/>
      <c r="BB492" s="409"/>
      <c r="BC492" s="409"/>
      <c r="BD492" s="409"/>
      <c r="BE492" s="409"/>
      <c r="BF492" s="409"/>
      <c r="BG492" s="409"/>
      <c r="BH492" s="409"/>
      <c r="BI492" s="409"/>
      <c r="BJ492" s="409"/>
      <c r="BK492" s="409"/>
      <c r="BL492" s="409"/>
      <c r="BM492" s="409"/>
      <c r="BN492" s="409"/>
      <c r="BO492" s="409"/>
      <c r="BP492" s="409"/>
      <c r="BQ492" s="409"/>
      <c r="BR492" s="409"/>
      <c r="BS492" s="409"/>
      <c r="BT492" s="409"/>
      <c r="BU492" s="409"/>
      <c r="BV492" s="409"/>
      <c r="BW492" s="409"/>
      <c r="BX492" s="409"/>
      <c r="BY492" s="409"/>
      <c r="BZ492" s="409"/>
      <c r="CA492" s="409"/>
      <c r="CB492" s="409"/>
      <c r="CC492" s="409"/>
      <c r="CD492" s="409"/>
      <c r="CE492" s="409"/>
      <c r="CF492" s="409"/>
      <c r="CG492" s="409"/>
      <c r="CH492" s="409"/>
      <c r="CI492" s="409"/>
      <c r="CJ492" s="409"/>
      <c r="CK492" s="409"/>
      <c r="CL492" s="409"/>
      <c r="CM492" s="409"/>
      <c r="CN492" s="409"/>
      <c r="CO492" s="409"/>
      <c r="CP492" s="409"/>
      <c r="CQ492" s="409"/>
      <c r="CR492" s="409"/>
      <c r="CS492" s="409"/>
      <c r="CT492" s="409"/>
      <c r="CU492" s="409"/>
      <c r="CV492" s="409"/>
      <c r="CW492" s="409"/>
      <c r="CX492" s="409"/>
      <c r="CY492" s="409"/>
      <c r="CZ492" s="409"/>
      <c r="DA492" s="409"/>
      <c r="DB492" s="409"/>
      <c r="DC492" s="409"/>
      <c r="DD492" s="409"/>
      <c r="DE492" s="409"/>
      <c r="DF492" s="409"/>
      <c r="DG492" s="409"/>
      <c r="DH492" s="409"/>
      <c r="DI492" s="409"/>
      <c r="DJ492" s="409"/>
      <c r="DK492" s="409"/>
      <c r="DL492" s="409"/>
      <c r="DM492" s="409"/>
      <c r="DN492" s="409"/>
      <c r="DO492" s="409"/>
      <c r="DP492" s="409"/>
      <c r="DQ492" s="409"/>
      <c r="DR492" s="409"/>
      <c r="DS492" s="409"/>
      <c r="DT492" s="409"/>
      <c r="DU492" s="409"/>
      <c r="DV492" s="409"/>
      <c r="DW492" s="409"/>
      <c r="DX492" s="409"/>
      <c r="DY492" s="409"/>
      <c r="DZ492" s="409"/>
      <c r="EA492" s="409"/>
      <c r="EB492" s="409"/>
      <c r="EC492" s="409"/>
      <c r="ED492" s="409"/>
      <c r="EE492" s="409"/>
      <c r="EF492" s="409"/>
      <c r="EG492" s="409"/>
      <c r="EH492" s="409"/>
      <c r="EI492" s="409"/>
      <c r="EJ492" s="409"/>
      <c r="EK492" s="409"/>
      <c r="EL492" s="409"/>
      <c r="EM492" s="409"/>
      <c r="EN492" s="409"/>
      <c r="EO492" s="409"/>
      <c r="EP492" s="409"/>
      <c r="EQ492" s="409"/>
      <c r="ER492" s="409"/>
      <c r="ES492" s="409"/>
      <c r="ET492" s="409"/>
      <c r="EU492" s="409"/>
      <c r="EV492" s="409"/>
      <c r="EW492" s="409"/>
      <c r="EX492" s="409"/>
      <c r="EY492" s="409"/>
      <c r="EZ492" s="409"/>
      <c r="FA492" s="409"/>
      <c r="FB492" s="409"/>
      <c r="FC492" s="409"/>
      <c r="FD492" s="409"/>
      <c r="FE492" s="409"/>
      <c r="FF492" s="409"/>
      <c r="FG492" s="409"/>
      <c r="FH492" s="409"/>
      <c r="FI492" s="409"/>
      <c r="FJ492" s="409"/>
      <c r="FK492" s="409"/>
      <c r="FL492" s="409"/>
      <c r="FM492" s="409"/>
      <c r="FN492" s="409"/>
      <c r="FO492" s="409"/>
      <c r="FP492" s="409"/>
      <c r="FQ492" s="409"/>
      <c r="FR492" s="409"/>
      <c r="FS492" s="409"/>
      <c r="FT492" s="409"/>
      <c r="FU492" s="409"/>
      <c r="FV492" s="409"/>
      <c r="FW492" s="409"/>
      <c r="FX492" s="409"/>
      <c r="FY492" s="409"/>
      <c r="FZ492" s="409"/>
      <c r="GA492" s="409"/>
      <c r="GB492" s="409"/>
      <c r="GC492" s="409"/>
      <c r="GD492" s="409"/>
      <c r="GE492" s="409"/>
      <c r="GF492" s="409"/>
      <c r="GG492" s="409"/>
      <c r="GH492" s="409"/>
      <c r="GI492" s="409"/>
      <c r="GJ492" s="409"/>
      <c r="GK492" s="409"/>
      <c r="GL492" s="409"/>
      <c r="GM492" s="409"/>
      <c r="GN492" s="409"/>
      <c r="GO492" s="409"/>
      <c r="GP492" s="409"/>
      <c r="GQ492" s="409"/>
      <c r="GR492" s="409"/>
      <c r="GS492" s="409"/>
      <c r="GT492" s="409"/>
      <c r="GU492" s="409"/>
      <c r="GV492" s="409"/>
      <c r="GW492" s="409"/>
      <c r="GX492" s="409"/>
      <c r="GY492" s="409"/>
      <c r="GZ492" s="409"/>
      <c r="HA492" s="409"/>
      <c r="HB492" s="409"/>
      <c r="HC492" s="409"/>
      <c r="HD492" s="409"/>
      <c r="HE492" s="409"/>
      <c r="HF492" s="409"/>
      <c r="HG492" s="409"/>
      <c r="HH492" s="409"/>
      <c r="HI492" s="409"/>
      <c r="HJ492" s="409"/>
      <c r="HK492" s="409"/>
      <c r="HL492" s="409"/>
      <c r="HM492" s="409"/>
      <c r="HN492" s="409"/>
      <c r="HO492" s="409"/>
      <c r="HP492" s="409"/>
      <c r="HQ492" s="409"/>
      <c r="HR492" s="409"/>
      <c r="HS492" s="409"/>
      <c r="HT492" s="409"/>
      <c r="HU492" s="409"/>
      <c r="HV492" s="409"/>
      <c r="HW492" s="409"/>
      <c r="HX492" s="409"/>
      <c r="HY492" s="409"/>
      <c r="HZ492" s="409"/>
      <c r="IA492" s="409"/>
      <c r="IB492" s="409"/>
      <c r="IC492" s="409"/>
      <c r="ID492" s="409"/>
      <c r="IE492" s="409"/>
      <c r="IF492" s="409"/>
      <c r="IG492" s="409"/>
      <c r="IH492" s="409"/>
      <c r="II492" s="409"/>
      <c r="IJ492" s="409"/>
      <c r="IK492" s="409"/>
      <c r="IL492" s="409"/>
      <c r="IM492" s="409"/>
      <c r="IN492" s="409"/>
      <c r="IO492" s="409"/>
      <c r="IP492" s="409"/>
      <c r="IQ492" s="409"/>
      <c r="IR492" s="409"/>
      <c r="IS492" s="409"/>
      <c r="IT492" s="409"/>
      <c r="IU492" s="409"/>
      <c r="IV492" s="409"/>
    </row>
    <row r="493" spans="1:256" s="404" customFormat="1" ht="121.5">
      <c r="A493" s="65">
        <v>484</v>
      </c>
      <c r="B493" s="301" t="s">
        <v>6313</v>
      </c>
      <c r="C493" s="509" t="s">
        <v>1577</v>
      </c>
      <c r="D493" s="301" t="s">
        <v>663</v>
      </c>
      <c r="E493" s="301" t="s">
        <v>1543</v>
      </c>
      <c r="F493" s="301" t="s">
        <v>1542</v>
      </c>
      <c r="G493" s="301" t="s">
        <v>6359</v>
      </c>
      <c r="H493" s="338"/>
      <c r="I493" s="338"/>
      <c r="J493" s="301" t="s">
        <v>6360</v>
      </c>
      <c r="K493" s="301"/>
      <c r="L493" s="338"/>
      <c r="M493" s="405"/>
      <c r="N493" s="409"/>
      <c r="O493" s="409"/>
      <c r="P493" s="409"/>
      <c r="Q493" s="409"/>
      <c r="R493" s="409"/>
      <c r="S493" s="409"/>
      <c r="T493" s="409"/>
      <c r="U493" s="409"/>
      <c r="V493" s="409"/>
      <c r="W493" s="409"/>
      <c r="X493" s="409"/>
      <c r="Y493" s="409"/>
      <c r="Z493" s="409"/>
      <c r="AA493" s="409"/>
      <c r="AB493" s="409"/>
      <c r="AC493" s="409"/>
      <c r="AD493" s="409"/>
      <c r="AE493" s="409"/>
      <c r="AF493" s="409"/>
      <c r="AG493" s="409"/>
      <c r="AH493" s="409"/>
      <c r="AI493" s="409"/>
      <c r="AJ493" s="409"/>
      <c r="AK493" s="409"/>
      <c r="AL493" s="409"/>
      <c r="AM493" s="409"/>
      <c r="AN493" s="409"/>
      <c r="AO493" s="409"/>
      <c r="AP493" s="409"/>
      <c r="AQ493" s="409"/>
      <c r="AR493" s="409"/>
      <c r="AS493" s="409"/>
      <c r="AT493" s="409"/>
      <c r="AU493" s="409"/>
      <c r="AV493" s="409"/>
      <c r="AW493" s="409"/>
      <c r="AX493" s="409"/>
      <c r="AY493" s="409"/>
      <c r="AZ493" s="409"/>
      <c r="BA493" s="409"/>
      <c r="BB493" s="409"/>
      <c r="BC493" s="409"/>
      <c r="BD493" s="409"/>
      <c r="BE493" s="409"/>
      <c r="BF493" s="409"/>
      <c r="BG493" s="409"/>
      <c r="BH493" s="409"/>
      <c r="BI493" s="409"/>
      <c r="BJ493" s="409"/>
      <c r="BK493" s="409"/>
      <c r="BL493" s="409"/>
      <c r="BM493" s="409"/>
      <c r="BN493" s="409"/>
      <c r="BO493" s="409"/>
      <c r="BP493" s="409"/>
      <c r="BQ493" s="409"/>
      <c r="BR493" s="409"/>
      <c r="BS493" s="409"/>
      <c r="BT493" s="409"/>
      <c r="BU493" s="409"/>
      <c r="BV493" s="409"/>
      <c r="BW493" s="409"/>
      <c r="BX493" s="409"/>
      <c r="BY493" s="409"/>
      <c r="BZ493" s="409"/>
      <c r="CA493" s="409"/>
      <c r="CB493" s="409"/>
      <c r="CC493" s="409"/>
      <c r="CD493" s="409"/>
      <c r="CE493" s="409"/>
      <c r="CF493" s="409"/>
      <c r="CG493" s="409"/>
      <c r="CH493" s="409"/>
      <c r="CI493" s="409"/>
      <c r="CJ493" s="409"/>
      <c r="CK493" s="409"/>
      <c r="CL493" s="409"/>
      <c r="CM493" s="409"/>
      <c r="CN493" s="409"/>
      <c r="CO493" s="409"/>
      <c r="CP493" s="409"/>
      <c r="CQ493" s="409"/>
      <c r="CR493" s="409"/>
      <c r="CS493" s="409"/>
      <c r="CT493" s="409"/>
      <c r="CU493" s="409"/>
      <c r="CV493" s="409"/>
      <c r="CW493" s="409"/>
      <c r="CX493" s="409"/>
      <c r="CY493" s="409"/>
      <c r="CZ493" s="409"/>
      <c r="DA493" s="409"/>
      <c r="DB493" s="409"/>
      <c r="DC493" s="409"/>
      <c r="DD493" s="409"/>
      <c r="DE493" s="409"/>
      <c r="DF493" s="409"/>
      <c r="DG493" s="409"/>
      <c r="DH493" s="409"/>
      <c r="DI493" s="409"/>
      <c r="DJ493" s="409"/>
      <c r="DK493" s="409"/>
      <c r="DL493" s="409"/>
      <c r="DM493" s="409"/>
      <c r="DN493" s="409"/>
      <c r="DO493" s="409"/>
      <c r="DP493" s="409"/>
      <c r="DQ493" s="409"/>
      <c r="DR493" s="409"/>
      <c r="DS493" s="409"/>
      <c r="DT493" s="409"/>
      <c r="DU493" s="409"/>
      <c r="DV493" s="409"/>
      <c r="DW493" s="409"/>
      <c r="DX493" s="409"/>
      <c r="DY493" s="409"/>
      <c r="DZ493" s="409"/>
      <c r="EA493" s="409"/>
      <c r="EB493" s="409"/>
      <c r="EC493" s="409"/>
      <c r="ED493" s="409"/>
      <c r="EE493" s="409"/>
      <c r="EF493" s="409"/>
      <c r="EG493" s="409"/>
      <c r="EH493" s="409"/>
      <c r="EI493" s="409"/>
      <c r="EJ493" s="409"/>
      <c r="EK493" s="409"/>
      <c r="EL493" s="409"/>
      <c r="EM493" s="409"/>
      <c r="EN493" s="409"/>
      <c r="EO493" s="409"/>
      <c r="EP493" s="409"/>
      <c r="EQ493" s="409"/>
      <c r="ER493" s="409"/>
      <c r="ES493" s="409"/>
      <c r="ET493" s="409"/>
      <c r="EU493" s="409"/>
      <c r="EV493" s="409"/>
      <c r="EW493" s="409"/>
      <c r="EX493" s="409"/>
      <c r="EY493" s="409"/>
      <c r="EZ493" s="409"/>
      <c r="FA493" s="409"/>
      <c r="FB493" s="409"/>
      <c r="FC493" s="409"/>
      <c r="FD493" s="409"/>
      <c r="FE493" s="409"/>
      <c r="FF493" s="409"/>
      <c r="FG493" s="409"/>
      <c r="FH493" s="409"/>
      <c r="FI493" s="409"/>
      <c r="FJ493" s="409"/>
      <c r="FK493" s="409"/>
      <c r="FL493" s="409"/>
      <c r="FM493" s="409"/>
      <c r="FN493" s="409"/>
      <c r="FO493" s="409"/>
      <c r="FP493" s="409"/>
      <c r="FQ493" s="409"/>
      <c r="FR493" s="409"/>
      <c r="FS493" s="409"/>
      <c r="FT493" s="409"/>
      <c r="FU493" s="409"/>
      <c r="FV493" s="409"/>
      <c r="FW493" s="409"/>
      <c r="FX493" s="409"/>
      <c r="FY493" s="409"/>
      <c r="FZ493" s="409"/>
      <c r="GA493" s="409"/>
      <c r="GB493" s="409"/>
      <c r="GC493" s="409"/>
      <c r="GD493" s="409"/>
      <c r="GE493" s="409"/>
      <c r="GF493" s="409"/>
      <c r="GG493" s="409"/>
      <c r="GH493" s="409"/>
      <c r="GI493" s="409"/>
      <c r="GJ493" s="409"/>
      <c r="GK493" s="409"/>
      <c r="GL493" s="409"/>
      <c r="GM493" s="409"/>
      <c r="GN493" s="409"/>
      <c r="GO493" s="409"/>
      <c r="GP493" s="409"/>
      <c r="GQ493" s="409"/>
      <c r="GR493" s="409"/>
      <c r="GS493" s="409"/>
      <c r="GT493" s="409"/>
      <c r="GU493" s="409"/>
      <c r="GV493" s="409"/>
      <c r="GW493" s="409"/>
      <c r="GX493" s="409"/>
      <c r="GY493" s="409"/>
      <c r="GZ493" s="409"/>
      <c r="HA493" s="409"/>
      <c r="HB493" s="409"/>
      <c r="HC493" s="409"/>
      <c r="HD493" s="409"/>
      <c r="HE493" s="409"/>
      <c r="HF493" s="409"/>
      <c r="HG493" s="409"/>
      <c r="HH493" s="409"/>
      <c r="HI493" s="409"/>
      <c r="HJ493" s="409"/>
      <c r="HK493" s="409"/>
      <c r="HL493" s="409"/>
      <c r="HM493" s="409"/>
      <c r="HN493" s="409"/>
      <c r="HO493" s="409"/>
      <c r="HP493" s="409"/>
      <c r="HQ493" s="409"/>
      <c r="HR493" s="409"/>
      <c r="HS493" s="409"/>
      <c r="HT493" s="409"/>
      <c r="HU493" s="409"/>
      <c r="HV493" s="409"/>
      <c r="HW493" s="409"/>
      <c r="HX493" s="409"/>
      <c r="HY493" s="409"/>
      <c r="HZ493" s="409"/>
      <c r="IA493" s="409"/>
      <c r="IB493" s="409"/>
      <c r="IC493" s="409"/>
      <c r="ID493" s="409"/>
      <c r="IE493" s="409"/>
      <c r="IF493" s="409"/>
      <c r="IG493" s="409"/>
      <c r="IH493" s="409"/>
      <c r="II493" s="409"/>
      <c r="IJ493" s="409"/>
      <c r="IK493" s="409"/>
      <c r="IL493" s="409"/>
      <c r="IM493" s="409"/>
      <c r="IN493" s="409"/>
      <c r="IO493" s="409"/>
      <c r="IP493" s="409"/>
      <c r="IQ493" s="409"/>
      <c r="IR493" s="409"/>
      <c r="IS493" s="409"/>
      <c r="IT493" s="409"/>
      <c r="IU493" s="409"/>
      <c r="IV493" s="409"/>
    </row>
    <row r="494" spans="1:256" s="404" customFormat="1" ht="30">
      <c r="A494" s="67">
        <v>485</v>
      </c>
      <c r="B494" s="301" t="s">
        <v>6361</v>
      </c>
      <c r="C494" s="509" t="s">
        <v>1584</v>
      </c>
      <c r="D494" s="301" t="s">
        <v>6318</v>
      </c>
      <c r="E494" s="301" t="s">
        <v>1596</v>
      </c>
      <c r="F494" s="301" t="s">
        <v>1597</v>
      </c>
      <c r="G494" s="301" t="s">
        <v>6362</v>
      </c>
      <c r="H494" s="301" t="s">
        <v>6363</v>
      </c>
      <c r="I494" s="301" t="s">
        <v>311</v>
      </c>
      <c r="J494" s="301"/>
      <c r="K494" s="301"/>
      <c r="L494" s="338"/>
      <c r="M494" s="405"/>
      <c r="N494" s="409"/>
      <c r="O494" s="409"/>
      <c r="P494" s="409"/>
      <c r="Q494" s="409"/>
      <c r="R494" s="409"/>
      <c r="S494" s="409"/>
      <c r="T494" s="409"/>
      <c r="U494" s="409"/>
      <c r="V494" s="409"/>
      <c r="W494" s="409"/>
      <c r="X494" s="409"/>
      <c r="Y494" s="409"/>
      <c r="Z494" s="409"/>
      <c r="AA494" s="409"/>
      <c r="AB494" s="409"/>
      <c r="AC494" s="409"/>
      <c r="AD494" s="409"/>
      <c r="AE494" s="409"/>
      <c r="AF494" s="409"/>
      <c r="AG494" s="409"/>
      <c r="AH494" s="409"/>
      <c r="AI494" s="409"/>
      <c r="AJ494" s="409"/>
      <c r="AK494" s="409"/>
      <c r="AL494" s="409"/>
      <c r="AM494" s="409"/>
      <c r="AN494" s="409"/>
      <c r="AO494" s="409"/>
      <c r="AP494" s="409"/>
      <c r="AQ494" s="409"/>
      <c r="AR494" s="409"/>
      <c r="AS494" s="409"/>
      <c r="AT494" s="409"/>
      <c r="AU494" s="409"/>
      <c r="AV494" s="409"/>
      <c r="AW494" s="409"/>
      <c r="AX494" s="409"/>
      <c r="AY494" s="409"/>
      <c r="AZ494" s="409"/>
      <c r="BA494" s="409"/>
      <c r="BB494" s="409"/>
      <c r="BC494" s="409"/>
      <c r="BD494" s="409"/>
      <c r="BE494" s="409"/>
      <c r="BF494" s="409"/>
      <c r="BG494" s="409"/>
      <c r="BH494" s="409"/>
      <c r="BI494" s="409"/>
      <c r="BJ494" s="409"/>
      <c r="BK494" s="409"/>
      <c r="BL494" s="409"/>
      <c r="BM494" s="409"/>
      <c r="BN494" s="409"/>
      <c r="BO494" s="409"/>
      <c r="BP494" s="409"/>
      <c r="BQ494" s="409"/>
      <c r="BR494" s="409"/>
      <c r="BS494" s="409"/>
      <c r="BT494" s="409"/>
      <c r="BU494" s="409"/>
      <c r="BV494" s="409"/>
      <c r="BW494" s="409"/>
      <c r="BX494" s="409"/>
      <c r="BY494" s="409"/>
      <c r="BZ494" s="409"/>
      <c r="CA494" s="409"/>
      <c r="CB494" s="409"/>
      <c r="CC494" s="409"/>
      <c r="CD494" s="409"/>
      <c r="CE494" s="409"/>
      <c r="CF494" s="409"/>
      <c r="CG494" s="409"/>
      <c r="CH494" s="409"/>
      <c r="CI494" s="409"/>
      <c r="CJ494" s="409"/>
      <c r="CK494" s="409"/>
      <c r="CL494" s="409"/>
      <c r="CM494" s="409"/>
      <c r="CN494" s="409"/>
      <c r="CO494" s="409"/>
      <c r="CP494" s="409"/>
      <c r="CQ494" s="409"/>
      <c r="CR494" s="409"/>
      <c r="CS494" s="409"/>
      <c r="CT494" s="409"/>
      <c r="CU494" s="409"/>
      <c r="CV494" s="409"/>
      <c r="CW494" s="409"/>
      <c r="CX494" s="409"/>
      <c r="CY494" s="409"/>
      <c r="CZ494" s="409"/>
      <c r="DA494" s="409"/>
      <c r="DB494" s="409"/>
      <c r="DC494" s="409"/>
      <c r="DD494" s="409"/>
      <c r="DE494" s="409"/>
      <c r="DF494" s="409"/>
      <c r="DG494" s="409"/>
      <c r="DH494" s="409"/>
      <c r="DI494" s="409"/>
      <c r="DJ494" s="409"/>
      <c r="DK494" s="409"/>
      <c r="DL494" s="409"/>
      <c r="DM494" s="409"/>
      <c r="DN494" s="409"/>
      <c r="DO494" s="409"/>
      <c r="DP494" s="409"/>
      <c r="DQ494" s="409"/>
      <c r="DR494" s="409"/>
      <c r="DS494" s="409"/>
      <c r="DT494" s="409"/>
      <c r="DU494" s="409"/>
      <c r="DV494" s="409"/>
      <c r="DW494" s="409"/>
      <c r="DX494" s="409"/>
      <c r="DY494" s="409"/>
      <c r="DZ494" s="409"/>
      <c r="EA494" s="409"/>
      <c r="EB494" s="409"/>
      <c r="EC494" s="409"/>
      <c r="ED494" s="409"/>
      <c r="EE494" s="409"/>
      <c r="EF494" s="409"/>
      <c r="EG494" s="409"/>
      <c r="EH494" s="409"/>
      <c r="EI494" s="409"/>
      <c r="EJ494" s="409"/>
      <c r="EK494" s="409"/>
      <c r="EL494" s="409"/>
      <c r="EM494" s="409"/>
      <c r="EN494" s="409"/>
      <c r="EO494" s="409"/>
      <c r="EP494" s="409"/>
      <c r="EQ494" s="409"/>
      <c r="ER494" s="409"/>
      <c r="ES494" s="409"/>
      <c r="ET494" s="409"/>
      <c r="EU494" s="409"/>
      <c r="EV494" s="409"/>
      <c r="EW494" s="409"/>
      <c r="EX494" s="409"/>
      <c r="EY494" s="409"/>
      <c r="EZ494" s="409"/>
      <c r="FA494" s="409"/>
      <c r="FB494" s="409"/>
      <c r="FC494" s="409"/>
      <c r="FD494" s="409"/>
      <c r="FE494" s="409"/>
      <c r="FF494" s="409"/>
      <c r="FG494" s="409"/>
      <c r="FH494" s="409"/>
      <c r="FI494" s="409"/>
      <c r="FJ494" s="409"/>
      <c r="FK494" s="409"/>
      <c r="FL494" s="409"/>
      <c r="FM494" s="409"/>
      <c r="FN494" s="409"/>
      <c r="FO494" s="409"/>
      <c r="FP494" s="409"/>
      <c r="FQ494" s="409"/>
      <c r="FR494" s="409"/>
      <c r="FS494" s="409"/>
      <c r="FT494" s="409"/>
      <c r="FU494" s="409"/>
      <c r="FV494" s="409"/>
      <c r="FW494" s="409"/>
      <c r="FX494" s="409"/>
      <c r="FY494" s="409"/>
      <c r="FZ494" s="409"/>
      <c r="GA494" s="409"/>
      <c r="GB494" s="409"/>
      <c r="GC494" s="409"/>
      <c r="GD494" s="409"/>
      <c r="GE494" s="409"/>
      <c r="GF494" s="409"/>
      <c r="GG494" s="409"/>
      <c r="GH494" s="409"/>
      <c r="GI494" s="409"/>
      <c r="GJ494" s="409"/>
      <c r="GK494" s="409"/>
      <c r="GL494" s="409"/>
      <c r="GM494" s="409"/>
      <c r="GN494" s="409"/>
      <c r="GO494" s="409"/>
      <c r="GP494" s="409"/>
      <c r="GQ494" s="409"/>
      <c r="GR494" s="409"/>
      <c r="GS494" s="409"/>
      <c r="GT494" s="409"/>
      <c r="GU494" s="409"/>
      <c r="GV494" s="409"/>
      <c r="GW494" s="409"/>
      <c r="GX494" s="409"/>
      <c r="GY494" s="409"/>
      <c r="GZ494" s="409"/>
      <c r="HA494" s="409"/>
      <c r="HB494" s="409"/>
      <c r="HC494" s="409"/>
      <c r="HD494" s="409"/>
      <c r="HE494" s="409"/>
      <c r="HF494" s="409"/>
      <c r="HG494" s="409"/>
      <c r="HH494" s="409"/>
      <c r="HI494" s="409"/>
      <c r="HJ494" s="409"/>
      <c r="HK494" s="409"/>
      <c r="HL494" s="409"/>
      <c r="HM494" s="409"/>
      <c r="HN494" s="409"/>
      <c r="HO494" s="409"/>
      <c r="HP494" s="409"/>
      <c r="HQ494" s="409"/>
      <c r="HR494" s="409"/>
      <c r="HS494" s="409"/>
      <c r="HT494" s="409"/>
      <c r="HU494" s="409"/>
      <c r="HV494" s="409"/>
      <c r="HW494" s="409"/>
      <c r="HX494" s="409"/>
      <c r="HY494" s="409"/>
      <c r="HZ494" s="409"/>
      <c r="IA494" s="409"/>
      <c r="IB494" s="409"/>
      <c r="IC494" s="409"/>
      <c r="ID494" s="409"/>
      <c r="IE494" s="409"/>
      <c r="IF494" s="409"/>
      <c r="IG494" s="409"/>
      <c r="IH494" s="409"/>
      <c r="II494" s="409"/>
      <c r="IJ494" s="409"/>
      <c r="IK494" s="409"/>
      <c r="IL494" s="409"/>
      <c r="IM494" s="409"/>
      <c r="IN494" s="409"/>
      <c r="IO494" s="409"/>
      <c r="IP494" s="409"/>
      <c r="IQ494" s="409"/>
      <c r="IR494" s="409"/>
      <c r="IS494" s="409"/>
      <c r="IT494" s="409"/>
      <c r="IU494" s="409"/>
      <c r="IV494" s="409"/>
    </row>
    <row r="495" spans="1:256" s="404" customFormat="1" ht="108">
      <c r="A495" s="65">
        <v>486</v>
      </c>
      <c r="B495" s="301" t="s">
        <v>6361</v>
      </c>
      <c r="C495" s="509" t="s">
        <v>1577</v>
      </c>
      <c r="D495" s="301" t="s">
        <v>6364</v>
      </c>
      <c r="E495" s="301" t="s">
        <v>6365</v>
      </c>
      <c r="F495" s="301" t="s">
        <v>1598</v>
      </c>
      <c r="G495" s="301" t="s">
        <v>6366</v>
      </c>
      <c r="H495" s="338"/>
      <c r="I495" s="338"/>
      <c r="J495" s="338"/>
      <c r="K495" s="301" t="s">
        <v>6367</v>
      </c>
      <c r="L495" s="338"/>
      <c r="M495" s="405"/>
      <c r="N495" s="409"/>
      <c r="O495" s="409"/>
      <c r="P495" s="409"/>
      <c r="Q495" s="409"/>
      <c r="R495" s="409"/>
      <c r="S495" s="409"/>
      <c r="T495" s="409"/>
      <c r="U495" s="409"/>
      <c r="V495" s="409"/>
      <c r="W495" s="409"/>
      <c r="X495" s="409"/>
      <c r="Y495" s="409"/>
      <c r="Z495" s="409"/>
      <c r="AA495" s="409"/>
      <c r="AB495" s="409"/>
      <c r="AC495" s="409"/>
      <c r="AD495" s="409"/>
      <c r="AE495" s="409"/>
      <c r="AF495" s="409"/>
      <c r="AG495" s="409"/>
      <c r="AH495" s="409"/>
      <c r="AI495" s="409"/>
      <c r="AJ495" s="409"/>
      <c r="AK495" s="409"/>
      <c r="AL495" s="409"/>
      <c r="AM495" s="409"/>
      <c r="AN495" s="409"/>
      <c r="AO495" s="409"/>
      <c r="AP495" s="409"/>
      <c r="AQ495" s="409"/>
      <c r="AR495" s="409"/>
      <c r="AS495" s="409"/>
      <c r="AT495" s="409"/>
      <c r="AU495" s="409"/>
      <c r="AV495" s="409"/>
      <c r="AW495" s="409"/>
      <c r="AX495" s="409"/>
      <c r="AY495" s="409"/>
      <c r="AZ495" s="409"/>
      <c r="BA495" s="409"/>
      <c r="BB495" s="409"/>
      <c r="BC495" s="409"/>
      <c r="BD495" s="409"/>
      <c r="BE495" s="409"/>
      <c r="BF495" s="409"/>
      <c r="BG495" s="409"/>
      <c r="BH495" s="409"/>
      <c r="BI495" s="409"/>
      <c r="BJ495" s="409"/>
      <c r="BK495" s="409"/>
      <c r="BL495" s="409"/>
      <c r="BM495" s="409"/>
      <c r="BN495" s="409"/>
      <c r="BO495" s="409"/>
      <c r="BP495" s="409"/>
      <c r="BQ495" s="409"/>
      <c r="BR495" s="409"/>
      <c r="BS495" s="409"/>
      <c r="BT495" s="409"/>
      <c r="BU495" s="409"/>
      <c r="BV495" s="409"/>
      <c r="BW495" s="409"/>
      <c r="BX495" s="409"/>
      <c r="BY495" s="409"/>
      <c r="BZ495" s="409"/>
      <c r="CA495" s="409"/>
      <c r="CB495" s="409"/>
      <c r="CC495" s="409"/>
      <c r="CD495" s="409"/>
      <c r="CE495" s="409"/>
      <c r="CF495" s="409"/>
      <c r="CG495" s="409"/>
      <c r="CH495" s="409"/>
      <c r="CI495" s="409"/>
      <c r="CJ495" s="409"/>
      <c r="CK495" s="409"/>
      <c r="CL495" s="409"/>
      <c r="CM495" s="409"/>
      <c r="CN495" s="409"/>
      <c r="CO495" s="409"/>
      <c r="CP495" s="409"/>
      <c r="CQ495" s="409"/>
      <c r="CR495" s="409"/>
      <c r="CS495" s="409"/>
      <c r="CT495" s="409"/>
      <c r="CU495" s="409"/>
      <c r="CV495" s="409"/>
      <c r="CW495" s="409"/>
      <c r="CX495" s="409"/>
      <c r="CY495" s="409"/>
      <c r="CZ495" s="409"/>
      <c r="DA495" s="409"/>
      <c r="DB495" s="409"/>
      <c r="DC495" s="409"/>
      <c r="DD495" s="409"/>
      <c r="DE495" s="409"/>
      <c r="DF495" s="409"/>
      <c r="DG495" s="409"/>
      <c r="DH495" s="409"/>
      <c r="DI495" s="409"/>
      <c r="DJ495" s="409"/>
      <c r="DK495" s="409"/>
      <c r="DL495" s="409"/>
      <c r="DM495" s="409"/>
      <c r="DN495" s="409"/>
      <c r="DO495" s="409"/>
      <c r="DP495" s="409"/>
      <c r="DQ495" s="409"/>
      <c r="DR495" s="409"/>
      <c r="DS495" s="409"/>
      <c r="DT495" s="409"/>
      <c r="DU495" s="409"/>
      <c r="DV495" s="409"/>
      <c r="DW495" s="409"/>
      <c r="DX495" s="409"/>
      <c r="DY495" s="409"/>
      <c r="DZ495" s="409"/>
      <c r="EA495" s="409"/>
      <c r="EB495" s="409"/>
      <c r="EC495" s="409"/>
      <c r="ED495" s="409"/>
      <c r="EE495" s="409"/>
      <c r="EF495" s="409"/>
      <c r="EG495" s="409"/>
      <c r="EH495" s="409"/>
      <c r="EI495" s="409"/>
      <c r="EJ495" s="409"/>
      <c r="EK495" s="409"/>
      <c r="EL495" s="409"/>
      <c r="EM495" s="409"/>
      <c r="EN495" s="409"/>
      <c r="EO495" s="409"/>
      <c r="EP495" s="409"/>
      <c r="EQ495" s="409"/>
      <c r="ER495" s="409"/>
      <c r="ES495" s="409"/>
      <c r="ET495" s="409"/>
      <c r="EU495" s="409"/>
      <c r="EV495" s="409"/>
      <c r="EW495" s="409"/>
      <c r="EX495" s="409"/>
      <c r="EY495" s="409"/>
      <c r="EZ495" s="409"/>
      <c r="FA495" s="409"/>
      <c r="FB495" s="409"/>
      <c r="FC495" s="409"/>
      <c r="FD495" s="409"/>
      <c r="FE495" s="409"/>
      <c r="FF495" s="409"/>
      <c r="FG495" s="409"/>
      <c r="FH495" s="409"/>
      <c r="FI495" s="409"/>
      <c r="FJ495" s="409"/>
      <c r="FK495" s="409"/>
      <c r="FL495" s="409"/>
      <c r="FM495" s="409"/>
      <c r="FN495" s="409"/>
      <c r="FO495" s="409"/>
      <c r="FP495" s="409"/>
      <c r="FQ495" s="409"/>
      <c r="FR495" s="409"/>
      <c r="FS495" s="409"/>
      <c r="FT495" s="409"/>
      <c r="FU495" s="409"/>
      <c r="FV495" s="409"/>
      <c r="FW495" s="409"/>
      <c r="FX495" s="409"/>
      <c r="FY495" s="409"/>
      <c r="FZ495" s="409"/>
      <c r="GA495" s="409"/>
      <c r="GB495" s="409"/>
      <c r="GC495" s="409"/>
      <c r="GD495" s="409"/>
      <c r="GE495" s="409"/>
      <c r="GF495" s="409"/>
      <c r="GG495" s="409"/>
      <c r="GH495" s="409"/>
      <c r="GI495" s="409"/>
      <c r="GJ495" s="409"/>
      <c r="GK495" s="409"/>
      <c r="GL495" s="409"/>
      <c r="GM495" s="409"/>
      <c r="GN495" s="409"/>
      <c r="GO495" s="409"/>
      <c r="GP495" s="409"/>
      <c r="GQ495" s="409"/>
      <c r="GR495" s="409"/>
      <c r="GS495" s="409"/>
      <c r="GT495" s="409"/>
      <c r="GU495" s="409"/>
      <c r="GV495" s="409"/>
      <c r="GW495" s="409"/>
      <c r="GX495" s="409"/>
      <c r="GY495" s="409"/>
      <c r="GZ495" s="409"/>
      <c r="HA495" s="409"/>
      <c r="HB495" s="409"/>
      <c r="HC495" s="409"/>
      <c r="HD495" s="409"/>
      <c r="HE495" s="409"/>
      <c r="HF495" s="409"/>
      <c r="HG495" s="409"/>
      <c r="HH495" s="409"/>
      <c r="HI495" s="409"/>
      <c r="HJ495" s="409"/>
      <c r="HK495" s="409"/>
      <c r="HL495" s="409"/>
      <c r="HM495" s="409"/>
      <c r="HN495" s="409"/>
      <c r="HO495" s="409"/>
      <c r="HP495" s="409"/>
      <c r="HQ495" s="409"/>
      <c r="HR495" s="409"/>
      <c r="HS495" s="409"/>
      <c r="HT495" s="409"/>
      <c r="HU495" s="409"/>
      <c r="HV495" s="409"/>
      <c r="HW495" s="409"/>
      <c r="HX495" s="409"/>
      <c r="HY495" s="409"/>
      <c r="HZ495" s="409"/>
      <c r="IA495" s="409"/>
      <c r="IB495" s="409"/>
      <c r="IC495" s="409"/>
      <c r="ID495" s="409"/>
      <c r="IE495" s="409"/>
      <c r="IF495" s="409"/>
      <c r="IG495" s="409"/>
      <c r="IH495" s="409"/>
      <c r="II495" s="409"/>
      <c r="IJ495" s="409"/>
      <c r="IK495" s="409"/>
      <c r="IL495" s="409"/>
      <c r="IM495" s="409"/>
      <c r="IN495" s="409"/>
      <c r="IO495" s="409"/>
      <c r="IP495" s="409"/>
      <c r="IQ495" s="409"/>
      <c r="IR495" s="409"/>
      <c r="IS495" s="409"/>
      <c r="IT495" s="409"/>
      <c r="IU495" s="409"/>
      <c r="IV495" s="409"/>
    </row>
    <row r="496" spans="1:256" s="404" customFormat="1" ht="67.5">
      <c r="A496" s="67">
        <v>487</v>
      </c>
      <c r="B496" s="403" t="s">
        <v>6354</v>
      </c>
      <c r="C496" s="510" t="s">
        <v>1577</v>
      </c>
      <c r="D496" s="339" t="s">
        <v>317</v>
      </c>
      <c r="E496" s="339" t="s">
        <v>1600</v>
      </c>
      <c r="F496" s="339" t="s">
        <v>6368</v>
      </c>
      <c r="G496" s="339" t="s">
        <v>6369</v>
      </c>
      <c r="H496" s="403"/>
      <c r="I496" s="403"/>
      <c r="J496" s="339" t="s">
        <v>6370</v>
      </c>
      <c r="K496" s="403"/>
      <c r="L496" s="338"/>
      <c r="M496" s="405"/>
      <c r="N496" s="409"/>
      <c r="O496" s="409"/>
      <c r="P496" s="409"/>
      <c r="Q496" s="409"/>
      <c r="R496" s="409"/>
      <c r="S496" s="409"/>
      <c r="T496" s="409"/>
      <c r="U496" s="409"/>
      <c r="V496" s="409"/>
      <c r="W496" s="409"/>
      <c r="X496" s="409"/>
      <c r="Y496" s="409"/>
      <c r="Z496" s="409"/>
      <c r="AA496" s="409"/>
      <c r="AB496" s="409"/>
      <c r="AC496" s="409"/>
      <c r="AD496" s="409"/>
      <c r="AE496" s="409"/>
      <c r="AF496" s="409"/>
      <c r="AG496" s="409"/>
      <c r="AH496" s="409"/>
      <c r="AI496" s="409"/>
      <c r="AJ496" s="409"/>
      <c r="AK496" s="409"/>
      <c r="AL496" s="409"/>
      <c r="AM496" s="409"/>
      <c r="AN496" s="409"/>
      <c r="AO496" s="409"/>
      <c r="AP496" s="409"/>
      <c r="AQ496" s="409"/>
      <c r="AR496" s="409"/>
      <c r="AS496" s="409"/>
      <c r="AT496" s="409"/>
      <c r="AU496" s="409"/>
      <c r="AV496" s="409"/>
      <c r="AW496" s="409"/>
      <c r="AX496" s="409"/>
      <c r="AY496" s="409"/>
      <c r="AZ496" s="409"/>
      <c r="BA496" s="409"/>
      <c r="BB496" s="409"/>
      <c r="BC496" s="409"/>
      <c r="BD496" s="409"/>
      <c r="BE496" s="409"/>
      <c r="BF496" s="409"/>
      <c r="BG496" s="409"/>
      <c r="BH496" s="409"/>
      <c r="BI496" s="409"/>
      <c r="BJ496" s="409"/>
      <c r="BK496" s="409"/>
      <c r="BL496" s="409"/>
      <c r="BM496" s="409"/>
      <c r="BN496" s="409"/>
      <c r="BO496" s="409"/>
      <c r="BP496" s="409"/>
      <c r="BQ496" s="409"/>
      <c r="BR496" s="409"/>
      <c r="BS496" s="409"/>
      <c r="BT496" s="409"/>
      <c r="BU496" s="409"/>
      <c r="BV496" s="409"/>
      <c r="BW496" s="409"/>
      <c r="BX496" s="409"/>
      <c r="BY496" s="409"/>
      <c r="BZ496" s="409"/>
      <c r="CA496" s="409"/>
      <c r="CB496" s="409"/>
      <c r="CC496" s="409"/>
      <c r="CD496" s="409"/>
      <c r="CE496" s="409"/>
      <c r="CF496" s="409"/>
      <c r="CG496" s="409"/>
      <c r="CH496" s="409"/>
      <c r="CI496" s="409"/>
      <c r="CJ496" s="409"/>
      <c r="CK496" s="409"/>
      <c r="CL496" s="409"/>
      <c r="CM496" s="409"/>
      <c r="CN496" s="409"/>
      <c r="CO496" s="409"/>
      <c r="CP496" s="409"/>
      <c r="CQ496" s="409"/>
      <c r="CR496" s="409"/>
      <c r="CS496" s="409"/>
      <c r="CT496" s="409"/>
      <c r="CU496" s="409"/>
      <c r="CV496" s="409"/>
      <c r="CW496" s="409"/>
      <c r="CX496" s="409"/>
      <c r="CY496" s="409"/>
      <c r="CZ496" s="409"/>
      <c r="DA496" s="409"/>
      <c r="DB496" s="409"/>
      <c r="DC496" s="409"/>
      <c r="DD496" s="409"/>
      <c r="DE496" s="409"/>
      <c r="DF496" s="409"/>
      <c r="DG496" s="409"/>
      <c r="DH496" s="409"/>
      <c r="DI496" s="409"/>
      <c r="DJ496" s="409"/>
      <c r="DK496" s="409"/>
      <c r="DL496" s="409"/>
      <c r="DM496" s="409"/>
      <c r="DN496" s="409"/>
      <c r="DO496" s="409"/>
      <c r="DP496" s="409"/>
      <c r="DQ496" s="409"/>
      <c r="DR496" s="409"/>
      <c r="DS496" s="409"/>
      <c r="DT496" s="409"/>
      <c r="DU496" s="409"/>
      <c r="DV496" s="409"/>
      <c r="DW496" s="409"/>
      <c r="DX496" s="409"/>
      <c r="DY496" s="409"/>
      <c r="DZ496" s="409"/>
      <c r="EA496" s="409"/>
      <c r="EB496" s="409"/>
      <c r="EC496" s="409"/>
      <c r="ED496" s="409"/>
      <c r="EE496" s="409"/>
      <c r="EF496" s="409"/>
      <c r="EG496" s="409"/>
      <c r="EH496" s="409"/>
      <c r="EI496" s="409"/>
      <c r="EJ496" s="409"/>
      <c r="EK496" s="409"/>
      <c r="EL496" s="409"/>
      <c r="EM496" s="409"/>
      <c r="EN496" s="409"/>
      <c r="EO496" s="409"/>
      <c r="EP496" s="409"/>
      <c r="EQ496" s="409"/>
      <c r="ER496" s="409"/>
      <c r="ES496" s="409"/>
      <c r="ET496" s="409"/>
      <c r="EU496" s="409"/>
      <c r="EV496" s="409"/>
      <c r="EW496" s="409"/>
      <c r="EX496" s="409"/>
      <c r="EY496" s="409"/>
      <c r="EZ496" s="409"/>
      <c r="FA496" s="409"/>
      <c r="FB496" s="409"/>
      <c r="FC496" s="409"/>
      <c r="FD496" s="409"/>
      <c r="FE496" s="409"/>
      <c r="FF496" s="409"/>
      <c r="FG496" s="409"/>
      <c r="FH496" s="409"/>
      <c r="FI496" s="409"/>
      <c r="FJ496" s="409"/>
      <c r="FK496" s="409"/>
      <c r="FL496" s="409"/>
      <c r="FM496" s="409"/>
      <c r="FN496" s="409"/>
      <c r="FO496" s="409"/>
      <c r="FP496" s="409"/>
      <c r="FQ496" s="409"/>
      <c r="FR496" s="409"/>
      <c r="FS496" s="409"/>
      <c r="FT496" s="409"/>
      <c r="FU496" s="409"/>
      <c r="FV496" s="409"/>
      <c r="FW496" s="409"/>
      <c r="FX496" s="409"/>
      <c r="FY496" s="409"/>
      <c r="FZ496" s="409"/>
      <c r="GA496" s="409"/>
      <c r="GB496" s="409"/>
      <c r="GC496" s="409"/>
      <c r="GD496" s="409"/>
      <c r="GE496" s="409"/>
      <c r="GF496" s="409"/>
      <c r="GG496" s="409"/>
      <c r="GH496" s="409"/>
      <c r="GI496" s="409"/>
      <c r="GJ496" s="409"/>
      <c r="GK496" s="409"/>
      <c r="GL496" s="409"/>
      <c r="GM496" s="409"/>
      <c r="GN496" s="409"/>
      <c r="GO496" s="409"/>
      <c r="GP496" s="409"/>
      <c r="GQ496" s="409"/>
      <c r="GR496" s="409"/>
      <c r="GS496" s="409"/>
      <c r="GT496" s="409"/>
      <c r="GU496" s="409"/>
      <c r="GV496" s="409"/>
      <c r="GW496" s="409"/>
      <c r="GX496" s="409"/>
      <c r="GY496" s="409"/>
      <c r="GZ496" s="409"/>
      <c r="HA496" s="409"/>
      <c r="HB496" s="409"/>
      <c r="HC496" s="409"/>
      <c r="HD496" s="409"/>
      <c r="HE496" s="409"/>
      <c r="HF496" s="409"/>
      <c r="HG496" s="409"/>
      <c r="HH496" s="409"/>
      <c r="HI496" s="409"/>
      <c r="HJ496" s="409"/>
      <c r="HK496" s="409"/>
      <c r="HL496" s="409"/>
      <c r="HM496" s="409"/>
      <c r="HN496" s="409"/>
      <c r="HO496" s="409"/>
      <c r="HP496" s="409"/>
      <c r="HQ496" s="409"/>
      <c r="HR496" s="409"/>
      <c r="HS496" s="409"/>
      <c r="HT496" s="409"/>
      <c r="HU496" s="409"/>
      <c r="HV496" s="409"/>
      <c r="HW496" s="409"/>
      <c r="HX496" s="409"/>
      <c r="HY496" s="409"/>
      <c r="HZ496" s="409"/>
      <c r="IA496" s="409"/>
      <c r="IB496" s="409"/>
      <c r="IC496" s="409"/>
      <c r="ID496" s="409"/>
      <c r="IE496" s="409"/>
      <c r="IF496" s="409"/>
      <c r="IG496" s="409"/>
      <c r="IH496" s="409"/>
      <c r="II496" s="409"/>
      <c r="IJ496" s="409"/>
      <c r="IK496" s="409"/>
      <c r="IL496" s="409"/>
      <c r="IM496" s="409"/>
      <c r="IN496" s="409"/>
      <c r="IO496" s="409"/>
      <c r="IP496" s="409"/>
      <c r="IQ496" s="409"/>
      <c r="IR496" s="409"/>
      <c r="IS496" s="409"/>
      <c r="IT496" s="409"/>
      <c r="IU496" s="409"/>
      <c r="IV496" s="409"/>
    </row>
    <row r="497" spans="1:256" s="404" customFormat="1" ht="30">
      <c r="A497" s="67">
        <v>488</v>
      </c>
      <c r="B497" s="301" t="s">
        <v>1691</v>
      </c>
      <c r="C497" s="509" t="s">
        <v>1584</v>
      </c>
      <c r="D497" s="301" t="s">
        <v>6371</v>
      </c>
      <c r="E497" s="301" t="s">
        <v>6372</v>
      </c>
      <c r="F497" s="301" t="s">
        <v>1690</v>
      </c>
      <c r="G497" s="301" t="s">
        <v>6373</v>
      </c>
      <c r="H497" s="301" t="s">
        <v>6374</v>
      </c>
      <c r="I497" s="301" t="s">
        <v>311</v>
      </c>
      <c r="J497" s="338"/>
      <c r="K497" s="338"/>
      <c r="L497" s="338"/>
      <c r="M497" s="405"/>
      <c r="N497" s="409"/>
      <c r="O497" s="409"/>
      <c r="P497" s="409"/>
      <c r="Q497" s="409"/>
      <c r="R497" s="409"/>
      <c r="S497" s="409"/>
      <c r="T497" s="409"/>
      <c r="U497" s="409"/>
      <c r="V497" s="409"/>
      <c r="W497" s="409"/>
      <c r="X497" s="409"/>
      <c r="Y497" s="409"/>
      <c r="Z497" s="409"/>
      <c r="AA497" s="409"/>
      <c r="AB497" s="409"/>
      <c r="AC497" s="409"/>
      <c r="AD497" s="409"/>
      <c r="AE497" s="409"/>
      <c r="AF497" s="409"/>
      <c r="AG497" s="409"/>
      <c r="AH497" s="409"/>
      <c r="AI497" s="409"/>
      <c r="AJ497" s="409"/>
      <c r="AK497" s="409"/>
      <c r="AL497" s="409"/>
      <c r="AM497" s="409"/>
      <c r="AN497" s="409"/>
      <c r="AO497" s="409"/>
      <c r="AP497" s="409"/>
      <c r="AQ497" s="409"/>
      <c r="AR497" s="409"/>
      <c r="AS497" s="409"/>
      <c r="AT497" s="409"/>
      <c r="AU497" s="409"/>
      <c r="AV497" s="409"/>
      <c r="AW497" s="409"/>
      <c r="AX497" s="409"/>
      <c r="AY497" s="409"/>
      <c r="AZ497" s="409"/>
      <c r="BA497" s="409"/>
      <c r="BB497" s="409"/>
      <c r="BC497" s="409"/>
      <c r="BD497" s="409"/>
      <c r="BE497" s="409"/>
      <c r="BF497" s="409"/>
      <c r="BG497" s="409"/>
      <c r="BH497" s="409"/>
      <c r="BI497" s="409"/>
      <c r="BJ497" s="409"/>
      <c r="BK497" s="409"/>
      <c r="BL497" s="409"/>
      <c r="BM497" s="409"/>
      <c r="BN497" s="409"/>
      <c r="BO497" s="409"/>
      <c r="BP497" s="409"/>
      <c r="BQ497" s="409"/>
      <c r="BR497" s="409"/>
      <c r="BS497" s="409"/>
      <c r="BT497" s="409"/>
      <c r="BU497" s="409"/>
      <c r="BV497" s="409"/>
      <c r="BW497" s="409"/>
      <c r="BX497" s="409"/>
      <c r="BY497" s="409"/>
      <c r="BZ497" s="409"/>
      <c r="CA497" s="409"/>
      <c r="CB497" s="409"/>
      <c r="CC497" s="409"/>
      <c r="CD497" s="409"/>
      <c r="CE497" s="409"/>
      <c r="CF497" s="409"/>
      <c r="CG497" s="409"/>
      <c r="CH497" s="409"/>
      <c r="CI497" s="409"/>
      <c r="CJ497" s="409"/>
      <c r="CK497" s="409"/>
      <c r="CL497" s="409"/>
      <c r="CM497" s="409"/>
      <c r="CN497" s="409"/>
      <c r="CO497" s="409"/>
      <c r="CP497" s="409"/>
      <c r="CQ497" s="409"/>
      <c r="CR497" s="409"/>
      <c r="CS497" s="409"/>
      <c r="CT497" s="409"/>
      <c r="CU497" s="409"/>
      <c r="CV497" s="409"/>
      <c r="CW497" s="409"/>
      <c r="CX497" s="409"/>
      <c r="CY497" s="409"/>
      <c r="CZ497" s="409"/>
      <c r="DA497" s="409"/>
      <c r="DB497" s="409"/>
      <c r="DC497" s="409"/>
      <c r="DD497" s="409"/>
      <c r="DE497" s="409"/>
      <c r="DF497" s="409"/>
      <c r="DG497" s="409"/>
      <c r="DH497" s="409"/>
      <c r="DI497" s="409"/>
      <c r="DJ497" s="409"/>
      <c r="DK497" s="409"/>
      <c r="DL497" s="409"/>
      <c r="DM497" s="409"/>
      <c r="DN497" s="409"/>
      <c r="DO497" s="409"/>
      <c r="DP497" s="409"/>
      <c r="DQ497" s="409"/>
      <c r="DR497" s="409"/>
      <c r="DS497" s="409"/>
      <c r="DT497" s="409"/>
      <c r="DU497" s="409"/>
      <c r="DV497" s="409"/>
      <c r="DW497" s="409"/>
      <c r="DX497" s="409"/>
      <c r="DY497" s="409"/>
      <c r="DZ497" s="409"/>
      <c r="EA497" s="409"/>
      <c r="EB497" s="409"/>
      <c r="EC497" s="409"/>
      <c r="ED497" s="409"/>
      <c r="EE497" s="409"/>
      <c r="EF497" s="409"/>
      <c r="EG497" s="409"/>
      <c r="EH497" s="409"/>
      <c r="EI497" s="409"/>
      <c r="EJ497" s="409"/>
      <c r="EK497" s="409"/>
      <c r="EL497" s="409"/>
      <c r="EM497" s="409"/>
      <c r="EN497" s="409"/>
      <c r="EO497" s="409"/>
      <c r="EP497" s="409"/>
      <c r="EQ497" s="409"/>
      <c r="ER497" s="409"/>
      <c r="ES497" s="409"/>
      <c r="ET497" s="409"/>
      <c r="EU497" s="409"/>
      <c r="EV497" s="409"/>
      <c r="EW497" s="409"/>
      <c r="EX497" s="409"/>
      <c r="EY497" s="409"/>
      <c r="EZ497" s="409"/>
      <c r="FA497" s="409"/>
      <c r="FB497" s="409"/>
      <c r="FC497" s="409"/>
      <c r="FD497" s="409"/>
      <c r="FE497" s="409"/>
      <c r="FF497" s="409"/>
      <c r="FG497" s="409"/>
      <c r="FH497" s="409"/>
      <c r="FI497" s="409"/>
      <c r="FJ497" s="409"/>
      <c r="FK497" s="409"/>
      <c r="FL497" s="409"/>
      <c r="FM497" s="409"/>
      <c r="FN497" s="409"/>
      <c r="FO497" s="409"/>
      <c r="FP497" s="409"/>
      <c r="FQ497" s="409"/>
      <c r="FR497" s="409"/>
      <c r="FS497" s="409"/>
      <c r="FT497" s="409"/>
      <c r="FU497" s="409"/>
      <c r="FV497" s="409"/>
      <c r="FW497" s="409"/>
      <c r="FX497" s="409"/>
      <c r="FY497" s="409"/>
      <c r="FZ497" s="409"/>
      <c r="GA497" s="409"/>
      <c r="GB497" s="409"/>
      <c r="GC497" s="409"/>
      <c r="GD497" s="409"/>
      <c r="GE497" s="409"/>
      <c r="GF497" s="409"/>
      <c r="GG497" s="409"/>
      <c r="GH497" s="409"/>
      <c r="GI497" s="409"/>
      <c r="GJ497" s="409"/>
      <c r="GK497" s="409"/>
      <c r="GL497" s="409"/>
      <c r="GM497" s="409"/>
      <c r="GN497" s="409"/>
      <c r="GO497" s="409"/>
      <c r="GP497" s="409"/>
      <c r="GQ497" s="409"/>
      <c r="GR497" s="409"/>
      <c r="GS497" s="409"/>
      <c r="GT497" s="409"/>
      <c r="GU497" s="409"/>
      <c r="GV497" s="409"/>
      <c r="GW497" s="409"/>
      <c r="GX497" s="409"/>
      <c r="GY497" s="409"/>
      <c r="GZ497" s="409"/>
      <c r="HA497" s="409"/>
      <c r="HB497" s="409"/>
      <c r="HC497" s="409"/>
      <c r="HD497" s="409"/>
      <c r="HE497" s="409"/>
      <c r="HF497" s="409"/>
      <c r="HG497" s="409"/>
      <c r="HH497" s="409"/>
      <c r="HI497" s="409"/>
      <c r="HJ497" s="409"/>
      <c r="HK497" s="409"/>
      <c r="HL497" s="409"/>
      <c r="HM497" s="409"/>
      <c r="HN497" s="409"/>
      <c r="HO497" s="409"/>
      <c r="HP497" s="409"/>
      <c r="HQ497" s="409"/>
      <c r="HR497" s="409"/>
      <c r="HS497" s="409"/>
      <c r="HT497" s="409"/>
      <c r="HU497" s="409"/>
      <c r="HV497" s="409"/>
      <c r="HW497" s="409"/>
      <c r="HX497" s="409"/>
      <c r="HY497" s="409"/>
      <c r="HZ497" s="409"/>
      <c r="IA497" s="409"/>
      <c r="IB497" s="409"/>
      <c r="IC497" s="409"/>
      <c r="ID497" s="409"/>
      <c r="IE497" s="409"/>
      <c r="IF497" s="409"/>
      <c r="IG497" s="409"/>
      <c r="IH497" s="409"/>
      <c r="II497" s="409"/>
      <c r="IJ497" s="409"/>
      <c r="IK497" s="409"/>
      <c r="IL497" s="409"/>
      <c r="IM497" s="409"/>
      <c r="IN497" s="409"/>
      <c r="IO497" s="409"/>
      <c r="IP497" s="409"/>
      <c r="IQ497" s="409"/>
      <c r="IR497" s="409"/>
      <c r="IS497" s="409"/>
      <c r="IT497" s="409"/>
      <c r="IU497" s="409"/>
      <c r="IV497" s="409"/>
    </row>
    <row r="498" spans="1:256" s="404" customFormat="1" ht="30">
      <c r="A498" s="65">
        <v>489</v>
      </c>
      <c r="B498" s="301" t="s">
        <v>6375</v>
      </c>
      <c r="C498" s="509" t="s">
        <v>1584</v>
      </c>
      <c r="D498" s="301" t="s">
        <v>6376</v>
      </c>
      <c r="E498" s="301" t="s">
        <v>6377</v>
      </c>
      <c r="F498" s="301" t="s">
        <v>398</v>
      </c>
      <c r="G498" s="301" t="s">
        <v>6378</v>
      </c>
      <c r="H498" s="301" t="s">
        <v>6379</v>
      </c>
      <c r="I498" s="301" t="s">
        <v>311</v>
      </c>
      <c r="J498" s="338"/>
      <c r="K498" s="338"/>
      <c r="L498" s="338"/>
      <c r="M498" s="405"/>
      <c r="N498" s="409"/>
      <c r="O498" s="409"/>
      <c r="P498" s="409"/>
      <c r="Q498" s="409"/>
      <c r="R498" s="409"/>
      <c r="S498" s="409"/>
      <c r="T498" s="409"/>
      <c r="U498" s="409"/>
      <c r="V498" s="409"/>
      <c r="W498" s="409"/>
      <c r="X498" s="409"/>
      <c r="Y498" s="409"/>
      <c r="Z498" s="409"/>
      <c r="AA498" s="409"/>
      <c r="AB498" s="409"/>
      <c r="AC498" s="409"/>
      <c r="AD498" s="409"/>
      <c r="AE498" s="409"/>
      <c r="AF498" s="409"/>
      <c r="AG498" s="409"/>
      <c r="AH498" s="409"/>
      <c r="AI498" s="409"/>
      <c r="AJ498" s="409"/>
      <c r="AK498" s="409"/>
      <c r="AL498" s="409"/>
      <c r="AM498" s="409"/>
      <c r="AN498" s="409"/>
      <c r="AO498" s="409"/>
      <c r="AP498" s="409"/>
      <c r="AQ498" s="409"/>
      <c r="AR498" s="409"/>
      <c r="AS498" s="409"/>
      <c r="AT498" s="409"/>
      <c r="AU498" s="409"/>
      <c r="AV498" s="409"/>
      <c r="AW498" s="409"/>
      <c r="AX498" s="409"/>
      <c r="AY498" s="409"/>
      <c r="AZ498" s="409"/>
      <c r="BA498" s="409"/>
      <c r="BB498" s="409"/>
      <c r="BC498" s="409"/>
      <c r="BD498" s="409"/>
      <c r="BE498" s="409"/>
      <c r="BF498" s="409"/>
      <c r="BG498" s="409"/>
      <c r="BH498" s="409"/>
      <c r="BI498" s="409"/>
      <c r="BJ498" s="409"/>
      <c r="BK498" s="409"/>
      <c r="BL498" s="409"/>
      <c r="BM498" s="409"/>
      <c r="BN498" s="409"/>
      <c r="BO498" s="409"/>
      <c r="BP498" s="409"/>
      <c r="BQ498" s="409"/>
      <c r="BR498" s="409"/>
      <c r="BS498" s="409"/>
      <c r="BT498" s="409"/>
      <c r="BU498" s="409"/>
      <c r="BV498" s="409"/>
      <c r="BW498" s="409"/>
      <c r="BX498" s="409"/>
      <c r="BY498" s="409"/>
      <c r="BZ498" s="409"/>
      <c r="CA498" s="409"/>
      <c r="CB498" s="409"/>
      <c r="CC498" s="409"/>
      <c r="CD498" s="409"/>
      <c r="CE498" s="409"/>
      <c r="CF498" s="409"/>
      <c r="CG498" s="409"/>
      <c r="CH498" s="409"/>
      <c r="CI498" s="409"/>
      <c r="CJ498" s="409"/>
      <c r="CK498" s="409"/>
      <c r="CL498" s="409"/>
      <c r="CM498" s="409"/>
      <c r="CN498" s="409"/>
      <c r="CO498" s="409"/>
      <c r="CP498" s="409"/>
      <c r="CQ498" s="409"/>
      <c r="CR498" s="409"/>
      <c r="CS498" s="409"/>
      <c r="CT498" s="409"/>
      <c r="CU498" s="409"/>
      <c r="CV498" s="409"/>
      <c r="CW498" s="409"/>
      <c r="CX498" s="409"/>
      <c r="CY498" s="409"/>
      <c r="CZ498" s="409"/>
      <c r="DA498" s="409"/>
      <c r="DB498" s="409"/>
      <c r="DC498" s="409"/>
      <c r="DD498" s="409"/>
      <c r="DE498" s="409"/>
      <c r="DF498" s="409"/>
      <c r="DG498" s="409"/>
      <c r="DH498" s="409"/>
      <c r="DI498" s="409"/>
      <c r="DJ498" s="409"/>
      <c r="DK498" s="409"/>
      <c r="DL498" s="409"/>
      <c r="DM498" s="409"/>
      <c r="DN498" s="409"/>
      <c r="DO498" s="409"/>
      <c r="DP498" s="409"/>
      <c r="DQ498" s="409"/>
      <c r="DR498" s="409"/>
      <c r="DS498" s="409"/>
      <c r="DT498" s="409"/>
      <c r="DU498" s="409"/>
      <c r="DV498" s="409"/>
      <c r="DW498" s="409"/>
      <c r="DX498" s="409"/>
      <c r="DY498" s="409"/>
      <c r="DZ498" s="409"/>
      <c r="EA498" s="409"/>
      <c r="EB498" s="409"/>
      <c r="EC498" s="409"/>
      <c r="ED498" s="409"/>
      <c r="EE498" s="409"/>
      <c r="EF498" s="409"/>
      <c r="EG498" s="409"/>
      <c r="EH498" s="409"/>
      <c r="EI498" s="409"/>
      <c r="EJ498" s="409"/>
      <c r="EK498" s="409"/>
      <c r="EL498" s="409"/>
      <c r="EM498" s="409"/>
      <c r="EN498" s="409"/>
      <c r="EO498" s="409"/>
      <c r="EP498" s="409"/>
      <c r="EQ498" s="409"/>
      <c r="ER498" s="409"/>
      <c r="ES498" s="409"/>
      <c r="ET498" s="409"/>
      <c r="EU498" s="409"/>
      <c r="EV498" s="409"/>
      <c r="EW498" s="409"/>
      <c r="EX498" s="409"/>
      <c r="EY498" s="409"/>
      <c r="EZ498" s="409"/>
      <c r="FA498" s="409"/>
      <c r="FB498" s="409"/>
      <c r="FC498" s="409"/>
      <c r="FD498" s="409"/>
      <c r="FE498" s="409"/>
      <c r="FF498" s="409"/>
      <c r="FG498" s="409"/>
      <c r="FH498" s="409"/>
      <c r="FI498" s="409"/>
      <c r="FJ498" s="409"/>
      <c r="FK498" s="409"/>
      <c r="FL498" s="409"/>
      <c r="FM498" s="409"/>
      <c r="FN498" s="409"/>
      <c r="FO498" s="409"/>
      <c r="FP498" s="409"/>
      <c r="FQ498" s="409"/>
      <c r="FR498" s="409"/>
      <c r="FS498" s="409"/>
      <c r="FT498" s="409"/>
      <c r="FU498" s="409"/>
      <c r="FV498" s="409"/>
      <c r="FW498" s="409"/>
      <c r="FX498" s="409"/>
      <c r="FY498" s="409"/>
      <c r="FZ498" s="409"/>
      <c r="GA498" s="409"/>
      <c r="GB498" s="409"/>
      <c r="GC498" s="409"/>
      <c r="GD498" s="409"/>
      <c r="GE498" s="409"/>
      <c r="GF498" s="409"/>
      <c r="GG498" s="409"/>
      <c r="GH498" s="409"/>
      <c r="GI498" s="409"/>
      <c r="GJ498" s="409"/>
      <c r="GK498" s="409"/>
      <c r="GL498" s="409"/>
      <c r="GM498" s="409"/>
      <c r="GN498" s="409"/>
      <c r="GO498" s="409"/>
      <c r="GP498" s="409"/>
      <c r="GQ498" s="409"/>
      <c r="GR498" s="409"/>
      <c r="GS498" s="409"/>
      <c r="GT498" s="409"/>
      <c r="GU498" s="409"/>
      <c r="GV498" s="409"/>
      <c r="GW498" s="409"/>
      <c r="GX498" s="409"/>
      <c r="GY498" s="409"/>
      <c r="GZ498" s="409"/>
      <c r="HA498" s="409"/>
      <c r="HB498" s="409"/>
      <c r="HC498" s="409"/>
      <c r="HD498" s="409"/>
      <c r="HE498" s="409"/>
      <c r="HF498" s="409"/>
      <c r="HG498" s="409"/>
      <c r="HH498" s="409"/>
      <c r="HI498" s="409"/>
      <c r="HJ498" s="409"/>
      <c r="HK498" s="409"/>
      <c r="HL498" s="409"/>
      <c r="HM498" s="409"/>
      <c r="HN498" s="409"/>
      <c r="HO498" s="409"/>
      <c r="HP498" s="409"/>
      <c r="HQ498" s="409"/>
      <c r="HR498" s="409"/>
      <c r="HS498" s="409"/>
      <c r="HT498" s="409"/>
      <c r="HU498" s="409"/>
      <c r="HV498" s="409"/>
      <c r="HW498" s="409"/>
      <c r="HX498" s="409"/>
      <c r="HY498" s="409"/>
      <c r="HZ498" s="409"/>
      <c r="IA498" s="409"/>
      <c r="IB498" s="409"/>
      <c r="IC498" s="409"/>
      <c r="ID498" s="409"/>
      <c r="IE498" s="409"/>
      <c r="IF498" s="409"/>
      <c r="IG498" s="409"/>
      <c r="IH498" s="409"/>
      <c r="II498" s="409"/>
      <c r="IJ498" s="409"/>
      <c r="IK498" s="409"/>
      <c r="IL498" s="409"/>
      <c r="IM498" s="409"/>
      <c r="IN498" s="409"/>
      <c r="IO498" s="409"/>
      <c r="IP498" s="409"/>
      <c r="IQ498" s="409"/>
      <c r="IR498" s="409"/>
      <c r="IS498" s="409"/>
      <c r="IT498" s="409"/>
      <c r="IU498" s="409"/>
      <c r="IV498" s="409"/>
    </row>
    <row r="499" spans="1:256" s="404" customFormat="1" ht="30">
      <c r="A499" s="67">
        <v>490</v>
      </c>
      <c r="B499" s="338" t="s">
        <v>6380</v>
      </c>
      <c r="C499" s="509" t="s">
        <v>1584</v>
      </c>
      <c r="D499" s="116">
        <v>17957.02</v>
      </c>
      <c r="E499" s="301" t="s">
        <v>6377</v>
      </c>
      <c r="F499" s="301" t="s">
        <v>398</v>
      </c>
      <c r="G499" s="301" t="s">
        <v>6378</v>
      </c>
      <c r="H499" s="301" t="s">
        <v>6379</v>
      </c>
      <c r="I499" s="301" t="s">
        <v>311</v>
      </c>
      <c r="J499" s="338"/>
      <c r="K499" s="338"/>
      <c r="L499" s="338"/>
      <c r="M499" s="405"/>
      <c r="N499" s="409"/>
      <c r="O499" s="409"/>
      <c r="P499" s="409"/>
      <c r="Q499" s="409"/>
      <c r="R499" s="409"/>
      <c r="S499" s="409"/>
      <c r="T499" s="409"/>
      <c r="U499" s="409"/>
      <c r="V499" s="409"/>
      <c r="W499" s="409"/>
      <c r="X499" s="409"/>
      <c r="Y499" s="409"/>
      <c r="Z499" s="409"/>
      <c r="AA499" s="409"/>
      <c r="AB499" s="409"/>
      <c r="AC499" s="409"/>
      <c r="AD499" s="409"/>
      <c r="AE499" s="409"/>
      <c r="AF499" s="409"/>
      <c r="AG499" s="409"/>
      <c r="AH499" s="409"/>
      <c r="AI499" s="409"/>
      <c r="AJ499" s="409"/>
      <c r="AK499" s="409"/>
      <c r="AL499" s="409"/>
      <c r="AM499" s="409"/>
      <c r="AN499" s="409"/>
      <c r="AO499" s="409"/>
      <c r="AP499" s="409"/>
      <c r="AQ499" s="409"/>
      <c r="AR499" s="409"/>
      <c r="AS499" s="409"/>
      <c r="AT499" s="409"/>
      <c r="AU499" s="409"/>
      <c r="AV499" s="409"/>
      <c r="AW499" s="409"/>
      <c r="AX499" s="409"/>
      <c r="AY499" s="409"/>
      <c r="AZ499" s="409"/>
      <c r="BA499" s="409"/>
      <c r="BB499" s="409"/>
      <c r="BC499" s="409"/>
      <c r="BD499" s="409"/>
      <c r="BE499" s="409"/>
      <c r="BF499" s="409"/>
      <c r="BG499" s="409"/>
      <c r="BH499" s="409"/>
      <c r="BI499" s="409"/>
      <c r="BJ499" s="409"/>
      <c r="BK499" s="409"/>
      <c r="BL499" s="409"/>
      <c r="BM499" s="409"/>
      <c r="BN499" s="409"/>
      <c r="BO499" s="409"/>
      <c r="BP499" s="409"/>
      <c r="BQ499" s="409"/>
      <c r="BR499" s="409"/>
      <c r="BS499" s="409"/>
      <c r="BT499" s="409"/>
      <c r="BU499" s="409"/>
      <c r="BV499" s="409"/>
      <c r="BW499" s="409"/>
      <c r="BX499" s="409"/>
      <c r="BY499" s="409"/>
      <c r="BZ499" s="409"/>
      <c r="CA499" s="409"/>
      <c r="CB499" s="409"/>
      <c r="CC499" s="409"/>
      <c r="CD499" s="409"/>
      <c r="CE499" s="409"/>
      <c r="CF499" s="409"/>
      <c r="CG499" s="409"/>
      <c r="CH499" s="409"/>
      <c r="CI499" s="409"/>
      <c r="CJ499" s="409"/>
      <c r="CK499" s="409"/>
      <c r="CL499" s="409"/>
      <c r="CM499" s="409"/>
      <c r="CN499" s="409"/>
      <c r="CO499" s="409"/>
      <c r="CP499" s="409"/>
      <c r="CQ499" s="409"/>
      <c r="CR499" s="409"/>
      <c r="CS499" s="409"/>
      <c r="CT499" s="409"/>
      <c r="CU499" s="409"/>
      <c r="CV499" s="409"/>
      <c r="CW499" s="409"/>
      <c r="CX499" s="409"/>
      <c r="CY499" s="409"/>
      <c r="CZ499" s="409"/>
      <c r="DA499" s="409"/>
      <c r="DB499" s="409"/>
      <c r="DC499" s="409"/>
      <c r="DD499" s="409"/>
      <c r="DE499" s="409"/>
      <c r="DF499" s="409"/>
      <c r="DG499" s="409"/>
      <c r="DH499" s="409"/>
      <c r="DI499" s="409"/>
      <c r="DJ499" s="409"/>
      <c r="DK499" s="409"/>
      <c r="DL499" s="409"/>
      <c r="DM499" s="409"/>
      <c r="DN499" s="409"/>
      <c r="DO499" s="409"/>
      <c r="DP499" s="409"/>
      <c r="DQ499" s="409"/>
      <c r="DR499" s="409"/>
      <c r="DS499" s="409"/>
      <c r="DT499" s="409"/>
      <c r="DU499" s="409"/>
      <c r="DV499" s="409"/>
      <c r="DW499" s="409"/>
      <c r="DX499" s="409"/>
      <c r="DY499" s="409"/>
      <c r="DZ499" s="409"/>
      <c r="EA499" s="409"/>
      <c r="EB499" s="409"/>
      <c r="EC499" s="409"/>
      <c r="ED499" s="409"/>
      <c r="EE499" s="409"/>
      <c r="EF499" s="409"/>
      <c r="EG499" s="409"/>
      <c r="EH499" s="409"/>
      <c r="EI499" s="409"/>
      <c r="EJ499" s="409"/>
      <c r="EK499" s="409"/>
      <c r="EL499" s="409"/>
      <c r="EM499" s="409"/>
      <c r="EN499" s="409"/>
      <c r="EO499" s="409"/>
      <c r="EP499" s="409"/>
      <c r="EQ499" s="409"/>
      <c r="ER499" s="409"/>
      <c r="ES499" s="409"/>
      <c r="ET499" s="409"/>
      <c r="EU499" s="409"/>
      <c r="EV499" s="409"/>
      <c r="EW499" s="409"/>
      <c r="EX499" s="409"/>
      <c r="EY499" s="409"/>
      <c r="EZ499" s="409"/>
      <c r="FA499" s="409"/>
      <c r="FB499" s="409"/>
      <c r="FC499" s="409"/>
      <c r="FD499" s="409"/>
      <c r="FE499" s="409"/>
      <c r="FF499" s="409"/>
      <c r="FG499" s="409"/>
      <c r="FH499" s="409"/>
      <c r="FI499" s="409"/>
      <c r="FJ499" s="409"/>
      <c r="FK499" s="409"/>
      <c r="FL499" s="409"/>
      <c r="FM499" s="409"/>
      <c r="FN499" s="409"/>
      <c r="FO499" s="409"/>
      <c r="FP499" s="409"/>
      <c r="FQ499" s="409"/>
      <c r="FR499" s="409"/>
      <c r="FS499" s="409"/>
      <c r="FT499" s="409"/>
      <c r="FU499" s="409"/>
      <c r="FV499" s="409"/>
      <c r="FW499" s="409"/>
      <c r="FX499" s="409"/>
      <c r="FY499" s="409"/>
      <c r="FZ499" s="409"/>
      <c r="GA499" s="409"/>
      <c r="GB499" s="409"/>
      <c r="GC499" s="409"/>
      <c r="GD499" s="409"/>
      <c r="GE499" s="409"/>
      <c r="GF499" s="409"/>
      <c r="GG499" s="409"/>
      <c r="GH499" s="409"/>
      <c r="GI499" s="409"/>
      <c r="GJ499" s="409"/>
      <c r="GK499" s="409"/>
      <c r="GL499" s="409"/>
      <c r="GM499" s="409"/>
      <c r="GN499" s="409"/>
      <c r="GO499" s="409"/>
      <c r="GP499" s="409"/>
      <c r="GQ499" s="409"/>
      <c r="GR499" s="409"/>
      <c r="GS499" s="409"/>
      <c r="GT499" s="409"/>
      <c r="GU499" s="409"/>
      <c r="GV499" s="409"/>
      <c r="GW499" s="409"/>
      <c r="GX499" s="409"/>
      <c r="GY499" s="409"/>
      <c r="GZ499" s="409"/>
      <c r="HA499" s="409"/>
      <c r="HB499" s="409"/>
      <c r="HC499" s="409"/>
      <c r="HD499" s="409"/>
      <c r="HE499" s="409"/>
      <c r="HF499" s="409"/>
      <c r="HG499" s="409"/>
      <c r="HH499" s="409"/>
      <c r="HI499" s="409"/>
      <c r="HJ499" s="409"/>
      <c r="HK499" s="409"/>
      <c r="HL499" s="409"/>
      <c r="HM499" s="409"/>
      <c r="HN499" s="409"/>
      <c r="HO499" s="409"/>
      <c r="HP499" s="409"/>
      <c r="HQ499" s="409"/>
      <c r="HR499" s="409"/>
      <c r="HS499" s="409"/>
      <c r="HT499" s="409"/>
      <c r="HU499" s="409"/>
      <c r="HV499" s="409"/>
      <c r="HW499" s="409"/>
      <c r="HX499" s="409"/>
      <c r="HY499" s="409"/>
      <c r="HZ499" s="409"/>
      <c r="IA499" s="409"/>
      <c r="IB499" s="409"/>
      <c r="IC499" s="409"/>
      <c r="ID499" s="409"/>
      <c r="IE499" s="409"/>
      <c r="IF499" s="409"/>
      <c r="IG499" s="409"/>
      <c r="IH499" s="409"/>
      <c r="II499" s="409"/>
      <c r="IJ499" s="409"/>
      <c r="IK499" s="409"/>
      <c r="IL499" s="409"/>
      <c r="IM499" s="409"/>
      <c r="IN499" s="409"/>
      <c r="IO499" s="409"/>
      <c r="IP499" s="409"/>
      <c r="IQ499" s="409"/>
      <c r="IR499" s="409"/>
      <c r="IS499" s="409"/>
      <c r="IT499" s="409"/>
      <c r="IU499" s="409"/>
      <c r="IV499" s="409"/>
    </row>
    <row r="500" spans="1:256" s="404" customFormat="1" ht="30">
      <c r="A500" s="67">
        <v>491</v>
      </c>
      <c r="B500" s="456" t="s">
        <v>6381</v>
      </c>
      <c r="C500" s="506" t="s">
        <v>1584</v>
      </c>
      <c r="D500" s="456" t="s">
        <v>6382</v>
      </c>
      <c r="E500" s="456" t="s">
        <v>6383</v>
      </c>
      <c r="F500" s="456" t="s">
        <v>1621</v>
      </c>
      <c r="G500" s="456" t="s">
        <v>6384</v>
      </c>
      <c r="H500" s="456" t="s">
        <v>6385</v>
      </c>
      <c r="I500" s="456" t="s">
        <v>1631</v>
      </c>
      <c r="J500" s="435"/>
      <c r="K500" s="435"/>
      <c r="L500" s="338"/>
      <c r="M500" s="405"/>
      <c r="N500" s="409"/>
      <c r="O500" s="409"/>
      <c r="P500" s="409"/>
      <c r="Q500" s="409"/>
      <c r="R500" s="409"/>
      <c r="S500" s="409"/>
      <c r="T500" s="409"/>
      <c r="U500" s="409"/>
      <c r="V500" s="409"/>
      <c r="W500" s="409"/>
      <c r="X500" s="409"/>
      <c r="Y500" s="409"/>
      <c r="Z500" s="409"/>
      <c r="AA500" s="409"/>
      <c r="AB500" s="409"/>
      <c r="AC500" s="409"/>
      <c r="AD500" s="409"/>
      <c r="AE500" s="409"/>
      <c r="AF500" s="409"/>
      <c r="AG500" s="409"/>
      <c r="AH500" s="409"/>
      <c r="AI500" s="409"/>
      <c r="AJ500" s="409"/>
      <c r="AK500" s="409"/>
      <c r="AL500" s="409"/>
      <c r="AM500" s="409"/>
      <c r="AN500" s="409"/>
      <c r="AO500" s="409"/>
      <c r="AP500" s="409"/>
      <c r="AQ500" s="409"/>
      <c r="AR500" s="409"/>
      <c r="AS500" s="409"/>
      <c r="AT500" s="409"/>
      <c r="AU500" s="409"/>
      <c r="AV500" s="409"/>
      <c r="AW500" s="409"/>
      <c r="AX500" s="409"/>
      <c r="AY500" s="409"/>
      <c r="AZ500" s="409"/>
      <c r="BA500" s="409"/>
      <c r="BB500" s="409"/>
      <c r="BC500" s="409"/>
      <c r="BD500" s="409"/>
      <c r="BE500" s="409"/>
      <c r="BF500" s="409"/>
      <c r="BG500" s="409"/>
      <c r="BH500" s="409"/>
      <c r="BI500" s="409"/>
      <c r="BJ500" s="409"/>
      <c r="BK500" s="409"/>
      <c r="BL500" s="409"/>
      <c r="BM500" s="409"/>
      <c r="BN500" s="409"/>
      <c r="BO500" s="409"/>
      <c r="BP500" s="409"/>
      <c r="BQ500" s="409"/>
      <c r="BR500" s="409"/>
      <c r="BS500" s="409"/>
      <c r="BT500" s="409"/>
      <c r="BU500" s="409"/>
      <c r="BV500" s="409"/>
      <c r="BW500" s="409"/>
      <c r="BX500" s="409"/>
      <c r="BY500" s="409"/>
      <c r="BZ500" s="409"/>
      <c r="CA500" s="409"/>
      <c r="CB500" s="409"/>
      <c r="CC500" s="409"/>
      <c r="CD500" s="409"/>
      <c r="CE500" s="409"/>
      <c r="CF500" s="409"/>
      <c r="CG500" s="409"/>
      <c r="CH500" s="409"/>
      <c r="CI500" s="409"/>
      <c r="CJ500" s="409"/>
      <c r="CK500" s="409"/>
      <c r="CL500" s="409"/>
      <c r="CM500" s="409"/>
      <c r="CN500" s="409"/>
      <c r="CO500" s="409"/>
      <c r="CP500" s="409"/>
      <c r="CQ500" s="409"/>
      <c r="CR500" s="409"/>
      <c r="CS500" s="409"/>
      <c r="CT500" s="409"/>
      <c r="CU500" s="409"/>
      <c r="CV500" s="409"/>
      <c r="CW500" s="409"/>
      <c r="CX500" s="409"/>
      <c r="CY500" s="409"/>
      <c r="CZ500" s="409"/>
      <c r="DA500" s="409"/>
      <c r="DB500" s="409"/>
      <c r="DC500" s="409"/>
      <c r="DD500" s="409"/>
      <c r="DE500" s="409"/>
      <c r="DF500" s="409"/>
      <c r="DG500" s="409"/>
      <c r="DH500" s="409"/>
      <c r="DI500" s="409"/>
      <c r="DJ500" s="409"/>
      <c r="DK500" s="409"/>
      <c r="DL500" s="409"/>
      <c r="DM500" s="409"/>
      <c r="DN500" s="409"/>
      <c r="DO500" s="409"/>
      <c r="DP500" s="409"/>
      <c r="DQ500" s="409"/>
      <c r="DR500" s="409"/>
      <c r="DS500" s="409"/>
      <c r="DT500" s="409"/>
      <c r="DU500" s="409"/>
      <c r="DV500" s="409"/>
      <c r="DW500" s="409"/>
      <c r="DX500" s="409"/>
      <c r="DY500" s="409"/>
      <c r="DZ500" s="409"/>
      <c r="EA500" s="409"/>
      <c r="EB500" s="409"/>
      <c r="EC500" s="409"/>
      <c r="ED500" s="409"/>
      <c r="EE500" s="409"/>
      <c r="EF500" s="409"/>
      <c r="EG500" s="409"/>
      <c r="EH500" s="409"/>
      <c r="EI500" s="409"/>
      <c r="EJ500" s="409"/>
      <c r="EK500" s="409"/>
      <c r="EL500" s="409"/>
      <c r="EM500" s="409"/>
      <c r="EN500" s="409"/>
      <c r="EO500" s="409"/>
      <c r="EP500" s="409"/>
      <c r="EQ500" s="409"/>
      <c r="ER500" s="409"/>
      <c r="ES500" s="409"/>
      <c r="ET500" s="409"/>
      <c r="EU500" s="409"/>
      <c r="EV500" s="409"/>
      <c r="EW500" s="409"/>
      <c r="EX500" s="409"/>
      <c r="EY500" s="409"/>
      <c r="EZ500" s="409"/>
      <c r="FA500" s="409"/>
      <c r="FB500" s="409"/>
      <c r="FC500" s="409"/>
      <c r="FD500" s="409"/>
      <c r="FE500" s="409"/>
      <c r="FF500" s="409"/>
      <c r="FG500" s="409"/>
      <c r="FH500" s="409"/>
      <c r="FI500" s="409"/>
      <c r="FJ500" s="409"/>
      <c r="FK500" s="409"/>
      <c r="FL500" s="409"/>
      <c r="FM500" s="409"/>
      <c r="FN500" s="409"/>
      <c r="FO500" s="409"/>
      <c r="FP500" s="409"/>
      <c r="FQ500" s="409"/>
      <c r="FR500" s="409"/>
      <c r="FS500" s="409"/>
      <c r="FT500" s="409"/>
      <c r="FU500" s="409"/>
      <c r="FV500" s="409"/>
      <c r="FW500" s="409"/>
      <c r="FX500" s="409"/>
      <c r="FY500" s="409"/>
      <c r="FZ500" s="409"/>
      <c r="GA500" s="409"/>
      <c r="GB500" s="409"/>
      <c r="GC500" s="409"/>
      <c r="GD500" s="409"/>
      <c r="GE500" s="409"/>
      <c r="GF500" s="409"/>
      <c r="GG500" s="409"/>
      <c r="GH500" s="409"/>
      <c r="GI500" s="409"/>
      <c r="GJ500" s="409"/>
      <c r="GK500" s="409"/>
      <c r="GL500" s="409"/>
      <c r="GM500" s="409"/>
      <c r="GN500" s="409"/>
      <c r="GO500" s="409"/>
      <c r="GP500" s="409"/>
      <c r="GQ500" s="409"/>
      <c r="GR500" s="409"/>
      <c r="GS500" s="409"/>
      <c r="GT500" s="409"/>
      <c r="GU500" s="409"/>
      <c r="GV500" s="409"/>
      <c r="GW500" s="409"/>
      <c r="GX500" s="409"/>
      <c r="GY500" s="409"/>
      <c r="GZ500" s="409"/>
      <c r="HA500" s="409"/>
      <c r="HB500" s="409"/>
      <c r="HC500" s="409"/>
      <c r="HD500" s="409"/>
      <c r="HE500" s="409"/>
      <c r="HF500" s="409"/>
      <c r="HG500" s="409"/>
      <c r="HH500" s="409"/>
      <c r="HI500" s="409"/>
      <c r="HJ500" s="409"/>
      <c r="HK500" s="409"/>
      <c r="HL500" s="409"/>
      <c r="HM500" s="409"/>
      <c r="HN500" s="409"/>
      <c r="HO500" s="409"/>
      <c r="HP500" s="409"/>
      <c r="HQ500" s="409"/>
      <c r="HR500" s="409"/>
      <c r="HS500" s="409"/>
      <c r="HT500" s="409"/>
      <c r="HU500" s="409"/>
      <c r="HV500" s="409"/>
      <c r="HW500" s="409"/>
      <c r="HX500" s="409"/>
      <c r="HY500" s="409"/>
      <c r="HZ500" s="409"/>
      <c r="IA500" s="409"/>
      <c r="IB500" s="409"/>
      <c r="IC500" s="409"/>
      <c r="ID500" s="409"/>
      <c r="IE500" s="409"/>
      <c r="IF500" s="409"/>
      <c r="IG500" s="409"/>
      <c r="IH500" s="409"/>
      <c r="II500" s="409"/>
      <c r="IJ500" s="409"/>
      <c r="IK500" s="409"/>
      <c r="IL500" s="409"/>
      <c r="IM500" s="409"/>
      <c r="IN500" s="409"/>
      <c r="IO500" s="409"/>
      <c r="IP500" s="409"/>
      <c r="IQ500" s="409"/>
      <c r="IR500" s="409"/>
      <c r="IS500" s="409"/>
      <c r="IT500" s="409"/>
      <c r="IU500" s="409"/>
      <c r="IV500" s="409"/>
    </row>
    <row r="501" spans="1:256" s="404" customFormat="1" ht="94.5">
      <c r="A501" s="65">
        <v>492</v>
      </c>
      <c r="B501" s="456" t="s">
        <v>6386</v>
      </c>
      <c r="C501" s="506" t="s">
        <v>1577</v>
      </c>
      <c r="D501" s="456" t="s">
        <v>6387</v>
      </c>
      <c r="E501" s="456" t="s">
        <v>6388</v>
      </c>
      <c r="F501" s="456" t="s">
        <v>533</v>
      </c>
      <c r="G501" s="456" t="s">
        <v>6389</v>
      </c>
      <c r="H501" s="513"/>
      <c r="I501" s="514"/>
      <c r="J501" s="435"/>
      <c r="K501" s="456" t="s">
        <v>6390</v>
      </c>
      <c r="L501" s="338"/>
      <c r="M501" s="405"/>
      <c r="N501" s="409"/>
      <c r="O501" s="409"/>
      <c r="P501" s="409"/>
      <c r="Q501" s="409"/>
      <c r="R501" s="409"/>
      <c r="S501" s="409"/>
      <c r="T501" s="409"/>
      <c r="U501" s="409"/>
      <c r="V501" s="409"/>
      <c r="W501" s="409"/>
      <c r="X501" s="409"/>
      <c r="Y501" s="409"/>
      <c r="Z501" s="409"/>
      <c r="AA501" s="409"/>
      <c r="AB501" s="409"/>
      <c r="AC501" s="409"/>
      <c r="AD501" s="409"/>
      <c r="AE501" s="409"/>
      <c r="AF501" s="409"/>
      <c r="AG501" s="409"/>
      <c r="AH501" s="409"/>
      <c r="AI501" s="409"/>
      <c r="AJ501" s="409"/>
      <c r="AK501" s="409"/>
      <c r="AL501" s="409"/>
      <c r="AM501" s="409"/>
      <c r="AN501" s="409"/>
      <c r="AO501" s="409"/>
      <c r="AP501" s="409"/>
      <c r="AQ501" s="409"/>
      <c r="AR501" s="409"/>
      <c r="AS501" s="409"/>
      <c r="AT501" s="409"/>
      <c r="AU501" s="409"/>
      <c r="AV501" s="409"/>
      <c r="AW501" s="409"/>
      <c r="AX501" s="409"/>
      <c r="AY501" s="409"/>
      <c r="AZ501" s="409"/>
      <c r="BA501" s="409"/>
      <c r="BB501" s="409"/>
      <c r="BC501" s="409"/>
      <c r="BD501" s="409"/>
      <c r="BE501" s="409"/>
      <c r="BF501" s="409"/>
      <c r="BG501" s="409"/>
      <c r="BH501" s="409"/>
      <c r="BI501" s="409"/>
      <c r="BJ501" s="409"/>
      <c r="BK501" s="409"/>
      <c r="BL501" s="409"/>
      <c r="BM501" s="409"/>
      <c r="BN501" s="409"/>
      <c r="BO501" s="409"/>
      <c r="BP501" s="409"/>
      <c r="BQ501" s="409"/>
      <c r="BR501" s="409"/>
      <c r="BS501" s="409"/>
      <c r="BT501" s="409"/>
      <c r="BU501" s="409"/>
      <c r="BV501" s="409"/>
      <c r="BW501" s="409"/>
      <c r="BX501" s="409"/>
      <c r="BY501" s="409"/>
      <c r="BZ501" s="409"/>
      <c r="CA501" s="409"/>
      <c r="CB501" s="409"/>
      <c r="CC501" s="409"/>
      <c r="CD501" s="409"/>
      <c r="CE501" s="409"/>
      <c r="CF501" s="409"/>
      <c r="CG501" s="409"/>
      <c r="CH501" s="409"/>
      <c r="CI501" s="409"/>
      <c r="CJ501" s="409"/>
      <c r="CK501" s="409"/>
      <c r="CL501" s="409"/>
      <c r="CM501" s="409"/>
      <c r="CN501" s="409"/>
      <c r="CO501" s="409"/>
      <c r="CP501" s="409"/>
      <c r="CQ501" s="409"/>
      <c r="CR501" s="409"/>
      <c r="CS501" s="409"/>
      <c r="CT501" s="409"/>
      <c r="CU501" s="409"/>
      <c r="CV501" s="409"/>
      <c r="CW501" s="409"/>
      <c r="CX501" s="409"/>
      <c r="CY501" s="409"/>
      <c r="CZ501" s="409"/>
      <c r="DA501" s="409"/>
      <c r="DB501" s="409"/>
      <c r="DC501" s="409"/>
      <c r="DD501" s="409"/>
      <c r="DE501" s="409"/>
      <c r="DF501" s="409"/>
      <c r="DG501" s="409"/>
      <c r="DH501" s="409"/>
      <c r="DI501" s="409"/>
      <c r="DJ501" s="409"/>
      <c r="DK501" s="409"/>
      <c r="DL501" s="409"/>
      <c r="DM501" s="409"/>
      <c r="DN501" s="409"/>
      <c r="DO501" s="409"/>
      <c r="DP501" s="409"/>
      <c r="DQ501" s="409"/>
      <c r="DR501" s="409"/>
      <c r="DS501" s="409"/>
      <c r="DT501" s="409"/>
      <c r="DU501" s="409"/>
      <c r="DV501" s="409"/>
      <c r="DW501" s="409"/>
      <c r="DX501" s="409"/>
      <c r="DY501" s="409"/>
      <c r="DZ501" s="409"/>
      <c r="EA501" s="409"/>
      <c r="EB501" s="409"/>
      <c r="EC501" s="409"/>
      <c r="ED501" s="409"/>
      <c r="EE501" s="409"/>
      <c r="EF501" s="409"/>
      <c r="EG501" s="409"/>
      <c r="EH501" s="409"/>
      <c r="EI501" s="409"/>
      <c r="EJ501" s="409"/>
      <c r="EK501" s="409"/>
      <c r="EL501" s="409"/>
      <c r="EM501" s="409"/>
      <c r="EN501" s="409"/>
      <c r="EO501" s="409"/>
      <c r="EP501" s="409"/>
      <c r="EQ501" s="409"/>
      <c r="ER501" s="409"/>
      <c r="ES501" s="409"/>
      <c r="ET501" s="409"/>
      <c r="EU501" s="409"/>
      <c r="EV501" s="409"/>
      <c r="EW501" s="409"/>
      <c r="EX501" s="409"/>
      <c r="EY501" s="409"/>
      <c r="EZ501" s="409"/>
      <c r="FA501" s="409"/>
      <c r="FB501" s="409"/>
      <c r="FC501" s="409"/>
      <c r="FD501" s="409"/>
      <c r="FE501" s="409"/>
      <c r="FF501" s="409"/>
      <c r="FG501" s="409"/>
      <c r="FH501" s="409"/>
      <c r="FI501" s="409"/>
      <c r="FJ501" s="409"/>
      <c r="FK501" s="409"/>
      <c r="FL501" s="409"/>
      <c r="FM501" s="409"/>
      <c r="FN501" s="409"/>
      <c r="FO501" s="409"/>
      <c r="FP501" s="409"/>
      <c r="FQ501" s="409"/>
      <c r="FR501" s="409"/>
      <c r="FS501" s="409"/>
      <c r="FT501" s="409"/>
      <c r="FU501" s="409"/>
      <c r="FV501" s="409"/>
      <c r="FW501" s="409"/>
      <c r="FX501" s="409"/>
      <c r="FY501" s="409"/>
      <c r="FZ501" s="409"/>
      <c r="GA501" s="409"/>
      <c r="GB501" s="409"/>
      <c r="GC501" s="409"/>
      <c r="GD501" s="409"/>
      <c r="GE501" s="409"/>
      <c r="GF501" s="409"/>
      <c r="GG501" s="409"/>
      <c r="GH501" s="409"/>
      <c r="GI501" s="409"/>
      <c r="GJ501" s="409"/>
      <c r="GK501" s="409"/>
      <c r="GL501" s="409"/>
      <c r="GM501" s="409"/>
      <c r="GN501" s="409"/>
      <c r="GO501" s="409"/>
      <c r="GP501" s="409"/>
      <c r="GQ501" s="409"/>
      <c r="GR501" s="409"/>
      <c r="GS501" s="409"/>
      <c r="GT501" s="409"/>
      <c r="GU501" s="409"/>
      <c r="GV501" s="409"/>
      <c r="GW501" s="409"/>
      <c r="GX501" s="409"/>
      <c r="GY501" s="409"/>
      <c r="GZ501" s="409"/>
      <c r="HA501" s="409"/>
      <c r="HB501" s="409"/>
      <c r="HC501" s="409"/>
      <c r="HD501" s="409"/>
      <c r="HE501" s="409"/>
      <c r="HF501" s="409"/>
      <c r="HG501" s="409"/>
      <c r="HH501" s="409"/>
      <c r="HI501" s="409"/>
      <c r="HJ501" s="409"/>
      <c r="HK501" s="409"/>
      <c r="HL501" s="409"/>
      <c r="HM501" s="409"/>
      <c r="HN501" s="409"/>
      <c r="HO501" s="409"/>
      <c r="HP501" s="409"/>
      <c r="HQ501" s="409"/>
      <c r="HR501" s="409"/>
      <c r="HS501" s="409"/>
      <c r="HT501" s="409"/>
      <c r="HU501" s="409"/>
      <c r="HV501" s="409"/>
      <c r="HW501" s="409"/>
      <c r="HX501" s="409"/>
      <c r="HY501" s="409"/>
      <c r="HZ501" s="409"/>
      <c r="IA501" s="409"/>
      <c r="IB501" s="409"/>
      <c r="IC501" s="409"/>
      <c r="ID501" s="409"/>
      <c r="IE501" s="409"/>
      <c r="IF501" s="409"/>
      <c r="IG501" s="409"/>
      <c r="IH501" s="409"/>
      <c r="II501" s="409"/>
      <c r="IJ501" s="409"/>
      <c r="IK501" s="409"/>
      <c r="IL501" s="409"/>
      <c r="IM501" s="409"/>
      <c r="IN501" s="409"/>
      <c r="IO501" s="409"/>
      <c r="IP501" s="409"/>
      <c r="IQ501" s="409"/>
      <c r="IR501" s="409"/>
      <c r="IS501" s="409"/>
      <c r="IT501" s="409"/>
      <c r="IU501" s="409"/>
      <c r="IV501" s="409"/>
    </row>
    <row r="502" spans="1:256" s="404" customFormat="1" ht="67.5">
      <c r="A502" s="67">
        <v>493</v>
      </c>
      <c r="B502" s="456" t="s">
        <v>6391</v>
      </c>
      <c r="C502" s="506" t="s">
        <v>1577</v>
      </c>
      <c r="D502" s="456" t="s">
        <v>6392</v>
      </c>
      <c r="E502" s="456" t="s">
        <v>6393</v>
      </c>
      <c r="F502" s="456" t="s">
        <v>533</v>
      </c>
      <c r="G502" s="456" t="s">
        <v>6394</v>
      </c>
      <c r="H502" s="513"/>
      <c r="I502" s="514"/>
      <c r="J502" s="435"/>
      <c r="K502" s="456" t="s">
        <v>6395</v>
      </c>
      <c r="L502" s="338"/>
      <c r="M502" s="405"/>
      <c r="N502" s="409"/>
      <c r="O502" s="409"/>
      <c r="P502" s="409"/>
      <c r="Q502" s="409"/>
      <c r="R502" s="409"/>
      <c r="S502" s="409"/>
      <c r="T502" s="409"/>
      <c r="U502" s="409"/>
      <c r="V502" s="409"/>
      <c r="W502" s="409"/>
      <c r="X502" s="409"/>
      <c r="Y502" s="409"/>
      <c r="Z502" s="409"/>
      <c r="AA502" s="409"/>
      <c r="AB502" s="409"/>
      <c r="AC502" s="409"/>
      <c r="AD502" s="409"/>
      <c r="AE502" s="409"/>
      <c r="AF502" s="409"/>
      <c r="AG502" s="409"/>
      <c r="AH502" s="409"/>
      <c r="AI502" s="409"/>
      <c r="AJ502" s="409"/>
      <c r="AK502" s="409"/>
      <c r="AL502" s="409"/>
      <c r="AM502" s="409"/>
      <c r="AN502" s="409"/>
      <c r="AO502" s="409"/>
      <c r="AP502" s="409"/>
      <c r="AQ502" s="409"/>
      <c r="AR502" s="409"/>
      <c r="AS502" s="409"/>
      <c r="AT502" s="409"/>
      <c r="AU502" s="409"/>
      <c r="AV502" s="409"/>
      <c r="AW502" s="409"/>
      <c r="AX502" s="409"/>
      <c r="AY502" s="409"/>
      <c r="AZ502" s="409"/>
      <c r="BA502" s="409"/>
      <c r="BB502" s="409"/>
      <c r="BC502" s="409"/>
      <c r="BD502" s="409"/>
      <c r="BE502" s="409"/>
      <c r="BF502" s="409"/>
      <c r="BG502" s="409"/>
      <c r="BH502" s="409"/>
      <c r="BI502" s="409"/>
      <c r="BJ502" s="409"/>
      <c r="BK502" s="409"/>
      <c r="BL502" s="409"/>
      <c r="BM502" s="409"/>
      <c r="BN502" s="409"/>
      <c r="BO502" s="409"/>
      <c r="BP502" s="409"/>
      <c r="BQ502" s="409"/>
      <c r="BR502" s="409"/>
      <c r="BS502" s="409"/>
      <c r="BT502" s="409"/>
      <c r="BU502" s="409"/>
      <c r="BV502" s="409"/>
      <c r="BW502" s="409"/>
      <c r="BX502" s="409"/>
      <c r="BY502" s="409"/>
      <c r="BZ502" s="409"/>
      <c r="CA502" s="409"/>
      <c r="CB502" s="409"/>
      <c r="CC502" s="409"/>
      <c r="CD502" s="409"/>
      <c r="CE502" s="409"/>
      <c r="CF502" s="409"/>
      <c r="CG502" s="409"/>
      <c r="CH502" s="409"/>
      <c r="CI502" s="409"/>
      <c r="CJ502" s="409"/>
      <c r="CK502" s="409"/>
      <c r="CL502" s="409"/>
      <c r="CM502" s="409"/>
      <c r="CN502" s="409"/>
      <c r="CO502" s="409"/>
      <c r="CP502" s="409"/>
      <c r="CQ502" s="409"/>
      <c r="CR502" s="409"/>
      <c r="CS502" s="409"/>
      <c r="CT502" s="409"/>
      <c r="CU502" s="409"/>
      <c r="CV502" s="409"/>
      <c r="CW502" s="409"/>
      <c r="CX502" s="409"/>
      <c r="CY502" s="409"/>
      <c r="CZ502" s="409"/>
      <c r="DA502" s="409"/>
      <c r="DB502" s="409"/>
      <c r="DC502" s="409"/>
      <c r="DD502" s="409"/>
      <c r="DE502" s="409"/>
      <c r="DF502" s="409"/>
      <c r="DG502" s="409"/>
      <c r="DH502" s="409"/>
      <c r="DI502" s="409"/>
      <c r="DJ502" s="409"/>
      <c r="DK502" s="409"/>
      <c r="DL502" s="409"/>
      <c r="DM502" s="409"/>
      <c r="DN502" s="409"/>
      <c r="DO502" s="409"/>
      <c r="DP502" s="409"/>
      <c r="DQ502" s="409"/>
      <c r="DR502" s="409"/>
      <c r="DS502" s="409"/>
      <c r="DT502" s="409"/>
      <c r="DU502" s="409"/>
      <c r="DV502" s="409"/>
      <c r="DW502" s="409"/>
      <c r="DX502" s="409"/>
      <c r="DY502" s="409"/>
      <c r="DZ502" s="409"/>
      <c r="EA502" s="409"/>
      <c r="EB502" s="409"/>
      <c r="EC502" s="409"/>
      <c r="ED502" s="409"/>
      <c r="EE502" s="409"/>
      <c r="EF502" s="409"/>
      <c r="EG502" s="409"/>
      <c r="EH502" s="409"/>
      <c r="EI502" s="409"/>
      <c r="EJ502" s="409"/>
      <c r="EK502" s="409"/>
      <c r="EL502" s="409"/>
      <c r="EM502" s="409"/>
      <c r="EN502" s="409"/>
      <c r="EO502" s="409"/>
      <c r="EP502" s="409"/>
      <c r="EQ502" s="409"/>
      <c r="ER502" s="409"/>
      <c r="ES502" s="409"/>
      <c r="ET502" s="409"/>
      <c r="EU502" s="409"/>
      <c r="EV502" s="409"/>
      <c r="EW502" s="409"/>
      <c r="EX502" s="409"/>
      <c r="EY502" s="409"/>
      <c r="EZ502" s="409"/>
      <c r="FA502" s="409"/>
      <c r="FB502" s="409"/>
      <c r="FC502" s="409"/>
      <c r="FD502" s="409"/>
      <c r="FE502" s="409"/>
      <c r="FF502" s="409"/>
      <c r="FG502" s="409"/>
      <c r="FH502" s="409"/>
      <c r="FI502" s="409"/>
      <c r="FJ502" s="409"/>
      <c r="FK502" s="409"/>
      <c r="FL502" s="409"/>
      <c r="FM502" s="409"/>
      <c r="FN502" s="409"/>
      <c r="FO502" s="409"/>
      <c r="FP502" s="409"/>
      <c r="FQ502" s="409"/>
      <c r="FR502" s="409"/>
      <c r="FS502" s="409"/>
      <c r="FT502" s="409"/>
      <c r="FU502" s="409"/>
      <c r="FV502" s="409"/>
      <c r="FW502" s="409"/>
      <c r="FX502" s="409"/>
      <c r="FY502" s="409"/>
      <c r="FZ502" s="409"/>
      <c r="GA502" s="409"/>
      <c r="GB502" s="409"/>
      <c r="GC502" s="409"/>
      <c r="GD502" s="409"/>
      <c r="GE502" s="409"/>
      <c r="GF502" s="409"/>
      <c r="GG502" s="409"/>
      <c r="GH502" s="409"/>
      <c r="GI502" s="409"/>
      <c r="GJ502" s="409"/>
      <c r="GK502" s="409"/>
      <c r="GL502" s="409"/>
      <c r="GM502" s="409"/>
      <c r="GN502" s="409"/>
      <c r="GO502" s="409"/>
      <c r="GP502" s="409"/>
      <c r="GQ502" s="409"/>
      <c r="GR502" s="409"/>
      <c r="GS502" s="409"/>
      <c r="GT502" s="409"/>
      <c r="GU502" s="409"/>
      <c r="GV502" s="409"/>
      <c r="GW502" s="409"/>
      <c r="GX502" s="409"/>
      <c r="GY502" s="409"/>
      <c r="GZ502" s="409"/>
      <c r="HA502" s="409"/>
      <c r="HB502" s="409"/>
      <c r="HC502" s="409"/>
      <c r="HD502" s="409"/>
      <c r="HE502" s="409"/>
      <c r="HF502" s="409"/>
      <c r="HG502" s="409"/>
      <c r="HH502" s="409"/>
      <c r="HI502" s="409"/>
      <c r="HJ502" s="409"/>
      <c r="HK502" s="409"/>
      <c r="HL502" s="409"/>
      <c r="HM502" s="409"/>
      <c r="HN502" s="409"/>
      <c r="HO502" s="409"/>
      <c r="HP502" s="409"/>
      <c r="HQ502" s="409"/>
      <c r="HR502" s="409"/>
      <c r="HS502" s="409"/>
      <c r="HT502" s="409"/>
      <c r="HU502" s="409"/>
      <c r="HV502" s="409"/>
      <c r="HW502" s="409"/>
      <c r="HX502" s="409"/>
      <c r="HY502" s="409"/>
      <c r="HZ502" s="409"/>
      <c r="IA502" s="409"/>
      <c r="IB502" s="409"/>
      <c r="IC502" s="409"/>
      <c r="ID502" s="409"/>
      <c r="IE502" s="409"/>
      <c r="IF502" s="409"/>
      <c r="IG502" s="409"/>
      <c r="IH502" s="409"/>
      <c r="II502" s="409"/>
      <c r="IJ502" s="409"/>
      <c r="IK502" s="409"/>
      <c r="IL502" s="409"/>
      <c r="IM502" s="409"/>
      <c r="IN502" s="409"/>
      <c r="IO502" s="409"/>
      <c r="IP502" s="409"/>
      <c r="IQ502" s="409"/>
      <c r="IR502" s="409"/>
      <c r="IS502" s="409"/>
      <c r="IT502" s="409"/>
      <c r="IU502" s="409"/>
      <c r="IV502" s="409"/>
    </row>
    <row r="503" spans="1:256" s="404" customFormat="1" ht="30">
      <c r="A503" s="65">
        <v>494</v>
      </c>
      <c r="B503" s="456" t="s">
        <v>6396</v>
      </c>
      <c r="C503" s="506" t="s">
        <v>1584</v>
      </c>
      <c r="D503" s="456" t="s">
        <v>1585</v>
      </c>
      <c r="E503" s="456" t="s">
        <v>4782</v>
      </c>
      <c r="F503" s="456" t="s">
        <v>316</v>
      </c>
      <c r="G503" s="456" t="s">
        <v>4783</v>
      </c>
      <c r="H503" s="456" t="s">
        <v>4784</v>
      </c>
      <c r="I503" s="456" t="s">
        <v>1631</v>
      </c>
      <c r="J503" s="435"/>
      <c r="K503" s="436"/>
      <c r="L503" s="338"/>
      <c r="M503" s="405"/>
      <c r="N503" s="409"/>
      <c r="O503" s="409"/>
      <c r="P503" s="409"/>
      <c r="Q503" s="409"/>
      <c r="R503" s="409"/>
      <c r="S503" s="409"/>
      <c r="T503" s="409"/>
      <c r="U503" s="409"/>
      <c r="V503" s="409"/>
      <c r="W503" s="409"/>
      <c r="X503" s="409"/>
      <c r="Y503" s="409"/>
      <c r="Z503" s="409"/>
      <c r="AA503" s="409"/>
      <c r="AB503" s="409"/>
      <c r="AC503" s="409"/>
      <c r="AD503" s="409"/>
      <c r="AE503" s="409"/>
      <c r="AF503" s="409"/>
      <c r="AG503" s="409"/>
      <c r="AH503" s="409"/>
      <c r="AI503" s="409"/>
      <c r="AJ503" s="409"/>
      <c r="AK503" s="409"/>
      <c r="AL503" s="409"/>
      <c r="AM503" s="409"/>
      <c r="AN503" s="409"/>
      <c r="AO503" s="409"/>
      <c r="AP503" s="409"/>
      <c r="AQ503" s="409"/>
      <c r="AR503" s="409"/>
      <c r="AS503" s="409"/>
      <c r="AT503" s="409"/>
      <c r="AU503" s="409"/>
      <c r="AV503" s="409"/>
      <c r="AW503" s="409"/>
      <c r="AX503" s="409"/>
      <c r="AY503" s="409"/>
      <c r="AZ503" s="409"/>
      <c r="BA503" s="409"/>
      <c r="BB503" s="409"/>
      <c r="BC503" s="409"/>
      <c r="BD503" s="409"/>
      <c r="BE503" s="409"/>
      <c r="BF503" s="409"/>
      <c r="BG503" s="409"/>
      <c r="BH503" s="409"/>
      <c r="BI503" s="409"/>
      <c r="BJ503" s="409"/>
      <c r="BK503" s="409"/>
      <c r="BL503" s="409"/>
      <c r="BM503" s="409"/>
      <c r="BN503" s="409"/>
      <c r="BO503" s="409"/>
      <c r="BP503" s="409"/>
      <c r="BQ503" s="409"/>
      <c r="BR503" s="409"/>
      <c r="BS503" s="409"/>
      <c r="BT503" s="409"/>
      <c r="BU503" s="409"/>
      <c r="BV503" s="409"/>
      <c r="BW503" s="409"/>
      <c r="BX503" s="409"/>
      <c r="BY503" s="409"/>
      <c r="BZ503" s="409"/>
      <c r="CA503" s="409"/>
      <c r="CB503" s="409"/>
      <c r="CC503" s="409"/>
      <c r="CD503" s="409"/>
      <c r="CE503" s="409"/>
      <c r="CF503" s="409"/>
      <c r="CG503" s="409"/>
      <c r="CH503" s="409"/>
      <c r="CI503" s="409"/>
      <c r="CJ503" s="409"/>
      <c r="CK503" s="409"/>
      <c r="CL503" s="409"/>
      <c r="CM503" s="409"/>
      <c r="CN503" s="409"/>
      <c r="CO503" s="409"/>
      <c r="CP503" s="409"/>
      <c r="CQ503" s="409"/>
      <c r="CR503" s="409"/>
      <c r="CS503" s="409"/>
      <c r="CT503" s="409"/>
      <c r="CU503" s="409"/>
      <c r="CV503" s="409"/>
      <c r="CW503" s="409"/>
      <c r="CX503" s="409"/>
      <c r="CY503" s="409"/>
      <c r="CZ503" s="409"/>
      <c r="DA503" s="409"/>
      <c r="DB503" s="409"/>
      <c r="DC503" s="409"/>
      <c r="DD503" s="409"/>
      <c r="DE503" s="409"/>
      <c r="DF503" s="409"/>
      <c r="DG503" s="409"/>
      <c r="DH503" s="409"/>
      <c r="DI503" s="409"/>
      <c r="DJ503" s="409"/>
      <c r="DK503" s="409"/>
      <c r="DL503" s="409"/>
      <c r="DM503" s="409"/>
      <c r="DN503" s="409"/>
      <c r="DO503" s="409"/>
      <c r="DP503" s="409"/>
      <c r="DQ503" s="409"/>
      <c r="DR503" s="409"/>
      <c r="DS503" s="409"/>
      <c r="DT503" s="409"/>
      <c r="DU503" s="409"/>
      <c r="DV503" s="409"/>
      <c r="DW503" s="409"/>
      <c r="DX503" s="409"/>
      <c r="DY503" s="409"/>
      <c r="DZ503" s="409"/>
      <c r="EA503" s="409"/>
      <c r="EB503" s="409"/>
      <c r="EC503" s="409"/>
      <c r="ED503" s="409"/>
      <c r="EE503" s="409"/>
      <c r="EF503" s="409"/>
      <c r="EG503" s="409"/>
      <c r="EH503" s="409"/>
      <c r="EI503" s="409"/>
      <c r="EJ503" s="409"/>
      <c r="EK503" s="409"/>
      <c r="EL503" s="409"/>
      <c r="EM503" s="409"/>
      <c r="EN503" s="409"/>
      <c r="EO503" s="409"/>
      <c r="EP503" s="409"/>
      <c r="EQ503" s="409"/>
      <c r="ER503" s="409"/>
      <c r="ES503" s="409"/>
      <c r="ET503" s="409"/>
      <c r="EU503" s="409"/>
      <c r="EV503" s="409"/>
      <c r="EW503" s="409"/>
      <c r="EX503" s="409"/>
      <c r="EY503" s="409"/>
      <c r="EZ503" s="409"/>
      <c r="FA503" s="409"/>
      <c r="FB503" s="409"/>
      <c r="FC503" s="409"/>
      <c r="FD503" s="409"/>
      <c r="FE503" s="409"/>
      <c r="FF503" s="409"/>
      <c r="FG503" s="409"/>
      <c r="FH503" s="409"/>
      <c r="FI503" s="409"/>
      <c r="FJ503" s="409"/>
      <c r="FK503" s="409"/>
      <c r="FL503" s="409"/>
      <c r="FM503" s="409"/>
      <c r="FN503" s="409"/>
      <c r="FO503" s="409"/>
      <c r="FP503" s="409"/>
      <c r="FQ503" s="409"/>
      <c r="FR503" s="409"/>
      <c r="FS503" s="409"/>
      <c r="FT503" s="409"/>
      <c r="FU503" s="409"/>
      <c r="FV503" s="409"/>
      <c r="FW503" s="409"/>
      <c r="FX503" s="409"/>
      <c r="FY503" s="409"/>
      <c r="FZ503" s="409"/>
      <c r="GA503" s="409"/>
      <c r="GB503" s="409"/>
      <c r="GC503" s="409"/>
      <c r="GD503" s="409"/>
      <c r="GE503" s="409"/>
      <c r="GF503" s="409"/>
      <c r="GG503" s="409"/>
      <c r="GH503" s="409"/>
      <c r="GI503" s="409"/>
      <c r="GJ503" s="409"/>
      <c r="GK503" s="409"/>
      <c r="GL503" s="409"/>
      <c r="GM503" s="409"/>
      <c r="GN503" s="409"/>
      <c r="GO503" s="409"/>
      <c r="GP503" s="409"/>
      <c r="GQ503" s="409"/>
      <c r="GR503" s="409"/>
      <c r="GS503" s="409"/>
      <c r="GT503" s="409"/>
      <c r="GU503" s="409"/>
      <c r="GV503" s="409"/>
      <c r="GW503" s="409"/>
      <c r="GX503" s="409"/>
      <c r="GY503" s="409"/>
      <c r="GZ503" s="409"/>
      <c r="HA503" s="409"/>
      <c r="HB503" s="409"/>
      <c r="HC503" s="409"/>
      <c r="HD503" s="409"/>
      <c r="HE503" s="409"/>
      <c r="HF503" s="409"/>
      <c r="HG503" s="409"/>
      <c r="HH503" s="409"/>
      <c r="HI503" s="409"/>
      <c r="HJ503" s="409"/>
      <c r="HK503" s="409"/>
      <c r="HL503" s="409"/>
      <c r="HM503" s="409"/>
      <c r="HN503" s="409"/>
      <c r="HO503" s="409"/>
      <c r="HP503" s="409"/>
      <c r="HQ503" s="409"/>
      <c r="HR503" s="409"/>
      <c r="HS503" s="409"/>
      <c r="HT503" s="409"/>
      <c r="HU503" s="409"/>
      <c r="HV503" s="409"/>
      <c r="HW503" s="409"/>
      <c r="HX503" s="409"/>
      <c r="HY503" s="409"/>
      <c r="HZ503" s="409"/>
      <c r="IA503" s="409"/>
      <c r="IB503" s="409"/>
      <c r="IC503" s="409"/>
      <c r="ID503" s="409"/>
      <c r="IE503" s="409"/>
      <c r="IF503" s="409"/>
      <c r="IG503" s="409"/>
      <c r="IH503" s="409"/>
      <c r="II503" s="409"/>
      <c r="IJ503" s="409"/>
      <c r="IK503" s="409"/>
      <c r="IL503" s="409"/>
      <c r="IM503" s="409"/>
      <c r="IN503" s="409"/>
      <c r="IO503" s="409"/>
      <c r="IP503" s="409"/>
      <c r="IQ503" s="409"/>
      <c r="IR503" s="409"/>
      <c r="IS503" s="409"/>
      <c r="IT503" s="409"/>
      <c r="IU503" s="409"/>
      <c r="IV503" s="409"/>
    </row>
    <row r="504" spans="1:256" s="404" customFormat="1" ht="30">
      <c r="A504" s="67">
        <v>495</v>
      </c>
      <c r="B504" s="456" t="s">
        <v>6397</v>
      </c>
      <c r="C504" s="506" t="s">
        <v>1584</v>
      </c>
      <c r="D504" s="456" t="s">
        <v>1593</v>
      </c>
      <c r="E504" s="456" t="s">
        <v>6398</v>
      </c>
      <c r="F504" s="456" t="s">
        <v>6399</v>
      </c>
      <c r="G504" s="456" t="s">
        <v>6400</v>
      </c>
      <c r="H504" s="456" t="s">
        <v>6401</v>
      </c>
      <c r="I504" s="456" t="s">
        <v>311</v>
      </c>
      <c r="J504" s="435"/>
      <c r="K504" s="435"/>
      <c r="L504" s="338"/>
      <c r="M504" s="405"/>
      <c r="N504" s="409"/>
      <c r="O504" s="409"/>
      <c r="P504" s="409"/>
      <c r="Q504" s="409"/>
      <c r="R504" s="409"/>
      <c r="S504" s="409"/>
      <c r="T504" s="409"/>
      <c r="U504" s="409"/>
      <c r="V504" s="409"/>
      <c r="W504" s="409"/>
      <c r="X504" s="409"/>
      <c r="Y504" s="409"/>
      <c r="Z504" s="409"/>
      <c r="AA504" s="409"/>
      <c r="AB504" s="409"/>
      <c r="AC504" s="409"/>
      <c r="AD504" s="409"/>
      <c r="AE504" s="409"/>
      <c r="AF504" s="409"/>
      <c r="AG504" s="409"/>
      <c r="AH504" s="409"/>
      <c r="AI504" s="409"/>
      <c r="AJ504" s="409"/>
      <c r="AK504" s="409"/>
      <c r="AL504" s="409"/>
      <c r="AM504" s="409"/>
      <c r="AN504" s="409"/>
      <c r="AO504" s="409"/>
      <c r="AP504" s="409"/>
      <c r="AQ504" s="409"/>
      <c r="AR504" s="409"/>
      <c r="AS504" s="409"/>
      <c r="AT504" s="409"/>
      <c r="AU504" s="409"/>
      <c r="AV504" s="409"/>
      <c r="AW504" s="409"/>
      <c r="AX504" s="409"/>
      <c r="AY504" s="409"/>
      <c r="AZ504" s="409"/>
      <c r="BA504" s="409"/>
      <c r="BB504" s="409"/>
      <c r="BC504" s="409"/>
      <c r="BD504" s="409"/>
      <c r="BE504" s="409"/>
      <c r="BF504" s="409"/>
      <c r="BG504" s="409"/>
      <c r="BH504" s="409"/>
      <c r="BI504" s="409"/>
      <c r="BJ504" s="409"/>
      <c r="BK504" s="409"/>
      <c r="BL504" s="409"/>
      <c r="BM504" s="409"/>
      <c r="BN504" s="409"/>
      <c r="BO504" s="409"/>
      <c r="BP504" s="409"/>
      <c r="BQ504" s="409"/>
      <c r="BR504" s="409"/>
      <c r="BS504" s="409"/>
      <c r="BT504" s="409"/>
      <c r="BU504" s="409"/>
      <c r="BV504" s="409"/>
      <c r="BW504" s="409"/>
      <c r="BX504" s="409"/>
      <c r="BY504" s="409"/>
      <c r="BZ504" s="409"/>
      <c r="CA504" s="409"/>
      <c r="CB504" s="409"/>
      <c r="CC504" s="409"/>
      <c r="CD504" s="409"/>
      <c r="CE504" s="409"/>
      <c r="CF504" s="409"/>
      <c r="CG504" s="409"/>
      <c r="CH504" s="409"/>
      <c r="CI504" s="409"/>
      <c r="CJ504" s="409"/>
      <c r="CK504" s="409"/>
      <c r="CL504" s="409"/>
      <c r="CM504" s="409"/>
      <c r="CN504" s="409"/>
      <c r="CO504" s="409"/>
      <c r="CP504" s="409"/>
      <c r="CQ504" s="409"/>
      <c r="CR504" s="409"/>
      <c r="CS504" s="409"/>
      <c r="CT504" s="409"/>
      <c r="CU504" s="409"/>
      <c r="CV504" s="409"/>
      <c r="CW504" s="409"/>
      <c r="CX504" s="409"/>
      <c r="CY504" s="409"/>
      <c r="CZ504" s="409"/>
      <c r="DA504" s="409"/>
      <c r="DB504" s="409"/>
      <c r="DC504" s="409"/>
      <c r="DD504" s="409"/>
      <c r="DE504" s="409"/>
      <c r="DF504" s="409"/>
      <c r="DG504" s="409"/>
      <c r="DH504" s="409"/>
      <c r="DI504" s="409"/>
      <c r="DJ504" s="409"/>
      <c r="DK504" s="409"/>
      <c r="DL504" s="409"/>
      <c r="DM504" s="409"/>
      <c r="DN504" s="409"/>
      <c r="DO504" s="409"/>
      <c r="DP504" s="409"/>
      <c r="DQ504" s="409"/>
      <c r="DR504" s="409"/>
      <c r="DS504" s="409"/>
      <c r="DT504" s="409"/>
      <c r="DU504" s="409"/>
      <c r="DV504" s="409"/>
      <c r="DW504" s="409"/>
      <c r="DX504" s="409"/>
      <c r="DY504" s="409"/>
      <c r="DZ504" s="409"/>
      <c r="EA504" s="409"/>
      <c r="EB504" s="409"/>
      <c r="EC504" s="409"/>
      <c r="ED504" s="409"/>
      <c r="EE504" s="409"/>
      <c r="EF504" s="409"/>
      <c r="EG504" s="409"/>
      <c r="EH504" s="409"/>
      <c r="EI504" s="409"/>
      <c r="EJ504" s="409"/>
      <c r="EK504" s="409"/>
      <c r="EL504" s="409"/>
      <c r="EM504" s="409"/>
      <c r="EN504" s="409"/>
      <c r="EO504" s="409"/>
      <c r="EP504" s="409"/>
      <c r="EQ504" s="409"/>
      <c r="ER504" s="409"/>
      <c r="ES504" s="409"/>
      <c r="ET504" s="409"/>
      <c r="EU504" s="409"/>
      <c r="EV504" s="409"/>
      <c r="EW504" s="409"/>
      <c r="EX504" s="409"/>
      <c r="EY504" s="409"/>
      <c r="EZ504" s="409"/>
      <c r="FA504" s="409"/>
      <c r="FB504" s="409"/>
      <c r="FC504" s="409"/>
      <c r="FD504" s="409"/>
      <c r="FE504" s="409"/>
      <c r="FF504" s="409"/>
      <c r="FG504" s="409"/>
      <c r="FH504" s="409"/>
      <c r="FI504" s="409"/>
      <c r="FJ504" s="409"/>
      <c r="FK504" s="409"/>
      <c r="FL504" s="409"/>
      <c r="FM504" s="409"/>
      <c r="FN504" s="409"/>
      <c r="FO504" s="409"/>
      <c r="FP504" s="409"/>
      <c r="FQ504" s="409"/>
      <c r="FR504" s="409"/>
      <c r="FS504" s="409"/>
      <c r="FT504" s="409"/>
      <c r="FU504" s="409"/>
      <c r="FV504" s="409"/>
      <c r="FW504" s="409"/>
      <c r="FX504" s="409"/>
      <c r="FY504" s="409"/>
      <c r="FZ504" s="409"/>
      <c r="GA504" s="409"/>
      <c r="GB504" s="409"/>
      <c r="GC504" s="409"/>
      <c r="GD504" s="409"/>
      <c r="GE504" s="409"/>
      <c r="GF504" s="409"/>
      <c r="GG504" s="409"/>
      <c r="GH504" s="409"/>
      <c r="GI504" s="409"/>
      <c r="GJ504" s="409"/>
      <c r="GK504" s="409"/>
      <c r="GL504" s="409"/>
      <c r="GM504" s="409"/>
      <c r="GN504" s="409"/>
      <c r="GO504" s="409"/>
      <c r="GP504" s="409"/>
      <c r="GQ504" s="409"/>
      <c r="GR504" s="409"/>
      <c r="GS504" s="409"/>
      <c r="GT504" s="409"/>
      <c r="GU504" s="409"/>
      <c r="GV504" s="409"/>
      <c r="GW504" s="409"/>
      <c r="GX504" s="409"/>
      <c r="GY504" s="409"/>
      <c r="GZ504" s="409"/>
      <c r="HA504" s="409"/>
      <c r="HB504" s="409"/>
      <c r="HC504" s="409"/>
      <c r="HD504" s="409"/>
      <c r="HE504" s="409"/>
      <c r="HF504" s="409"/>
      <c r="HG504" s="409"/>
      <c r="HH504" s="409"/>
      <c r="HI504" s="409"/>
      <c r="HJ504" s="409"/>
      <c r="HK504" s="409"/>
      <c r="HL504" s="409"/>
      <c r="HM504" s="409"/>
      <c r="HN504" s="409"/>
      <c r="HO504" s="409"/>
      <c r="HP504" s="409"/>
      <c r="HQ504" s="409"/>
      <c r="HR504" s="409"/>
      <c r="HS504" s="409"/>
      <c r="HT504" s="409"/>
      <c r="HU504" s="409"/>
      <c r="HV504" s="409"/>
      <c r="HW504" s="409"/>
      <c r="HX504" s="409"/>
      <c r="HY504" s="409"/>
      <c r="HZ504" s="409"/>
      <c r="IA504" s="409"/>
      <c r="IB504" s="409"/>
      <c r="IC504" s="409"/>
      <c r="ID504" s="409"/>
      <c r="IE504" s="409"/>
      <c r="IF504" s="409"/>
      <c r="IG504" s="409"/>
      <c r="IH504" s="409"/>
      <c r="II504" s="409"/>
      <c r="IJ504" s="409"/>
      <c r="IK504" s="409"/>
      <c r="IL504" s="409"/>
      <c r="IM504" s="409"/>
      <c r="IN504" s="409"/>
      <c r="IO504" s="409"/>
      <c r="IP504" s="409"/>
      <c r="IQ504" s="409"/>
      <c r="IR504" s="409"/>
      <c r="IS504" s="409"/>
      <c r="IT504" s="409"/>
      <c r="IU504" s="409"/>
      <c r="IV504" s="409"/>
    </row>
    <row r="505" spans="1:256" s="404" customFormat="1" ht="30">
      <c r="A505" s="67">
        <v>496</v>
      </c>
      <c r="B505" s="456" t="s">
        <v>6397</v>
      </c>
      <c r="C505" s="506" t="s">
        <v>1584</v>
      </c>
      <c r="D505" s="456" t="s">
        <v>6318</v>
      </c>
      <c r="E505" s="456" t="s">
        <v>4785</v>
      </c>
      <c r="F505" s="456" t="s">
        <v>360</v>
      </c>
      <c r="G505" s="456" t="s">
        <v>6402</v>
      </c>
      <c r="H505" s="456" t="s">
        <v>6403</v>
      </c>
      <c r="I505" s="456" t="s">
        <v>311</v>
      </c>
      <c r="J505" s="435"/>
      <c r="K505" s="435"/>
      <c r="L505" s="338"/>
      <c r="M505" s="405"/>
      <c r="N505" s="409"/>
      <c r="O505" s="409"/>
      <c r="P505" s="409"/>
      <c r="Q505" s="409"/>
      <c r="R505" s="409"/>
      <c r="S505" s="409"/>
      <c r="T505" s="409"/>
      <c r="U505" s="409"/>
      <c r="V505" s="409"/>
      <c r="W505" s="409"/>
      <c r="X505" s="409"/>
      <c r="Y505" s="409"/>
      <c r="Z505" s="409"/>
      <c r="AA505" s="409"/>
      <c r="AB505" s="409"/>
      <c r="AC505" s="409"/>
      <c r="AD505" s="409"/>
      <c r="AE505" s="409"/>
      <c r="AF505" s="409"/>
      <c r="AG505" s="409"/>
      <c r="AH505" s="409"/>
      <c r="AI505" s="409"/>
      <c r="AJ505" s="409"/>
      <c r="AK505" s="409"/>
      <c r="AL505" s="409"/>
      <c r="AM505" s="409"/>
      <c r="AN505" s="409"/>
      <c r="AO505" s="409"/>
      <c r="AP505" s="409"/>
      <c r="AQ505" s="409"/>
      <c r="AR505" s="409"/>
      <c r="AS505" s="409"/>
      <c r="AT505" s="409"/>
      <c r="AU505" s="409"/>
      <c r="AV505" s="409"/>
      <c r="AW505" s="409"/>
      <c r="AX505" s="409"/>
      <c r="AY505" s="409"/>
      <c r="AZ505" s="409"/>
      <c r="BA505" s="409"/>
      <c r="BB505" s="409"/>
      <c r="BC505" s="409"/>
      <c r="BD505" s="409"/>
      <c r="BE505" s="409"/>
      <c r="BF505" s="409"/>
      <c r="BG505" s="409"/>
      <c r="BH505" s="409"/>
      <c r="BI505" s="409"/>
      <c r="BJ505" s="409"/>
      <c r="BK505" s="409"/>
      <c r="BL505" s="409"/>
      <c r="BM505" s="409"/>
      <c r="BN505" s="409"/>
      <c r="BO505" s="409"/>
      <c r="BP505" s="409"/>
      <c r="BQ505" s="409"/>
      <c r="BR505" s="409"/>
      <c r="BS505" s="409"/>
      <c r="BT505" s="409"/>
      <c r="BU505" s="409"/>
      <c r="BV505" s="409"/>
      <c r="BW505" s="409"/>
      <c r="BX505" s="409"/>
      <c r="BY505" s="409"/>
      <c r="BZ505" s="409"/>
      <c r="CA505" s="409"/>
      <c r="CB505" s="409"/>
      <c r="CC505" s="409"/>
      <c r="CD505" s="409"/>
      <c r="CE505" s="409"/>
      <c r="CF505" s="409"/>
      <c r="CG505" s="409"/>
      <c r="CH505" s="409"/>
      <c r="CI505" s="409"/>
      <c r="CJ505" s="409"/>
      <c r="CK505" s="409"/>
      <c r="CL505" s="409"/>
      <c r="CM505" s="409"/>
      <c r="CN505" s="409"/>
      <c r="CO505" s="409"/>
      <c r="CP505" s="409"/>
      <c r="CQ505" s="409"/>
      <c r="CR505" s="409"/>
      <c r="CS505" s="409"/>
      <c r="CT505" s="409"/>
      <c r="CU505" s="409"/>
      <c r="CV505" s="409"/>
      <c r="CW505" s="409"/>
      <c r="CX505" s="409"/>
      <c r="CY505" s="409"/>
      <c r="CZ505" s="409"/>
      <c r="DA505" s="409"/>
      <c r="DB505" s="409"/>
      <c r="DC505" s="409"/>
      <c r="DD505" s="409"/>
      <c r="DE505" s="409"/>
      <c r="DF505" s="409"/>
      <c r="DG505" s="409"/>
      <c r="DH505" s="409"/>
      <c r="DI505" s="409"/>
      <c r="DJ505" s="409"/>
      <c r="DK505" s="409"/>
      <c r="DL505" s="409"/>
      <c r="DM505" s="409"/>
      <c r="DN505" s="409"/>
      <c r="DO505" s="409"/>
      <c r="DP505" s="409"/>
      <c r="DQ505" s="409"/>
      <c r="DR505" s="409"/>
      <c r="DS505" s="409"/>
      <c r="DT505" s="409"/>
      <c r="DU505" s="409"/>
      <c r="DV505" s="409"/>
      <c r="DW505" s="409"/>
      <c r="DX505" s="409"/>
      <c r="DY505" s="409"/>
      <c r="DZ505" s="409"/>
      <c r="EA505" s="409"/>
      <c r="EB505" s="409"/>
      <c r="EC505" s="409"/>
      <c r="ED505" s="409"/>
      <c r="EE505" s="409"/>
      <c r="EF505" s="409"/>
      <c r="EG505" s="409"/>
      <c r="EH505" s="409"/>
      <c r="EI505" s="409"/>
      <c r="EJ505" s="409"/>
      <c r="EK505" s="409"/>
      <c r="EL505" s="409"/>
      <c r="EM505" s="409"/>
      <c r="EN505" s="409"/>
      <c r="EO505" s="409"/>
      <c r="EP505" s="409"/>
      <c r="EQ505" s="409"/>
      <c r="ER505" s="409"/>
      <c r="ES505" s="409"/>
      <c r="ET505" s="409"/>
      <c r="EU505" s="409"/>
      <c r="EV505" s="409"/>
      <c r="EW505" s="409"/>
      <c r="EX505" s="409"/>
      <c r="EY505" s="409"/>
      <c r="EZ505" s="409"/>
      <c r="FA505" s="409"/>
      <c r="FB505" s="409"/>
      <c r="FC505" s="409"/>
      <c r="FD505" s="409"/>
      <c r="FE505" s="409"/>
      <c r="FF505" s="409"/>
      <c r="FG505" s="409"/>
      <c r="FH505" s="409"/>
      <c r="FI505" s="409"/>
      <c r="FJ505" s="409"/>
      <c r="FK505" s="409"/>
      <c r="FL505" s="409"/>
      <c r="FM505" s="409"/>
      <c r="FN505" s="409"/>
      <c r="FO505" s="409"/>
      <c r="FP505" s="409"/>
      <c r="FQ505" s="409"/>
      <c r="FR505" s="409"/>
      <c r="FS505" s="409"/>
      <c r="FT505" s="409"/>
      <c r="FU505" s="409"/>
      <c r="FV505" s="409"/>
      <c r="FW505" s="409"/>
      <c r="FX505" s="409"/>
      <c r="FY505" s="409"/>
      <c r="FZ505" s="409"/>
      <c r="GA505" s="409"/>
      <c r="GB505" s="409"/>
      <c r="GC505" s="409"/>
      <c r="GD505" s="409"/>
      <c r="GE505" s="409"/>
      <c r="GF505" s="409"/>
      <c r="GG505" s="409"/>
      <c r="GH505" s="409"/>
      <c r="GI505" s="409"/>
      <c r="GJ505" s="409"/>
      <c r="GK505" s="409"/>
      <c r="GL505" s="409"/>
      <c r="GM505" s="409"/>
      <c r="GN505" s="409"/>
      <c r="GO505" s="409"/>
      <c r="GP505" s="409"/>
      <c r="GQ505" s="409"/>
      <c r="GR505" s="409"/>
      <c r="GS505" s="409"/>
      <c r="GT505" s="409"/>
      <c r="GU505" s="409"/>
      <c r="GV505" s="409"/>
      <c r="GW505" s="409"/>
      <c r="GX505" s="409"/>
      <c r="GY505" s="409"/>
      <c r="GZ505" s="409"/>
      <c r="HA505" s="409"/>
      <c r="HB505" s="409"/>
      <c r="HC505" s="409"/>
      <c r="HD505" s="409"/>
      <c r="HE505" s="409"/>
      <c r="HF505" s="409"/>
      <c r="HG505" s="409"/>
      <c r="HH505" s="409"/>
      <c r="HI505" s="409"/>
      <c r="HJ505" s="409"/>
      <c r="HK505" s="409"/>
      <c r="HL505" s="409"/>
      <c r="HM505" s="409"/>
      <c r="HN505" s="409"/>
      <c r="HO505" s="409"/>
      <c r="HP505" s="409"/>
      <c r="HQ505" s="409"/>
      <c r="HR505" s="409"/>
      <c r="HS505" s="409"/>
      <c r="HT505" s="409"/>
      <c r="HU505" s="409"/>
      <c r="HV505" s="409"/>
      <c r="HW505" s="409"/>
      <c r="HX505" s="409"/>
      <c r="HY505" s="409"/>
      <c r="HZ505" s="409"/>
      <c r="IA505" s="409"/>
      <c r="IB505" s="409"/>
      <c r="IC505" s="409"/>
      <c r="ID505" s="409"/>
      <c r="IE505" s="409"/>
      <c r="IF505" s="409"/>
      <c r="IG505" s="409"/>
      <c r="IH505" s="409"/>
      <c r="II505" s="409"/>
      <c r="IJ505" s="409"/>
      <c r="IK505" s="409"/>
      <c r="IL505" s="409"/>
      <c r="IM505" s="409"/>
      <c r="IN505" s="409"/>
      <c r="IO505" s="409"/>
      <c r="IP505" s="409"/>
      <c r="IQ505" s="409"/>
      <c r="IR505" s="409"/>
      <c r="IS505" s="409"/>
      <c r="IT505" s="409"/>
      <c r="IU505" s="409"/>
      <c r="IV505" s="409"/>
    </row>
    <row r="506" spans="1:256" s="404" customFormat="1" ht="30">
      <c r="A506" s="65">
        <v>497</v>
      </c>
      <c r="B506" s="456" t="s">
        <v>6397</v>
      </c>
      <c r="C506" s="506" t="s">
        <v>1584</v>
      </c>
      <c r="D506" s="456" t="s">
        <v>6318</v>
      </c>
      <c r="E506" s="456" t="s">
        <v>6404</v>
      </c>
      <c r="F506" s="456" t="s">
        <v>6121</v>
      </c>
      <c r="G506" s="456" t="s">
        <v>6405</v>
      </c>
      <c r="H506" s="456" t="s">
        <v>6406</v>
      </c>
      <c r="I506" s="456" t="s">
        <v>311</v>
      </c>
      <c r="J506" s="435"/>
      <c r="K506" s="435"/>
      <c r="L506" s="338"/>
      <c r="M506" s="405"/>
      <c r="N506" s="409"/>
      <c r="O506" s="409"/>
      <c r="P506" s="409"/>
      <c r="Q506" s="409"/>
      <c r="R506" s="409"/>
      <c r="S506" s="409"/>
      <c r="T506" s="409"/>
      <c r="U506" s="409"/>
      <c r="V506" s="409"/>
      <c r="W506" s="409"/>
      <c r="X506" s="409"/>
      <c r="Y506" s="409"/>
      <c r="Z506" s="409"/>
      <c r="AA506" s="409"/>
      <c r="AB506" s="409"/>
      <c r="AC506" s="409"/>
      <c r="AD506" s="409"/>
      <c r="AE506" s="409"/>
      <c r="AF506" s="409"/>
      <c r="AG506" s="409"/>
      <c r="AH506" s="409"/>
      <c r="AI506" s="409"/>
      <c r="AJ506" s="409"/>
      <c r="AK506" s="409"/>
      <c r="AL506" s="409"/>
      <c r="AM506" s="409"/>
      <c r="AN506" s="409"/>
      <c r="AO506" s="409"/>
      <c r="AP506" s="409"/>
      <c r="AQ506" s="409"/>
      <c r="AR506" s="409"/>
      <c r="AS506" s="409"/>
      <c r="AT506" s="409"/>
      <c r="AU506" s="409"/>
      <c r="AV506" s="409"/>
      <c r="AW506" s="409"/>
      <c r="AX506" s="409"/>
      <c r="AY506" s="409"/>
      <c r="AZ506" s="409"/>
      <c r="BA506" s="409"/>
      <c r="BB506" s="409"/>
      <c r="BC506" s="409"/>
      <c r="BD506" s="409"/>
      <c r="BE506" s="409"/>
      <c r="BF506" s="409"/>
      <c r="BG506" s="409"/>
      <c r="BH506" s="409"/>
      <c r="BI506" s="409"/>
      <c r="BJ506" s="409"/>
      <c r="BK506" s="409"/>
      <c r="BL506" s="409"/>
      <c r="BM506" s="409"/>
      <c r="BN506" s="409"/>
      <c r="BO506" s="409"/>
      <c r="BP506" s="409"/>
      <c r="BQ506" s="409"/>
      <c r="BR506" s="409"/>
      <c r="BS506" s="409"/>
      <c r="BT506" s="409"/>
      <c r="BU506" s="409"/>
      <c r="BV506" s="409"/>
      <c r="BW506" s="409"/>
      <c r="BX506" s="409"/>
      <c r="BY506" s="409"/>
      <c r="BZ506" s="409"/>
      <c r="CA506" s="409"/>
      <c r="CB506" s="409"/>
      <c r="CC506" s="409"/>
      <c r="CD506" s="409"/>
      <c r="CE506" s="409"/>
      <c r="CF506" s="409"/>
      <c r="CG506" s="409"/>
      <c r="CH506" s="409"/>
      <c r="CI506" s="409"/>
      <c r="CJ506" s="409"/>
      <c r="CK506" s="409"/>
      <c r="CL506" s="409"/>
      <c r="CM506" s="409"/>
      <c r="CN506" s="409"/>
      <c r="CO506" s="409"/>
      <c r="CP506" s="409"/>
      <c r="CQ506" s="409"/>
      <c r="CR506" s="409"/>
      <c r="CS506" s="409"/>
      <c r="CT506" s="409"/>
      <c r="CU506" s="409"/>
      <c r="CV506" s="409"/>
      <c r="CW506" s="409"/>
      <c r="CX506" s="409"/>
      <c r="CY506" s="409"/>
      <c r="CZ506" s="409"/>
      <c r="DA506" s="409"/>
      <c r="DB506" s="409"/>
      <c r="DC506" s="409"/>
      <c r="DD506" s="409"/>
      <c r="DE506" s="409"/>
      <c r="DF506" s="409"/>
      <c r="DG506" s="409"/>
      <c r="DH506" s="409"/>
      <c r="DI506" s="409"/>
      <c r="DJ506" s="409"/>
      <c r="DK506" s="409"/>
      <c r="DL506" s="409"/>
      <c r="DM506" s="409"/>
      <c r="DN506" s="409"/>
      <c r="DO506" s="409"/>
      <c r="DP506" s="409"/>
      <c r="DQ506" s="409"/>
      <c r="DR506" s="409"/>
      <c r="DS506" s="409"/>
      <c r="DT506" s="409"/>
      <c r="DU506" s="409"/>
      <c r="DV506" s="409"/>
      <c r="DW506" s="409"/>
      <c r="DX506" s="409"/>
      <c r="DY506" s="409"/>
      <c r="DZ506" s="409"/>
      <c r="EA506" s="409"/>
      <c r="EB506" s="409"/>
      <c r="EC506" s="409"/>
      <c r="ED506" s="409"/>
      <c r="EE506" s="409"/>
      <c r="EF506" s="409"/>
      <c r="EG506" s="409"/>
      <c r="EH506" s="409"/>
      <c r="EI506" s="409"/>
      <c r="EJ506" s="409"/>
      <c r="EK506" s="409"/>
      <c r="EL506" s="409"/>
      <c r="EM506" s="409"/>
      <c r="EN506" s="409"/>
      <c r="EO506" s="409"/>
      <c r="EP506" s="409"/>
      <c r="EQ506" s="409"/>
      <c r="ER506" s="409"/>
      <c r="ES506" s="409"/>
      <c r="ET506" s="409"/>
      <c r="EU506" s="409"/>
      <c r="EV506" s="409"/>
      <c r="EW506" s="409"/>
      <c r="EX506" s="409"/>
      <c r="EY506" s="409"/>
      <c r="EZ506" s="409"/>
      <c r="FA506" s="409"/>
      <c r="FB506" s="409"/>
      <c r="FC506" s="409"/>
      <c r="FD506" s="409"/>
      <c r="FE506" s="409"/>
      <c r="FF506" s="409"/>
      <c r="FG506" s="409"/>
      <c r="FH506" s="409"/>
      <c r="FI506" s="409"/>
      <c r="FJ506" s="409"/>
      <c r="FK506" s="409"/>
      <c r="FL506" s="409"/>
      <c r="FM506" s="409"/>
      <c r="FN506" s="409"/>
      <c r="FO506" s="409"/>
      <c r="FP506" s="409"/>
      <c r="FQ506" s="409"/>
      <c r="FR506" s="409"/>
      <c r="FS506" s="409"/>
      <c r="FT506" s="409"/>
      <c r="FU506" s="409"/>
      <c r="FV506" s="409"/>
      <c r="FW506" s="409"/>
      <c r="FX506" s="409"/>
      <c r="FY506" s="409"/>
      <c r="FZ506" s="409"/>
      <c r="GA506" s="409"/>
      <c r="GB506" s="409"/>
      <c r="GC506" s="409"/>
      <c r="GD506" s="409"/>
      <c r="GE506" s="409"/>
      <c r="GF506" s="409"/>
      <c r="GG506" s="409"/>
      <c r="GH506" s="409"/>
      <c r="GI506" s="409"/>
      <c r="GJ506" s="409"/>
      <c r="GK506" s="409"/>
      <c r="GL506" s="409"/>
      <c r="GM506" s="409"/>
      <c r="GN506" s="409"/>
      <c r="GO506" s="409"/>
      <c r="GP506" s="409"/>
      <c r="GQ506" s="409"/>
      <c r="GR506" s="409"/>
      <c r="GS506" s="409"/>
      <c r="GT506" s="409"/>
      <c r="GU506" s="409"/>
      <c r="GV506" s="409"/>
      <c r="GW506" s="409"/>
      <c r="GX506" s="409"/>
      <c r="GY506" s="409"/>
      <c r="GZ506" s="409"/>
      <c r="HA506" s="409"/>
      <c r="HB506" s="409"/>
      <c r="HC506" s="409"/>
      <c r="HD506" s="409"/>
      <c r="HE506" s="409"/>
      <c r="HF506" s="409"/>
      <c r="HG506" s="409"/>
      <c r="HH506" s="409"/>
      <c r="HI506" s="409"/>
      <c r="HJ506" s="409"/>
      <c r="HK506" s="409"/>
      <c r="HL506" s="409"/>
      <c r="HM506" s="409"/>
      <c r="HN506" s="409"/>
      <c r="HO506" s="409"/>
      <c r="HP506" s="409"/>
      <c r="HQ506" s="409"/>
      <c r="HR506" s="409"/>
      <c r="HS506" s="409"/>
      <c r="HT506" s="409"/>
      <c r="HU506" s="409"/>
      <c r="HV506" s="409"/>
      <c r="HW506" s="409"/>
      <c r="HX506" s="409"/>
      <c r="HY506" s="409"/>
      <c r="HZ506" s="409"/>
      <c r="IA506" s="409"/>
      <c r="IB506" s="409"/>
      <c r="IC506" s="409"/>
      <c r="ID506" s="409"/>
      <c r="IE506" s="409"/>
      <c r="IF506" s="409"/>
      <c r="IG506" s="409"/>
      <c r="IH506" s="409"/>
      <c r="II506" s="409"/>
      <c r="IJ506" s="409"/>
      <c r="IK506" s="409"/>
      <c r="IL506" s="409"/>
      <c r="IM506" s="409"/>
      <c r="IN506" s="409"/>
      <c r="IO506" s="409"/>
      <c r="IP506" s="409"/>
      <c r="IQ506" s="409"/>
      <c r="IR506" s="409"/>
      <c r="IS506" s="409"/>
      <c r="IT506" s="409"/>
      <c r="IU506" s="409"/>
      <c r="IV506" s="409"/>
    </row>
    <row r="507" spans="1:256" s="404" customFormat="1" ht="30">
      <c r="A507" s="67">
        <v>498</v>
      </c>
      <c r="B507" s="456" t="s">
        <v>6397</v>
      </c>
      <c r="C507" s="506" t="s">
        <v>1584</v>
      </c>
      <c r="D507" s="456" t="s">
        <v>6318</v>
      </c>
      <c r="E507" s="456" t="s">
        <v>6407</v>
      </c>
      <c r="F507" s="456" t="s">
        <v>1651</v>
      </c>
      <c r="G507" s="456" t="s">
        <v>6408</v>
      </c>
      <c r="H507" s="456" t="s">
        <v>6409</v>
      </c>
      <c r="I507" s="456" t="s">
        <v>311</v>
      </c>
      <c r="J507" s="435"/>
      <c r="K507" s="435"/>
      <c r="L507" s="338"/>
      <c r="M507" s="405"/>
      <c r="N507" s="409"/>
      <c r="O507" s="409"/>
      <c r="P507" s="409"/>
      <c r="Q507" s="409"/>
      <c r="R507" s="409"/>
      <c r="S507" s="409"/>
      <c r="T507" s="409"/>
      <c r="U507" s="409"/>
      <c r="V507" s="409"/>
      <c r="W507" s="409"/>
      <c r="X507" s="409"/>
      <c r="Y507" s="409"/>
      <c r="Z507" s="409"/>
      <c r="AA507" s="409"/>
      <c r="AB507" s="409"/>
      <c r="AC507" s="409"/>
      <c r="AD507" s="409"/>
      <c r="AE507" s="409"/>
      <c r="AF507" s="409"/>
      <c r="AG507" s="409"/>
      <c r="AH507" s="409"/>
      <c r="AI507" s="409"/>
      <c r="AJ507" s="409"/>
      <c r="AK507" s="409"/>
      <c r="AL507" s="409"/>
      <c r="AM507" s="409"/>
      <c r="AN507" s="409"/>
      <c r="AO507" s="409"/>
      <c r="AP507" s="409"/>
      <c r="AQ507" s="409"/>
      <c r="AR507" s="409"/>
      <c r="AS507" s="409"/>
      <c r="AT507" s="409"/>
      <c r="AU507" s="409"/>
      <c r="AV507" s="409"/>
      <c r="AW507" s="409"/>
      <c r="AX507" s="409"/>
      <c r="AY507" s="409"/>
      <c r="AZ507" s="409"/>
      <c r="BA507" s="409"/>
      <c r="BB507" s="409"/>
      <c r="BC507" s="409"/>
      <c r="BD507" s="409"/>
      <c r="BE507" s="409"/>
      <c r="BF507" s="409"/>
      <c r="BG507" s="409"/>
      <c r="BH507" s="409"/>
      <c r="BI507" s="409"/>
      <c r="BJ507" s="409"/>
      <c r="BK507" s="409"/>
      <c r="BL507" s="409"/>
      <c r="BM507" s="409"/>
      <c r="BN507" s="409"/>
      <c r="BO507" s="409"/>
      <c r="BP507" s="409"/>
      <c r="BQ507" s="409"/>
      <c r="BR507" s="409"/>
      <c r="BS507" s="409"/>
      <c r="BT507" s="409"/>
      <c r="BU507" s="409"/>
      <c r="BV507" s="409"/>
      <c r="BW507" s="409"/>
      <c r="BX507" s="409"/>
      <c r="BY507" s="409"/>
      <c r="BZ507" s="409"/>
      <c r="CA507" s="409"/>
      <c r="CB507" s="409"/>
      <c r="CC507" s="409"/>
      <c r="CD507" s="409"/>
      <c r="CE507" s="409"/>
      <c r="CF507" s="409"/>
      <c r="CG507" s="409"/>
      <c r="CH507" s="409"/>
      <c r="CI507" s="409"/>
      <c r="CJ507" s="409"/>
      <c r="CK507" s="409"/>
      <c r="CL507" s="409"/>
      <c r="CM507" s="409"/>
      <c r="CN507" s="409"/>
      <c r="CO507" s="409"/>
      <c r="CP507" s="409"/>
      <c r="CQ507" s="409"/>
      <c r="CR507" s="409"/>
      <c r="CS507" s="409"/>
      <c r="CT507" s="409"/>
      <c r="CU507" s="409"/>
      <c r="CV507" s="409"/>
      <c r="CW507" s="409"/>
      <c r="CX507" s="409"/>
      <c r="CY507" s="409"/>
      <c r="CZ507" s="409"/>
      <c r="DA507" s="409"/>
      <c r="DB507" s="409"/>
      <c r="DC507" s="409"/>
      <c r="DD507" s="409"/>
      <c r="DE507" s="409"/>
      <c r="DF507" s="409"/>
      <c r="DG507" s="409"/>
      <c r="DH507" s="409"/>
      <c r="DI507" s="409"/>
      <c r="DJ507" s="409"/>
      <c r="DK507" s="409"/>
      <c r="DL507" s="409"/>
      <c r="DM507" s="409"/>
      <c r="DN507" s="409"/>
      <c r="DO507" s="409"/>
      <c r="DP507" s="409"/>
      <c r="DQ507" s="409"/>
      <c r="DR507" s="409"/>
      <c r="DS507" s="409"/>
      <c r="DT507" s="409"/>
      <c r="DU507" s="409"/>
      <c r="DV507" s="409"/>
      <c r="DW507" s="409"/>
      <c r="DX507" s="409"/>
      <c r="DY507" s="409"/>
      <c r="DZ507" s="409"/>
      <c r="EA507" s="409"/>
      <c r="EB507" s="409"/>
      <c r="EC507" s="409"/>
      <c r="ED507" s="409"/>
      <c r="EE507" s="409"/>
      <c r="EF507" s="409"/>
      <c r="EG507" s="409"/>
      <c r="EH507" s="409"/>
      <c r="EI507" s="409"/>
      <c r="EJ507" s="409"/>
      <c r="EK507" s="409"/>
      <c r="EL507" s="409"/>
      <c r="EM507" s="409"/>
      <c r="EN507" s="409"/>
      <c r="EO507" s="409"/>
      <c r="EP507" s="409"/>
      <c r="EQ507" s="409"/>
      <c r="ER507" s="409"/>
      <c r="ES507" s="409"/>
      <c r="ET507" s="409"/>
      <c r="EU507" s="409"/>
      <c r="EV507" s="409"/>
      <c r="EW507" s="409"/>
      <c r="EX507" s="409"/>
      <c r="EY507" s="409"/>
      <c r="EZ507" s="409"/>
      <c r="FA507" s="409"/>
      <c r="FB507" s="409"/>
      <c r="FC507" s="409"/>
      <c r="FD507" s="409"/>
      <c r="FE507" s="409"/>
      <c r="FF507" s="409"/>
      <c r="FG507" s="409"/>
      <c r="FH507" s="409"/>
      <c r="FI507" s="409"/>
      <c r="FJ507" s="409"/>
      <c r="FK507" s="409"/>
      <c r="FL507" s="409"/>
      <c r="FM507" s="409"/>
      <c r="FN507" s="409"/>
      <c r="FO507" s="409"/>
      <c r="FP507" s="409"/>
      <c r="FQ507" s="409"/>
      <c r="FR507" s="409"/>
      <c r="FS507" s="409"/>
      <c r="FT507" s="409"/>
      <c r="FU507" s="409"/>
      <c r="FV507" s="409"/>
      <c r="FW507" s="409"/>
      <c r="FX507" s="409"/>
      <c r="FY507" s="409"/>
      <c r="FZ507" s="409"/>
      <c r="GA507" s="409"/>
      <c r="GB507" s="409"/>
      <c r="GC507" s="409"/>
      <c r="GD507" s="409"/>
      <c r="GE507" s="409"/>
      <c r="GF507" s="409"/>
      <c r="GG507" s="409"/>
      <c r="GH507" s="409"/>
      <c r="GI507" s="409"/>
      <c r="GJ507" s="409"/>
      <c r="GK507" s="409"/>
      <c r="GL507" s="409"/>
      <c r="GM507" s="409"/>
      <c r="GN507" s="409"/>
      <c r="GO507" s="409"/>
      <c r="GP507" s="409"/>
      <c r="GQ507" s="409"/>
      <c r="GR507" s="409"/>
      <c r="GS507" s="409"/>
      <c r="GT507" s="409"/>
      <c r="GU507" s="409"/>
      <c r="GV507" s="409"/>
      <c r="GW507" s="409"/>
      <c r="GX507" s="409"/>
      <c r="GY507" s="409"/>
      <c r="GZ507" s="409"/>
      <c r="HA507" s="409"/>
      <c r="HB507" s="409"/>
      <c r="HC507" s="409"/>
      <c r="HD507" s="409"/>
      <c r="HE507" s="409"/>
      <c r="HF507" s="409"/>
      <c r="HG507" s="409"/>
      <c r="HH507" s="409"/>
      <c r="HI507" s="409"/>
      <c r="HJ507" s="409"/>
      <c r="HK507" s="409"/>
      <c r="HL507" s="409"/>
      <c r="HM507" s="409"/>
      <c r="HN507" s="409"/>
      <c r="HO507" s="409"/>
      <c r="HP507" s="409"/>
      <c r="HQ507" s="409"/>
      <c r="HR507" s="409"/>
      <c r="HS507" s="409"/>
      <c r="HT507" s="409"/>
      <c r="HU507" s="409"/>
      <c r="HV507" s="409"/>
      <c r="HW507" s="409"/>
      <c r="HX507" s="409"/>
      <c r="HY507" s="409"/>
      <c r="HZ507" s="409"/>
      <c r="IA507" s="409"/>
      <c r="IB507" s="409"/>
      <c r="IC507" s="409"/>
      <c r="ID507" s="409"/>
      <c r="IE507" s="409"/>
      <c r="IF507" s="409"/>
      <c r="IG507" s="409"/>
      <c r="IH507" s="409"/>
      <c r="II507" s="409"/>
      <c r="IJ507" s="409"/>
      <c r="IK507" s="409"/>
      <c r="IL507" s="409"/>
      <c r="IM507" s="409"/>
      <c r="IN507" s="409"/>
      <c r="IO507" s="409"/>
      <c r="IP507" s="409"/>
      <c r="IQ507" s="409"/>
      <c r="IR507" s="409"/>
      <c r="IS507" s="409"/>
      <c r="IT507" s="409"/>
      <c r="IU507" s="409"/>
      <c r="IV507" s="409"/>
    </row>
    <row r="508" spans="1:256" s="404" customFormat="1" ht="30">
      <c r="A508" s="67">
        <v>499</v>
      </c>
      <c r="B508" s="456" t="s">
        <v>6397</v>
      </c>
      <c r="C508" s="506" t="s">
        <v>1584</v>
      </c>
      <c r="D508" s="456" t="s">
        <v>6318</v>
      </c>
      <c r="E508" s="456" t="s">
        <v>4786</v>
      </c>
      <c r="F508" s="456" t="s">
        <v>6410</v>
      </c>
      <c r="G508" s="456" t="s">
        <v>6411</v>
      </c>
      <c r="H508" s="456" t="s">
        <v>6412</v>
      </c>
      <c r="I508" s="456" t="s">
        <v>311</v>
      </c>
      <c r="J508" s="435"/>
      <c r="K508" s="435"/>
      <c r="L508" s="338"/>
      <c r="M508" s="405"/>
      <c r="N508" s="409"/>
      <c r="O508" s="409"/>
      <c r="P508" s="409"/>
      <c r="Q508" s="409"/>
      <c r="R508" s="409"/>
      <c r="S508" s="409"/>
      <c r="T508" s="409"/>
      <c r="U508" s="409"/>
      <c r="V508" s="409"/>
      <c r="W508" s="409"/>
      <c r="X508" s="409"/>
      <c r="Y508" s="409"/>
      <c r="Z508" s="409"/>
      <c r="AA508" s="409"/>
      <c r="AB508" s="409"/>
      <c r="AC508" s="409"/>
      <c r="AD508" s="409"/>
      <c r="AE508" s="409"/>
      <c r="AF508" s="409"/>
      <c r="AG508" s="409"/>
      <c r="AH508" s="409"/>
      <c r="AI508" s="409"/>
      <c r="AJ508" s="409"/>
      <c r="AK508" s="409"/>
      <c r="AL508" s="409"/>
      <c r="AM508" s="409"/>
      <c r="AN508" s="409"/>
      <c r="AO508" s="409"/>
      <c r="AP508" s="409"/>
      <c r="AQ508" s="409"/>
      <c r="AR508" s="409"/>
      <c r="AS508" s="409"/>
      <c r="AT508" s="409"/>
      <c r="AU508" s="409"/>
      <c r="AV508" s="409"/>
      <c r="AW508" s="409"/>
      <c r="AX508" s="409"/>
      <c r="AY508" s="409"/>
      <c r="AZ508" s="409"/>
      <c r="BA508" s="409"/>
      <c r="BB508" s="409"/>
      <c r="BC508" s="409"/>
      <c r="BD508" s="409"/>
      <c r="BE508" s="409"/>
      <c r="BF508" s="409"/>
      <c r="BG508" s="409"/>
      <c r="BH508" s="409"/>
      <c r="BI508" s="409"/>
      <c r="BJ508" s="409"/>
      <c r="BK508" s="409"/>
      <c r="BL508" s="409"/>
      <c r="BM508" s="409"/>
      <c r="BN508" s="409"/>
      <c r="BO508" s="409"/>
      <c r="BP508" s="409"/>
      <c r="BQ508" s="409"/>
      <c r="BR508" s="409"/>
      <c r="BS508" s="409"/>
      <c r="BT508" s="409"/>
      <c r="BU508" s="409"/>
      <c r="BV508" s="409"/>
      <c r="BW508" s="409"/>
      <c r="BX508" s="409"/>
      <c r="BY508" s="409"/>
      <c r="BZ508" s="409"/>
      <c r="CA508" s="409"/>
      <c r="CB508" s="409"/>
      <c r="CC508" s="409"/>
      <c r="CD508" s="409"/>
      <c r="CE508" s="409"/>
      <c r="CF508" s="409"/>
      <c r="CG508" s="409"/>
      <c r="CH508" s="409"/>
      <c r="CI508" s="409"/>
      <c r="CJ508" s="409"/>
      <c r="CK508" s="409"/>
      <c r="CL508" s="409"/>
      <c r="CM508" s="409"/>
      <c r="CN508" s="409"/>
      <c r="CO508" s="409"/>
      <c r="CP508" s="409"/>
      <c r="CQ508" s="409"/>
      <c r="CR508" s="409"/>
      <c r="CS508" s="409"/>
      <c r="CT508" s="409"/>
      <c r="CU508" s="409"/>
      <c r="CV508" s="409"/>
      <c r="CW508" s="409"/>
      <c r="CX508" s="409"/>
      <c r="CY508" s="409"/>
      <c r="CZ508" s="409"/>
      <c r="DA508" s="409"/>
      <c r="DB508" s="409"/>
      <c r="DC508" s="409"/>
      <c r="DD508" s="409"/>
      <c r="DE508" s="409"/>
      <c r="DF508" s="409"/>
      <c r="DG508" s="409"/>
      <c r="DH508" s="409"/>
      <c r="DI508" s="409"/>
      <c r="DJ508" s="409"/>
      <c r="DK508" s="409"/>
      <c r="DL508" s="409"/>
      <c r="DM508" s="409"/>
      <c r="DN508" s="409"/>
      <c r="DO508" s="409"/>
      <c r="DP508" s="409"/>
      <c r="DQ508" s="409"/>
      <c r="DR508" s="409"/>
      <c r="DS508" s="409"/>
      <c r="DT508" s="409"/>
      <c r="DU508" s="409"/>
      <c r="DV508" s="409"/>
      <c r="DW508" s="409"/>
      <c r="DX508" s="409"/>
      <c r="DY508" s="409"/>
      <c r="DZ508" s="409"/>
      <c r="EA508" s="409"/>
      <c r="EB508" s="409"/>
      <c r="EC508" s="409"/>
      <c r="ED508" s="409"/>
      <c r="EE508" s="409"/>
      <c r="EF508" s="409"/>
      <c r="EG508" s="409"/>
      <c r="EH508" s="409"/>
      <c r="EI508" s="409"/>
      <c r="EJ508" s="409"/>
      <c r="EK508" s="409"/>
      <c r="EL508" s="409"/>
      <c r="EM508" s="409"/>
      <c r="EN508" s="409"/>
      <c r="EO508" s="409"/>
      <c r="EP508" s="409"/>
      <c r="EQ508" s="409"/>
      <c r="ER508" s="409"/>
      <c r="ES508" s="409"/>
      <c r="ET508" s="409"/>
      <c r="EU508" s="409"/>
      <c r="EV508" s="409"/>
      <c r="EW508" s="409"/>
      <c r="EX508" s="409"/>
      <c r="EY508" s="409"/>
      <c r="EZ508" s="409"/>
      <c r="FA508" s="409"/>
      <c r="FB508" s="409"/>
      <c r="FC508" s="409"/>
      <c r="FD508" s="409"/>
      <c r="FE508" s="409"/>
      <c r="FF508" s="409"/>
      <c r="FG508" s="409"/>
      <c r="FH508" s="409"/>
      <c r="FI508" s="409"/>
      <c r="FJ508" s="409"/>
      <c r="FK508" s="409"/>
      <c r="FL508" s="409"/>
      <c r="FM508" s="409"/>
      <c r="FN508" s="409"/>
      <c r="FO508" s="409"/>
      <c r="FP508" s="409"/>
      <c r="FQ508" s="409"/>
      <c r="FR508" s="409"/>
      <c r="FS508" s="409"/>
      <c r="FT508" s="409"/>
      <c r="FU508" s="409"/>
      <c r="FV508" s="409"/>
      <c r="FW508" s="409"/>
      <c r="FX508" s="409"/>
      <c r="FY508" s="409"/>
      <c r="FZ508" s="409"/>
      <c r="GA508" s="409"/>
      <c r="GB508" s="409"/>
      <c r="GC508" s="409"/>
      <c r="GD508" s="409"/>
      <c r="GE508" s="409"/>
      <c r="GF508" s="409"/>
      <c r="GG508" s="409"/>
      <c r="GH508" s="409"/>
      <c r="GI508" s="409"/>
      <c r="GJ508" s="409"/>
      <c r="GK508" s="409"/>
      <c r="GL508" s="409"/>
      <c r="GM508" s="409"/>
      <c r="GN508" s="409"/>
      <c r="GO508" s="409"/>
      <c r="GP508" s="409"/>
      <c r="GQ508" s="409"/>
      <c r="GR508" s="409"/>
      <c r="GS508" s="409"/>
      <c r="GT508" s="409"/>
      <c r="GU508" s="409"/>
      <c r="GV508" s="409"/>
      <c r="GW508" s="409"/>
      <c r="GX508" s="409"/>
      <c r="GY508" s="409"/>
      <c r="GZ508" s="409"/>
      <c r="HA508" s="409"/>
      <c r="HB508" s="409"/>
      <c r="HC508" s="409"/>
      <c r="HD508" s="409"/>
      <c r="HE508" s="409"/>
      <c r="HF508" s="409"/>
      <c r="HG508" s="409"/>
      <c r="HH508" s="409"/>
      <c r="HI508" s="409"/>
      <c r="HJ508" s="409"/>
      <c r="HK508" s="409"/>
      <c r="HL508" s="409"/>
      <c r="HM508" s="409"/>
      <c r="HN508" s="409"/>
      <c r="HO508" s="409"/>
      <c r="HP508" s="409"/>
      <c r="HQ508" s="409"/>
      <c r="HR508" s="409"/>
      <c r="HS508" s="409"/>
      <c r="HT508" s="409"/>
      <c r="HU508" s="409"/>
      <c r="HV508" s="409"/>
      <c r="HW508" s="409"/>
      <c r="HX508" s="409"/>
      <c r="HY508" s="409"/>
      <c r="HZ508" s="409"/>
      <c r="IA508" s="409"/>
      <c r="IB508" s="409"/>
      <c r="IC508" s="409"/>
      <c r="ID508" s="409"/>
      <c r="IE508" s="409"/>
      <c r="IF508" s="409"/>
      <c r="IG508" s="409"/>
      <c r="IH508" s="409"/>
      <c r="II508" s="409"/>
      <c r="IJ508" s="409"/>
      <c r="IK508" s="409"/>
      <c r="IL508" s="409"/>
      <c r="IM508" s="409"/>
      <c r="IN508" s="409"/>
      <c r="IO508" s="409"/>
      <c r="IP508" s="409"/>
      <c r="IQ508" s="409"/>
      <c r="IR508" s="409"/>
      <c r="IS508" s="409"/>
      <c r="IT508" s="409"/>
      <c r="IU508" s="409"/>
      <c r="IV508" s="409"/>
    </row>
    <row r="509" spans="1:256" s="404" customFormat="1" ht="30">
      <c r="A509" s="65">
        <v>500</v>
      </c>
      <c r="B509" s="456" t="s">
        <v>6397</v>
      </c>
      <c r="C509" s="506" t="s">
        <v>1584</v>
      </c>
      <c r="D509" s="456" t="s">
        <v>6413</v>
      </c>
      <c r="E509" s="456" t="s">
        <v>6196</v>
      </c>
      <c r="F509" s="456" t="s">
        <v>4787</v>
      </c>
      <c r="G509" s="456" t="s">
        <v>6414</v>
      </c>
      <c r="H509" s="456" t="s">
        <v>6415</v>
      </c>
      <c r="I509" s="456" t="s">
        <v>1664</v>
      </c>
      <c r="J509" s="435"/>
      <c r="K509" s="435"/>
      <c r="L509" s="338"/>
      <c r="M509" s="405"/>
      <c r="N509" s="409"/>
      <c r="O509" s="409"/>
      <c r="P509" s="409"/>
      <c r="Q509" s="409"/>
      <c r="R509" s="409"/>
      <c r="S509" s="409"/>
      <c r="T509" s="409"/>
      <c r="U509" s="409"/>
      <c r="V509" s="409"/>
      <c r="W509" s="409"/>
      <c r="X509" s="409"/>
      <c r="Y509" s="409"/>
      <c r="Z509" s="409"/>
      <c r="AA509" s="409"/>
      <c r="AB509" s="409"/>
      <c r="AC509" s="409"/>
      <c r="AD509" s="409"/>
      <c r="AE509" s="409"/>
      <c r="AF509" s="409"/>
      <c r="AG509" s="409"/>
      <c r="AH509" s="409"/>
      <c r="AI509" s="409"/>
      <c r="AJ509" s="409"/>
      <c r="AK509" s="409"/>
      <c r="AL509" s="409"/>
      <c r="AM509" s="409"/>
      <c r="AN509" s="409"/>
      <c r="AO509" s="409"/>
      <c r="AP509" s="409"/>
      <c r="AQ509" s="409"/>
      <c r="AR509" s="409"/>
      <c r="AS509" s="409"/>
      <c r="AT509" s="409"/>
      <c r="AU509" s="409"/>
      <c r="AV509" s="409"/>
      <c r="AW509" s="409"/>
      <c r="AX509" s="409"/>
      <c r="AY509" s="409"/>
      <c r="AZ509" s="409"/>
      <c r="BA509" s="409"/>
      <c r="BB509" s="409"/>
      <c r="BC509" s="409"/>
      <c r="BD509" s="409"/>
      <c r="BE509" s="409"/>
      <c r="BF509" s="409"/>
      <c r="BG509" s="409"/>
      <c r="BH509" s="409"/>
      <c r="BI509" s="409"/>
      <c r="BJ509" s="409"/>
      <c r="BK509" s="409"/>
      <c r="BL509" s="409"/>
      <c r="BM509" s="409"/>
      <c r="BN509" s="409"/>
      <c r="BO509" s="409"/>
      <c r="BP509" s="409"/>
      <c r="BQ509" s="409"/>
      <c r="BR509" s="409"/>
      <c r="BS509" s="409"/>
      <c r="BT509" s="409"/>
      <c r="BU509" s="409"/>
      <c r="BV509" s="409"/>
      <c r="BW509" s="409"/>
      <c r="BX509" s="409"/>
      <c r="BY509" s="409"/>
      <c r="BZ509" s="409"/>
      <c r="CA509" s="409"/>
      <c r="CB509" s="409"/>
      <c r="CC509" s="409"/>
      <c r="CD509" s="409"/>
      <c r="CE509" s="409"/>
      <c r="CF509" s="409"/>
      <c r="CG509" s="409"/>
      <c r="CH509" s="409"/>
      <c r="CI509" s="409"/>
      <c r="CJ509" s="409"/>
      <c r="CK509" s="409"/>
      <c r="CL509" s="409"/>
      <c r="CM509" s="409"/>
      <c r="CN509" s="409"/>
      <c r="CO509" s="409"/>
      <c r="CP509" s="409"/>
      <c r="CQ509" s="409"/>
      <c r="CR509" s="409"/>
      <c r="CS509" s="409"/>
      <c r="CT509" s="409"/>
      <c r="CU509" s="409"/>
      <c r="CV509" s="409"/>
      <c r="CW509" s="409"/>
      <c r="CX509" s="409"/>
      <c r="CY509" s="409"/>
      <c r="CZ509" s="409"/>
      <c r="DA509" s="409"/>
      <c r="DB509" s="409"/>
      <c r="DC509" s="409"/>
      <c r="DD509" s="409"/>
      <c r="DE509" s="409"/>
      <c r="DF509" s="409"/>
      <c r="DG509" s="409"/>
      <c r="DH509" s="409"/>
      <c r="DI509" s="409"/>
      <c r="DJ509" s="409"/>
      <c r="DK509" s="409"/>
      <c r="DL509" s="409"/>
      <c r="DM509" s="409"/>
      <c r="DN509" s="409"/>
      <c r="DO509" s="409"/>
      <c r="DP509" s="409"/>
      <c r="DQ509" s="409"/>
      <c r="DR509" s="409"/>
      <c r="DS509" s="409"/>
      <c r="DT509" s="409"/>
      <c r="DU509" s="409"/>
      <c r="DV509" s="409"/>
      <c r="DW509" s="409"/>
      <c r="DX509" s="409"/>
      <c r="DY509" s="409"/>
      <c r="DZ509" s="409"/>
      <c r="EA509" s="409"/>
      <c r="EB509" s="409"/>
      <c r="EC509" s="409"/>
      <c r="ED509" s="409"/>
      <c r="EE509" s="409"/>
      <c r="EF509" s="409"/>
      <c r="EG509" s="409"/>
      <c r="EH509" s="409"/>
      <c r="EI509" s="409"/>
      <c r="EJ509" s="409"/>
      <c r="EK509" s="409"/>
      <c r="EL509" s="409"/>
      <c r="EM509" s="409"/>
      <c r="EN509" s="409"/>
      <c r="EO509" s="409"/>
      <c r="EP509" s="409"/>
      <c r="EQ509" s="409"/>
      <c r="ER509" s="409"/>
      <c r="ES509" s="409"/>
      <c r="ET509" s="409"/>
      <c r="EU509" s="409"/>
      <c r="EV509" s="409"/>
      <c r="EW509" s="409"/>
      <c r="EX509" s="409"/>
      <c r="EY509" s="409"/>
      <c r="EZ509" s="409"/>
      <c r="FA509" s="409"/>
      <c r="FB509" s="409"/>
      <c r="FC509" s="409"/>
      <c r="FD509" s="409"/>
      <c r="FE509" s="409"/>
      <c r="FF509" s="409"/>
      <c r="FG509" s="409"/>
      <c r="FH509" s="409"/>
      <c r="FI509" s="409"/>
      <c r="FJ509" s="409"/>
      <c r="FK509" s="409"/>
      <c r="FL509" s="409"/>
      <c r="FM509" s="409"/>
      <c r="FN509" s="409"/>
      <c r="FO509" s="409"/>
      <c r="FP509" s="409"/>
      <c r="FQ509" s="409"/>
      <c r="FR509" s="409"/>
      <c r="FS509" s="409"/>
      <c r="FT509" s="409"/>
      <c r="FU509" s="409"/>
      <c r="FV509" s="409"/>
      <c r="FW509" s="409"/>
      <c r="FX509" s="409"/>
      <c r="FY509" s="409"/>
      <c r="FZ509" s="409"/>
      <c r="GA509" s="409"/>
      <c r="GB509" s="409"/>
      <c r="GC509" s="409"/>
      <c r="GD509" s="409"/>
      <c r="GE509" s="409"/>
      <c r="GF509" s="409"/>
      <c r="GG509" s="409"/>
      <c r="GH509" s="409"/>
      <c r="GI509" s="409"/>
      <c r="GJ509" s="409"/>
      <c r="GK509" s="409"/>
      <c r="GL509" s="409"/>
      <c r="GM509" s="409"/>
      <c r="GN509" s="409"/>
      <c r="GO509" s="409"/>
      <c r="GP509" s="409"/>
      <c r="GQ509" s="409"/>
      <c r="GR509" s="409"/>
      <c r="GS509" s="409"/>
      <c r="GT509" s="409"/>
      <c r="GU509" s="409"/>
      <c r="GV509" s="409"/>
      <c r="GW509" s="409"/>
      <c r="GX509" s="409"/>
      <c r="GY509" s="409"/>
      <c r="GZ509" s="409"/>
      <c r="HA509" s="409"/>
      <c r="HB509" s="409"/>
      <c r="HC509" s="409"/>
      <c r="HD509" s="409"/>
      <c r="HE509" s="409"/>
      <c r="HF509" s="409"/>
      <c r="HG509" s="409"/>
      <c r="HH509" s="409"/>
      <c r="HI509" s="409"/>
      <c r="HJ509" s="409"/>
      <c r="HK509" s="409"/>
      <c r="HL509" s="409"/>
      <c r="HM509" s="409"/>
      <c r="HN509" s="409"/>
      <c r="HO509" s="409"/>
      <c r="HP509" s="409"/>
      <c r="HQ509" s="409"/>
      <c r="HR509" s="409"/>
      <c r="HS509" s="409"/>
      <c r="HT509" s="409"/>
      <c r="HU509" s="409"/>
      <c r="HV509" s="409"/>
      <c r="HW509" s="409"/>
      <c r="HX509" s="409"/>
      <c r="HY509" s="409"/>
      <c r="HZ509" s="409"/>
      <c r="IA509" s="409"/>
      <c r="IB509" s="409"/>
      <c r="IC509" s="409"/>
      <c r="ID509" s="409"/>
      <c r="IE509" s="409"/>
      <c r="IF509" s="409"/>
      <c r="IG509" s="409"/>
      <c r="IH509" s="409"/>
      <c r="II509" s="409"/>
      <c r="IJ509" s="409"/>
      <c r="IK509" s="409"/>
      <c r="IL509" s="409"/>
      <c r="IM509" s="409"/>
      <c r="IN509" s="409"/>
      <c r="IO509" s="409"/>
      <c r="IP509" s="409"/>
      <c r="IQ509" s="409"/>
      <c r="IR509" s="409"/>
      <c r="IS509" s="409"/>
      <c r="IT509" s="409"/>
      <c r="IU509" s="409"/>
      <c r="IV509" s="409"/>
    </row>
    <row r="510" spans="1:256" s="404" customFormat="1" ht="30">
      <c r="A510" s="67">
        <v>501</v>
      </c>
      <c r="B510" s="456" t="s">
        <v>6416</v>
      </c>
      <c r="C510" s="506" t="s">
        <v>1584</v>
      </c>
      <c r="D510" s="456" t="s">
        <v>1656</v>
      </c>
      <c r="E510" s="456" t="s">
        <v>6196</v>
      </c>
      <c r="F510" s="456" t="s">
        <v>1643</v>
      </c>
      <c r="G510" s="456" t="s">
        <v>6197</v>
      </c>
      <c r="H510" s="456" t="s">
        <v>6417</v>
      </c>
      <c r="I510" s="456" t="s">
        <v>1588</v>
      </c>
      <c r="J510" s="435"/>
      <c r="K510" s="435"/>
      <c r="L510" s="338"/>
      <c r="M510" s="405"/>
      <c r="N510" s="409"/>
      <c r="O510" s="409"/>
      <c r="P510" s="409"/>
      <c r="Q510" s="409"/>
      <c r="R510" s="409"/>
      <c r="S510" s="409"/>
      <c r="T510" s="409"/>
      <c r="U510" s="409"/>
      <c r="V510" s="409"/>
      <c r="W510" s="409"/>
      <c r="X510" s="409"/>
      <c r="Y510" s="409"/>
      <c r="Z510" s="409"/>
      <c r="AA510" s="409"/>
      <c r="AB510" s="409"/>
      <c r="AC510" s="409"/>
      <c r="AD510" s="409"/>
      <c r="AE510" s="409"/>
      <c r="AF510" s="409"/>
      <c r="AG510" s="409"/>
      <c r="AH510" s="409"/>
      <c r="AI510" s="409"/>
      <c r="AJ510" s="409"/>
      <c r="AK510" s="409"/>
      <c r="AL510" s="409"/>
      <c r="AM510" s="409"/>
      <c r="AN510" s="409"/>
      <c r="AO510" s="409"/>
      <c r="AP510" s="409"/>
      <c r="AQ510" s="409"/>
      <c r="AR510" s="409"/>
      <c r="AS510" s="409"/>
      <c r="AT510" s="409"/>
      <c r="AU510" s="409"/>
      <c r="AV510" s="409"/>
      <c r="AW510" s="409"/>
      <c r="AX510" s="409"/>
      <c r="AY510" s="409"/>
      <c r="AZ510" s="409"/>
      <c r="BA510" s="409"/>
      <c r="BB510" s="409"/>
      <c r="BC510" s="409"/>
      <c r="BD510" s="409"/>
      <c r="BE510" s="409"/>
      <c r="BF510" s="409"/>
      <c r="BG510" s="409"/>
      <c r="BH510" s="409"/>
      <c r="BI510" s="409"/>
      <c r="BJ510" s="409"/>
      <c r="BK510" s="409"/>
      <c r="BL510" s="409"/>
      <c r="BM510" s="409"/>
      <c r="BN510" s="409"/>
      <c r="BO510" s="409"/>
      <c r="BP510" s="409"/>
      <c r="BQ510" s="409"/>
      <c r="BR510" s="409"/>
      <c r="BS510" s="409"/>
      <c r="BT510" s="409"/>
      <c r="BU510" s="409"/>
      <c r="BV510" s="409"/>
      <c r="BW510" s="409"/>
      <c r="BX510" s="409"/>
      <c r="BY510" s="409"/>
      <c r="BZ510" s="409"/>
      <c r="CA510" s="409"/>
      <c r="CB510" s="409"/>
      <c r="CC510" s="409"/>
      <c r="CD510" s="409"/>
      <c r="CE510" s="409"/>
      <c r="CF510" s="409"/>
      <c r="CG510" s="409"/>
      <c r="CH510" s="409"/>
      <c r="CI510" s="409"/>
      <c r="CJ510" s="409"/>
      <c r="CK510" s="409"/>
      <c r="CL510" s="409"/>
      <c r="CM510" s="409"/>
      <c r="CN510" s="409"/>
      <c r="CO510" s="409"/>
      <c r="CP510" s="409"/>
      <c r="CQ510" s="409"/>
      <c r="CR510" s="409"/>
      <c r="CS510" s="409"/>
      <c r="CT510" s="409"/>
      <c r="CU510" s="409"/>
      <c r="CV510" s="409"/>
      <c r="CW510" s="409"/>
      <c r="CX510" s="409"/>
      <c r="CY510" s="409"/>
      <c r="CZ510" s="409"/>
      <c r="DA510" s="409"/>
      <c r="DB510" s="409"/>
      <c r="DC510" s="409"/>
      <c r="DD510" s="409"/>
      <c r="DE510" s="409"/>
      <c r="DF510" s="409"/>
      <c r="DG510" s="409"/>
      <c r="DH510" s="409"/>
      <c r="DI510" s="409"/>
      <c r="DJ510" s="409"/>
      <c r="DK510" s="409"/>
      <c r="DL510" s="409"/>
      <c r="DM510" s="409"/>
      <c r="DN510" s="409"/>
      <c r="DO510" s="409"/>
      <c r="DP510" s="409"/>
      <c r="DQ510" s="409"/>
      <c r="DR510" s="409"/>
      <c r="DS510" s="409"/>
      <c r="DT510" s="409"/>
      <c r="DU510" s="409"/>
      <c r="DV510" s="409"/>
      <c r="DW510" s="409"/>
      <c r="DX510" s="409"/>
      <c r="DY510" s="409"/>
      <c r="DZ510" s="409"/>
      <c r="EA510" s="409"/>
      <c r="EB510" s="409"/>
      <c r="EC510" s="409"/>
      <c r="ED510" s="409"/>
      <c r="EE510" s="409"/>
      <c r="EF510" s="409"/>
      <c r="EG510" s="409"/>
      <c r="EH510" s="409"/>
      <c r="EI510" s="409"/>
      <c r="EJ510" s="409"/>
      <c r="EK510" s="409"/>
      <c r="EL510" s="409"/>
      <c r="EM510" s="409"/>
      <c r="EN510" s="409"/>
      <c r="EO510" s="409"/>
      <c r="EP510" s="409"/>
      <c r="EQ510" s="409"/>
      <c r="ER510" s="409"/>
      <c r="ES510" s="409"/>
      <c r="ET510" s="409"/>
      <c r="EU510" s="409"/>
      <c r="EV510" s="409"/>
      <c r="EW510" s="409"/>
      <c r="EX510" s="409"/>
      <c r="EY510" s="409"/>
      <c r="EZ510" s="409"/>
      <c r="FA510" s="409"/>
      <c r="FB510" s="409"/>
      <c r="FC510" s="409"/>
      <c r="FD510" s="409"/>
      <c r="FE510" s="409"/>
      <c r="FF510" s="409"/>
      <c r="FG510" s="409"/>
      <c r="FH510" s="409"/>
      <c r="FI510" s="409"/>
      <c r="FJ510" s="409"/>
      <c r="FK510" s="409"/>
      <c r="FL510" s="409"/>
      <c r="FM510" s="409"/>
      <c r="FN510" s="409"/>
      <c r="FO510" s="409"/>
      <c r="FP510" s="409"/>
      <c r="FQ510" s="409"/>
      <c r="FR510" s="409"/>
      <c r="FS510" s="409"/>
      <c r="FT510" s="409"/>
      <c r="FU510" s="409"/>
      <c r="FV510" s="409"/>
      <c r="FW510" s="409"/>
      <c r="FX510" s="409"/>
      <c r="FY510" s="409"/>
      <c r="FZ510" s="409"/>
      <c r="GA510" s="409"/>
      <c r="GB510" s="409"/>
      <c r="GC510" s="409"/>
      <c r="GD510" s="409"/>
      <c r="GE510" s="409"/>
      <c r="GF510" s="409"/>
      <c r="GG510" s="409"/>
      <c r="GH510" s="409"/>
      <c r="GI510" s="409"/>
      <c r="GJ510" s="409"/>
      <c r="GK510" s="409"/>
      <c r="GL510" s="409"/>
      <c r="GM510" s="409"/>
      <c r="GN510" s="409"/>
      <c r="GO510" s="409"/>
      <c r="GP510" s="409"/>
      <c r="GQ510" s="409"/>
      <c r="GR510" s="409"/>
      <c r="GS510" s="409"/>
      <c r="GT510" s="409"/>
      <c r="GU510" s="409"/>
      <c r="GV510" s="409"/>
      <c r="GW510" s="409"/>
      <c r="GX510" s="409"/>
      <c r="GY510" s="409"/>
      <c r="GZ510" s="409"/>
      <c r="HA510" s="409"/>
      <c r="HB510" s="409"/>
      <c r="HC510" s="409"/>
      <c r="HD510" s="409"/>
      <c r="HE510" s="409"/>
      <c r="HF510" s="409"/>
      <c r="HG510" s="409"/>
      <c r="HH510" s="409"/>
      <c r="HI510" s="409"/>
      <c r="HJ510" s="409"/>
      <c r="HK510" s="409"/>
      <c r="HL510" s="409"/>
      <c r="HM510" s="409"/>
      <c r="HN510" s="409"/>
      <c r="HO510" s="409"/>
      <c r="HP510" s="409"/>
      <c r="HQ510" s="409"/>
      <c r="HR510" s="409"/>
      <c r="HS510" s="409"/>
      <c r="HT510" s="409"/>
      <c r="HU510" s="409"/>
      <c r="HV510" s="409"/>
      <c r="HW510" s="409"/>
      <c r="HX510" s="409"/>
      <c r="HY510" s="409"/>
      <c r="HZ510" s="409"/>
      <c r="IA510" s="409"/>
      <c r="IB510" s="409"/>
      <c r="IC510" s="409"/>
      <c r="ID510" s="409"/>
      <c r="IE510" s="409"/>
      <c r="IF510" s="409"/>
      <c r="IG510" s="409"/>
      <c r="IH510" s="409"/>
      <c r="II510" s="409"/>
      <c r="IJ510" s="409"/>
      <c r="IK510" s="409"/>
      <c r="IL510" s="409"/>
      <c r="IM510" s="409"/>
      <c r="IN510" s="409"/>
      <c r="IO510" s="409"/>
      <c r="IP510" s="409"/>
      <c r="IQ510" s="409"/>
      <c r="IR510" s="409"/>
      <c r="IS510" s="409"/>
      <c r="IT510" s="409"/>
      <c r="IU510" s="409"/>
      <c r="IV510" s="409"/>
    </row>
    <row r="511" spans="1:256" s="404" customFormat="1" ht="30">
      <c r="A511" s="65">
        <v>502</v>
      </c>
      <c r="B511" s="473" t="s">
        <v>6418</v>
      </c>
      <c r="C511" s="474" t="s">
        <v>1584</v>
      </c>
      <c r="D511" s="475">
        <v>25</v>
      </c>
      <c r="E511" s="477" t="s">
        <v>5574</v>
      </c>
      <c r="F511" s="474" t="s">
        <v>930</v>
      </c>
      <c r="G511" s="478" t="s">
        <v>6419</v>
      </c>
      <c r="H511" s="481">
        <v>19313601</v>
      </c>
      <c r="I511" s="482" t="s">
        <v>311</v>
      </c>
      <c r="J511" s="435"/>
      <c r="K511" s="435"/>
      <c r="L511" s="338"/>
      <c r="M511" s="405"/>
      <c r="N511" s="409"/>
      <c r="O511" s="409"/>
      <c r="P511" s="409"/>
      <c r="Q511" s="409"/>
      <c r="R511" s="409"/>
      <c r="S511" s="409"/>
      <c r="T511" s="409"/>
      <c r="U511" s="409"/>
      <c r="V511" s="409"/>
      <c r="W511" s="409"/>
      <c r="X511" s="409"/>
      <c r="Y511" s="409"/>
      <c r="Z511" s="409"/>
      <c r="AA511" s="409"/>
      <c r="AB511" s="409"/>
      <c r="AC511" s="409"/>
      <c r="AD511" s="409"/>
      <c r="AE511" s="409"/>
      <c r="AF511" s="409"/>
      <c r="AG511" s="409"/>
      <c r="AH511" s="409"/>
      <c r="AI511" s="409"/>
      <c r="AJ511" s="409"/>
      <c r="AK511" s="409"/>
      <c r="AL511" s="409"/>
      <c r="AM511" s="409"/>
      <c r="AN511" s="409"/>
      <c r="AO511" s="409"/>
      <c r="AP511" s="409"/>
      <c r="AQ511" s="409"/>
      <c r="AR511" s="409"/>
      <c r="AS511" s="409"/>
      <c r="AT511" s="409"/>
      <c r="AU511" s="409"/>
      <c r="AV511" s="409"/>
      <c r="AW511" s="409"/>
      <c r="AX511" s="409"/>
      <c r="AY511" s="409"/>
      <c r="AZ511" s="409"/>
      <c r="BA511" s="409"/>
      <c r="BB511" s="409"/>
      <c r="BC511" s="409"/>
      <c r="BD511" s="409"/>
      <c r="BE511" s="409"/>
      <c r="BF511" s="409"/>
      <c r="BG511" s="409"/>
      <c r="BH511" s="409"/>
      <c r="BI511" s="409"/>
      <c r="BJ511" s="409"/>
      <c r="BK511" s="409"/>
      <c r="BL511" s="409"/>
      <c r="BM511" s="409"/>
      <c r="BN511" s="409"/>
      <c r="BO511" s="409"/>
      <c r="BP511" s="409"/>
      <c r="BQ511" s="409"/>
      <c r="BR511" s="409"/>
      <c r="BS511" s="409"/>
      <c r="BT511" s="409"/>
      <c r="BU511" s="409"/>
      <c r="BV511" s="409"/>
      <c r="BW511" s="409"/>
      <c r="BX511" s="409"/>
      <c r="BY511" s="409"/>
      <c r="BZ511" s="409"/>
      <c r="CA511" s="409"/>
      <c r="CB511" s="409"/>
      <c r="CC511" s="409"/>
      <c r="CD511" s="409"/>
      <c r="CE511" s="409"/>
      <c r="CF511" s="409"/>
      <c r="CG511" s="409"/>
      <c r="CH511" s="409"/>
      <c r="CI511" s="409"/>
      <c r="CJ511" s="409"/>
      <c r="CK511" s="409"/>
      <c r="CL511" s="409"/>
      <c r="CM511" s="409"/>
      <c r="CN511" s="409"/>
      <c r="CO511" s="409"/>
      <c r="CP511" s="409"/>
      <c r="CQ511" s="409"/>
      <c r="CR511" s="409"/>
      <c r="CS511" s="409"/>
      <c r="CT511" s="409"/>
      <c r="CU511" s="409"/>
      <c r="CV511" s="409"/>
      <c r="CW511" s="409"/>
      <c r="CX511" s="409"/>
      <c r="CY511" s="409"/>
      <c r="CZ511" s="409"/>
      <c r="DA511" s="409"/>
      <c r="DB511" s="409"/>
      <c r="DC511" s="409"/>
      <c r="DD511" s="409"/>
      <c r="DE511" s="409"/>
      <c r="DF511" s="409"/>
      <c r="DG511" s="409"/>
      <c r="DH511" s="409"/>
      <c r="DI511" s="409"/>
      <c r="DJ511" s="409"/>
      <c r="DK511" s="409"/>
      <c r="DL511" s="409"/>
      <c r="DM511" s="409"/>
      <c r="DN511" s="409"/>
      <c r="DO511" s="409"/>
      <c r="DP511" s="409"/>
      <c r="DQ511" s="409"/>
      <c r="DR511" s="409"/>
      <c r="DS511" s="409"/>
      <c r="DT511" s="409"/>
      <c r="DU511" s="409"/>
      <c r="DV511" s="409"/>
      <c r="DW511" s="409"/>
      <c r="DX511" s="409"/>
      <c r="DY511" s="409"/>
      <c r="DZ511" s="409"/>
      <c r="EA511" s="409"/>
      <c r="EB511" s="409"/>
      <c r="EC511" s="409"/>
      <c r="ED511" s="409"/>
      <c r="EE511" s="409"/>
      <c r="EF511" s="409"/>
      <c r="EG511" s="409"/>
      <c r="EH511" s="409"/>
      <c r="EI511" s="409"/>
      <c r="EJ511" s="409"/>
      <c r="EK511" s="409"/>
      <c r="EL511" s="409"/>
      <c r="EM511" s="409"/>
      <c r="EN511" s="409"/>
      <c r="EO511" s="409"/>
      <c r="EP511" s="409"/>
      <c r="EQ511" s="409"/>
      <c r="ER511" s="409"/>
      <c r="ES511" s="409"/>
      <c r="ET511" s="409"/>
      <c r="EU511" s="409"/>
      <c r="EV511" s="409"/>
      <c r="EW511" s="409"/>
      <c r="EX511" s="409"/>
      <c r="EY511" s="409"/>
      <c r="EZ511" s="409"/>
      <c r="FA511" s="409"/>
      <c r="FB511" s="409"/>
      <c r="FC511" s="409"/>
      <c r="FD511" s="409"/>
      <c r="FE511" s="409"/>
      <c r="FF511" s="409"/>
      <c r="FG511" s="409"/>
      <c r="FH511" s="409"/>
      <c r="FI511" s="409"/>
      <c r="FJ511" s="409"/>
      <c r="FK511" s="409"/>
      <c r="FL511" s="409"/>
      <c r="FM511" s="409"/>
      <c r="FN511" s="409"/>
      <c r="FO511" s="409"/>
      <c r="FP511" s="409"/>
      <c r="FQ511" s="409"/>
      <c r="FR511" s="409"/>
      <c r="FS511" s="409"/>
      <c r="FT511" s="409"/>
      <c r="FU511" s="409"/>
      <c r="FV511" s="409"/>
      <c r="FW511" s="409"/>
      <c r="FX511" s="409"/>
      <c r="FY511" s="409"/>
      <c r="FZ511" s="409"/>
      <c r="GA511" s="409"/>
      <c r="GB511" s="409"/>
      <c r="GC511" s="409"/>
      <c r="GD511" s="409"/>
      <c r="GE511" s="409"/>
      <c r="GF511" s="409"/>
      <c r="GG511" s="409"/>
      <c r="GH511" s="409"/>
      <c r="GI511" s="409"/>
      <c r="GJ511" s="409"/>
      <c r="GK511" s="409"/>
      <c r="GL511" s="409"/>
      <c r="GM511" s="409"/>
      <c r="GN511" s="409"/>
      <c r="GO511" s="409"/>
      <c r="GP511" s="409"/>
      <c r="GQ511" s="409"/>
      <c r="GR511" s="409"/>
      <c r="GS511" s="409"/>
      <c r="GT511" s="409"/>
      <c r="GU511" s="409"/>
      <c r="GV511" s="409"/>
      <c r="GW511" s="409"/>
      <c r="GX511" s="409"/>
      <c r="GY511" s="409"/>
      <c r="GZ511" s="409"/>
      <c r="HA511" s="409"/>
      <c r="HB511" s="409"/>
      <c r="HC511" s="409"/>
      <c r="HD511" s="409"/>
      <c r="HE511" s="409"/>
      <c r="HF511" s="409"/>
      <c r="HG511" s="409"/>
      <c r="HH511" s="409"/>
      <c r="HI511" s="409"/>
      <c r="HJ511" s="409"/>
      <c r="HK511" s="409"/>
      <c r="HL511" s="409"/>
      <c r="HM511" s="409"/>
      <c r="HN511" s="409"/>
      <c r="HO511" s="409"/>
      <c r="HP511" s="409"/>
      <c r="HQ511" s="409"/>
      <c r="HR511" s="409"/>
      <c r="HS511" s="409"/>
      <c r="HT511" s="409"/>
      <c r="HU511" s="409"/>
      <c r="HV511" s="409"/>
      <c r="HW511" s="409"/>
      <c r="HX511" s="409"/>
      <c r="HY511" s="409"/>
      <c r="HZ511" s="409"/>
      <c r="IA511" s="409"/>
      <c r="IB511" s="409"/>
      <c r="IC511" s="409"/>
      <c r="ID511" s="409"/>
      <c r="IE511" s="409"/>
      <c r="IF511" s="409"/>
      <c r="IG511" s="409"/>
      <c r="IH511" s="409"/>
      <c r="II511" s="409"/>
      <c r="IJ511" s="409"/>
      <c r="IK511" s="409"/>
      <c r="IL511" s="409"/>
      <c r="IM511" s="409"/>
      <c r="IN511" s="409"/>
      <c r="IO511" s="409"/>
      <c r="IP511" s="409"/>
      <c r="IQ511" s="409"/>
      <c r="IR511" s="409"/>
      <c r="IS511" s="409"/>
      <c r="IT511" s="409"/>
      <c r="IU511" s="409"/>
      <c r="IV511" s="409"/>
    </row>
    <row r="512" spans="1:256" s="404" customFormat="1">
      <c r="A512" s="455"/>
      <c r="B512" s="498"/>
      <c r="C512" s="480"/>
      <c r="D512" s="505"/>
      <c r="E512" s="498"/>
      <c r="F512" s="498"/>
      <c r="G512" s="498"/>
      <c r="H512" s="498"/>
      <c r="I512" s="498"/>
      <c r="J512" s="435"/>
      <c r="K512" s="435"/>
      <c r="L512" s="338"/>
      <c r="M512" s="405"/>
      <c r="N512" s="409"/>
      <c r="O512" s="409"/>
      <c r="P512" s="409"/>
      <c r="Q512" s="409"/>
      <c r="R512" s="409"/>
      <c r="S512" s="409"/>
      <c r="T512" s="409"/>
      <c r="U512" s="409"/>
      <c r="V512" s="409"/>
      <c r="W512" s="409"/>
      <c r="X512" s="409"/>
      <c r="Y512" s="409"/>
      <c r="Z512" s="409"/>
      <c r="AA512" s="409"/>
      <c r="AB512" s="409"/>
      <c r="AC512" s="409"/>
      <c r="AD512" s="409"/>
      <c r="AE512" s="409"/>
      <c r="AF512" s="409"/>
      <c r="AG512" s="409"/>
      <c r="AH512" s="409"/>
      <c r="AI512" s="409"/>
      <c r="AJ512" s="409"/>
      <c r="AK512" s="409"/>
      <c r="AL512" s="409"/>
      <c r="AM512" s="409"/>
      <c r="AN512" s="409"/>
      <c r="AO512" s="409"/>
      <c r="AP512" s="409"/>
      <c r="AQ512" s="409"/>
      <c r="AR512" s="409"/>
      <c r="AS512" s="409"/>
      <c r="AT512" s="409"/>
      <c r="AU512" s="409"/>
      <c r="AV512" s="409"/>
      <c r="AW512" s="409"/>
      <c r="AX512" s="409"/>
      <c r="AY512" s="409"/>
      <c r="AZ512" s="409"/>
      <c r="BA512" s="409"/>
      <c r="BB512" s="409"/>
      <c r="BC512" s="409"/>
      <c r="BD512" s="409"/>
      <c r="BE512" s="409"/>
      <c r="BF512" s="409"/>
      <c r="BG512" s="409"/>
      <c r="BH512" s="409"/>
      <c r="BI512" s="409"/>
      <c r="BJ512" s="409"/>
      <c r="BK512" s="409"/>
      <c r="BL512" s="409"/>
      <c r="BM512" s="409"/>
      <c r="BN512" s="409"/>
      <c r="BO512" s="409"/>
      <c r="BP512" s="409"/>
      <c r="BQ512" s="409"/>
      <c r="BR512" s="409"/>
      <c r="BS512" s="409"/>
      <c r="BT512" s="409"/>
      <c r="BU512" s="409"/>
      <c r="BV512" s="409"/>
      <c r="BW512" s="409"/>
      <c r="BX512" s="409"/>
      <c r="BY512" s="409"/>
      <c r="BZ512" s="409"/>
      <c r="CA512" s="409"/>
      <c r="CB512" s="409"/>
      <c r="CC512" s="409"/>
      <c r="CD512" s="409"/>
      <c r="CE512" s="409"/>
      <c r="CF512" s="409"/>
      <c r="CG512" s="409"/>
      <c r="CH512" s="409"/>
      <c r="CI512" s="409"/>
      <c r="CJ512" s="409"/>
      <c r="CK512" s="409"/>
      <c r="CL512" s="409"/>
      <c r="CM512" s="409"/>
      <c r="CN512" s="409"/>
      <c r="CO512" s="409"/>
      <c r="CP512" s="409"/>
      <c r="CQ512" s="409"/>
      <c r="CR512" s="409"/>
      <c r="CS512" s="409"/>
      <c r="CT512" s="409"/>
      <c r="CU512" s="409"/>
      <c r="CV512" s="409"/>
      <c r="CW512" s="409"/>
      <c r="CX512" s="409"/>
      <c r="CY512" s="409"/>
      <c r="CZ512" s="409"/>
      <c r="DA512" s="409"/>
      <c r="DB512" s="409"/>
      <c r="DC512" s="409"/>
      <c r="DD512" s="409"/>
      <c r="DE512" s="409"/>
      <c r="DF512" s="409"/>
      <c r="DG512" s="409"/>
      <c r="DH512" s="409"/>
      <c r="DI512" s="409"/>
      <c r="DJ512" s="409"/>
      <c r="DK512" s="409"/>
      <c r="DL512" s="409"/>
      <c r="DM512" s="409"/>
      <c r="DN512" s="409"/>
      <c r="DO512" s="409"/>
      <c r="DP512" s="409"/>
      <c r="DQ512" s="409"/>
      <c r="DR512" s="409"/>
      <c r="DS512" s="409"/>
      <c r="DT512" s="409"/>
      <c r="DU512" s="409"/>
      <c r="DV512" s="409"/>
      <c r="DW512" s="409"/>
      <c r="DX512" s="409"/>
      <c r="DY512" s="409"/>
      <c r="DZ512" s="409"/>
      <c r="EA512" s="409"/>
      <c r="EB512" s="409"/>
      <c r="EC512" s="409"/>
      <c r="ED512" s="409"/>
      <c r="EE512" s="409"/>
      <c r="EF512" s="409"/>
      <c r="EG512" s="409"/>
      <c r="EH512" s="409"/>
      <c r="EI512" s="409"/>
      <c r="EJ512" s="409"/>
      <c r="EK512" s="409"/>
      <c r="EL512" s="409"/>
      <c r="EM512" s="409"/>
      <c r="EN512" s="409"/>
      <c r="EO512" s="409"/>
      <c r="EP512" s="409"/>
      <c r="EQ512" s="409"/>
      <c r="ER512" s="409"/>
      <c r="ES512" s="409"/>
      <c r="ET512" s="409"/>
      <c r="EU512" s="409"/>
      <c r="EV512" s="409"/>
      <c r="EW512" s="409"/>
      <c r="EX512" s="409"/>
      <c r="EY512" s="409"/>
      <c r="EZ512" s="409"/>
      <c r="FA512" s="409"/>
      <c r="FB512" s="409"/>
      <c r="FC512" s="409"/>
      <c r="FD512" s="409"/>
      <c r="FE512" s="409"/>
      <c r="FF512" s="409"/>
      <c r="FG512" s="409"/>
      <c r="FH512" s="409"/>
      <c r="FI512" s="409"/>
      <c r="FJ512" s="409"/>
      <c r="FK512" s="409"/>
      <c r="FL512" s="409"/>
      <c r="FM512" s="409"/>
      <c r="FN512" s="409"/>
      <c r="FO512" s="409"/>
      <c r="FP512" s="409"/>
      <c r="FQ512" s="409"/>
      <c r="FR512" s="409"/>
      <c r="FS512" s="409"/>
      <c r="FT512" s="409"/>
      <c r="FU512" s="409"/>
      <c r="FV512" s="409"/>
      <c r="FW512" s="409"/>
      <c r="FX512" s="409"/>
      <c r="FY512" s="409"/>
      <c r="FZ512" s="409"/>
      <c r="GA512" s="409"/>
      <c r="GB512" s="409"/>
      <c r="GC512" s="409"/>
      <c r="GD512" s="409"/>
      <c r="GE512" s="409"/>
      <c r="GF512" s="409"/>
      <c r="GG512" s="409"/>
      <c r="GH512" s="409"/>
      <c r="GI512" s="409"/>
      <c r="GJ512" s="409"/>
      <c r="GK512" s="409"/>
      <c r="GL512" s="409"/>
      <c r="GM512" s="409"/>
      <c r="GN512" s="409"/>
      <c r="GO512" s="409"/>
      <c r="GP512" s="409"/>
      <c r="GQ512" s="409"/>
      <c r="GR512" s="409"/>
      <c r="GS512" s="409"/>
      <c r="GT512" s="409"/>
      <c r="GU512" s="409"/>
      <c r="GV512" s="409"/>
      <c r="GW512" s="409"/>
      <c r="GX512" s="409"/>
      <c r="GY512" s="409"/>
      <c r="GZ512" s="409"/>
      <c r="HA512" s="409"/>
      <c r="HB512" s="409"/>
      <c r="HC512" s="409"/>
      <c r="HD512" s="409"/>
      <c r="HE512" s="409"/>
      <c r="HF512" s="409"/>
      <c r="HG512" s="409"/>
      <c r="HH512" s="409"/>
      <c r="HI512" s="409"/>
      <c r="HJ512" s="409"/>
      <c r="HK512" s="409"/>
      <c r="HL512" s="409"/>
      <c r="HM512" s="409"/>
      <c r="HN512" s="409"/>
      <c r="HO512" s="409"/>
      <c r="HP512" s="409"/>
      <c r="HQ512" s="409"/>
      <c r="HR512" s="409"/>
      <c r="HS512" s="409"/>
      <c r="HT512" s="409"/>
      <c r="HU512" s="409"/>
      <c r="HV512" s="409"/>
      <c r="HW512" s="409"/>
      <c r="HX512" s="409"/>
      <c r="HY512" s="409"/>
      <c r="HZ512" s="409"/>
      <c r="IA512" s="409"/>
      <c r="IB512" s="409"/>
      <c r="IC512" s="409"/>
      <c r="ID512" s="409"/>
      <c r="IE512" s="409"/>
      <c r="IF512" s="409"/>
      <c r="IG512" s="409"/>
      <c r="IH512" s="409"/>
      <c r="II512" s="409"/>
      <c r="IJ512" s="409"/>
      <c r="IK512" s="409"/>
      <c r="IL512" s="409"/>
      <c r="IM512" s="409"/>
      <c r="IN512" s="409"/>
      <c r="IO512" s="409"/>
      <c r="IP512" s="409"/>
      <c r="IQ512" s="409"/>
      <c r="IR512" s="409"/>
      <c r="IS512" s="409"/>
      <c r="IT512" s="409"/>
      <c r="IU512" s="409"/>
      <c r="IV512" s="409"/>
    </row>
    <row r="513" spans="1:256" s="404" customFormat="1">
      <c r="A513" s="455"/>
      <c r="B513" s="498"/>
      <c r="C513" s="480"/>
      <c r="D513" s="505"/>
      <c r="E513" s="498"/>
      <c r="F513" s="498"/>
      <c r="G513" s="498"/>
      <c r="H513" s="498"/>
      <c r="I513" s="498"/>
      <c r="J513" s="435"/>
      <c r="K513" s="435"/>
      <c r="L513" s="338"/>
      <c r="M513" s="405"/>
      <c r="N513" s="409"/>
      <c r="O513" s="409"/>
      <c r="P513" s="409"/>
      <c r="Q513" s="409"/>
      <c r="R513" s="409"/>
      <c r="S513" s="409"/>
      <c r="T513" s="409"/>
      <c r="U513" s="409"/>
      <c r="V513" s="409"/>
      <c r="W513" s="409"/>
      <c r="X513" s="409"/>
      <c r="Y513" s="409"/>
      <c r="Z513" s="409"/>
      <c r="AA513" s="409"/>
      <c r="AB513" s="409"/>
      <c r="AC513" s="409"/>
      <c r="AD513" s="409"/>
      <c r="AE513" s="409"/>
      <c r="AF513" s="409"/>
      <c r="AG513" s="409"/>
      <c r="AH513" s="409"/>
      <c r="AI513" s="409"/>
      <c r="AJ513" s="409"/>
      <c r="AK513" s="409"/>
      <c r="AL513" s="409"/>
      <c r="AM513" s="409"/>
      <c r="AN513" s="409"/>
      <c r="AO513" s="409"/>
      <c r="AP513" s="409"/>
      <c r="AQ513" s="409"/>
      <c r="AR513" s="409"/>
      <c r="AS513" s="409"/>
      <c r="AT513" s="409"/>
      <c r="AU513" s="409"/>
      <c r="AV513" s="409"/>
      <c r="AW513" s="409"/>
      <c r="AX513" s="409"/>
      <c r="AY513" s="409"/>
      <c r="AZ513" s="409"/>
      <c r="BA513" s="409"/>
      <c r="BB513" s="409"/>
      <c r="BC513" s="409"/>
      <c r="BD513" s="409"/>
      <c r="BE513" s="409"/>
      <c r="BF513" s="409"/>
      <c r="BG513" s="409"/>
      <c r="BH513" s="409"/>
      <c r="BI513" s="409"/>
      <c r="BJ513" s="409"/>
      <c r="BK513" s="409"/>
      <c r="BL513" s="409"/>
      <c r="BM513" s="409"/>
      <c r="BN513" s="409"/>
      <c r="BO513" s="409"/>
      <c r="BP513" s="409"/>
      <c r="BQ513" s="409"/>
      <c r="BR513" s="409"/>
      <c r="BS513" s="409"/>
      <c r="BT513" s="409"/>
      <c r="BU513" s="409"/>
      <c r="BV513" s="409"/>
      <c r="BW513" s="409"/>
      <c r="BX513" s="409"/>
      <c r="BY513" s="409"/>
      <c r="BZ513" s="409"/>
      <c r="CA513" s="409"/>
      <c r="CB513" s="409"/>
      <c r="CC513" s="409"/>
      <c r="CD513" s="409"/>
      <c r="CE513" s="409"/>
      <c r="CF513" s="409"/>
      <c r="CG513" s="409"/>
      <c r="CH513" s="409"/>
      <c r="CI513" s="409"/>
      <c r="CJ513" s="409"/>
      <c r="CK513" s="409"/>
      <c r="CL513" s="409"/>
      <c r="CM513" s="409"/>
      <c r="CN513" s="409"/>
      <c r="CO513" s="409"/>
      <c r="CP513" s="409"/>
      <c r="CQ513" s="409"/>
      <c r="CR513" s="409"/>
      <c r="CS513" s="409"/>
      <c r="CT513" s="409"/>
      <c r="CU513" s="409"/>
      <c r="CV513" s="409"/>
      <c r="CW513" s="409"/>
      <c r="CX513" s="409"/>
      <c r="CY513" s="409"/>
      <c r="CZ513" s="409"/>
      <c r="DA513" s="409"/>
      <c r="DB513" s="409"/>
      <c r="DC513" s="409"/>
      <c r="DD513" s="409"/>
      <c r="DE513" s="409"/>
      <c r="DF513" s="409"/>
      <c r="DG513" s="409"/>
      <c r="DH513" s="409"/>
      <c r="DI513" s="409"/>
      <c r="DJ513" s="409"/>
      <c r="DK513" s="409"/>
      <c r="DL513" s="409"/>
      <c r="DM513" s="409"/>
      <c r="DN513" s="409"/>
      <c r="DO513" s="409"/>
      <c r="DP513" s="409"/>
      <c r="DQ513" s="409"/>
      <c r="DR513" s="409"/>
      <c r="DS513" s="409"/>
      <c r="DT513" s="409"/>
      <c r="DU513" s="409"/>
      <c r="DV513" s="409"/>
      <c r="DW513" s="409"/>
      <c r="DX513" s="409"/>
      <c r="DY513" s="409"/>
      <c r="DZ513" s="409"/>
      <c r="EA513" s="409"/>
      <c r="EB513" s="409"/>
      <c r="EC513" s="409"/>
      <c r="ED513" s="409"/>
      <c r="EE513" s="409"/>
      <c r="EF513" s="409"/>
      <c r="EG513" s="409"/>
      <c r="EH513" s="409"/>
      <c r="EI513" s="409"/>
      <c r="EJ513" s="409"/>
      <c r="EK513" s="409"/>
      <c r="EL513" s="409"/>
      <c r="EM513" s="409"/>
      <c r="EN513" s="409"/>
      <c r="EO513" s="409"/>
      <c r="EP513" s="409"/>
      <c r="EQ513" s="409"/>
      <c r="ER513" s="409"/>
      <c r="ES513" s="409"/>
      <c r="ET513" s="409"/>
      <c r="EU513" s="409"/>
      <c r="EV513" s="409"/>
      <c r="EW513" s="409"/>
      <c r="EX513" s="409"/>
      <c r="EY513" s="409"/>
      <c r="EZ513" s="409"/>
      <c r="FA513" s="409"/>
      <c r="FB513" s="409"/>
      <c r="FC513" s="409"/>
      <c r="FD513" s="409"/>
      <c r="FE513" s="409"/>
      <c r="FF513" s="409"/>
      <c r="FG513" s="409"/>
      <c r="FH513" s="409"/>
      <c r="FI513" s="409"/>
      <c r="FJ513" s="409"/>
      <c r="FK513" s="409"/>
      <c r="FL513" s="409"/>
      <c r="FM513" s="409"/>
      <c r="FN513" s="409"/>
      <c r="FO513" s="409"/>
      <c r="FP513" s="409"/>
      <c r="FQ513" s="409"/>
      <c r="FR513" s="409"/>
      <c r="FS513" s="409"/>
      <c r="FT513" s="409"/>
      <c r="FU513" s="409"/>
      <c r="FV513" s="409"/>
      <c r="FW513" s="409"/>
      <c r="FX513" s="409"/>
      <c r="FY513" s="409"/>
      <c r="FZ513" s="409"/>
      <c r="GA513" s="409"/>
      <c r="GB513" s="409"/>
      <c r="GC513" s="409"/>
      <c r="GD513" s="409"/>
      <c r="GE513" s="409"/>
      <c r="GF513" s="409"/>
      <c r="GG513" s="409"/>
      <c r="GH513" s="409"/>
      <c r="GI513" s="409"/>
      <c r="GJ513" s="409"/>
      <c r="GK513" s="409"/>
      <c r="GL513" s="409"/>
      <c r="GM513" s="409"/>
      <c r="GN513" s="409"/>
      <c r="GO513" s="409"/>
      <c r="GP513" s="409"/>
      <c r="GQ513" s="409"/>
      <c r="GR513" s="409"/>
      <c r="GS513" s="409"/>
      <c r="GT513" s="409"/>
      <c r="GU513" s="409"/>
      <c r="GV513" s="409"/>
      <c r="GW513" s="409"/>
      <c r="GX513" s="409"/>
      <c r="GY513" s="409"/>
      <c r="GZ513" s="409"/>
      <c r="HA513" s="409"/>
      <c r="HB513" s="409"/>
      <c r="HC513" s="409"/>
      <c r="HD513" s="409"/>
      <c r="HE513" s="409"/>
      <c r="HF513" s="409"/>
      <c r="HG513" s="409"/>
      <c r="HH513" s="409"/>
      <c r="HI513" s="409"/>
      <c r="HJ513" s="409"/>
      <c r="HK513" s="409"/>
      <c r="HL513" s="409"/>
      <c r="HM513" s="409"/>
      <c r="HN513" s="409"/>
      <c r="HO513" s="409"/>
      <c r="HP513" s="409"/>
      <c r="HQ513" s="409"/>
      <c r="HR513" s="409"/>
      <c r="HS513" s="409"/>
      <c r="HT513" s="409"/>
      <c r="HU513" s="409"/>
      <c r="HV513" s="409"/>
      <c r="HW513" s="409"/>
      <c r="HX513" s="409"/>
      <c r="HY513" s="409"/>
      <c r="HZ513" s="409"/>
      <c r="IA513" s="409"/>
      <c r="IB513" s="409"/>
      <c r="IC513" s="409"/>
      <c r="ID513" s="409"/>
      <c r="IE513" s="409"/>
      <c r="IF513" s="409"/>
      <c r="IG513" s="409"/>
      <c r="IH513" s="409"/>
      <c r="II513" s="409"/>
      <c r="IJ513" s="409"/>
      <c r="IK513" s="409"/>
      <c r="IL513" s="409"/>
      <c r="IM513" s="409"/>
      <c r="IN513" s="409"/>
      <c r="IO513" s="409"/>
      <c r="IP513" s="409"/>
      <c r="IQ513" s="409"/>
      <c r="IR513" s="409"/>
      <c r="IS513" s="409"/>
      <c r="IT513" s="409"/>
      <c r="IU513" s="409"/>
      <c r="IV513" s="409"/>
    </row>
    <row r="514" spans="1:256" ht="15.75" thickBot="1">
      <c r="A514" s="69" t="s">
        <v>135</v>
      </c>
      <c r="B514" s="498"/>
      <c r="C514" s="491"/>
      <c r="D514" s="498"/>
      <c r="E514" s="497"/>
      <c r="F514" s="70"/>
      <c r="G514" s="71"/>
      <c r="H514" s="71"/>
      <c r="I514" s="71"/>
      <c r="J514" s="72"/>
      <c r="K514" s="73"/>
      <c r="L514" s="74"/>
      <c r="M514" s="407"/>
    </row>
    <row r="515" spans="1:256">
      <c r="B515" s="495"/>
      <c r="C515" s="496"/>
      <c r="D515" s="495"/>
    </row>
    <row r="516" spans="1:256">
      <c r="B516" s="495"/>
      <c r="C516" s="496"/>
      <c r="D516" s="495"/>
    </row>
    <row r="517" spans="1:256">
      <c r="B517" s="495"/>
      <c r="C517" s="496"/>
      <c r="D517" s="495"/>
    </row>
    <row r="518" spans="1:256" s="89" customFormat="1" ht="15.75">
      <c r="A518" s="90" t="s">
        <v>277</v>
      </c>
      <c r="B518" s="495"/>
      <c r="C518" s="496"/>
      <c r="D518" s="495"/>
      <c r="G518" s="91"/>
      <c r="H518" s="91"/>
      <c r="I518" s="91"/>
      <c r="N518" s="408"/>
      <c r="O518" s="408"/>
      <c r="P518" s="408"/>
      <c r="Q518" s="408"/>
      <c r="R518" s="408"/>
      <c r="S518" s="408"/>
      <c r="T518" s="408"/>
      <c r="U518" s="408"/>
      <c r="V518" s="408"/>
      <c r="W518" s="408"/>
      <c r="X518" s="408"/>
      <c r="Y518" s="408"/>
      <c r="Z518" s="408"/>
      <c r="AA518" s="408"/>
      <c r="AB518" s="408"/>
      <c r="AC518" s="408"/>
      <c r="AD518" s="408"/>
      <c r="AE518" s="408"/>
      <c r="AF518" s="408"/>
      <c r="AG518" s="408"/>
      <c r="AH518" s="408"/>
      <c r="AI518" s="408"/>
      <c r="AJ518" s="408"/>
      <c r="AK518" s="408"/>
      <c r="AL518" s="408"/>
      <c r="AM518" s="408"/>
      <c r="AN518" s="408"/>
      <c r="AO518" s="408"/>
      <c r="AP518" s="408"/>
      <c r="AQ518" s="408"/>
      <c r="AR518" s="408"/>
      <c r="AS518" s="408"/>
      <c r="AT518" s="408"/>
      <c r="AU518" s="408"/>
      <c r="AV518" s="408"/>
      <c r="AW518" s="408"/>
      <c r="AX518" s="408"/>
      <c r="AY518" s="408"/>
      <c r="AZ518" s="408"/>
      <c r="BA518" s="408"/>
      <c r="BB518" s="408"/>
      <c r="BC518" s="408"/>
      <c r="BD518" s="408"/>
      <c r="BE518" s="408"/>
      <c r="BF518" s="408"/>
      <c r="BG518" s="408"/>
      <c r="BH518" s="408"/>
      <c r="BI518" s="408"/>
      <c r="BJ518" s="408"/>
      <c r="BK518" s="408"/>
      <c r="BL518" s="408"/>
      <c r="BM518" s="408"/>
      <c r="BN518" s="408"/>
      <c r="BO518" s="408"/>
      <c r="BP518" s="408"/>
      <c r="BQ518" s="408"/>
      <c r="BR518" s="408"/>
      <c r="BS518" s="408"/>
      <c r="BT518" s="408"/>
      <c r="BU518" s="408"/>
      <c r="BV518" s="408"/>
      <c r="BW518" s="408"/>
      <c r="BX518" s="408"/>
      <c r="BY518" s="408"/>
      <c r="BZ518" s="408"/>
      <c r="CA518" s="408"/>
      <c r="CB518" s="408"/>
      <c r="CC518" s="408"/>
      <c r="CD518" s="408"/>
      <c r="CE518" s="408"/>
      <c r="CF518" s="408"/>
      <c r="CG518" s="408"/>
      <c r="CH518" s="408"/>
      <c r="CI518" s="408"/>
      <c r="CJ518" s="408"/>
      <c r="CK518" s="408"/>
      <c r="CL518" s="408"/>
      <c r="CM518" s="408"/>
      <c r="CN518" s="408"/>
      <c r="CO518" s="408"/>
      <c r="CP518" s="408"/>
      <c r="CQ518" s="408"/>
      <c r="CR518" s="408"/>
      <c r="CS518" s="408"/>
      <c r="CT518" s="408"/>
      <c r="CU518" s="408"/>
      <c r="CV518" s="408"/>
      <c r="CW518" s="408"/>
      <c r="CX518" s="408"/>
      <c r="CY518" s="408"/>
      <c r="CZ518" s="408"/>
      <c r="DA518" s="408"/>
      <c r="DB518" s="408"/>
      <c r="DC518" s="408"/>
      <c r="DD518" s="408"/>
      <c r="DE518" s="408"/>
      <c r="DF518" s="408"/>
      <c r="DG518" s="408"/>
      <c r="DH518" s="408"/>
      <c r="DI518" s="408"/>
      <c r="DJ518" s="408"/>
      <c r="DK518" s="408"/>
      <c r="DL518" s="408"/>
      <c r="DM518" s="408"/>
      <c r="DN518" s="408"/>
      <c r="DO518" s="408"/>
      <c r="DP518" s="408"/>
      <c r="DQ518" s="408"/>
      <c r="DR518" s="408"/>
      <c r="DS518" s="408"/>
      <c r="DT518" s="408"/>
      <c r="DU518" s="408"/>
      <c r="DV518" s="408"/>
      <c r="DW518" s="408"/>
      <c r="DX518" s="408"/>
      <c r="DY518" s="408"/>
      <c r="DZ518" s="408"/>
      <c r="EA518" s="408"/>
      <c r="EB518" s="408"/>
      <c r="EC518" s="408"/>
      <c r="ED518" s="408"/>
      <c r="EE518" s="408"/>
      <c r="EF518" s="408"/>
      <c r="EG518" s="408"/>
      <c r="EH518" s="408"/>
      <c r="EI518" s="408"/>
      <c r="EJ518" s="408"/>
      <c r="EK518" s="408"/>
      <c r="EL518" s="408"/>
      <c r="EM518" s="408"/>
      <c r="EN518" s="408"/>
      <c r="EO518" s="408"/>
      <c r="EP518" s="408"/>
      <c r="EQ518" s="408"/>
      <c r="ER518" s="408"/>
      <c r="ES518" s="408"/>
      <c r="ET518" s="408"/>
      <c r="EU518" s="408"/>
      <c r="EV518" s="408"/>
      <c r="EW518" s="408"/>
      <c r="EX518" s="408"/>
      <c r="EY518" s="408"/>
      <c r="EZ518" s="408"/>
      <c r="FA518" s="408"/>
      <c r="FB518" s="408"/>
      <c r="FC518" s="408"/>
      <c r="FD518" s="408"/>
      <c r="FE518" s="408"/>
      <c r="FF518" s="408"/>
      <c r="FG518" s="408"/>
      <c r="FH518" s="408"/>
      <c r="FI518" s="408"/>
      <c r="FJ518" s="408"/>
      <c r="FK518" s="408"/>
      <c r="FL518" s="408"/>
      <c r="FM518" s="408"/>
      <c r="FN518" s="408"/>
      <c r="FO518" s="408"/>
      <c r="FP518" s="408"/>
      <c r="FQ518" s="408"/>
      <c r="FR518" s="408"/>
      <c r="FS518" s="408"/>
      <c r="FT518" s="408"/>
      <c r="FU518" s="408"/>
      <c r="FV518" s="408"/>
      <c r="FW518" s="408"/>
      <c r="FX518" s="408"/>
      <c r="FY518" s="408"/>
      <c r="FZ518" s="408"/>
      <c r="GA518" s="408"/>
      <c r="GB518" s="408"/>
      <c r="GC518" s="408"/>
      <c r="GD518" s="408"/>
      <c r="GE518" s="408"/>
      <c r="GF518" s="408"/>
      <c r="GG518" s="408"/>
      <c r="GH518" s="408"/>
      <c r="GI518" s="408"/>
      <c r="GJ518" s="408"/>
      <c r="GK518" s="408"/>
      <c r="GL518" s="408"/>
      <c r="GM518" s="408"/>
      <c r="GN518" s="408"/>
      <c r="GO518" s="408"/>
      <c r="GP518" s="408"/>
      <c r="GQ518" s="408"/>
      <c r="GR518" s="408"/>
      <c r="GS518" s="408"/>
      <c r="GT518" s="408"/>
      <c r="GU518" s="408"/>
      <c r="GV518" s="408"/>
      <c r="GW518" s="408"/>
      <c r="GX518" s="408"/>
      <c r="GY518" s="408"/>
      <c r="GZ518" s="408"/>
      <c r="HA518" s="408"/>
      <c r="HB518" s="408"/>
      <c r="HC518" s="408"/>
      <c r="HD518" s="408"/>
      <c r="HE518" s="408"/>
      <c r="HF518" s="408"/>
      <c r="HG518" s="408"/>
      <c r="HH518" s="408"/>
      <c r="HI518" s="408"/>
      <c r="HJ518" s="408"/>
      <c r="HK518" s="408"/>
      <c r="HL518" s="408"/>
      <c r="HM518" s="408"/>
      <c r="HN518" s="408"/>
      <c r="HO518" s="408"/>
      <c r="HP518" s="408"/>
      <c r="HQ518" s="408"/>
      <c r="HR518" s="408"/>
      <c r="HS518" s="408"/>
      <c r="HT518" s="408"/>
      <c r="HU518" s="408"/>
      <c r="HV518" s="408"/>
      <c r="HW518" s="408"/>
      <c r="HX518" s="408"/>
      <c r="HY518" s="408"/>
      <c r="HZ518" s="408"/>
      <c r="IA518" s="408"/>
      <c r="IB518" s="408"/>
      <c r="IC518" s="408"/>
      <c r="ID518" s="408"/>
      <c r="IE518" s="408"/>
      <c r="IF518" s="408"/>
      <c r="IG518" s="408"/>
      <c r="IH518" s="408"/>
      <c r="II518" s="408"/>
      <c r="IJ518" s="408"/>
      <c r="IK518" s="408"/>
      <c r="IL518" s="408"/>
      <c r="IM518" s="408"/>
      <c r="IN518" s="408"/>
      <c r="IO518" s="408"/>
      <c r="IP518" s="408"/>
      <c r="IQ518" s="408"/>
      <c r="IR518" s="408"/>
      <c r="IS518" s="408"/>
      <c r="IT518" s="408"/>
      <c r="IU518" s="408"/>
      <c r="IV518" s="408"/>
    </row>
    <row r="519" spans="1:256" s="89" customFormat="1" ht="15.75">
      <c r="A519" s="90" t="s">
        <v>288</v>
      </c>
      <c r="B519" s="495"/>
      <c r="C519" s="496"/>
      <c r="D519" s="495"/>
      <c r="G519" s="91"/>
      <c r="H519" s="91"/>
      <c r="I519" s="91"/>
      <c r="N519" s="408"/>
      <c r="O519" s="408"/>
      <c r="P519" s="408"/>
      <c r="Q519" s="408"/>
      <c r="R519" s="408"/>
      <c r="S519" s="408"/>
      <c r="T519" s="408"/>
      <c r="U519" s="408"/>
      <c r="V519" s="408"/>
      <c r="W519" s="408"/>
      <c r="X519" s="408"/>
      <c r="Y519" s="408"/>
      <c r="Z519" s="408"/>
      <c r="AA519" s="408"/>
      <c r="AB519" s="408"/>
      <c r="AC519" s="408"/>
      <c r="AD519" s="408"/>
      <c r="AE519" s="408"/>
      <c r="AF519" s="408"/>
      <c r="AG519" s="408"/>
      <c r="AH519" s="408"/>
      <c r="AI519" s="408"/>
      <c r="AJ519" s="408"/>
      <c r="AK519" s="408"/>
      <c r="AL519" s="408"/>
      <c r="AM519" s="408"/>
      <c r="AN519" s="408"/>
      <c r="AO519" s="408"/>
      <c r="AP519" s="408"/>
      <c r="AQ519" s="408"/>
      <c r="AR519" s="408"/>
      <c r="AS519" s="408"/>
      <c r="AT519" s="408"/>
      <c r="AU519" s="408"/>
      <c r="AV519" s="408"/>
      <c r="AW519" s="408"/>
      <c r="AX519" s="408"/>
      <c r="AY519" s="408"/>
      <c r="AZ519" s="408"/>
      <c r="BA519" s="408"/>
      <c r="BB519" s="408"/>
      <c r="BC519" s="408"/>
      <c r="BD519" s="408"/>
      <c r="BE519" s="408"/>
      <c r="BF519" s="408"/>
      <c r="BG519" s="408"/>
      <c r="BH519" s="408"/>
      <c r="BI519" s="408"/>
      <c r="BJ519" s="408"/>
      <c r="BK519" s="408"/>
      <c r="BL519" s="408"/>
      <c r="BM519" s="408"/>
      <c r="BN519" s="408"/>
      <c r="BO519" s="408"/>
      <c r="BP519" s="408"/>
      <c r="BQ519" s="408"/>
      <c r="BR519" s="408"/>
      <c r="BS519" s="408"/>
      <c r="BT519" s="408"/>
      <c r="BU519" s="408"/>
      <c r="BV519" s="408"/>
      <c r="BW519" s="408"/>
      <c r="BX519" s="408"/>
      <c r="BY519" s="408"/>
      <c r="BZ519" s="408"/>
      <c r="CA519" s="408"/>
      <c r="CB519" s="408"/>
      <c r="CC519" s="408"/>
      <c r="CD519" s="408"/>
      <c r="CE519" s="408"/>
      <c r="CF519" s="408"/>
      <c r="CG519" s="408"/>
      <c r="CH519" s="408"/>
      <c r="CI519" s="408"/>
      <c r="CJ519" s="408"/>
      <c r="CK519" s="408"/>
      <c r="CL519" s="408"/>
      <c r="CM519" s="408"/>
      <c r="CN519" s="408"/>
      <c r="CO519" s="408"/>
      <c r="CP519" s="408"/>
      <c r="CQ519" s="408"/>
      <c r="CR519" s="408"/>
      <c r="CS519" s="408"/>
      <c r="CT519" s="408"/>
      <c r="CU519" s="408"/>
      <c r="CV519" s="408"/>
      <c r="CW519" s="408"/>
      <c r="CX519" s="408"/>
      <c r="CY519" s="408"/>
      <c r="CZ519" s="408"/>
      <c r="DA519" s="408"/>
      <c r="DB519" s="408"/>
      <c r="DC519" s="408"/>
      <c r="DD519" s="408"/>
      <c r="DE519" s="408"/>
      <c r="DF519" s="408"/>
      <c r="DG519" s="408"/>
      <c r="DH519" s="408"/>
      <c r="DI519" s="408"/>
      <c r="DJ519" s="408"/>
      <c r="DK519" s="408"/>
      <c r="DL519" s="408"/>
      <c r="DM519" s="408"/>
      <c r="DN519" s="408"/>
      <c r="DO519" s="408"/>
      <c r="DP519" s="408"/>
      <c r="DQ519" s="408"/>
      <c r="DR519" s="408"/>
      <c r="DS519" s="408"/>
      <c r="DT519" s="408"/>
      <c r="DU519" s="408"/>
      <c r="DV519" s="408"/>
      <c r="DW519" s="408"/>
      <c r="DX519" s="408"/>
      <c r="DY519" s="408"/>
      <c r="DZ519" s="408"/>
      <c r="EA519" s="408"/>
      <c r="EB519" s="408"/>
      <c r="EC519" s="408"/>
      <c r="ED519" s="408"/>
      <c r="EE519" s="408"/>
      <c r="EF519" s="408"/>
      <c r="EG519" s="408"/>
      <c r="EH519" s="408"/>
      <c r="EI519" s="408"/>
      <c r="EJ519" s="408"/>
      <c r="EK519" s="408"/>
      <c r="EL519" s="408"/>
      <c r="EM519" s="408"/>
      <c r="EN519" s="408"/>
      <c r="EO519" s="408"/>
      <c r="EP519" s="408"/>
      <c r="EQ519" s="408"/>
      <c r="ER519" s="408"/>
      <c r="ES519" s="408"/>
      <c r="ET519" s="408"/>
      <c r="EU519" s="408"/>
      <c r="EV519" s="408"/>
      <c r="EW519" s="408"/>
      <c r="EX519" s="408"/>
      <c r="EY519" s="408"/>
      <c r="EZ519" s="408"/>
      <c r="FA519" s="408"/>
      <c r="FB519" s="408"/>
      <c r="FC519" s="408"/>
      <c r="FD519" s="408"/>
      <c r="FE519" s="408"/>
      <c r="FF519" s="408"/>
      <c r="FG519" s="408"/>
      <c r="FH519" s="408"/>
      <c r="FI519" s="408"/>
      <c r="FJ519" s="408"/>
      <c r="FK519" s="408"/>
      <c r="FL519" s="408"/>
      <c r="FM519" s="408"/>
      <c r="FN519" s="408"/>
      <c r="FO519" s="408"/>
      <c r="FP519" s="408"/>
      <c r="FQ519" s="408"/>
      <c r="FR519" s="408"/>
      <c r="FS519" s="408"/>
      <c r="FT519" s="408"/>
      <c r="FU519" s="408"/>
      <c r="FV519" s="408"/>
      <c r="FW519" s="408"/>
      <c r="FX519" s="408"/>
      <c r="FY519" s="408"/>
      <c r="FZ519" s="408"/>
      <c r="GA519" s="408"/>
      <c r="GB519" s="408"/>
      <c r="GC519" s="408"/>
      <c r="GD519" s="408"/>
      <c r="GE519" s="408"/>
      <c r="GF519" s="408"/>
      <c r="GG519" s="408"/>
      <c r="GH519" s="408"/>
      <c r="GI519" s="408"/>
      <c r="GJ519" s="408"/>
      <c r="GK519" s="408"/>
      <c r="GL519" s="408"/>
      <c r="GM519" s="408"/>
      <c r="GN519" s="408"/>
      <c r="GO519" s="408"/>
      <c r="GP519" s="408"/>
      <c r="GQ519" s="408"/>
      <c r="GR519" s="408"/>
      <c r="GS519" s="408"/>
      <c r="GT519" s="408"/>
      <c r="GU519" s="408"/>
      <c r="GV519" s="408"/>
      <c r="GW519" s="408"/>
      <c r="GX519" s="408"/>
      <c r="GY519" s="408"/>
      <c r="GZ519" s="408"/>
      <c r="HA519" s="408"/>
      <c r="HB519" s="408"/>
      <c r="HC519" s="408"/>
      <c r="HD519" s="408"/>
      <c r="HE519" s="408"/>
      <c r="HF519" s="408"/>
      <c r="HG519" s="408"/>
      <c r="HH519" s="408"/>
      <c r="HI519" s="408"/>
      <c r="HJ519" s="408"/>
      <c r="HK519" s="408"/>
      <c r="HL519" s="408"/>
      <c r="HM519" s="408"/>
      <c r="HN519" s="408"/>
      <c r="HO519" s="408"/>
      <c r="HP519" s="408"/>
      <c r="HQ519" s="408"/>
      <c r="HR519" s="408"/>
      <c r="HS519" s="408"/>
      <c r="HT519" s="408"/>
      <c r="HU519" s="408"/>
      <c r="HV519" s="408"/>
      <c r="HW519" s="408"/>
      <c r="HX519" s="408"/>
      <c r="HY519" s="408"/>
      <c r="HZ519" s="408"/>
      <c r="IA519" s="408"/>
      <c r="IB519" s="408"/>
      <c r="IC519" s="408"/>
      <c r="ID519" s="408"/>
      <c r="IE519" s="408"/>
      <c r="IF519" s="408"/>
      <c r="IG519" s="408"/>
      <c r="IH519" s="408"/>
      <c r="II519" s="408"/>
      <c r="IJ519" s="408"/>
      <c r="IK519" s="408"/>
      <c r="IL519" s="408"/>
      <c r="IM519" s="408"/>
      <c r="IN519" s="408"/>
      <c r="IO519" s="408"/>
      <c r="IP519" s="408"/>
      <c r="IQ519" s="408"/>
      <c r="IR519" s="408"/>
      <c r="IS519" s="408"/>
      <c r="IT519" s="408"/>
      <c r="IU519" s="408"/>
      <c r="IV519" s="408"/>
    </row>
    <row r="520" spans="1:256" s="89" customFormat="1" ht="15.75">
      <c r="A520" s="90" t="s">
        <v>287</v>
      </c>
      <c r="B520" s="495"/>
      <c r="C520" s="496"/>
      <c r="D520" s="495"/>
      <c r="G520" s="91"/>
      <c r="H520" s="91"/>
      <c r="I520" s="91"/>
      <c r="N520" s="408"/>
      <c r="O520" s="408"/>
      <c r="P520" s="408"/>
      <c r="Q520" s="408"/>
      <c r="R520" s="408"/>
      <c r="S520" s="408"/>
      <c r="T520" s="408"/>
      <c r="U520" s="408"/>
      <c r="V520" s="408"/>
      <c r="W520" s="408"/>
      <c r="X520" s="408"/>
      <c r="Y520" s="408"/>
      <c r="Z520" s="408"/>
      <c r="AA520" s="408"/>
      <c r="AB520" s="408"/>
      <c r="AC520" s="408"/>
      <c r="AD520" s="408"/>
      <c r="AE520" s="408"/>
      <c r="AF520" s="408"/>
      <c r="AG520" s="408"/>
      <c r="AH520" s="408"/>
      <c r="AI520" s="408"/>
      <c r="AJ520" s="408"/>
      <c r="AK520" s="408"/>
      <c r="AL520" s="408"/>
      <c r="AM520" s="408"/>
      <c r="AN520" s="408"/>
      <c r="AO520" s="408"/>
      <c r="AP520" s="408"/>
      <c r="AQ520" s="408"/>
      <c r="AR520" s="408"/>
      <c r="AS520" s="408"/>
      <c r="AT520" s="408"/>
      <c r="AU520" s="408"/>
      <c r="AV520" s="408"/>
      <c r="AW520" s="408"/>
      <c r="AX520" s="408"/>
      <c r="AY520" s="408"/>
      <c r="AZ520" s="408"/>
      <c r="BA520" s="408"/>
      <c r="BB520" s="408"/>
      <c r="BC520" s="408"/>
      <c r="BD520" s="408"/>
      <c r="BE520" s="408"/>
      <c r="BF520" s="408"/>
      <c r="BG520" s="408"/>
      <c r="BH520" s="408"/>
      <c r="BI520" s="408"/>
      <c r="BJ520" s="408"/>
      <c r="BK520" s="408"/>
      <c r="BL520" s="408"/>
      <c r="BM520" s="408"/>
      <c r="BN520" s="408"/>
      <c r="BO520" s="408"/>
      <c r="BP520" s="408"/>
      <c r="BQ520" s="408"/>
      <c r="BR520" s="408"/>
      <c r="BS520" s="408"/>
      <c r="BT520" s="408"/>
      <c r="BU520" s="408"/>
      <c r="BV520" s="408"/>
      <c r="BW520" s="408"/>
      <c r="BX520" s="408"/>
      <c r="BY520" s="408"/>
      <c r="BZ520" s="408"/>
      <c r="CA520" s="408"/>
      <c r="CB520" s="408"/>
      <c r="CC520" s="408"/>
      <c r="CD520" s="408"/>
      <c r="CE520" s="408"/>
      <c r="CF520" s="408"/>
      <c r="CG520" s="408"/>
      <c r="CH520" s="408"/>
      <c r="CI520" s="408"/>
      <c r="CJ520" s="408"/>
      <c r="CK520" s="408"/>
      <c r="CL520" s="408"/>
      <c r="CM520" s="408"/>
      <c r="CN520" s="408"/>
      <c r="CO520" s="408"/>
      <c r="CP520" s="408"/>
      <c r="CQ520" s="408"/>
      <c r="CR520" s="408"/>
      <c r="CS520" s="408"/>
      <c r="CT520" s="408"/>
      <c r="CU520" s="408"/>
      <c r="CV520" s="408"/>
      <c r="CW520" s="408"/>
      <c r="CX520" s="408"/>
      <c r="CY520" s="408"/>
      <c r="CZ520" s="408"/>
      <c r="DA520" s="408"/>
      <c r="DB520" s="408"/>
      <c r="DC520" s="408"/>
      <c r="DD520" s="408"/>
      <c r="DE520" s="408"/>
      <c r="DF520" s="408"/>
      <c r="DG520" s="408"/>
      <c r="DH520" s="408"/>
      <c r="DI520" s="408"/>
      <c r="DJ520" s="408"/>
      <c r="DK520" s="408"/>
      <c r="DL520" s="408"/>
      <c r="DM520" s="408"/>
      <c r="DN520" s="408"/>
      <c r="DO520" s="408"/>
      <c r="DP520" s="408"/>
      <c r="DQ520" s="408"/>
      <c r="DR520" s="408"/>
      <c r="DS520" s="408"/>
      <c r="DT520" s="408"/>
      <c r="DU520" s="408"/>
      <c r="DV520" s="408"/>
      <c r="DW520" s="408"/>
      <c r="DX520" s="408"/>
      <c r="DY520" s="408"/>
      <c r="DZ520" s="408"/>
      <c r="EA520" s="408"/>
      <c r="EB520" s="408"/>
      <c r="EC520" s="408"/>
      <c r="ED520" s="408"/>
      <c r="EE520" s="408"/>
      <c r="EF520" s="408"/>
      <c r="EG520" s="408"/>
      <c r="EH520" s="408"/>
      <c r="EI520" s="408"/>
      <c r="EJ520" s="408"/>
      <c r="EK520" s="408"/>
      <c r="EL520" s="408"/>
      <c r="EM520" s="408"/>
      <c r="EN520" s="408"/>
      <c r="EO520" s="408"/>
      <c r="EP520" s="408"/>
      <c r="EQ520" s="408"/>
      <c r="ER520" s="408"/>
      <c r="ES520" s="408"/>
      <c r="ET520" s="408"/>
      <c r="EU520" s="408"/>
      <c r="EV520" s="408"/>
      <c r="EW520" s="408"/>
      <c r="EX520" s="408"/>
      <c r="EY520" s="408"/>
      <c r="EZ520" s="408"/>
      <c r="FA520" s="408"/>
      <c r="FB520" s="408"/>
      <c r="FC520" s="408"/>
      <c r="FD520" s="408"/>
      <c r="FE520" s="408"/>
      <c r="FF520" s="408"/>
      <c r="FG520" s="408"/>
      <c r="FH520" s="408"/>
      <c r="FI520" s="408"/>
      <c r="FJ520" s="408"/>
      <c r="FK520" s="408"/>
      <c r="FL520" s="408"/>
      <c r="FM520" s="408"/>
      <c r="FN520" s="408"/>
      <c r="FO520" s="408"/>
      <c r="FP520" s="408"/>
      <c r="FQ520" s="408"/>
      <c r="FR520" s="408"/>
      <c r="FS520" s="408"/>
      <c r="FT520" s="408"/>
      <c r="FU520" s="408"/>
      <c r="FV520" s="408"/>
      <c r="FW520" s="408"/>
      <c r="FX520" s="408"/>
      <c r="FY520" s="408"/>
      <c r="FZ520" s="408"/>
      <c r="GA520" s="408"/>
      <c r="GB520" s="408"/>
      <c r="GC520" s="408"/>
      <c r="GD520" s="408"/>
      <c r="GE520" s="408"/>
      <c r="GF520" s="408"/>
      <c r="GG520" s="408"/>
      <c r="GH520" s="408"/>
      <c r="GI520" s="408"/>
      <c r="GJ520" s="408"/>
      <c r="GK520" s="408"/>
      <c r="GL520" s="408"/>
      <c r="GM520" s="408"/>
      <c r="GN520" s="408"/>
      <c r="GO520" s="408"/>
      <c r="GP520" s="408"/>
      <c r="GQ520" s="408"/>
      <c r="GR520" s="408"/>
      <c r="GS520" s="408"/>
      <c r="GT520" s="408"/>
      <c r="GU520" s="408"/>
      <c r="GV520" s="408"/>
      <c r="GW520" s="408"/>
      <c r="GX520" s="408"/>
      <c r="GY520" s="408"/>
      <c r="GZ520" s="408"/>
      <c r="HA520" s="408"/>
      <c r="HB520" s="408"/>
      <c r="HC520" s="408"/>
      <c r="HD520" s="408"/>
      <c r="HE520" s="408"/>
      <c r="HF520" s="408"/>
      <c r="HG520" s="408"/>
      <c r="HH520" s="408"/>
      <c r="HI520" s="408"/>
      <c r="HJ520" s="408"/>
      <c r="HK520" s="408"/>
      <c r="HL520" s="408"/>
      <c r="HM520" s="408"/>
      <c r="HN520" s="408"/>
      <c r="HO520" s="408"/>
      <c r="HP520" s="408"/>
      <c r="HQ520" s="408"/>
      <c r="HR520" s="408"/>
      <c r="HS520" s="408"/>
      <c r="HT520" s="408"/>
      <c r="HU520" s="408"/>
      <c r="HV520" s="408"/>
      <c r="HW520" s="408"/>
      <c r="HX520" s="408"/>
      <c r="HY520" s="408"/>
      <c r="HZ520" s="408"/>
      <c r="IA520" s="408"/>
      <c r="IB520" s="408"/>
      <c r="IC520" s="408"/>
      <c r="ID520" s="408"/>
      <c r="IE520" s="408"/>
      <c r="IF520" s="408"/>
      <c r="IG520" s="408"/>
      <c r="IH520" s="408"/>
      <c r="II520" s="408"/>
      <c r="IJ520" s="408"/>
      <c r="IK520" s="408"/>
      <c r="IL520" s="408"/>
      <c r="IM520" s="408"/>
      <c r="IN520" s="408"/>
      <c r="IO520" s="408"/>
      <c r="IP520" s="408"/>
      <c r="IQ520" s="408"/>
      <c r="IR520" s="408"/>
      <c r="IS520" s="408"/>
      <c r="IT520" s="408"/>
      <c r="IU520" s="408"/>
      <c r="IV520" s="408"/>
    </row>
    <row r="521" spans="1:256" s="89" customFormat="1" ht="15.75">
      <c r="B521" s="495"/>
      <c r="C521" s="496"/>
      <c r="D521" s="495"/>
      <c r="G521" s="91"/>
      <c r="H521" s="91"/>
      <c r="I521" s="91"/>
      <c r="N521" s="408"/>
      <c r="O521" s="408"/>
      <c r="P521" s="408"/>
      <c r="Q521" s="408"/>
      <c r="R521" s="408"/>
      <c r="S521" s="408"/>
      <c r="T521" s="408"/>
      <c r="U521" s="408"/>
      <c r="V521" s="408"/>
      <c r="W521" s="408"/>
      <c r="X521" s="408"/>
      <c r="Y521" s="408"/>
      <c r="Z521" s="408"/>
      <c r="AA521" s="408"/>
      <c r="AB521" s="408"/>
      <c r="AC521" s="408"/>
      <c r="AD521" s="408"/>
      <c r="AE521" s="408"/>
      <c r="AF521" s="408"/>
      <c r="AG521" s="408"/>
      <c r="AH521" s="408"/>
      <c r="AI521" s="408"/>
      <c r="AJ521" s="408"/>
      <c r="AK521" s="408"/>
      <c r="AL521" s="408"/>
      <c r="AM521" s="408"/>
      <c r="AN521" s="408"/>
      <c r="AO521" s="408"/>
      <c r="AP521" s="408"/>
      <c r="AQ521" s="408"/>
      <c r="AR521" s="408"/>
      <c r="AS521" s="408"/>
      <c r="AT521" s="408"/>
      <c r="AU521" s="408"/>
      <c r="AV521" s="408"/>
      <c r="AW521" s="408"/>
      <c r="AX521" s="408"/>
      <c r="AY521" s="408"/>
      <c r="AZ521" s="408"/>
      <c r="BA521" s="408"/>
      <c r="BB521" s="408"/>
      <c r="BC521" s="408"/>
      <c r="BD521" s="408"/>
      <c r="BE521" s="408"/>
      <c r="BF521" s="408"/>
      <c r="BG521" s="408"/>
      <c r="BH521" s="408"/>
      <c r="BI521" s="408"/>
      <c r="BJ521" s="408"/>
      <c r="BK521" s="408"/>
      <c r="BL521" s="408"/>
      <c r="BM521" s="408"/>
      <c r="BN521" s="408"/>
      <c r="BO521" s="408"/>
      <c r="BP521" s="408"/>
      <c r="BQ521" s="408"/>
      <c r="BR521" s="408"/>
      <c r="BS521" s="408"/>
      <c r="BT521" s="408"/>
      <c r="BU521" s="408"/>
      <c r="BV521" s="408"/>
      <c r="BW521" s="408"/>
      <c r="BX521" s="408"/>
      <c r="BY521" s="408"/>
      <c r="BZ521" s="408"/>
      <c r="CA521" s="408"/>
      <c r="CB521" s="408"/>
      <c r="CC521" s="408"/>
      <c r="CD521" s="408"/>
      <c r="CE521" s="408"/>
      <c r="CF521" s="408"/>
      <c r="CG521" s="408"/>
      <c r="CH521" s="408"/>
      <c r="CI521" s="408"/>
      <c r="CJ521" s="408"/>
      <c r="CK521" s="408"/>
      <c r="CL521" s="408"/>
      <c r="CM521" s="408"/>
      <c r="CN521" s="408"/>
      <c r="CO521" s="408"/>
      <c r="CP521" s="408"/>
      <c r="CQ521" s="408"/>
      <c r="CR521" s="408"/>
      <c r="CS521" s="408"/>
      <c r="CT521" s="408"/>
      <c r="CU521" s="408"/>
      <c r="CV521" s="408"/>
      <c r="CW521" s="408"/>
      <c r="CX521" s="408"/>
      <c r="CY521" s="408"/>
      <c r="CZ521" s="408"/>
      <c r="DA521" s="408"/>
      <c r="DB521" s="408"/>
      <c r="DC521" s="408"/>
      <c r="DD521" s="408"/>
      <c r="DE521" s="408"/>
      <c r="DF521" s="408"/>
      <c r="DG521" s="408"/>
      <c r="DH521" s="408"/>
      <c r="DI521" s="408"/>
      <c r="DJ521" s="408"/>
      <c r="DK521" s="408"/>
      <c r="DL521" s="408"/>
      <c r="DM521" s="408"/>
      <c r="DN521" s="408"/>
      <c r="DO521" s="408"/>
      <c r="DP521" s="408"/>
      <c r="DQ521" s="408"/>
      <c r="DR521" s="408"/>
      <c r="DS521" s="408"/>
      <c r="DT521" s="408"/>
      <c r="DU521" s="408"/>
      <c r="DV521" s="408"/>
      <c r="DW521" s="408"/>
      <c r="DX521" s="408"/>
      <c r="DY521" s="408"/>
      <c r="DZ521" s="408"/>
      <c r="EA521" s="408"/>
      <c r="EB521" s="408"/>
      <c r="EC521" s="408"/>
      <c r="ED521" s="408"/>
      <c r="EE521" s="408"/>
      <c r="EF521" s="408"/>
      <c r="EG521" s="408"/>
      <c r="EH521" s="408"/>
      <c r="EI521" s="408"/>
      <c r="EJ521" s="408"/>
      <c r="EK521" s="408"/>
      <c r="EL521" s="408"/>
      <c r="EM521" s="408"/>
      <c r="EN521" s="408"/>
      <c r="EO521" s="408"/>
      <c r="EP521" s="408"/>
      <c r="EQ521" s="408"/>
      <c r="ER521" s="408"/>
      <c r="ES521" s="408"/>
      <c r="ET521" s="408"/>
      <c r="EU521" s="408"/>
      <c r="EV521" s="408"/>
      <c r="EW521" s="408"/>
      <c r="EX521" s="408"/>
      <c r="EY521" s="408"/>
      <c r="EZ521" s="408"/>
      <c r="FA521" s="408"/>
      <c r="FB521" s="408"/>
      <c r="FC521" s="408"/>
      <c r="FD521" s="408"/>
      <c r="FE521" s="408"/>
      <c r="FF521" s="408"/>
      <c r="FG521" s="408"/>
      <c r="FH521" s="408"/>
      <c r="FI521" s="408"/>
      <c r="FJ521" s="408"/>
      <c r="FK521" s="408"/>
      <c r="FL521" s="408"/>
      <c r="FM521" s="408"/>
      <c r="FN521" s="408"/>
      <c r="FO521" s="408"/>
      <c r="FP521" s="408"/>
      <c r="FQ521" s="408"/>
      <c r="FR521" s="408"/>
      <c r="FS521" s="408"/>
      <c r="FT521" s="408"/>
      <c r="FU521" s="408"/>
      <c r="FV521" s="408"/>
      <c r="FW521" s="408"/>
      <c r="FX521" s="408"/>
      <c r="FY521" s="408"/>
      <c r="FZ521" s="408"/>
      <c r="GA521" s="408"/>
      <c r="GB521" s="408"/>
      <c r="GC521" s="408"/>
      <c r="GD521" s="408"/>
      <c r="GE521" s="408"/>
      <c r="GF521" s="408"/>
      <c r="GG521" s="408"/>
      <c r="GH521" s="408"/>
      <c r="GI521" s="408"/>
      <c r="GJ521" s="408"/>
      <c r="GK521" s="408"/>
      <c r="GL521" s="408"/>
      <c r="GM521" s="408"/>
      <c r="GN521" s="408"/>
      <c r="GO521" s="408"/>
      <c r="GP521" s="408"/>
      <c r="GQ521" s="408"/>
      <c r="GR521" s="408"/>
      <c r="GS521" s="408"/>
      <c r="GT521" s="408"/>
      <c r="GU521" s="408"/>
      <c r="GV521" s="408"/>
      <c r="GW521" s="408"/>
      <c r="GX521" s="408"/>
      <c r="GY521" s="408"/>
      <c r="GZ521" s="408"/>
      <c r="HA521" s="408"/>
      <c r="HB521" s="408"/>
      <c r="HC521" s="408"/>
      <c r="HD521" s="408"/>
      <c r="HE521" s="408"/>
      <c r="HF521" s="408"/>
      <c r="HG521" s="408"/>
      <c r="HH521" s="408"/>
      <c r="HI521" s="408"/>
      <c r="HJ521" s="408"/>
      <c r="HK521" s="408"/>
      <c r="HL521" s="408"/>
      <c r="HM521" s="408"/>
      <c r="HN521" s="408"/>
      <c r="HO521" s="408"/>
      <c r="HP521" s="408"/>
      <c r="HQ521" s="408"/>
      <c r="HR521" s="408"/>
      <c r="HS521" s="408"/>
      <c r="HT521" s="408"/>
      <c r="HU521" s="408"/>
      <c r="HV521" s="408"/>
      <c r="HW521" s="408"/>
      <c r="HX521" s="408"/>
      <c r="HY521" s="408"/>
      <c r="HZ521" s="408"/>
      <c r="IA521" s="408"/>
      <c r="IB521" s="408"/>
      <c r="IC521" s="408"/>
      <c r="ID521" s="408"/>
      <c r="IE521" s="408"/>
      <c r="IF521" s="408"/>
      <c r="IG521" s="408"/>
      <c r="IH521" s="408"/>
      <c r="II521" s="408"/>
      <c r="IJ521" s="408"/>
      <c r="IK521" s="408"/>
      <c r="IL521" s="408"/>
      <c r="IM521" s="408"/>
      <c r="IN521" s="408"/>
      <c r="IO521" s="408"/>
      <c r="IP521" s="408"/>
      <c r="IQ521" s="408"/>
      <c r="IR521" s="408"/>
      <c r="IS521" s="408"/>
      <c r="IT521" s="408"/>
      <c r="IU521" s="408"/>
      <c r="IV521" s="408"/>
    </row>
    <row r="522" spans="1:256" s="89" customFormat="1" ht="15.75">
      <c r="B522" s="495"/>
      <c r="C522" s="496"/>
      <c r="D522" s="495"/>
      <c r="G522" s="91"/>
      <c r="H522" s="91"/>
      <c r="I522" s="91"/>
      <c r="N522" s="408"/>
      <c r="O522" s="408"/>
      <c r="P522" s="408"/>
      <c r="Q522" s="408"/>
      <c r="R522" s="408"/>
      <c r="S522" s="408"/>
      <c r="T522" s="408"/>
      <c r="U522" s="408"/>
      <c r="V522" s="408"/>
      <c r="W522" s="408"/>
      <c r="X522" s="408"/>
      <c r="Y522" s="408"/>
      <c r="Z522" s="408"/>
      <c r="AA522" s="408"/>
      <c r="AB522" s="408"/>
      <c r="AC522" s="408"/>
      <c r="AD522" s="408"/>
      <c r="AE522" s="408"/>
      <c r="AF522" s="408"/>
      <c r="AG522" s="408"/>
      <c r="AH522" s="408"/>
      <c r="AI522" s="408"/>
      <c r="AJ522" s="408"/>
      <c r="AK522" s="408"/>
      <c r="AL522" s="408"/>
      <c r="AM522" s="408"/>
      <c r="AN522" s="408"/>
      <c r="AO522" s="408"/>
      <c r="AP522" s="408"/>
      <c r="AQ522" s="408"/>
      <c r="AR522" s="408"/>
      <c r="AS522" s="408"/>
      <c r="AT522" s="408"/>
      <c r="AU522" s="408"/>
      <c r="AV522" s="408"/>
      <c r="AW522" s="408"/>
      <c r="AX522" s="408"/>
      <c r="AY522" s="408"/>
      <c r="AZ522" s="408"/>
      <c r="BA522" s="408"/>
      <c r="BB522" s="408"/>
      <c r="BC522" s="408"/>
      <c r="BD522" s="408"/>
      <c r="BE522" s="408"/>
      <c r="BF522" s="408"/>
      <c r="BG522" s="408"/>
      <c r="BH522" s="408"/>
      <c r="BI522" s="408"/>
      <c r="BJ522" s="408"/>
      <c r="BK522" s="408"/>
      <c r="BL522" s="408"/>
      <c r="BM522" s="408"/>
      <c r="BN522" s="408"/>
      <c r="BO522" s="408"/>
      <c r="BP522" s="408"/>
      <c r="BQ522" s="408"/>
      <c r="BR522" s="408"/>
      <c r="BS522" s="408"/>
      <c r="BT522" s="408"/>
      <c r="BU522" s="408"/>
      <c r="BV522" s="408"/>
      <c r="BW522" s="408"/>
      <c r="BX522" s="408"/>
      <c r="BY522" s="408"/>
      <c r="BZ522" s="408"/>
      <c r="CA522" s="408"/>
      <c r="CB522" s="408"/>
      <c r="CC522" s="408"/>
      <c r="CD522" s="408"/>
      <c r="CE522" s="408"/>
      <c r="CF522" s="408"/>
      <c r="CG522" s="408"/>
      <c r="CH522" s="408"/>
      <c r="CI522" s="408"/>
      <c r="CJ522" s="408"/>
      <c r="CK522" s="408"/>
      <c r="CL522" s="408"/>
      <c r="CM522" s="408"/>
      <c r="CN522" s="408"/>
      <c r="CO522" s="408"/>
      <c r="CP522" s="408"/>
      <c r="CQ522" s="408"/>
      <c r="CR522" s="408"/>
      <c r="CS522" s="408"/>
      <c r="CT522" s="408"/>
      <c r="CU522" s="408"/>
      <c r="CV522" s="408"/>
      <c r="CW522" s="408"/>
      <c r="CX522" s="408"/>
      <c r="CY522" s="408"/>
      <c r="CZ522" s="408"/>
      <c r="DA522" s="408"/>
      <c r="DB522" s="408"/>
      <c r="DC522" s="408"/>
      <c r="DD522" s="408"/>
      <c r="DE522" s="408"/>
      <c r="DF522" s="408"/>
      <c r="DG522" s="408"/>
      <c r="DH522" s="408"/>
      <c r="DI522" s="408"/>
      <c r="DJ522" s="408"/>
      <c r="DK522" s="408"/>
      <c r="DL522" s="408"/>
      <c r="DM522" s="408"/>
      <c r="DN522" s="408"/>
      <c r="DO522" s="408"/>
      <c r="DP522" s="408"/>
      <c r="DQ522" s="408"/>
      <c r="DR522" s="408"/>
      <c r="DS522" s="408"/>
      <c r="DT522" s="408"/>
      <c r="DU522" s="408"/>
      <c r="DV522" s="408"/>
      <c r="DW522" s="408"/>
      <c r="DX522" s="408"/>
      <c r="DY522" s="408"/>
      <c r="DZ522" s="408"/>
      <c r="EA522" s="408"/>
      <c r="EB522" s="408"/>
      <c r="EC522" s="408"/>
      <c r="ED522" s="408"/>
      <c r="EE522" s="408"/>
      <c r="EF522" s="408"/>
      <c r="EG522" s="408"/>
      <c r="EH522" s="408"/>
      <c r="EI522" s="408"/>
      <c r="EJ522" s="408"/>
      <c r="EK522" s="408"/>
      <c r="EL522" s="408"/>
      <c r="EM522" s="408"/>
      <c r="EN522" s="408"/>
      <c r="EO522" s="408"/>
      <c r="EP522" s="408"/>
      <c r="EQ522" s="408"/>
      <c r="ER522" s="408"/>
      <c r="ES522" s="408"/>
      <c r="ET522" s="408"/>
      <c r="EU522" s="408"/>
      <c r="EV522" s="408"/>
      <c r="EW522" s="408"/>
      <c r="EX522" s="408"/>
      <c r="EY522" s="408"/>
      <c r="EZ522" s="408"/>
      <c r="FA522" s="408"/>
      <c r="FB522" s="408"/>
      <c r="FC522" s="408"/>
      <c r="FD522" s="408"/>
      <c r="FE522" s="408"/>
      <c r="FF522" s="408"/>
      <c r="FG522" s="408"/>
      <c r="FH522" s="408"/>
      <c r="FI522" s="408"/>
      <c r="FJ522" s="408"/>
      <c r="FK522" s="408"/>
      <c r="FL522" s="408"/>
      <c r="FM522" s="408"/>
      <c r="FN522" s="408"/>
      <c r="FO522" s="408"/>
      <c r="FP522" s="408"/>
      <c r="FQ522" s="408"/>
      <c r="FR522" s="408"/>
      <c r="FS522" s="408"/>
      <c r="FT522" s="408"/>
      <c r="FU522" s="408"/>
      <c r="FV522" s="408"/>
      <c r="FW522" s="408"/>
      <c r="FX522" s="408"/>
      <c r="FY522" s="408"/>
      <c r="FZ522" s="408"/>
      <c r="GA522" s="408"/>
      <c r="GB522" s="408"/>
      <c r="GC522" s="408"/>
      <c r="GD522" s="408"/>
      <c r="GE522" s="408"/>
      <c r="GF522" s="408"/>
      <c r="GG522" s="408"/>
      <c r="GH522" s="408"/>
      <c r="GI522" s="408"/>
      <c r="GJ522" s="408"/>
      <c r="GK522" s="408"/>
      <c r="GL522" s="408"/>
      <c r="GM522" s="408"/>
      <c r="GN522" s="408"/>
      <c r="GO522" s="408"/>
      <c r="GP522" s="408"/>
      <c r="GQ522" s="408"/>
      <c r="GR522" s="408"/>
      <c r="GS522" s="408"/>
      <c r="GT522" s="408"/>
      <c r="GU522" s="408"/>
      <c r="GV522" s="408"/>
      <c r="GW522" s="408"/>
      <c r="GX522" s="408"/>
      <c r="GY522" s="408"/>
      <c r="GZ522" s="408"/>
      <c r="HA522" s="408"/>
      <c r="HB522" s="408"/>
      <c r="HC522" s="408"/>
      <c r="HD522" s="408"/>
      <c r="HE522" s="408"/>
      <c r="HF522" s="408"/>
      <c r="HG522" s="408"/>
      <c r="HH522" s="408"/>
      <c r="HI522" s="408"/>
      <c r="HJ522" s="408"/>
      <c r="HK522" s="408"/>
      <c r="HL522" s="408"/>
      <c r="HM522" s="408"/>
      <c r="HN522" s="408"/>
      <c r="HO522" s="408"/>
      <c r="HP522" s="408"/>
      <c r="HQ522" s="408"/>
      <c r="HR522" s="408"/>
      <c r="HS522" s="408"/>
      <c r="HT522" s="408"/>
      <c r="HU522" s="408"/>
      <c r="HV522" s="408"/>
      <c r="HW522" s="408"/>
      <c r="HX522" s="408"/>
      <c r="HY522" s="408"/>
      <c r="HZ522" s="408"/>
      <c r="IA522" s="408"/>
      <c r="IB522" s="408"/>
      <c r="IC522" s="408"/>
      <c r="ID522" s="408"/>
      <c r="IE522" s="408"/>
      <c r="IF522" s="408"/>
      <c r="IG522" s="408"/>
      <c r="IH522" s="408"/>
      <c r="II522" s="408"/>
      <c r="IJ522" s="408"/>
      <c r="IK522" s="408"/>
      <c r="IL522" s="408"/>
      <c r="IM522" s="408"/>
      <c r="IN522" s="408"/>
      <c r="IO522" s="408"/>
      <c r="IP522" s="408"/>
      <c r="IQ522" s="408"/>
      <c r="IR522" s="408"/>
      <c r="IS522" s="408"/>
      <c r="IT522" s="408"/>
      <c r="IU522" s="408"/>
      <c r="IV522" s="408"/>
    </row>
    <row r="523" spans="1:256" s="89" customFormat="1" ht="15.75">
      <c r="B523" s="495"/>
      <c r="C523" s="496"/>
      <c r="D523" s="495"/>
      <c r="G523" s="91"/>
      <c r="H523" s="91"/>
      <c r="I523" s="91"/>
      <c r="N523" s="408"/>
      <c r="O523" s="408"/>
      <c r="P523" s="408"/>
      <c r="Q523" s="408"/>
      <c r="R523" s="408"/>
      <c r="S523" s="408"/>
      <c r="T523" s="408"/>
      <c r="U523" s="408"/>
      <c r="V523" s="408"/>
      <c r="W523" s="408"/>
      <c r="X523" s="408"/>
      <c r="Y523" s="408"/>
      <c r="Z523" s="408"/>
      <c r="AA523" s="408"/>
      <c r="AB523" s="408"/>
      <c r="AC523" s="408"/>
      <c r="AD523" s="408"/>
      <c r="AE523" s="408"/>
      <c r="AF523" s="408"/>
      <c r="AG523" s="408"/>
      <c r="AH523" s="408"/>
      <c r="AI523" s="408"/>
      <c r="AJ523" s="408"/>
      <c r="AK523" s="408"/>
      <c r="AL523" s="408"/>
      <c r="AM523" s="408"/>
      <c r="AN523" s="408"/>
      <c r="AO523" s="408"/>
      <c r="AP523" s="408"/>
      <c r="AQ523" s="408"/>
      <c r="AR523" s="408"/>
      <c r="AS523" s="408"/>
      <c r="AT523" s="408"/>
      <c r="AU523" s="408"/>
      <c r="AV523" s="408"/>
      <c r="AW523" s="408"/>
      <c r="AX523" s="408"/>
      <c r="AY523" s="408"/>
      <c r="AZ523" s="408"/>
      <c r="BA523" s="408"/>
      <c r="BB523" s="408"/>
      <c r="BC523" s="408"/>
      <c r="BD523" s="408"/>
      <c r="BE523" s="408"/>
      <c r="BF523" s="408"/>
      <c r="BG523" s="408"/>
      <c r="BH523" s="408"/>
      <c r="BI523" s="408"/>
      <c r="BJ523" s="408"/>
      <c r="BK523" s="408"/>
      <c r="BL523" s="408"/>
      <c r="BM523" s="408"/>
      <c r="BN523" s="408"/>
      <c r="BO523" s="408"/>
      <c r="BP523" s="408"/>
      <c r="BQ523" s="408"/>
      <c r="BR523" s="408"/>
      <c r="BS523" s="408"/>
      <c r="BT523" s="408"/>
      <c r="BU523" s="408"/>
      <c r="BV523" s="408"/>
      <c r="BW523" s="408"/>
      <c r="BX523" s="408"/>
      <c r="BY523" s="408"/>
      <c r="BZ523" s="408"/>
      <c r="CA523" s="408"/>
      <c r="CB523" s="408"/>
      <c r="CC523" s="408"/>
      <c r="CD523" s="408"/>
      <c r="CE523" s="408"/>
      <c r="CF523" s="408"/>
      <c r="CG523" s="408"/>
      <c r="CH523" s="408"/>
      <c r="CI523" s="408"/>
      <c r="CJ523" s="408"/>
      <c r="CK523" s="408"/>
      <c r="CL523" s="408"/>
      <c r="CM523" s="408"/>
      <c r="CN523" s="408"/>
      <c r="CO523" s="408"/>
      <c r="CP523" s="408"/>
      <c r="CQ523" s="408"/>
      <c r="CR523" s="408"/>
      <c r="CS523" s="408"/>
      <c r="CT523" s="408"/>
      <c r="CU523" s="408"/>
      <c r="CV523" s="408"/>
      <c r="CW523" s="408"/>
      <c r="CX523" s="408"/>
      <c r="CY523" s="408"/>
      <c r="CZ523" s="408"/>
      <c r="DA523" s="408"/>
      <c r="DB523" s="408"/>
      <c r="DC523" s="408"/>
      <c r="DD523" s="408"/>
      <c r="DE523" s="408"/>
      <c r="DF523" s="408"/>
      <c r="DG523" s="408"/>
      <c r="DH523" s="408"/>
      <c r="DI523" s="408"/>
      <c r="DJ523" s="408"/>
      <c r="DK523" s="408"/>
      <c r="DL523" s="408"/>
      <c r="DM523" s="408"/>
      <c r="DN523" s="408"/>
      <c r="DO523" s="408"/>
      <c r="DP523" s="408"/>
      <c r="DQ523" s="408"/>
      <c r="DR523" s="408"/>
      <c r="DS523" s="408"/>
      <c r="DT523" s="408"/>
      <c r="DU523" s="408"/>
      <c r="DV523" s="408"/>
      <c r="DW523" s="408"/>
      <c r="DX523" s="408"/>
      <c r="DY523" s="408"/>
      <c r="DZ523" s="408"/>
      <c r="EA523" s="408"/>
      <c r="EB523" s="408"/>
      <c r="EC523" s="408"/>
      <c r="ED523" s="408"/>
      <c r="EE523" s="408"/>
      <c r="EF523" s="408"/>
      <c r="EG523" s="408"/>
      <c r="EH523" s="408"/>
      <c r="EI523" s="408"/>
      <c r="EJ523" s="408"/>
      <c r="EK523" s="408"/>
      <c r="EL523" s="408"/>
      <c r="EM523" s="408"/>
      <c r="EN523" s="408"/>
      <c r="EO523" s="408"/>
      <c r="EP523" s="408"/>
      <c r="EQ523" s="408"/>
      <c r="ER523" s="408"/>
      <c r="ES523" s="408"/>
      <c r="ET523" s="408"/>
      <c r="EU523" s="408"/>
      <c r="EV523" s="408"/>
      <c r="EW523" s="408"/>
      <c r="EX523" s="408"/>
      <c r="EY523" s="408"/>
      <c r="EZ523" s="408"/>
      <c r="FA523" s="408"/>
      <c r="FB523" s="408"/>
      <c r="FC523" s="408"/>
      <c r="FD523" s="408"/>
      <c r="FE523" s="408"/>
      <c r="FF523" s="408"/>
      <c r="FG523" s="408"/>
      <c r="FH523" s="408"/>
      <c r="FI523" s="408"/>
      <c r="FJ523" s="408"/>
      <c r="FK523" s="408"/>
      <c r="FL523" s="408"/>
      <c r="FM523" s="408"/>
      <c r="FN523" s="408"/>
      <c r="FO523" s="408"/>
      <c r="FP523" s="408"/>
      <c r="FQ523" s="408"/>
      <c r="FR523" s="408"/>
      <c r="FS523" s="408"/>
      <c r="FT523" s="408"/>
      <c r="FU523" s="408"/>
      <c r="FV523" s="408"/>
      <c r="FW523" s="408"/>
      <c r="FX523" s="408"/>
      <c r="FY523" s="408"/>
      <c r="FZ523" s="408"/>
      <c r="GA523" s="408"/>
      <c r="GB523" s="408"/>
      <c r="GC523" s="408"/>
      <c r="GD523" s="408"/>
      <c r="GE523" s="408"/>
      <c r="GF523" s="408"/>
      <c r="GG523" s="408"/>
      <c r="GH523" s="408"/>
      <c r="GI523" s="408"/>
      <c r="GJ523" s="408"/>
      <c r="GK523" s="408"/>
      <c r="GL523" s="408"/>
      <c r="GM523" s="408"/>
      <c r="GN523" s="408"/>
      <c r="GO523" s="408"/>
      <c r="GP523" s="408"/>
      <c r="GQ523" s="408"/>
      <c r="GR523" s="408"/>
      <c r="GS523" s="408"/>
      <c r="GT523" s="408"/>
      <c r="GU523" s="408"/>
      <c r="GV523" s="408"/>
      <c r="GW523" s="408"/>
      <c r="GX523" s="408"/>
      <c r="GY523" s="408"/>
      <c r="GZ523" s="408"/>
      <c r="HA523" s="408"/>
      <c r="HB523" s="408"/>
      <c r="HC523" s="408"/>
      <c r="HD523" s="408"/>
      <c r="HE523" s="408"/>
      <c r="HF523" s="408"/>
      <c r="HG523" s="408"/>
      <c r="HH523" s="408"/>
      <c r="HI523" s="408"/>
      <c r="HJ523" s="408"/>
      <c r="HK523" s="408"/>
      <c r="HL523" s="408"/>
      <c r="HM523" s="408"/>
      <c r="HN523" s="408"/>
      <c r="HO523" s="408"/>
      <c r="HP523" s="408"/>
      <c r="HQ523" s="408"/>
      <c r="HR523" s="408"/>
      <c r="HS523" s="408"/>
      <c r="HT523" s="408"/>
      <c r="HU523" s="408"/>
      <c r="HV523" s="408"/>
      <c r="HW523" s="408"/>
      <c r="HX523" s="408"/>
      <c r="HY523" s="408"/>
      <c r="HZ523" s="408"/>
      <c r="IA523" s="408"/>
      <c r="IB523" s="408"/>
      <c r="IC523" s="408"/>
      <c r="ID523" s="408"/>
      <c r="IE523" s="408"/>
      <c r="IF523" s="408"/>
      <c r="IG523" s="408"/>
      <c r="IH523" s="408"/>
      <c r="II523" s="408"/>
      <c r="IJ523" s="408"/>
      <c r="IK523" s="408"/>
      <c r="IL523" s="408"/>
      <c r="IM523" s="408"/>
      <c r="IN523" s="408"/>
      <c r="IO523" s="408"/>
      <c r="IP523" s="408"/>
      <c r="IQ523" s="408"/>
      <c r="IR523" s="408"/>
      <c r="IS523" s="408"/>
      <c r="IT523" s="408"/>
      <c r="IU523" s="408"/>
      <c r="IV523" s="408"/>
    </row>
    <row r="524" spans="1:256" s="89" customFormat="1" ht="15.75">
      <c r="B524" s="495"/>
      <c r="C524" s="496"/>
      <c r="D524" s="495"/>
      <c r="G524" s="91"/>
      <c r="H524" s="91"/>
      <c r="I524" s="91"/>
      <c r="N524" s="408"/>
      <c r="O524" s="408"/>
      <c r="P524" s="408"/>
      <c r="Q524" s="408"/>
      <c r="R524" s="408"/>
      <c r="S524" s="408"/>
      <c r="T524" s="408"/>
      <c r="U524" s="408"/>
      <c r="V524" s="408"/>
      <c r="W524" s="408"/>
      <c r="X524" s="408"/>
      <c r="Y524" s="408"/>
      <c r="Z524" s="408"/>
      <c r="AA524" s="408"/>
      <c r="AB524" s="408"/>
      <c r="AC524" s="408"/>
      <c r="AD524" s="408"/>
      <c r="AE524" s="408"/>
      <c r="AF524" s="408"/>
      <c r="AG524" s="408"/>
      <c r="AH524" s="408"/>
      <c r="AI524" s="408"/>
      <c r="AJ524" s="408"/>
      <c r="AK524" s="408"/>
      <c r="AL524" s="408"/>
      <c r="AM524" s="408"/>
      <c r="AN524" s="408"/>
      <c r="AO524" s="408"/>
      <c r="AP524" s="408"/>
      <c r="AQ524" s="408"/>
      <c r="AR524" s="408"/>
      <c r="AS524" s="408"/>
      <c r="AT524" s="408"/>
      <c r="AU524" s="408"/>
      <c r="AV524" s="408"/>
      <c r="AW524" s="408"/>
      <c r="AX524" s="408"/>
      <c r="AY524" s="408"/>
      <c r="AZ524" s="408"/>
      <c r="BA524" s="408"/>
      <c r="BB524" s="408"/>
      <c r="BC524" s="408"/>
      <c r="BD524" s="408"/>
      <c r="BE524" s="408"/>
      <c r="BF524" s="408"/>
      <c r="BG524" s="408"/>
      <c r="BH524" s="408"/>
      <c r="BI524" s="408"/>
      <c r="BJ524" s="408"/>
      <c r="BK524" s="408"/>
      <c r="BL524" s="408"/>
      <c r="BM524" s="408"/>
      <c r="BN524" s="408"/>
      <c r="BO524" s="408"/>
      <c r="BP524" s="408"/>
      <c r="BQ524" s="408"/>
      <c r="BR524" s="408"/>
      <c r="BS524" s="408"/>
      <c r="BT524" s="408"/>
      <c r="BU524" s="408"/>
      <c r="BV524" s="408"/>
      <c r="BW524" s="408"/>
      <c r="BX524" s="408"/>
      <c r="BY524" s="408"/>
      <c r="BZ524" s="408"/>
      <c r="CA524" s="408"/>
      <c r="CB524" s="408"/>
      <c r="CC524" s="408"/>
      <c r="CD524" s="408"/>
      <c r="CE524" s="408"/>
      <c r="CF524" s="408"/>
      <c r="CG524" s="408"/>
      <c r="CH524" s="408"/>
      <c r="CI524" s="408"/>
      <c r="CJ524" s="408"/>
      <c r="CK524" s="408"/>
      <c r="CL524" s="408"/>
      <c r="CM524" s="408"/>
      <c r="CN524" s="408"/>
      <c r="CO524" s="408"/>
      <c r="CP524" s="408"/>
      <c r="CQ524" s="408"/>
      <c r="CR524" s="408"/>
      <c r="CS524" s="408"/>
      <c r="CT524" s="408"/>
      <c r="CU524" s="408"/>
      <c r="CV524" s="408"/>
      <c r="CW524" s="408"/>
      <c r="CX524" s="408"/>
      <c r="CY524" s="408"/>
      <c r="CZ524" s="408"/>
      <c r="DA524" s="408"/>
      <c r="DB524" s="408"/>
      <c r="DC524" s="408"/>
      <c r="DD524" s="408"/>
      <c r="DE524" s="408"/>
      <c r="DF524" s="408"/>
      <c r="DG524" s="408"/>
      <c r="DH524" s="408"/>
      <c r="DI524" s="408"/>
      <c r="DJ524" s="408"/>
      <c r="DK524" s="408"/>
      <c r="DL524" s="408"/>
      <c r="DM524" s="408"/>
      <c r="DN524" s="408"/>
      <c r="DO524" s="408"/>
      <c r="DP524" s="408"/>
      <c r="DQ524" s="408"/>
      <c r="DR524" s="408"/>
      <c r="DS524" s="408"/>
      <c r="DT524" s="408"/>
      <c r="DU524" s="408"/>
      <c r="DV524" s="408"/>
      <c r="DW524" s="408"/>
      <c r="DX524" s="408"/>
      <c r="DY524" s="408"/>
      <c r="DZ524" s="408"/>
      <c r="EA524" s="408"/>
      <c r="EB524" s="408"/>
      <c r="EC524" s="408"/>
      <c r="ED524" s="408"/>
      <c r="EE524" s="408"/>
      <c r="EF524" s="408"/>
      <c r="EG524" s="408"/>
      <c r="EH524" s="408"/>
      <c r="EI524" s="408"/>
      <c r="EJ524" s="408"/>
      <c r="EK524" s="408"/>
      <c r="EL524" s="408"/>
      <c r="EM524" s="408"/>
      <c r="EN524" s="408"/>
      <c r="EO524" s="408"/>
      <c r="EP524" s="408"/>
      <c r="EQ524" s="408"/>
      <c r="ER524" s="408"/>
      <c r="ES524" s="408"/>
      <c r="ET524" s="408"/>
      <c r="EU524" s="408"/>
      <c r="EV524" s="408"/>
      <c r="EW524" s="408"/>
      <c r="EX524" s="408"/>
      <c r="EY524" s="408"/>
      <c r="EZ524" s="408"/>
      <c r="FA524" s="408"/>
      <c r="FB524" s="408"/>
      <c r="FC524" s="408"/>
      <c r="FD524" s="408"/>
      <c r="FE524" s="408"/>
      <c r="FF524" s="408"/>
      <c r="FG524" s="408"/>
      <c r="FH524" s="408"/>
      <c r="FI524" s="408"/>
      <c r="FJ524" s="408"/>
      <c r="FK524" s="408"/>
      <c r="FL524" s="408"/>
      <c r="FM524" s="408"/>
      <c r="FN524" s="408"/>
      <c r="FO524" s="408"/>
      <c r="FP524" s="408"/>
      <c r="FQ524" s="408"/>
      <c r="FR524" s="408"/>
      <c r="FS524" s="408"/>
      <c r="FT524" s="408"/>
      <c r="FU524" s="408"/>
      <c r="FV524" s="408"/>
      <c r="FW524" s="408"/>
      <c r="FX524" s="408"/>
      <c r="FY524" s="408"/>
      <c r="FZ524" s="408"/>
      <c r="GA524" s="408"/>
      <c r="GB524" s="408"/>
      <c r="GC524" s="408"/>
      <c r="GD524" s="408"/>
      <c r="GE524" s="408"/>
      <c r="GF524" s="408"/>
      <c r="GG524" s="408"/>
      <c r="GH524" s="408"/>
      <c r="GI524" s="408"/>
      <c r="GJ524" s="408"/>
      <c r="GK524" s="408"/>
      <c r="GL524" s="408"/>
      <c r="GM524" s="408"/>
      <c r="GN524" s="408"/>
      <c r="GO524" s="408"/>
      <c r="GP524" s="408"/>
      <c r="GQ524" s="408"/>
      <c r="GR524" s="408"/>
      <c r="GS524" s="408"/>
      <c r="GT524" s="408"/>
      <c r="GU524" s="408"/>
      <c r="GV524" s="408"/>
      <c r="GW524" s="408"/>
      <c r="GX524" s="408"/>
      <c r="GY524" s="408"/>
      <c r="GZ524" s="408"/>
      <c r="HA524" s="408"/>
      <c r="HB524" s="408"/>
      <c r="HC524" s="408"/>
      <c r="HD524" s="408"/>
      <c r="HE524" s="408"/>
      <c r="HF524" s="408"/>
      <c r="HG524" s="408"/>
      <c r="HH524" s="408"/>
      <c r="HI524" s="408"/>
      <c r="HJ524" s="408"/>
      <c r="HK524" s="408"/>
      <c r="HL524" s="408"/>
      <c r="HM524" s="408"/>
      <c r="HN524" s="408"/>
      <c r="HO524" s="408"/>
      <c r="HP524" s="408"/>
      <c r="HQ524" s="408"/>
      <c r="HR524" s="408"/>
      <c r="HS524" s="408"/>
      <c r="HT524" s="408"/>
      <c r="HU524" s="408"/>
      <c r="HV524" s="408"/>
      <c r="HW524" s="408"/>
      <c r="HX524" s="408"/>
      <c r="HY524" s="408"/>
      <c r="HZ524" s="408"/>
      <c r="IA524" s="408"/>
      <c r="IB524" s="408"/>
      <c r="IC524" s="408"/>
      <c r="ID524" s="408"/>
      <c r="IE524" s="408"/>
      <c r="IF524" s="408"/>
      <c r="IG524" s="408"/>
      <c r="IH524" s="408"/>
      <c r="II524" s="408"/>
      <c r="IJ524" s="408"/>
      <c r="IK524" s="408"/>
      <c r="IL524" s="408"/>
      <c r="IM524" s="408"/>
      <c r="IN524" s="408"/>
      <c r="IO524" s="408"/>
      <c r="IP524" s="408"/>
      <c r="IQ524" s="408"/>
      <c r="IR524" s="408"/>
      <c r="IS524" s="408"/>
      <c r="IT524" s="408"/>
      <c r="IU524" s="408"/>
      <c r="IV524" s="408"/>
    </row>
    <row r="525" spans="1:256" s="89" customFormat="1" ht="15.75">
      <c r="B525" s="495"/>
      <c r="C525" s="496"/>
      <c r="D525" s="495"/>
      <c r="G525" s="91"/>
      <c r="H525" s="91"/>
      <c r="I525" s="91"/>
      <c r="N525" s="408"/>
      <c r="O525" s="408"/>
      <c r="P525" s="408"/>
      <c r="Q525" s="408"/>
      <c r="R525" s="408"/>
      <c r="S525" s="408"/>
      <c r="T525" s="408"/>
      <c r="U525" s="408"/>
      <c r="V525" s="408"/>
      <c r="W525" s="408"/>
      <c r="X525" s="408"/>
      <c r="Y525" s="408"/>
      <c r="Z525" s="408"/>
      <c r="AA525" s="408"/>
      <c r="AB525" s="408"/>
      <c r="AC525" s="408"/>
      <c r="AD525" s="408"/>
      <c r="AE525" s="408"/>
      <c r="AF525" s="408"/>
      <c r="AG525" s="408"/>
      <c r="AH525" s="408"/>
      <c r="AI525" s="408"/>
      <c r="AJ525" s="408"/>
      <c r="AK525" s="408"/>
      <c r="AL525" s="408"/>
      <c r="AM525" s="408"/>
      <c r="AN525" s="408"/>
      <c r="AO525" s="408"/>
      <c r="AP525" s="408"/>
      <c r="AQ525" s="408"/>
      <c r="AR525" s="408"/>
      <c r="AS525" s="408"/>
      <c r="AT525" s="408"/>
      <c r="AU525" s="408"/>
      <c r="AV525" s="408"/>
      <c r="AW525" s="408"/>
      <c r="AX525" s="408"/>
      <c r="AY525" s="408"/>
      <c r="AZ525" s="408"/>
      <c r="BA525" s="408"/>
      <c r="BB525" s="408"/>
      <c r="BC525" s="408"/>
      <c r="BD525" s="408"/>
      <c r="BE525" s="408"/>
      <c r="BF525" s="408"/>
      <c r="BG525" s="408"/>
      <c r="BH525" s="408"/>
      <c r="BI525" s="408"/>
      <c r="BJ525" s="408"/>
      <c r="BK525" s="408"/>
      <c r="BL525" s="408"/>
      <c r="BM525" s="408"/>
      <c r="BN525" s="408"/>
      <c r="BO525" s="408"/>
      <c r="BP525" s="408"/>
      <c r="BQ525" s="408"/>
      <c r="BR525" s="408"/>
      <c r="BS525" s="408"/>
      <c r="BT525" s="408"/>
      <c r="BU525" s="408"/>
      <c r="BV525" s="408"/>
      <c r="BW525" s="408"/>
      <c r="BX525" s="408"/>
      <c r="BY525" s="408"/>
      <c r="BZ525" s="408"/>
      <c r="CA525" s="408"/>
      <c r="CB525" s="408"/>
      <c r="CC525" s="408"/>
      <c r="CD525" s="408"/>
      <c r="CE525" s="408"/>
      <c r="CF525" s="408"/>
      <c r="CG525" s="408"/>
      <c r="CH525" s="408"/>
      <c r="CI525" s="408"/>
      <c r="CJ525" s="408"/>
      <c r="CK525" s="408"/>
      <c r="CL525" s="408"/>
      <c r="CM525" s="408"/>
      <c r="CN525" s="408"/>
      <c r="CO525" s="408"/>
      <c r="CP525" s="408"/>
      <c r="CQ525" s="408"/>
      <c r="CR525" s="408"/>
      <c r="CS525" s="408"/>
      <c r="CT525" s="408"/>
      <c r="CU525" s="408"/>
      <c r="CV525" s="408"/>
      <c r="CW525" s="408"/>
      <c r="CX525" s="408"/>
      <c r="CY525" s="408"/>
      <c r="CZ525" s="408"/>
      <c r="DA525" s="408"/>
      <c r="DB525" s="408"/>
      <c r="DC525" s="408"/>
      <c r="DD525" s="408"/>
      <c r="DE525" s="408"/>
      <c r="DF525" s="408"/>
      <c r="DG525" s="408"/>
      <c r="DH525" s="408"/>
      <c r="DI525" s="408"/>
      <c r="DJ525" s="408"/>
      <c r="DK525" s="408"/>
      <c r="DL525" s="408"/>
      <c r="DM525" s="408"/>
      <c r="DN525" s="408"/>
      <c r="DO525" s="408"/>
      <c r="DP525" s="408"/>
      <c r="DQ525" s="408"/>
      <c r="DR525" s="408"/>
      <c r="DS525" s="408"/>
      <c r="DT525" s="408"/>
      <c r="DU525" s="408"/>
      <c r="DV525" s="408"/>
      <c r="DW525" s="408"/>
      <c r="DX525" s="408"/>
      <c r="DY525" s="408"/>
      <c r="DZ525" s="408"/>
      <c r="EA525" s="408"/>
      <c r="EB525" s="408"/>
      <c r="EC525" s="408"/>
      <c r="ED525" s="408"/>
      <c r="EE525" s="408"/>
      <c r="EF525" s="408"/>
      <c r="EG525" s="408"/>
      <c r="EH525" s="408"/>
      <c r="EI525" s="408"/>
      <c r="EJ525" s="408"/>
      <c r="EK525" s="408"/>
      <c r="EL525" s="408"/>
      <c r="EM525" s="408"/>
      <c r="EN525" s="408"/>
      <c r="EO525" s="408"/>
      <c r="EP525" s="408"/>
      <c r="EQ525" s="408"/>
      <c r="ER525" s="408"/>
      <c r="ES525" s="408"/>
      <c r="ET525" s="408"/>
      <c r="EU525" s="408"/>
      <c r="EV525" s="408"/>
      <c r="EW525" s="408"/>
      <c r="EX525" s="408"/>
      <c r="EY525" s="408"/>
      <c r="EZ525" s="408"/>
      <c r="FA525" s="408"/>
      <c r="FB525" s="408"/>
      <c r="FC525" s="408"/>
      <c r="FD525" s="408"/>
      <c r="FE525" s="408"/>
      <c r="FF525" s="408"/>
      <c r="FG525" s="408"/>
      <c r="FH525" s="408"/>
      <c r="FI525" s="408"/>
      <c r="FJ525" s="408"/>
      <c r="FK525" s="408"/>
      <c r="FL525" s="408"/>
      <c r="FM525" s="408"/>
      <c r="FN525" s="408"/>
      <c r="FO525" s="408"/>
      <c r="FP525" s="408"/>
      <c r="FQ525" s="408"/>
      <c r="FR525" s="408"/>
      <c r="FS525" s="408"/>
      <c r="FT525" s="408"/>
      <c r="FU525" s="408"/>
      <c r="FV525" s="408"/>
      <c r="FW525" s="408"/>
      <c r="FX525" s="408"/>
      <c r="FY525" s="408"/>
      <c r="FZ525" s="408"/>
      <c r="GA525" s="408"/>
      <c r="GB525" s="408"/>
      <c r="GC525" s="408"/>
      <c r="GD525" s="408"/>
      <c r="GE525" s="408"/>
      <c r="GF525" s="408"/>
      <c r="GG525" s="408"/>
      <c r="GH525" s="408"/>
      <c r="GI525" s="408"/>
      <c r="GJ525" s="408"/>
      <c r="GK525" s="408"/>
      <c r="GL525" s="408"/>
      <c r="GM525" s="408"/>
      <c r="GN525" s="408"/>
      <c r="GO525" s="408"/>
      <c r="GP525" s="408"/>
      <c r="GQ525" s="408"/>
      <c r="GR525" s="408"/>
      <c r="GS525" s="408"/>
      <c r="GT525" s="408"/>
      <c r="GU525" s="408"/>
      <c r="GV525" s="408"/>
      <c r="GW525" s="408"/>
      <c r="GX525" s="408"/>
      <c r="GY525" s="408"/>
      <c r="GZ525" s="408"/>
      <c r="HA525" s="408"/>
      <c r="HB525" s="408"/>
      <c r="HC525" s="408"/>
      <c r="HD525" s="408"/>
      <c r="HE525" s="408"/>
      <c r="HF525" s="408"/>
      <c r="HG525" s="408"/>
      <c r="HH525" s="408"/>
      <c r="HI525" s="408"/>
      <c r="HJ525" s="408"/>
      <c r="HK525" s="408"/>
      <c r="HL525" s="408"/>
      <c r="HM525" s="408"/>
      <c r="HN525" s="408"/>
      <c r="HO525" s="408"/>
      <c r="HP525" s="408"/>
      <c r="HQ525" s="408"/>
      <c r="HR525" s="408"/>
      <c r="HS525" s="408"/>
      <c r="HT525" s="408"/>
      <c r="HU525" s="408"/>
      <c r="HV525" s="408"/>
      <c r="HW525" s="408"/>
      <c r="HX525" s="408"/>
      <c r="HY525" s="408"/>
      <c r="HZ525" s="408"/>
      <c r="IA525" s="408"/>
      <c r="IB525" s="408"/>
      <c r="IC525" s="408"/>
      <c r="ID525" s="408"/>
      <c r="IE525" s="408"/>
      <c r="IF525" s="408"/>
      <c r="IG525" s="408"/>
      <c r="IH525" s="408"/>
      <c r="II525" s="408"/>
      <c r="IJ525" s="408"/>
      <c r="IK525" s="408"/>
      <c r="IL525" s="408"/>
      <c r="IM525" s="408"/>
      <c r="IN525" s="408"/>
      <c r="IO525" s="408"/>
      <c r="IP525" s="408"/>
      <c r="IQ525" s="408"/>
      <c r="IR525" s="408"/>
      <c r="IS525" s="408"/>
      <c r="IT525" s="408"/>
      <c r="IU525" s="408"/>
      <c r="IV525" s="408"/>
    </row>
    <row r="526" spans="1:256">
      <c r="B526" s="495"/>
      <c r="C526" s="496"/>
      <c r="D526" s="495"/>
      <c r="G526" s="61"/>
      <c r="H526" s="61"/>
    </row>
    <row r="527" spans="1:256" s="2" customFormat="1" ht="15.75">
      <c r="B527" s="495"/>
      <c r="C527" s="496"/>
      <c r="D527" s="495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2"/>
      <c r="FJ527" s="12"/>
      <c r="FK527" s="12"/>
      <c r="FL527" s="12"/>
      <c r="FM527" s="12"/>
      <c r="FN527" s="12"/>
      <c r="FO527" s="12"/>
      <c r="FP527" s="12"/>
      <c r="FQ527" s="12"/>
      <c r="FR527" s="12"/>
      <c r="FS527" s="12"/>
      <c r="FT527" s="12"/>
      <c r="FU527" s="12"/>
      <c r="FV527" s="12"/>
      <c r="FW527" s="12"/>
      <c r="FX527" s="12"/>
      <c r="FY527" s="12"/>
      <c r="FZ527" s="12"/>
      <c r="GA527" s="12"/>
      <c r="GB527" s="12"/>
      <c r="GC527" s="12"/>
      <c r="GD527" s="12"/>
      <c r="GE527" s="12"/>
      <c r="GF527" s="12"/>
      <c r="GG527" s="12"/>
      <c r="GH527" s="12"/>
      <c r="GI527" s="12"/>
      <c r="GJ527" s="12"/>
      <c r="GK527" s="12"/>
      <c r="GL527" s="12"/>
      <c r="GM527" s="12"/>
      <c r="GN527" s="12"/>
      <c r="GO527" s="12"/>
      <c r="GP527" s="12"/>
      <c r="GQ527" s="12"/>
      <c r="GR527" s="12"/>
      <c r="GS527" s="12"/>
      <c r="GT527" s="12"/>
      <c r="GU527" s="12"/>
      <c r="GV527" s="12"/>
      <c r="GW527" s="12"/>
      <c r="GX527" s="12"/>
      <c r="GY527" s="12"/>
      <c r="GZ527" s="12"/>
      <c r="HA527" s="12"/>
      <c r="HB527" s="12"/>
      <c r="HC527" s="12"/>
      <c r="HD527" s="12"/>
      <c r="HE527" s="12"/>
      <c r="HF527" s="12"/>
      <c r="HG527" s="12"/>
      <c r="HH527" s="12"/>
      <c r="HI527" s="12"/>
      <c r="HJ527" s="12"/>
      <c r="HK527" s="12"/>
      <c r="HL527" s="12"/>
      <c r="HM527" s="12"/>
      <c r="HN527" s="12"/>
      <c r="HO527" s="12"/>
      <c r="HP527" s="12"/>
      <c r="HQ527" s="12"/>
      <c r="HR527" s="12"/>
      <c r="HS527" s="12"/>
      <c r="HT527" s="12"/>
      <c r="HU527" s="12"/>
      <c r="HV527" s="12"/>
      <c r="HW527" s="12"/>
      <c r="HX527" s="12"/>
      <c r="HY527" s="12"/>
      <c r="HZ527" s="12"/>
      <c r="IA527" s="12"/>
      <c r="IB527" s="12"/>
      <c r="IC527" s="12"/>
      <c r="ID527" s="12"/>
      <c r="IE527" s="12"/>
      <c r="IF527" s="12"/>
      <c r="IG527" s="12"/>
      <c r="IH527" s="12"/>
      <c r="II527" s="12"/>
      <c r="IJ527" s="12"/>
      <c r="IK527" s="12"/>
      <c r="IL527" s="12"/>
      <c r="IM527" s="12"/>
      <c r="IN527" s="12"/>
      <c r="IO527" s="12"/>
      <c r="IP527" s="12"/>
      <c r="IQ527" s="12"/>
      <c r="IR527" s="12"/>
      <c r="IS527" s="12"/>
      <c r="IT527" s="12"/>
      <c r="IU527" s="12"/>
      <c r="IV527" s="12"/>
    </row>
    <row r="528" spans="1:256" s="2" customFormat="1" ht="15.75">
      <c r="B528" s="495"/>
      <c r="C528" s="496"/>
      <c r="D528" s="495"/>
      <c r="G528" s="85"/>
      <c r="H528" s="88"/>
      <c r="I528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2"/>
      <c r="FJ528" s="12"/>
      <c r="FK528" s="12"/>
      <c r="FL528" s="12"/>
      <c r="FM528" s="12"/>
      <c r="FN528" s="12"/>
      <c r="FO528" s="12"/>
      <c r="FP528" s="12"/>
      <c r="FQ528" s="12"/>
      <c r="FR528" s="12"/>
      <c r="FS528" s="12"/>
      <c r="FT528" s="12"/>
      <c r="FU528" s="12"/>
      <c r="FV528" s="12"/>
      <c r="FW528" s="12"/>
      <c r="FX528" s="12"/>
      <c r="FY528" s="12"/>
      <c r="FZ528" s="12"/>
      <c r="GA528" s="12"/>
      <c r="GB528" s="12"/>
      <c r="GC528" s="12"/>
      <c r="GD528" s="12"/>
      <c r="GE528" s="12"/>
      <c r="GF528" s="12"/>
      <c r="GG528" s="12"/>
      <c r="GH528" s="12"/>
      <c r="GI528" s="12"/>
      <c r="GJ528" s="12"/>
      <c r="GK528" s="12"/>
      <c r="GL528" s="12"/>
      <c r="GM528" s="12"/>
      <c r="GN528" s="12"/>
      <c r="GO528" s="12"/>
      <c r="GP528" s="12"/>
      <c r="GQ528" s="12"/>
      <c r="GR528" s="12"/>
      <c r="GS528" s="12"/>
      <c r="GT528" s="12"/>
      <c r="GU528" s="12"/>
      <c r="GV528" s="12"/>
      <c r="GW528" s="12"/>
      <c r="GX528" s="12"/>
      <c r="GY528" s="12"/>
      <c r="GZ528" s="12"/>
      <c r="HA528" s="12"/>
      <c r="HB528" s="12"/>
      <c r="HC528" s="12"/>
      <c r="HD528" s="12"/>
      <c r="HE528" s="12"/>
      <c r="HF528" s="12"/>
      <c r="HG528" s="12"/>
      <c r="HH528" s="12"/>
      <c r="HI528" s="12"/>
      <c r="HJ528" s="12"/>
      <c r="HK528" s="12"/>
      <c r="HL528" s="12"/>
      <c r="HM528" s="12"/>
      <c r="HN528" s="12"/>
      <c r="HO528" s="12"/>
      <c r="HP528" s="12"/>
      <c r="HQ528" s="12"/>
      <c r="HR528" s="12"/>
      <c r="HS528" s="12"/>
      <c r="HT528" s="12"/>
      <c r="HU528" s="12"/>
      <c r="HV528" s="12"/>
      <c r="HW528" s="12"/>
      <c r="HX528" s="12"/>
      <c r="HY528" s="12"/>
      <c r="HZ528" s="12"/>
      <c r="IA528" s="12"/>
      <c r="IB528" s="12"/>
      <c r="IC528" s="12"/>
      <c r="ID528" s="12"/>
      <c r="IE528" s="12"/>
      <c r="IF528" s="12"/>
      <c r="IG528" s="12"/>
      <c r="IH528" s="12"/>
      <c r="II528" s="12"/>
      <c r="IJ528" s="12"/>
      <c r="IK528" s="12"/>
      <c r="IL528" s="12"/>
      <c r="IM528" s="12"/>
      <c r="IN528" s="12"/>
      <c r="IO528" s="12"/>
      <c r="IP528" s="12"/>
      <c r="IQ528" s="12"/>
      <c r="IR528" s="12"/>
      <c r="IS528" s="12"/>
      <c r="IT528" s="12"/>
      <c r="IU528" s="12"/>
      <c r="IV528" s="12"/>
    </row>
    <row r="529" spans="1:256" s="2" customFormat="1" ht="15.75">
      <c r="A529"/>
      <c r="B529" s="495"/>
      <c r="C529" s="496"/>
      <c r="D529" s="495"/>
      <c r="G529" s="12" t="s">
        <v>130</v>
      </c>
      <c r="H529" s="87"/>
      <c r="I529"/>
      <c r="K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2"/>
      <c r="FJ529" s="12"/>
      <c r="FK529" s="12"/>
      <c r="FL529" s="12"/>
      <c r="FM529" s="12"/>
      <c r="FN529" s="12"/>
      <c r="FO529" s="12"/>
      <c r="FP529" s="12"/>
      <c r="FQ529" s="12"/>
      <c r="FR529" s="12"/>
      <c r="FS529" s="12"/>
      <c r="FT529" s="12"/>
      <c r="FU529" s="12"/>
      <c r="FV529" s="12"/>
      <c r="FW529" s="12"/>
      <c r="FX529" s="12"/>
      <c r="FY529" s="12"/>
      <c r="FZ529" s="12"/>
      <c r="GA529" s="12"/>
      <c r="GB529" s="12"/>
      <c r="GC529" s="12"/>
      <c r="GD529" s="12"/>
      <c r="GE529" s="12"/>
      <c r="GF529" s="12"/>
      <c r="GG529" s="12"/>
      <c r="GH529" s="12"/>
      <c r="GI529" s="12"/>
      <c r="GJ529" s="12"/>
      <c r="GK529" s="12"/>
      <c r="GL529" s="12"/>
      <c r="GM529" s="12"/>
      <c r="GN529" s="12"/>
      <c r="GO529" s="12"/>
      <c r="GP529" s="12"/>
      <c r="GQ529" s="12"/>
      <c r="GR529" s="12"/>
      <c r="GS529" s="12"/>
      <c r="GT529" s="12"/>
      <c r="GU529" s="12"/>
      <c r="GV529" s="12"/>
      <c r="GW529" s="12"/>
      <c r="GX529" s="12"/>
      <c r="GY529" s="12"/>
      <c r="GZ529" s="12"/>
      <c r="HA529" s="12"/>
      <c r="HB529" s="12"/>
      <c r="HC529" s="12"/>
      <c r="HD529" s="12"/>
      <c r="HE529" s="12"/>
      <c r="HF529" s="12"/>
      <c r="HG529" s="12"/>
      <c r="HH529" s="12"/>
      <c r="HI529" s="12"/>
      <c r="HJ529" s="12"/>
      <c r="HK529" s="12"/>
      <c r="HL529" s="12"/>
      <c r="HM529" s="12"/>
      <c r="HN529" s="12"/>
      <c r="HO529" s="12"/>
      <c r="HP529" s="12"/>
      <c r="HQ529" s="12"/>
      <c r="HR529" s="12"/>
      <c r="HS529" s="12"/>
      <c r="HT529" s="12"/>
      <c r="HU529" s="12"/>
      <c r="HV529" s="12"/>
      <c r="HW529" s="12"/>
      <c r="HX529" s="12"/>
      <c r="HY529" s="12"/>
      <c r="HZ529" s="12"/>
      <c r="IA529" s="12"/>
      <c r="IB529" s="12"/>
      <c r="IC529" s="12"/>
      <c r="ID529" s="12"/>
      <c r="IE529" s="12"/>
      <c r="IF529" s="12"/>
      <c r="IG529" s="12"/>
      <c r="IH529" s="12"/>
      <c r="II529" s="12"/>
      <c r="IJ529" s="12"/>
      <c r="IK529" s="12"/>
      <c r="IL529" s="12"/>
      <c r="IM529" s="12"/>
      <c r="IN529" s="12"/>
      <c r="IO529" s="12"/>
      <c r="IP529" s="12"/>
      <c r="IQ529" s="12"/>
      <c r="IR529" s="12"/>
      <c r="IS529" s="12"/>
      <c r="IT529" s="12"/>
      <c r="IU529" s="12"/>
      <c r="IV529" s="12"/>
    </row>
    <row r="530" spans="1:256" s="2" customFormat="1" ht="15.75">
      <c r="A530"/>
      <c r="B530" s="495"/>
      <c r="C530" s="496"/>
      <c r="D530" s="495"/>
      <c r="G530" s="2" t="s">
        <v>126</v>
      </c>
      <c r="H530"/>
      <c r="I530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2"/>
      <c r="FJ530" s="12"/>
      <c r="FK530" s="12"/>
      <c r="FL530" s="12"/>
      <c r="FM530" s="12"/>
      <c r="FN530" s="12"/>
      <c r="FO530" s="12"/>
      <c r="FP530" s="12"/>
      <c r="FQ530" s="12"/>
      <c r="FR530" s="12"/>
      <c r="FS530" s="12"/>
      <c r="FT530" s="12"/>
      <c r="FU530" s="12"/>
      <c r="FV530" s="12"/>
      <c r="FW530" s="12"/>
      <c r="FX530" s="12"/>
      <c r="FY530" s="12"/>
      <c r="FZ530" s="12"/>
      <c r="GA530" s="12"/>
      <c r="GB530" s="12"/>
      <c r="GC530" s="12"/>
      <c r="GD530" s="12"/>
      <c r="GE530" s="12"/>
      <c r="GF530" s="12"/>
      <c r="GG530" s="12"/>
      <c r="GH530" s="12"/>
      <c r="GI530" s="12"/>
      <c r="GJ530" s="12"/>
      <c r="GK530" s="12"/>
      <c r="GL530" s="12"/>
      <c r="GM530" s="12"/>
      <c r="GN530" s="12"/>
      <c r="GO530" s="12"/>
      <c r="GP530" s="12"/>
      <c r="GQ530" s="12"/>
      <c r="GR530" s="12"/>
      <c r="GS530" s="12"/>
      <c r="GT530" s="12"/>
      <c r="GU530" s="12"/>
      <c r="GV530" s="12"/>
      <c r="GW530" s="12"/>
      <c r="GX530" s="12"/>
      <c r="GY530" s="12"/>
      <c r="GZ530" s="12"/>
      <c r="HA530" s="12"/>
      <c r="HB530" s="12"/>
      <c r="HC530" s="12"/>
      <c r="HD530" s="12"/>
      <c r="HE530" s="12"/>
      <c r="HF530" s="12"/>
      <c r="HG530" s="12"/>
      <c r="HH530" s="12"/>
      <c r="HI530" s="12"/>
      <c r="HJ530" s="12"/>
      <c r="HK530" s="12"/>
      <c r="HL530" s="12"/>
      <c r="HM530" s="12"/>
      <c r="HN530" s="12"/>
      <c r="HO530" s="12"/>
      <c r="HP530" s="12"/>
      <c r="HQ530" s="12"/>
      <c r="HR530" s="12"/>
      <c r="HS530" s="12"/>
      <c r="HT530" s="12"/>
      <c r="HU530" s="12"/>
      <c r="HV530" s="12"/>
      <c r="HW530" s="12"/>
      <c r="HX530" s="12"/>
      <c r="HY530" s="12"/>
      <c r="HZ530" s="12"/>
      <c r="IA530" s="12"/>
      <c r="IB530" s="12"/>
      <c r="IC530" s="12"/>
      <c r="ID530" s="12"/>
      <c r="IE530" s="12"/>
      <c r="IF530" s="12"/>
      <c r="IG530" s="12"/>
      <c r="IH530" s="12"/>
      <c r="II530" s="12"/>
      <c r="IJ530" s="12"/>
      <c r="IK530" s="12"/>
      <c r="IL530" s="12"/>
      <c r="IM530" s="12"/>
      <c r="IN530" s="12"/>
      <c r="IO530" s="12"/>
      <c r="IP530" s="12"/>
      <c r="IQ530" s="12"/>
      <c r="IR530" s="12"/>
      <c r="IS530" s="12"/>
      <c r="IT530" s="12"/>
      <c r="IU530" s="12"/>
      <c r="IV530" s="12"/>
    </row>
    <row r="531" spans="1:256" customFormat="1">
      <c r="B531" s="495"/>
      <c r="C531" s="496"/>
      <c r="D531" s="495"/>
      <c r="E531" s="61"/>
      <c r="F531" s="61"/>
      <c r="K531" s="61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  <c r="AW531" s="87"/>
      <c r="AX531" s="87"/>
      <c r="AY531" s="87"/>
      <c r="AZ531" s="87"/>
      <c r="BA531" s="87"/>
      <c r="BB531" s="87"/>
      <c r="BC531" s="87"/>
      <c r="BD531" s="87"/>
      <c r="BE531" s="87"/>
      <c r="BF531" s="87"/>
      <c r="BG531" s="87"/>
      <c r="BH531" s="87"/>
      <c r="BI531" s="87"/>
      <c r="BJ531" s="87"/>
      <c r="BK531" s="87"/>
      <c r="BL531" s="87"/>
      <c r="BM531" s="87"/>
      <c r="BN531" s="87"/>
      <c r="BO531" s="87"/>
      <c r="BP531" s="87"/>
      <c r="BQ531" s="87"/>
      <c r="BR531" s="87"/>
      <c r="BS531" s="87"/>
      <c r="BT531" s="87"/>
      <c r="BU531" s="87"/>
      <c r="BV531" s="87"/>
      <c r="BW531" s="87"/>
      <c r="BX531" s="87"/>
      <c r="BY531" s="87"/>
      <c r="BZ531" s="87"/>
      <c r="CA531" s="87"/>
      <c r="CB531" s="87"/>
      <c r="CC531" s="87"/>
      <c r="CD531" s="87"/>
      <c r="CE531" s="87"/>
      <c r="CF531" s="87"/>
      <c r="CG531" s="87"/>
      <c r="CH531" s="87"/>
      <c r="CI531" s="87"/>
      <c r="CJ531" s="87"/>
      <c r="CK531" s="87"/>
      <c r="CL531" s="87"/>
      <c r="CM531" s="87"/>
      <c r="CN531" s="87"/>
      <c r="CO531" s="87"/>
      <c r="CP531" s="87"/>
      <c r="CQ531" s="87"/>
      <c r="CR531" s="87"/>
      <c r="CS531" s="87"/>
      <c r="CT531" s="87"/>
      <c r="CU531" s="87"/>
      <c r="CV531" s="87"/>
      <c r="CW531" s="87"/>
      <c r="CX531" s="87"/>
      <c r="CY531" s="87"/>
      <c r="CZ531" s="87"/>
      <c r="DA531" s="87"/>
      <c r="DB531" s="87"/>
      <c r="DC531" s="87"/>
      <c r="DD531" s="87"/>
      <c r="DE531" s="87"/>
      <c r="DF531" s="87"/>
      <c r="DG531" s="87"/>
      <c r="DH531" s="87"/>
      <c r="DI531" s="87"/>
      <c r="DJ531" s="87"/>
      <c r="DK531" s="87"/>
      <c r="DL531" s="87"/>
      <c r="DM531" s="87"/>
      <c r="DN531" s="87"/>
      <c r="DO531" s="87"/>
      <c r="DP531" s="87"/>
      <c r="DQ531" s="87"/>
      <c r="DR531" s="87"/>
      <c r="DS531" s="87"/>
      <c r="DT531" s="87"/>
      <c r="DU531" s="87"/>
      <c r="DV531" s="87"/>
      <c r="DW531" s="87"/>
      <c r="DX531" s="87"/>
      <c r="DY531" s="87"/>
      <c r="DZ531" s="87"/>
      <c r="EA531" s="87"/>
      <c r="EB531" s="87"/>
      <c r="EC531" s="87"/>
      <c r="ED531" s="87"/>
      <c r="EE531" s="87"/>
      <c r="EF531" s="87"/>
      <c r="EG531" s="87"/>
      <c r="EH531" s="87"/>
      <c r="EI531" s="87"/>
      <c r="EJ531" s="87"/>
      <c r="EK531" s="87"/>
      <c r="EL531" s="87"/>
      <c r="EM531" s="87"/>
      <c r="EN531" s="87"/>
      <c r="EO531" s="87"/>
      <c r="EP531" s="87"/>
      <c r="EQ531" s="87"/>
      <c r="ER531" s="87"/>
      <c r="ES531" s="87"/>
      <c r="ET531" s="87"/>
      <c r="EU531" s="87"/>
      <c r="EV531" s="87"/>
      <c r="EW531" s="87"/>
      <c r="EX531" s="87"/>
      <c r="EY531" s="87"/>
      <c r="EZ531" s="87"/>
      <c r="FA531" s="87"/>
      <c r="FB531" s="87"/>
      <c r="FC531" s="87"/>
      <c r="FD531" s="87"/>
      <c r="FE531" s="87"/>
      <c r="FF531" s="87"/>
      <c r="FG531" s="87"/>
      <c r="FH531" s="87"/>
      <c r="FI531" s="87"/>
      <c r="FJ531" s="87"/>
      <c r="FK531" s="87"/>
      <c r="FL531" s="87"/>
      <c r="FM531" s="87"/>
      <c r="FN531" s="87"/>
      <c r="FO531" s="87"/>
      <c r="FP531" s="87"/>
      <c r="FQ531" s="87"/>
      <c r="FR531" s="87"/>
      <c r="FS531" s="87"/>
      <c r="FT531" s="87"/>
      <c r="FU531" s="87"/>
      <c r="FV531" s="87"/>
      <c r="FW531" s="87"/>
      <c r="FX531" s="87"/>
      <c r="FY531" s="87"/>
      <c r="FZ531" s="87"/>
      <c r="GA531" s="87"/>
      <c r="GB531" s="87"/>
      <c r="GC531" s="87"/>
      <c r="GD531" s="87"/>
      <c r="GE531" s="87"/>
      <c r="GF531" s="87"/>
      <c r="GG531" s="87"/>
      <c r="GH531" s="87"/>
      <c r="GI531" s="87"/>
      <c r="GJ531" s="87"/>
      <c r="GK531" s="87"/>
      <c r="GL531" s="87"/>
      <c r="GM531" s="87"/>
      <c r="GN531" s="87"/>
      <c r="GO531" s="87"/>
      <c r="GP531" s="87"/>
      <c r="GQ531" s="87"/>
      <c r="GR531" s="87"/>
      <c r="GS531" s="87"/>
      <c r="GT531" s="87"/>
      <c r="GU531" s="87"/>
      <c r="GV531" s="87"/>
      <c r="GW531" s="87"/>
      <c r="GX531" s="87"/>
      <c r="GY531" s="87"/>
      <c r="GZ531" s="87"/>
      <c r="HA531" s="87"/>
      <c r="HB531" s="87"/>
      <c r="HC531" s="87"/>
      <c r="HD531" s="87"/>
      <c r="HE531" s="87"/>
      <c r="HF531" s="87"/>
      <c r="HG531" s="87"/>
      <c r="HH531" s="87"/>
      <c r="HI531" s="87"/>
      <c r="HJ531" s="87"/>
      <c r="HK531" s="87"/>
      <c r="HL531" s="87"/>
      <c r="HM531" s="87"/>
      <c r="HN531" s="87"/>
      <c r="HO531" s="87"/>
      <c r="HP531" s="87"/>
      <c r="HQ531" s="87"/>
      <c r="HR531" s="87"/>
      <c r="HS531" s="87"/>
      <c r="HT531" s="87"/>
      <c r="HU531" s="87"/>
      <c r="HV531" s="87"/>
      <c r="HW531" s="87"/>
      <c r="HX531" s="87"/>
      <c r="HY531" s="87"/>
      <c r="HZ531" s="87"/>
      <c r="IA531" s="87"/>
      <c r="IB531" s="87"/>
      <c r="IC531" s="87"/>
      <c r="ID531" s="87"/>
      <c r="IE531" s="87"/>
      <c r="IF531" s="87"/>
      <c r="IG531" s="87"/>
      <c r="IH531" s="87"/>
      <c r="II531" s="87"/>
      <c r="IJ531" s="87"/>
      <c r="IK531" s="87"/>
      <c r="IL531" s="87"/>
      <c r="IM531" s="87"/>
      <c r="IN531" s="87"/>
      <c r="IO531" s="87"/>
      <c r="IP531" s="87"/>
      <c r="IQ531" s="87"/>
      <c r="IR531" s="87"/>
      <c r="IS531" s="87"/>
      <c r="IT531" s="87"/>
      <c r="IU531" s="87"/>
      <c r="IV531" s="87"/>
    </row>
    <row r="532" spans="1:256" customFormat="1">
      <c r="B532" s="495"/>
      <c r="C532" s="496"/>
      <c r="D532" s="495"/>
      <c r="E532" s="61"/>
      <c r="F532" s="61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  <c r="BI532" s="87"/>
      <c r="BJ532" s="87"/>
      <c r="BK532" s="87"/>
      <c r="BL532" s="87"/>
      <c r="BM532" s="87"/>
      <c r="BN532" s="87"/>
      <c r="BO532" s="87"/>
      <c r="BP532" s="87"/>
      <c r="BQ532" s="87"/>
      <c r="BR532" s="87"/>
      <c r="BS532" s="87"/>
      <c r="BT532" s="87"/>
      <c r="BU532" s="87"/>
      <c r="BV532" s="87"/>
      <c r="BW532" s="87"/>
      <c r="BX532" s="87"/>
      <c r="BY532" s="87"/>
      <c r="BZ532" s="87"/>
      <c r="CA532" s="87"/>
      <c r="CB532" s="87"/>
      <c r="CC532" s="87"/>
      <c r="CD532" s="87"/>
      <c r="CE532" s="87"/>
      <c r="CF532" s="87"/>
      <c r="CG532" s="87"/>
      <c r="CH532" s="87"/>
      <c r="CI532" s="87"/>
      <c r="CJ532" s="87"/>
      <c r="CK532" s="87"/>
      <c r="CL532" s="87"/>
      <c r="CM532" s="87"/>
      <c r="CN532" s="87"/>
      <c r="CO532" s="87"/>
      <c r="CP532" s="87"/>
      <c r="CQ532" s="87"/>
      <c r="CR532" s="87"/>
      <c r="CS532" s="87"/>
      <c r="CT532" s="87"/>
      <c r="CU532" s="87"/>
      <c r="CV532" s="87"/>
      <c r="CW532" s="87"/>
      <c r="CX532" s="87"/>
      <c r="CY532" s="87"/>
      <c r="CZ532" s="87"/>
      <c r="DA532" s="87"/>
      <c r="DB532" s="87"/>
      <c r="DC532" s="87"/>
      <c r="DD532" s="87"/>
      <c r="DE532" s="87"/>
      <c r="DF532" s="87"/>
      <c r="DG532" s="87"/>
      <c r="DH532" s="87"/>
      <c r="DI532" s="87"/>
      <c r="DJ532" s="87"/>
      <c r="DK532" s="87"/>
      <c r="DL532" s="87"/>
      <c r="DM532" s="87"/>
      <c r="DN532" s="87"/>
      <c r="DO532" s="87"/>
      <c r="DP532" s="87"/>
      <c r="DQ532" s="87"/>
      <c r="DR532" s="87"/>
      <c r="DS532" s="87"/>
      <c r="DT532" s="87"/>
      <c r="DU532" s="87"/>
      <c r="DV532" s="87"/>
      <c r="DW532" s="87"/>
      <c r="DX532" s="87"/>
      <c r="DY532" s="87"/>
      <c r="DZ532" s="87"/>
      <c r="EA532" s="87"/>
      <c r="EB532" s="87"/>
      <c r="EC532" s="87"/>
      <c r="ED532" s="87"/>
      <c r="EE532" s="87"/>
      <c r="EF532" s="87"/>
      <c r="EG532" s="87"/>
      <c r="EH532" s="87"/>
      <c r="EI532" s="87"/>
      <c r="EJ532" s="87"/>
      <c r="EK532" s="87"/>
      <c r="EL532" s="87"/>
      <c r="EM532" s="87"/>
      <c r="EN532" s="87"/>
      <c r="EO532" s="87"/>
      <c r="EP532" s="87"/>
      <c r="EQ532" s="87"/>
      <c r="ER532" s="87"/>
      <c r="ES532" s="87"/>
      <c r="ET532" s="87"/>
      <c r="EU532" s="87"/>
      <c r="EV532" s="87"/>
      <c r="EW532" s="87"/>
      <c r="EX532" s="87"/>
      <c r="EY532" s="87"/>
      <c r="EZ532" s="87"/>
      <c r="FA532" s="87"/>
      <c r="FB532" s="87"/>
      <c r="FC532" s="87"/>
      <c r="FD532" s="87"/>
      <c r="FE532" s="87"/>
      <c r="FF532" s="87"/>
      <c r="FG532" s="87"/>
      <c r="FH532" s="87"/>
      <c r="FI532" s="87"/>
      <c r="FJ532" s="87"/>
      <c r="FK532" s="87"/>
      <c r="FL532" s="87"/>
      <c r="FM532" s="87"/>
      <c r="FN532" s="87"/>
      <c r="FO532" s="87"/>
      <c r="FP532" s="87"/>
      <c r="FQ532" s="87"/>
      <c r="FR532" s="87"/>
      <c r="FS532" s="87"/>
      <c r="FT532" s="87"/>
      <c r="FU532" s="87"/>
      <c r="FV532" s="87"/>
      <c r="FW532" s="87"/>
      <c r="FX532" s="87"/>
      <c r="FY532" s="87"/>
      <c r="FZ532" s="87"/>
      <c r="GA532" s="87"/>
      <c r="GB532" s="87"/>
      <c r="GC532" s="87"/>
      <c r="GD532" s="87"/>
      <c r="GE532" s="87"/>
      <c r="GF532" s="87"/>
      <c r="GG532" s="87"/>
      <c r="GH532" s="87"/>
      <c r="GI532" s="87"/>
      <c r="GJ532" s="87"/>
      <c r="GK532" s="87"/>
      <c r="GL532" s="87"/>
      <c r="GM532" s="87"/>
      <c r="GN532" s="87"/>
      <c r="GO532" s="87"/>
      <c r="GP532" s="87"/>
      <c r="GQ532" s="87"/>
      <c r="GR532" s="87"/>
      <c r="GS532" s="87"/>
      <c r="GT532" s="87"/>
      <c r="GU532" s="87"/>
      <c r="GV532" s="87"/>
      <c r="GW532" s="87"/>
      <c r="GX532" s="87"/>
      <c r="GY532" s="87"/>
      <c r="GZ532" s="87"/>
      <c r="HA532" s="87"/>
      <c r="HB532" s="87"/>
      <c r="HC532" s="87"/>
      <c r="HD532" s="87"/>
      <c r="HE532" s="87"/>
      <c r="HF532" s="87"/>
      <c r="HG532" s="87"/>
      <c r="HH532" s="87"/>
      <c r="HI532" s="87"/>
      <c r="HJ532" s="87"/>
      <c r="HK532" s="87"/>
      <c r="HL532" s="87"/>
      <c r="HM532" s="87"/>
      <c r="HN532" s="87"/>
      <c r="HO532" s="87"/>
      <c r="HP532" s="87"/>
      <c r="HQ532" s="87"/>
      <c r="HR532" s="87"/>
      <c r="HS532" s="87"/>
      <c r="HT532" s="87"/>
      <c r="HU532" s="87"/>
      <c r="HV532" s="87"/>
      <c r="HW532" s="87"/>
      <c r="HX532" s="87"/>
      <c r="HY532" s="87"/>
      <c r="HZ532" s="87"/>
      <c r="IA532" s="87"/>
      <c r="IB532" s="87"/>
      <c r="IC532" s="87"/>
      <c r="ID532" s="87"/>
      <c r="IE532" s="87"/>
      <c r="IF532" s="87"/>
      <c r="IG532" s="87"/>
      <c r="IH532" s="87"/>
      <c r="II532" s="87"/>
      <c r="IJ532" s="87"/>
      <c r="IK532" s="87"/>
      <c r="IL532" s="87"/>
      <c r="IM532" s="87"/>
      <c r="IN532" s="87"/>
      <c r="IO532" s="87"/>
      <c r="IP532" s="87"/>
      <c r="IQ532" s="87"/>
      <c r="IR532" s="87"/>
      <c r="IS532" s="87"/>
      <c r="IT532" s="87"/>
      <c r="IU532" s="87"/>
      <c r="IV532" s="87"/>
    </row>
    <row r="533" spans="1:256" customFormat="1">
      <c r="B533" s="495"/>
      <c r="C533" s="496"/>
      <c r="D533" s="495"/>
      <c r="E533" s="61"/>
      <c r="F533" s="61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87"/>
      <c r="BB533" s="87"/>
      <c r="BC533" s="87"/>
      <c r="BD533" s="87"/>
      <c r="BE533" s="87"/>
      <c r="BF533" s="87"/>
      <c r="BG533" s="87"/>
      <c r="BH533" s="87"/>
      <c r="BI533" s="87"/>
      <c r="BJ533" s="87"/>
      <c r="BK533" s="87"/>
      <c r="BL533" s="87"/>
      <c r="BM533" s="87"/>
      <c r="BN533" s="87"/>
      <c r="BO533" s="87"/>
      <c r="BP533" s="87"/>
      <c r="BQ533" s="87"/>
      <c r="BR533" s="87"/>
      <c r="BS533" s="87"/>
      <c r="BT533" s="87"/>
      <c r="BU533" s="87"/>
      <c r="BV533" s="87"/>
      <c r="BW533" s="87"/>
      <c r="BX533" s="87"/>
      <c r="BY533" s="87"/>
      <c r="BZ533" s="87"/>
      <c r="CA533" s="87"/>
      <c r="CB533" s="87"/>
      <c r="CC533" s="87"/>
      <c r="CD533" s="87"/>
      <c r="CE533" s="87"/>
      <c r="CF533" s="87"/>
      <c r="CG533" s="87"/>
      <c r="CH533" s="87"/>
      <c r="CI533" s="87"/>
      <c r="CJ533" s="87"/>
      <c r="CK533" s="87"/>
      <c r="CL533" s="87"/>
      <c r="CM533" s="87"/>
      <c r="CN533" s="87"/>
      <c r="CO533" s="87"/>
      <c r="CP533" s="87"/>
      <c r="CQ533" s="87"/>
      <c r="CR533" s="87"/>
      <c r="CS533" s="87"/>
      <c r="CT533" s="87"/>
      <c r="CU533" s="87"/>
      <c r="CV533" s="87"/>
      <c r="CW533" s="87"/>
      <c r="CX533" s="87"/>
      <c r="CY533" s="87"/>
      <c r="CZ533" s="87"/>
      <c r="DA533" s="87"/>
      <c r="DB533" s="87"/>
      <c r="DC533" s="87"/>
      <c r="DD533" s="87"/>
      <c r="DE533" s="87"/>
      <c r="DF533" s="87"/>
      <c r="DG533" s="87"/>
      <c r="DH533" s="87"/>
      <c r="DI533" s="87"/>
      <c r="DJ533" s="87"/>
      <c r="DK533" s="87"/>
      <c r="DL533" s="87"/>
      <c r="DM533" s="87"/>
      <c r="DN533" s="87"/>
      <c r="DO533" s="87"/>
      <c r="DP533" s="87"/>
      <c r="DQ533" s="87"/>
      <c r="DR533" s="87"/>
      <c r="DS533" s="87"/>
      <c r="DT533" s="87"/>
      <c r="DU533" s="87"/>
      <c r="DV533" s="87"/>
      <c r="DW533" s="87"/>
      <c r="DX533" s="87"/>
      <c r="DY533" s="87"/>
      <c r="DZ533" s="87"/>
      <c r="EA533" s="87"/>
      <c r="EB533" s="87"/>
      <c r="EC533" s="87"/>
      <c r="ED533" s="87"/>
      <c r="EE533" s="87"/>
      <c r="EF533" s="87"/>
      <c r="EG533" s="87"/>
      <c r="EH533" s="87"/>
      <c r="EI533" s="87"/>
      <c r="EJ533" s="87"/>
      <c r="EK533" s="87"/>
      <c r="EL533" s="87"/>
      <c r="EM533" s="87"/>
      <c r="EN533" s="87"/>
      <c r="EO533" s="87"/>
      <c r="EP533" s="87"/>
      <c r="EQ533" s="87"/>
      <c r="ER533" s="87"/>
      <c r="ES533" s="87"/>
      <c r="ET533" s="87"/>
      <c r="EU533" s="87"/>
      <c r="EV533" s="87"/>
      <c r="EW533" s="87"/>
      <c r="EX533" s="87"/>
      <c r="EY533" s="87"/>
      <c r="EZ533" s="87"/>
      <c r="FA533" s="87"/>
      <c r="FB533" s="87"/>
      <c r="FC533" s="87"/>
      <c r="FD533" s="87"/>
      <c r="FE533" s="87"/>
      <c r="FF533" s="87"/>
      <c r="FG533" s="87"/>
      <c r="FH533" s="87"/>
      <c r="FI533" s="87"/>
      <c r="FJ533" s="87"/>
      <c r="FK533" s="87"/>
      <c r="FL533" s="87"/>
      <c r="FM533" s="87"/>
      <c r="FN533" s="87"/>
      <c r="FO533" s="87"/>
      <c r="FP533" s="87"/>
      <c r="FQ533" s="87"/>
      <c r="FR533" s="87"/>
      <c r="FS533" s="87"/>
      <c r="FT533" s="87"/>
      <c r="FU533" s="87"/>
      <c r="FV533" s="87"/>
      <c r="FW533" s="87"/>
      <c r="FX533" s="87"/>
      <c r="FY533" s="87"/>
      <c r="FZ533" s="87"/>
      <c r="GA533" s="87"/>
      <c r="GB533" s="87"/>
      <c r="GC533" s="87"/>
      <c r="GD533" s="87"/>
      <c r="GE533" s="87"/>
      <c r="GF533" s="87"/>
      <c r="GG533" s="87"/>
      <c r="GH533" s="87"/>
      <c r="GI533" s="87"/>
      <c r="GJ533" s="87"/>
      <c r="GK533" s="87"/>
      <c r="GL533" s="87"/>
      <c r="GM533" s="87"/>
      <c r="GN533" s="87"/>
      <c r="GO533" s="87"/>
      <c r="GP533" s="87"/>
      <c r="GQ533" s="87"/>
      <c r="GR533" s="87"/>
      <c r="GS533" s="87"/>
      <c r="GT533" s="87"/>
      <c r="GU533" s="87"/>
      <c r="GV533" s="87"/>
      <c r="GW533" s="87"/>
      <c r="GX533" s="87"/>
      <c r="GY533" s="87"/>
      <c r="GZ533" s="87"/>
      <c r="HA533" s="87"/>
      <c r="HB533" s="87"/>
      <c r="HC533" s="87"/>
      <c r="HD533" s="87"/>
      <c r="HE533" s="87"/>
      <c r="HF533" s="87"/>
      <c r="HG533" s="87"/>
      <c r="HH533" s="87"/>
      <c r="HI533" s="87"/>
      <c r="HJ533" s="87"/>
      <c r="HK533" s="87"/>
      <c r="HL533" s="87"/>
      <c r="HM533" s="87"/>
      <c r="HN533" s="87"/>
      <c r="HO533" s="87"/>
      <c r="HP533" s="87"/>
      <c r="HQ533" s="87"/>
      <c r="HR533" s="87"/>
      <c r="HS533" s="87"/>
      <c r="HT533" s="87"/>
      <c r="HU533" s="87"/>
      <c r="HV533" s="87"/>
      <c r="HW533" s="87"/>
      <c r="HX533" s="87"/>
      <c r="HY533" s="87"/>
      <c r="HZ533" s="87"/>
      <c r="IA533" s="87"/>
      <c r="IB533" s="87"/>
      <c r="IC533" s="87"/>
      <c r="ID533" s="87"/>
      <c r="IE533" s="87"/>
      <c r="IF533" s="87"/>
      <c r="IG533" s="87"/>
      <c r="IH533" s="87"/>
      <c r="II533" s="87"/>
      <c r="IJ533" s="87"/>
      <c r="IK533" s="87"/>
      <c r="IL533" s="87"/>
      <c r="IM533" s="87"/>
      <c r="IN533" s="87"/>
      <c r="IO533" s="87"/>
      <c r="IP533" s="87"/>
      <c r="IQ533" s="87"/>
      <c r="IR533" s="87"/>
      <c r="IS533" s="87"/>
      <c r="IT533" s="87"/>
      <c r="IU533" s="87"/>
      <c r="IV533" s="87"/>
    </row>
    <row r="534" spans="1:256" customFormat="1">
      <c r="B534" s="495"/>
      <c r="C534" s="496"/>
      <c r="D534" s="495"/>
      <c r="E534" s="61"/>
      <c r="F534" s="61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  <c r="BI534" s="87"/>
      <c r="BJ534" s="87"/>
      <c r="BK534" s="87"/>
      <c r="BL534" s="87"/>
      <c r="BM534" s="87"/>
      <c r="BN534" s="87"/>
      <c r="BO534" s="87"/>
      <c r="BP534" s="87"/>
      <c r="BQ534" s="87"/>
      <c r="BR534" s="87"/>
      <c r="BS534" s="87"/>
      <c r="BT534" s="87"/>
      <c r="BU534" s="87"/>
      <c r="BV534" s="87"/>
      <c r="BW534" s="87"/>
      <c r="BX534" s="87"/>
      <c r="BY534" s="87"/>
      <c r="BZ534" s="87"/>
      <c r="CA534" s="87"/>
      <c r="CB534" s="87"/>
      <c r="CC534" s="87"/>
      <c r="CD534" s="87"/>
      <c r="CE534" s="87"/>
      <c r="CF534" s="87"/>
      <c r="CG534" s="87"/>
      <c r="CH534" s="87"/>
      <c r="CI534" s="87"/>
      <c r="CJ534" s="87"/>
      <c r="CK534" s="87"/>
      <c r="CL534" s="87"/>
      <c r="CM534" s="87"/>
      <c r="CN534" s="87"/>
      <c r="CO534" s="87"/>
      <c r="CP534" s="87"/>
      <c r="CQ534" s="87"/>
      <c r="CR534" s="87"/>
      <c r="CS534" s="87"/>
      <c r="CT534" s="87"/>
      <c r="CU534" s="87"/>
      <c r="CV534" s="87"/>
      <c r="CW534" s="87"/>
      <c r="CX534" s="87"/>
      <c r="CY534" s="87"/>
      <c r="CZ534" s="87"/>
      <c r="DA534" s="87"/>
      <c r="DB534" s="87"/>
      <c r="DC534" s="87"/>
      <c r="DD534" s="87"/>
      <c r="DE534" s="87"/>
      <c r="DF534" s="87"/>
      <c r="DG534" s="87"/>
      <c r="DH534" s="87"/>
      <c r="DI534" s="87"/>
      <c r="DJ534" s="87"/>
      <c r="DK534" s="87"/>
      <c r="DL534" s="87"/>
      <c r="DM534" s="87"/>
      <c r="DN534" s="87"/>
      <c r="DO534" s="87"/>
      <c r="DP534" s="87"/>
      <c r="DQ534" s="87"/>
      <c r="DR534" s="87"/>
      <c r="DS534" s="87"/>
      <c r="DT534" s="87"/>
      <c r="DU534" s="87"/>
      <c r="DV534" s="87"/>
      <c r="DW534" s="87"/>
      <c r="DX534" s="87"/>
      <c r="DY534" s="87"/>
      <c r="DZ534" s="87"/>
      <c r="EA534" s="87"/>
      <c r="EB534" s="87"/>
      <c r="EC534" s="87"/>
      <c r="ED534" s="87"/>
      <c r="EE534" s="87"/>
      <c r="EF534" s="87"/>
      <c r="EG534" s="87"/>
      <c r="EH534" s="87"/>
      <c r="EI534" s="87"/>
      <c r="EJ534" s="87"/>
      <c r="EK534" s="87"/>
      <c r="EL534" s="87"/>
      <c r="EM534" s="87"/>
      <c r="EN534" s="87"/>
      <c r="EO534" s="87"/>
      <c r="EP534" s="87"/>
      <c r="EQ534" s="87"/>
      <c r="ER534" s="87"/>
      <c r="ES534" s="87"/>
      <c r="ET534" s="87"/>
      <c r="EU534" s="87"/>
      <c r="EV534" s="87"/>
      <c r="EW534" s="87"/>
      <c r="EX534" s="87"/>
      <c r="EY534" s="87"/>
      <c r="EZ534" s="87"/>
      <c r="FA534" s="87"/>
      <c r="FB534" s="87"/>
      <c r="FC534" s="87"/>
      <c r="FD534" s="87"/>
      <c r="FE534" s="87"/>
      <c r="FF534" s="87"/>
      <c r="FG534" s="87"/>
      <c r="FH534" s="87"/>
      <c r="FI534" s="87"/>
      <c r="FJ534" s="87"/>
      <c r="FK534" s="87"/>
      <c r="FL534" s="87"/>
      <c r="FM534" s="87"/>
      <c r="FN534" s="87"/>
      <c r="FO534" s="87"/>
      <c r="FP534" s="87"/>
      <c r="FQ534" s="87"/>
      <c r="FR534" s="87"/>
      <c r="FS534" s="87"/>
      <c r="FT534" s="87"/>
      <c r="FU534" s="87"/>
      <c r="FV534" s="87"/>
      <c r="FW534" s="87"/>
      <c r="FX534" s="87"/>
      <c r="FY534" s="87"/>
      <c r="FZ534" s="87"/>
      <c r="GA534" s="87"/>
      <c r="GB534" s="87"/>
      <c r="GC534" s="87"/>
      <c r="GD534" s="87"/>
      <c r="GE534" s="87"/>
      <c r="GF534" s="87"/>
      <c r="GG534" s="87"/>
      <c r="GH534" s="87"/>
      <c r="GI534" s="87"/>
      <c r="GJ534" s="87"/>
      <c r="GK534" s="87"/>
      <c r="GL534" s="87"/>
      <c r="GM534" s="87"/>
      <c r="GN534" s="87"/>
      <c r="GO534" s="87"/>
      <c r="GP534" s="87"/>
      <c r="GQ534" s="87"/>
      <c r="GR534" s="87"/>
      <c r="GS534" s="87"/>
      <c r="GT534" s="87"/>
      <c r="GU534" s="87"/>
      <c r="GV534" s="87"/>
      <c r="GW534" s="87"/>
      <c r="GX534" s="87"/>
      <c r="GY534" s="87"/>
      <c r="GZ534" s="87"/>
      <c r="HA534" s="87"/>
      <c r="HB534" s="87"/>
      <c r="HC534" s="87"/>
      <c r="HD534" s="87"/>
      <c r="HE534" s="87"/>
      <c r="HF534" s="87"/>
      <c r="HG534" s="87"/>
      <c r="HH534" s="87"/>
      <c r="HI534" s="87"/>
      <c r="HJ534" s="87"/>
      <c r="HK534" s="87"/>
      <c r="HL534" s="87"/>
      <c r="HM534" s="87"/>
      <c r="HN534" s="87"/>
      <c r="HO534" s="87"/>
      <c r="HP534" s="87"/>
      <c r="HQ534" s="87"/>
      <c r="HR534" s="87"/>
      <c r="HS534" s="87"/>
      <c r="HT534" s="87"/>
      <c r="HU534" s="87"/>
      <c r="HV534" s="87"/>
      <c r="HW534" s="87"/>
      <c r="HX534" s="87"/>
      <c r="HY534" s="87"/>
      <c r="HZ534" s="87"/>
      <c r="IA534" s="87"/>
      <c r="IB534" s="87"/>
      <c r="IC534" s="87"/>
      <c r="ID534" s="87"/>
      <c r="IE534" s="87"/>
      <c r="IF534" s="87"/>
      <c r="IG534" s="87"/>
      <c r="IH534" s="87"/>
      <c r="II534" s="87"/>
      <c r="IJ534" s="87"/>
      <c r="IK534" s="87"/>
      <c r="IL534" s="87"/>
      <c r="IM534" s="87"/>
      <c r="IN534" s="87"/>
      <c r="IO534" s="87"/>
      <c r="IP534" s="87"/>
      <c r="IQ534" s="87"/>
      <c r="IR534" s="87"/>
      <c r="IS534" s="87"/>
      <c r="IT534" s="87"/>
      <c r="IU534" s="87"/>
      <c r="IV534" s="87"/>
    </row>
    <row r="535" spans="1:256" customFormat="1">
      <c r="B535" s="495"/>
      <c r="C535" s="496"/>
      <c r="D535" s="495"/>
      <c r="E535" s="61"/>
      <c r="F535" s="61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  <c r="BI535" s="87"/>
      <c r="BJ535" s="87"/>
      <c r="BK535" s="87"/>
      <c r="BL535" s="87"/>
      <c r="BM535" s="87"/>
      <c r="BN535" s="87"/>
      <c r="BO535" s="87"/>
      <c r="BP535" s="87"/>
      <c r="BQ535" s="87"/>
      <c r="BR535" s="87"/>
      <c r="BS535" s="87"/>
      <c r="BT535" s="87"/>
      <c r="BU535" s="87"/>
      <c r="BV535" s="87"/>
      <c r="BW535" s="87"/>
      <c r="BX535" s="87"/>
      <c r="BY535" s="87"/>
      <c r="BZ535" s="87"/>
      <c r="CA535" s="87"/>
      <c r="CB535" s="87"/>
      <c r="CC535" s="87"/>
      <c r="CD535" s="87"/>
      <c r="CE535" s="87"/>
      <c r="CF535" s="87"/>
      <c r="CG535" s="87"/>
      <c r="CH535" s="87"/>
      <c r="CI535" s="87"/>
      <c r="CJ535" s="87"/>
      <c r="CK535" s="87"/>
      <c r="CL535" s="87"/>
      <c r="CM535" s="87"/>
      <c r="CN535" s="87"/>
      <c r="CO535" s="87"/>
      <c r="CP535" s="87"/>
      <c r="CQ535" s="87"/>
      <c r="CR535" s="87"/>
      <c r="CS535" s="87"/>
      <c r="CT535" s="87"/>
      <c r="CU535" s="87"/>
      <c r="CV535" s="87"/>
      <c r="CW535" s="87"/>
      <c r="CX535" s="87"/>
      <c r="CY535" s="87"/>
      <c r="CZ535" s="87"/>
      <c r="DA535" s="87"/>
      <c r="DB535" s="87"/>
      <c r="DC535" s="87"/>
      <c r="DD535" s="87"/>
      <c r="DE535" s="87"/>
      <c r="DF535" s="87"/>
      <c r="DG535" s="87"/>
      <c r="DH535" s="87"/>
      <c r="DI535" s="87"/>
      <c r="DJ535" s="87"/>
      <c r="DK535" s="87"/>
      <c r="DL535" s="87"/>
      <c r="DM535" s="87"/>
      <c r="DN535" s="87"/>
      <c r="DO535" s="87"/>
      <c r="DP535" s="87"/>
      <c r="DQ535" s="87"/>
      <c r="DR535" s="87"/>
      <c r="DS535" s="87"/>
      <c r="DT535" s="87"/>
      <c r="DU535" s="87"/>
      <c r="DV535" s="87"/>
      <c r="DW535" s="87"/>
      <c r="DX535" s="87"/>
      <c r="DY535" s="87"/>
      <c r="DZ535" s="87"/>
      <c r="EA535" s="87"/>
      <c r="EB535" s="87"/>
      <c r="EC535" s="87"/>
      <c r="ED535" s="87"/>
      <c r="EE535" s="87"/>
      <c r="EF535" s="87"/>
      <c r="EG535" s="87"/>
      <c r="EH535" s="87"/>
      <c r="EI535" s="87"/>
      <c r="EJ535" s="87"/>
      <c r="EK535" s="87"/>
      <c r="EL535" s="87"/>
      <c r="EM535" s="87"/>
      <c r="EN535" s="87"/>
      <c r="EO535" s="87"/>
      <c r="EP535" s="87"/>
      <c r="EQ535" s="87"/>
      <c r="ER535" s="87"/>
      <c r="ES535" s="87"/>
      <c r="ET535" s="87"/>
      <c r="EU535" s="87"/>
      <c r="EV535" s="87"/>
      <c r="EW535" s="87"/>
      <c r="EX535" s="87"/>
      <c r="EY535" s="87"/>
      <c r="EZ535" s="87"/>
      <c r="FA535" s="87"/>
      <c r="FB535" s="87"/>
      <c r="FC535" s="87"/>
      <c r="FD535" s="87"/>
      <c r="FE535" s="87"/>
      <c r="FF535" s="87"/>
      <c r="FG535" s="87"/>
      <c r="FH535" s="87"/>
      <c r="FI535" s="87"/>
      <c r="FJ535" s="87"/>
      <c r="FK535" s="87"/>
      <c r="FL535" s="87"/>
      <c r="FM535" s="87"/>
      <c r="FN535" s="87"/>
      <c r="FO535" s="87"/>
      <c r="FP535" s="87"/>
      <c r="FQ535" s="87"/>
      <c r="FR535" s="87"/>
      <c r="FS535" s="87"/>
      <c r="FT535" s="87"/>
      <c r="FU535" s="87"/>
      <c r="FV535" s="87"/>
      <c r="FW535" s="87"/>
      <c r="FX535" s="87"/>
      <c r="FY535" s="87"/>
      <c r="FZ535" s="87"/>
      <c r="GA535" s="87"/>
      <c r="GB535" s="87"/>
      <c r="GC535" s="87"/>
      <c r="GD535" s="87"/>
      <c r="GE535" s="87"/>
      <c r="GF535" s="87"/>
      <c r="GG535" s="87"/>
      <c r="GH535" s="87"/>
      <c r="GI535" s="87"/>
      <c r="GJ535" s="87"/>
      <c r="GK535" s="87"/>
      <c r="GL535" s="87"/>
      <c r="GM535" s="87"/>
      <c r="GN535" s="87"/>
      <c r="GO535" s="87"/>
      <c r="GP535" s="87"/>
      <c r="GQ535" s="87"/>
      <c r="GR535" s="87"/>
      <c r="GS535" s="87"/>
      <c r="GT535" s="87"/>
      <c r="GU535" s="87"/>
      <c r="GV535" s="87"/>
      <c r="GW535" s="87"/>
      <c r="GX535" s="87"/>
      <c r="GY535" s="87"/>
      <c r="GZ535" s="87"/>
      <c r="HA535" s="87"/>
      <c r="HB535" s="87"/>
      <c r="HC535" s="87"/>
      <c r="HD535" s="87"/>
      <c r="HE535" s="87"/>
      <c r="HF535" s="87"/>
      <c r="HG535" s="87"/>
      <c r="HH535" s="87"/>
      <c r="HI535" s="87"/>
      <c r="HJ535" s="87"/>
      <c r="HK535" s="87"/>
      <c r="HL535" s="87"/>
      <c r="HM535" s="87"/>
      <c r="HN535" s="87"/>
      <c r="HO535" s="87"/>
      <c r="HP535" s="87"/>
      <c r="HQ535" s="87"/>
      <c r="HR535" s="87"/>
      <c r="HS535" s="87"/>
      <c r="HT535" s="87"/>
      <c r="HU535" s="87"/>
      <c r="HV535" s="87"/>
      <c r="HW535" s="87"/>
      <c r="HX535" s="87"/>
      <c r="HY535" s="87"/>
      <c r="HZ535" s="87"/>
      <c r="IA535" s="87"/>
      <c r="IB535" s="87"/>
      <c r="IC535" s="87"/>
      <c r="ID535" s="87"/>
      <c r="IE535" s="87"/>
      <c r="IF535" s="87"/>
      <c r="IG535" s="87"/>
      <c r="IH535" s="87"/>
      <c r="II535" s="87"/>
      <c r="IJ535" s="87"/>
      <c r="IK535" s="87"/>
      <c r="IL535" s="87"/>
      <c r="IM535" s="87"/>
      <c r="IN535" s="87"/>
      <c r="IO535" s="87"/>
      <c r="IP535" s="87"/>
      <c r="IQ535" s="87"/>
      <c r="IR535" s="87"/>
      <c r="IS535" s="87"/>
      <c r="IT535" s="87"/>
      <c r="IU535" s="87"/>
      <c r="IV535" s="87"/>
    </row>
    <row r="536" spans="1:256" customFormat="1">
      <c r="B536" s="495"/>
      <c r="C536" s="496"/>
      <c r="D536" s="495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  <c r="BI536" s="87"/>
      <c r="BJ536" s="87"/>
      <c r="BK536" s="87"/>
      <c r="BL536" s="87"/>
      <c r="BM536" s="87"/>
      <c r="BN536" s="87"/>
      <c r="BO536" s="87"/>
      <c r="BP536" s="87"/>
      <c r="BQ536" s="87"/>
      <c r="BR536" s="87"/>
      <c r="BS536" s="87"/>
      <c r="BT536" s="87"/>
      <c r="BU536" s="87"/>
      <c r="BV536" s="87"/>
      <c r="BW536" s="87"/>
      <c r="BX536" s="87"/>
      <c r="BY536" s="87"/>
      <c r="BZ536" s="87"/>
      <c r="CA536" s="87"/>
      <c r="CB536" s="87"/>
      <c r="CC536" s="87"/>
      <c r="CD536" s="87"/>
      <c r="CE536" s="87"/>
      <c r="CF536" s="87"/>
      <c r="CG536" s="87"/>
      <c r="CH536" s="87"/>
      <c r="CI536" s="87"/>
      <c r="CJ536" s="87"/>
      <c r="CK536" s="87"/>
      <c r="CL536" s="87"/>
      <c r="CM536" s="87"/>
      <c r="CN536" s="87"/>
      <c r="CO536" s="87"/>
      <c r="CP536" s="87"/>
      <c r="CQ536" s="87"/>
      <c r="CR536" s="87"/>
      <c r="CS536" s="87"/>
      <c r="CT536" s="87"/>
      <c r="CU536" s="87"/>
      <c r="CV536" s="87"/>
      <c r="CW536" s="87"/>
      <c r="CX536" s="87"/>
      <c r="CY536" s="87"/>
      <c r="CZ536" s="87"/>
      <c r="DA536" s="87"/>
      <c r="DB536" s="87"/>
      <c r="DC536" s="87"/>
      <c r="DD536" s="87"/>
      <c r="DE536" s="87"/>
      <c r="DF536" s="87"/>
      <c r="DG536" s="87"/>
      <c r="DH536" s="87"/>
      <c r="DI536" s="87"/>
      <c r="DJ536" s="87"/>
      <c r="DK536" s="87"/>
      <c r="DL536" s="87"/>
      <c r="DM536" s="87"/>
      <c r="DN536" s="87"/>
      <c r="DO536" s="87"/>
      <c r="DP536" s="87"/>
      <c r="DQ536" s="87"/>
      <c r="DR536" s="87"/>
      <c r="DS536" s="87"/>
      <c r="DT536" s="87"/>
      <c r="DU536" s="87"/>
      <c r="DV536" s="87"/>
      <c r="DW536" s="87"/>
      <c r="DX536" s="87"/>
      <c r="DY536" s="87"/>
      <c r="DZ536" s="87"/>
      <c r="EA536" s="87"/>
      <c r="EB536" s="87"/>
      <c r="EC536" s="87"/>
      <c r="ED536" s="87"/>
      <c r="EE536" s="87"/>
      <c r="EF536" s="87"/>
      <c r="EG536" s="87"/>
      <c r="EH536" s="87"/>
      <c r="EI536" s="87"/>
      <c r="EJ536" s="87"/>
      <c r="EK536" s="87"/>
      <c r="EL536" s="87"/>
      <c r="EM536" s="87"/>
      <c r="EN536" s="87"/>
      <c r="EO536" s="87"/>
      <c r="EP536" s="87"/>
      <c r="EQ536" s="87"/>
      <c r="ER536" s="87"/>
      <c r="ES536" s="87"/>
      <c r="ET536" s="87"/>
      <c r="EU536" s="87"/>
      <c r="EV536" s="87"/>
      <c r="EW536" s="87"/>
      <c r="EX536" s="87"/>
      <c r="EY536" s="87"/>
      <c r="EZ536" s="87"/>
      <c r="FA536" s="87"/>
      <c r="FB536" s="87"/>
      <c r="FC536" s="87"/>
      <c r="FD536" s="87"/>
      <c r="FE536" s="87"/>
      <c r="FF536" s="87"/>
      <c r="FG536" s="87"/>
      <c r="FH536" s="87"/>
      <c r="FI536" s="87"/>
      <c r="FJ536" s="87"/>
      <c r="FK536" s="87"/>
      <c r="FL536" s="87"/>
      <c r="FM536" s="87"/>
      <c r="FN536" s="87"/>
      <c r="FO536" s="87"/>
      <c r="FP536" s="87"/>
      <c r="FQ536" s="87"/>
      <c r="FR536" s="87"/>
      <c r="FS536" s="87"/>
      <c r="FT536" s="87"/>
      <c r="FU536" s="87"/>
      <c r="FV536" s="87"/>
      <c r="FW536" s="87"/>
      <c r="FX536" s="87"/>
      <c r="FY536" s="87"/>
      <c r="FZ536" s="87"/>
      <c r="GA536" s="87"/>
      <c r="GB536" s="87"/>
      <c r="GC536" s="87"/>
      <c r="GD536" s="87"/>
      <c r="GE536" s="87"/>
      <c r="GF536" s="87"/>
      <c r="GG536" s="87"/>
      <c r="GH536" s="87"/>
      <c r="GI536" s="87"/>
      <c r="GJ536" s="87"/>
      <c r="GK536" s="87"/>
      <c r="GL536" s="87"/>
      <c r="GM536" s="87"/>
      <c r="GN536" s="87"/>
      <c r="GO536" s="87"/>
      <c r="GP536" s="87"/>
      <c r="GQ536" s="87"/>
      <c r="GR536" s="87"/>
      <c r="GS536" s="87"/>
      <c r="GT536" s="87"/>
      <c r="GU536" s="87"/>
      <c r="GV536" s="87"/>
      <c r="GW536" s="87"/>
      <c r="GX536" s="87"/>
      <c r="GY536" s="87"/>
      <c r="GZ536" s="87"/>
      <c r="HA536" s="87"/>
      <c r="HB536" s="87"/>
      <c r="HC536" s="87"/>
      <c r="HD536" s="87"/>
      <c r="HE536" s="87"/>
      <c r="HF536" s="87"/>
      <c r="HG536" s="87"/>
      <c r="HH536" s="87"/>
      <c r="HI536" s="87"/>
      <c r="HJ536" s="87"/>
      <c r="HK536" s="87"/>
      <c r="HL536" s="87"/>
      <c r="HM536" s="87"/>
      <c r="HN536" s="87"/>
      <c r="HO536" s="87"/>
      <c r="HP536" s="87"/>
      <c r="HQ536" s="87"/>
      <c r="HR536" s="87"/>
      <c r="HS536" s="87"/>
      <c r="HT536" s="87"/>
      <c r="HU536" s="87"/>
      <c r="HV536" s="87"/>
      <c r="HW536" s="87"/>
      <c r="HX536" s="87"/>
      <c r="HY536" s="87"/>
      <c r="HZ536" s="87"/>
      <c r="IA536" s="87"/>
      <c r="IB536" s="87"/>
      <c r="IC536" s="87"/>
      <c r="ID536" s="87"/>
      <c r="IE536" s="87"/>
      <c r="IF536" s="87"/>
      <c r="IG536" s="87"/>
      <c r="IH536" s="87"/>
      <c r="II536" s="87"/>
      <c r="IJ536" s="87"/>
      <c r="IK536" s="87"/>
      <c r="IL536" s="87"/>
      <c r="IM536" s="87"/>
      <c r="IN536" s="87"/>
      <c r="IO536" s="87"/>
      <c r="IP536" s="87"/>
      <c r="IQ536" s="87"/>
      <c r="IR536" s="87"/>
      <c r="IS536" s="87"/>
      <c r="IT536" s="87"/>
      <c r="IU536" s="87"/>
      <c r="IV536" s="87"/>
    </row>
    <row r="537" spans="1:256">
      <c r="B537" s="495"/>
      <c r="C537" s="496"/>
      <c r="D537" s="495"/>
    </row>
    <row r="538" spans="1:256">
      <c r="B538" s="495"/>
      <c r="C538" s="496"/>
      <c r="D538" s="495"/>
    </row>
    <row r="539" spans="1:256">
      <c r="B539" s="495"/>
      <c r="C539" s="496"/>
      <c r="D539" s="495"/>
    </row>
    <row r="540" spans="1:256">
      <c r="B540" s="495"/>
      <c r="C540" s="496"/>
      <c r="D540" s="495"/>
    </row>
    <row r="541" spans="1:256">
      <c r="B541" s="495"/>
      <c r="C541" s="496"/>
      <c r="D541" s="495"/>
    </row>
    <row r="542" spans="1:256">
      <c r="B542" s="495"/>
      <c r="C542" s="496"/>
      <c r="D542" s="495"/>
    </row>
    <row r="543" spans="1:256">
      <c r="B543" s="495"/>
      <c r="C543" s="496"/>
      <c r="D543" s="495"/>
    </row>
    <row r="544" spans="1:256">
      <c r="B544" s="495"/>
      <c r="C544" s="496"/>
      <c r="D544" s="495"/>
    </row>
    <row r="545" spans="2:4">
      <c r="B545" s="495"/>
      <c r="C545" s="496"/>
      <c r="D545" s="495"/>
    </row>
    <row r="546" spans="2:4">
      <c r="B546" s="495"/>
      <c r="C546" s="496"/>
      <c r="D546" s="495"/>
    </row>
    <row r="547" spans="2:4">
      <c r="B547" s="495"/>
      <c r="C547" s="496"/>
      <c r="D547" s="495"/>
    </row>
    <row r="548" spans="2:4">
      <c r="B548" s="495"/>
      <c r="C548" s="496"/>
      <c r="D548" s="495"/>
    </row>
    <row r="549" spans="2:4">
      <c r="B549" s="495"/>
      <c r="C549" s="496"/>
      <c r="D549" s="495"/>
    </row>
    <row r="550" spans="2:4">
      <c r="B550" s="495"/>
      <c r="C550" s="496"/>
      <c r="D550" s="495"/>
    </row>
    <row r="551" spans="2:4">
      <c r="B551" s="495"/>
      <c r="C551" s="496"/>
      <c r="D551" s="495"/>
    </row>
    <row r="552" spans="2:4">
      <c r="B552" s="495"/>
      <c r="C552" s="496"/>
      <c r="D552" s="495"/>
    </row>
    <row r="553" spans="2:4">
      <c r="B553" s="495"/>
      <c r="C553" s="496"/>
      <c r="D553" s="495"/>
    </row>
    <row r="554" spans="2:4">
      <c r="B554" s="495"/>
      <c r="C554" s="496"/>
      <c r="D554" s="495"/>
    </row>
    <row r="555" spans="2:4">
      <c r="B555" s="495"/>
      <c r="C555" s="496"/>
      <c r="D555" s="495"/>
    </row>
    <row r="556" spans="2:4">
      <c r="B556" s="495"/>
      <c r="C556" s="496"/>
      <c r="D556" s="495"/>
    </row>
    <row r="557" spans="2:4">
      <c r="B557" s="495"/>
      <c r="C557" s="496"/>
      <c r="D557" s="495"/>
    </row>
    <row r="558" spans="2:4">
      <c r="B558" s="495"/>
      <c r="C558" s="496"/>
      <c r="D558" s="495"/>
    </row>
    <row r="559" spans="2:4">
      <c r="B559" s="495"/>
      <c r="C559" s="496"/>
      <c r="D559" s="495"/>
    </row>
    <row r="560" spans="2:4">
      <c r="B560" s="495"/>
      <c r="C560" s="496"/>
      <c r="D560" s="495"/>
    </row>
    <row r="561" spans="2:4">
      <c r="B561" s="495"/>
      <c r="C561" s="496"/>
      <c r="D561" s="495"/>
    </row>
    <row r="562" spans="2:4">
      <c r="B562" s="495"/>
      <c r="C562" s="496"/>
      <c r="D562" s="495"/>
    </row>
    <row r="563" spans="2:4">
      <c r="B563" s="495"/>
      <c r="C563" s="496"/>
      <c r="D563" s="495"/>
    </row>
    <row r="564" spans="2:4">
      <c r="B564" s="495"/>
      <c r="C564" s="496"/>
      <c r="D564" s="495"/>
    </row>
    <row r="565" spans="2:4">
      <c r="B565" s="495"/>
      <c r="C565" s="496"/>
      <c r="D565" s="495"/>
    </row>
    <row r="566" spans="2:4">
      <c r="B566" s="495"/>
      <c r="C566" s="496"/>
      <c r="D566" s="495"/>
    </row>
    <row r="567" spans="2:4">
      <c r="B567" s="495"/>
      <c r="C567" s="496"/>
      <c r="D567" s="495"/>
    </row>
    <row r="568" spans="2:4">
      <c r="B568" s="495"/>
      <c r="C568" s="496"/>
      <c r="D568" s="495"/>
    </row>
    <row r="569" spans="2:4">
      <c r="B569" s="495"/>
      <c r="C569" s="496"/>
      <c r="D569" s="495"/>
    </row>
    <row r="570" spans="2:4">
      <c r="B570" s="495"/>
      <c r="C570" s="496"/>
      <c r="D570" s="495"/>
    </row>
    <row r="571" spans="2:4">
      <c r="B571" s="495"/>
      <c r="C571" s="496"/>
      <c r="D571" s="495"/>
    </row>
    <row r="572" spans="2:4">
      <c r="B572" s="495"/>
      <c r="C572" s="496"/>
      <c r="D572" s="495"/>
    </row>
    <row r="573" spans="2:4">
      <c r="B573" s="495"/>
      <c r="C573" s="496"/>
      <c r="D573" s="495"/>
    </row>
    <row r="574" spans="2:4">
      <c r="B574" s="495"/>
      <c r="C574" s="496"/>
      <c r="D574" s="495"/>
    </row>
    <row r="575" spans="2:4">
      <c r="B575" s="495"/>
      <c r="C575" s="496"/>
      <c r="D575" s="495"/>
    </row>
    <row r="576" spans="2:4">
      <c r="B576" s="495"/>
      <c r="C576" s="496"/>
      <c r="D576" s="495"/>
    </row>
    <row r="577" spans="2:4">
      <c r="B577" s="495"/>
      <c r="C577" s="496"/>
      <c r="D577" s="495"/>
    </row>
    <row r="578" spans="2:4">
      <c r="B578" s="495"/>
      <c r="C578" s="496"/>
      <c r="D578" s="495"/>
    </row>
    <row r="579" spans="2:4">
      <c r="B579" s="495"/>
      <c r="C579" s="496"/>
      <c r="D579" s="495"/>
    </row>
    <row r="580" spans="2:4">
      <c r="B580" s="495"/>
      <c r="C580" s="496"/>
      <c r="D580" s="495"/>
    </row>
    <row r="581" spans="2:4">
      <c r="B581" s="495"/>
      <c r="C581" s="496"/>
      <c r="D581" s="495"/>
    </row>
    <row r="582" spans="2:4">
      <c r="B582" s="495"/>
      <c r="C582" s="496"/>
      <c r="D582" s="495"/>
    </row>
    <row r="583" spans="2:4">
      <c r="B583" s="495"/>
      <c r="C583" s="496"/>
      <c r="D583" s="495"/>
    </row>
    <row r="584" spans="2:4">
      <c r="B584" s="495"/>
      <c r="C584" s="496"/>
      <c r="D584" s="495"/>
    </row>
    <row r="585" spans="2:4">
      <c r="B585" s="495"/>
      <c r="C585" s="496"/>
      <c r="D585" s="495"/>
    </row>
    <row r="586" spans="2:4">
      <c r="B586" s="495"/>
      <c r="C586" s="496"/>
      <c r="D586" s="495"/>
    </row>
    <row r="587" spans="2:4">
      <c r="B587" s="495"/>
      <c r="C587" s="496"/>
      <c r="D587" s="495"/>
    </row>
    <row r="588" spans="2:4">
      <c r="B588" s="495"/>
      <c r="C588" s="496"/>
      <c r="D588" s="495"/>
    </row>
    <row r="589" spans="2:4">
      <c r="B589" s="495"/>
      <c r="C589" s="496"/>
      <c r="D589" s="495"/>
    </row>
    <row r="590" spans="2:4">
      <c r="B590" s="495"/>
      <c r="C590" s="496"/>
      <c r="D590" s="495"/>
    </row>
    <row r="591" spans="2:4">
      <c r="B591" s="495"/>
      <c r="C591" s="496"/>
      <c r="D591" s="495"/>
    </row>
    <row r="592" spans="2:4">
      <c r="B592" s="495"/>
      <c r="C592" s="496"/>
      <c r="D592" s="495"/>
    </row>
    <row r="593" spans="2:4">
      <c r="B593" s="495"/>
      <c r="C593" s="496"/>
      <c r="D593" s="495"/>
    </row>
    <row r="594" spans="2:4">
      <c r="B594" s="495"/>
      <c r="C594" s="496"/>
      <c r="D594" s="495"/>
    </row>
    <row r="595" spans="2:4">
      <c r="B595" s="495"/>
      <c r="C595" s="496"/>
      <c r="D595" s="495"/>
    </row>
    <row r="596" spans="2:4">
      <c r="B596" s="495"/>
      <c r="C596" s="496"/>
      <c r="D596" s="495"/>
    </row>
    <row r="597" spans="2:4">
      <c r="B597" s="495"/>
      <c r="C597" s="496"/>
      <c r="D597" s="495"/>
    </row>
    <row r="598" spans="2:4">
      <c r="B598" s="495"/>
      <c r="C598" s="496"/>
      <c r="D598" s="495"/>
    </row>
    <row r="599" spans="2:4">
      <c r="B599" s="495"/>
      <c r="C599" s="496"/>
      <c r="D599" s="495"/>
    </row>
    <row r="600" spans="2:4">
      <c r="B600" s="495"/>
      <c r="C600" s="496"/>
      <c r="D600" s="495"/>
    </row>
    <row r="601" spans="2:4">
      <c r="B601" s="495"/>
      <c r="C601" s="496"/>
      <c r="D601" s="495"/>
    </row>
    <row r="602" spans="2:4">
      <c r="B602" s="495"/>
      <c r="C602" s="496"/>
      <c r="D602" s="495"/>
    </row>
    <row r="603" spans="2:4">
      <c r="B603" s="495"/>
      <c r="C603" s="496"/>
      <c r="D603" s="495"/>
    </row>
    <row r="604" spans="2:4">
      <c r="B604" s="495"/>
      <c r="C604" s="496"/>
      <c r="D604" s="495"/>
    </row>
    <row r="605" spans="2:4">
      <c r="B605" s="495"/>
      <c r="C605" s="496"/>
      <c r="D605" s="495"/>
    </row>
    <row r="606" spans="2:4">
      <c r="B606" s="495"/>
      <c r="C606" s="496"/>
      <c r="D606" s="495"/>
    </row>
    <row r="607" spans="2:4">
      <c r="B607" s="495"/>
      <c r="C607" s="496"/>
      <c r="D607" s="495"/>
    </row>
    <row r="608" spans="2:4">
      <c r="B608" s="495"/>
      <c r="C608" s="496"/>
      <c r="D608" s="495"/>
    </row>
    <row r="609" spans="2:4">
      <c r="B609" s="495"/>
      <c r="C609" s="496"/>
      <c r="D609" s="495"/>
    </row>
    <row r="610" spans="2:4">
      <c r="B610" s="495"/>
      <c r="C610" s="496"/>
      <c r="D610" s="495"/>
    </row>
    <row r="611" spans="2:4">
      <c r="B611" s="495"/>
      <c r="C611" s="496"/>
      <c r="D611" s="495"/>
    </row>
    <row r="612" spans="2:4">
      <c r="B612" s="495"/>
      <c r="C612" s="496"/>
      <c r="D612" s="495"/>
    </row>
    <row r="613" spans="2:4">
      <c r="B613" s="495"/>
      <c r="C613" s="496"/>
      <c r="D613" s="495"/>
    </row>
    <row r="614" spans="2:4">
      <c r="B614" s="495"/>
      <c r="C614" s="496"/>
      <c r="D614" s="495"/>
    </row>
    <row r="615" spans="2:4">
      <c r="B615" s="495"/>
      <c r="C615" s="496"/>
      <c r="D615" s="495"/>
    </row>
    <row r="616" spans="2:4">
      <c r="B616" s="495"/>
      <c r="C616" s="496"/>
      <c r="D616" s="495"/>
    </row>
    <row r="617" spans="2:4">
      <c r="B617" s="495"/>
      <c r="C617" s="496"/>
      <c r="D617" s="495"/>
    </row>
    <row r="618" spans="2:4">
      <c r="B618" s="495"/>
      <c r="C618" s="496"/>
      <c r="D618" s="495"/>
    </row>
    <row r="619" spans="2:4">
      <c r="B619" s="495"/>
      <c r="C619" s="496"/>
      <c r="D619" s="495"/>
    </row>
    <row r="620" spans="2:4">
      <c r="B620" s="495"/>
      <c r="C620" s="496"/>
      <c r="D620" s="495"/>
    </row>
    <row r="621" spans="2:4">
      <c r="B621" s="495"/>
      <c r="C621" s="496"/>
      <c r="D621" s="495"/>
    </row>
    <row r="622" spans="2:4">
      <c r="B622" s="495"/>
      <c r="C622" s="496"/>
      <c r="D622" s="495"/>
    </row>
    <row r="623" spans="2:4">
      <c r="B623" s="495"/>
      <c r="C623" s="496"/>
      <c r="D623" s="495"/>
    </row>
    <row r="624" spans="2:4">
      <c r="B624" s="495"/>
      <c r="C624" s="496"/>
      <c r="D624" s="495"/>
    </row>
    <row r="625" spans="2:4">
      <c r="B625" s="409"/>
      <c r="C625" s="409"/>
      <c r="D625" s="409"/>
    </row>
    <row r="626" spans="2:4">
      <c r="B626" s="409"/>
      <c r="C626" s="409"/>
      <c r="D626" s="409"/>
    </row>
  </sheetData>
  <mergeCells count="2">
    <mergeCell ref="J7:L7"/>
    <mergeCell ref="M2:N2"/>
  </mergeCells>
  <phoneticPr fontId="46" type="noConversion"/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G499 D392:D410 H411:I435 D436:D499 H378:I391 G511 G500:H510 I509:I510 G512:I514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500:I508 I10:I377 I5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499 C511:C624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411:B435 B10:B391 B500:B624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500:C510">
      <formula1>"ფულადი შემოწირულობა, არაფულადი შემოწირულობა, საწევრო"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showGridLines="0" view="pageBreakPreview" topLeftCell="A7" zoomScale="70" zoomScaleSheetLayoutView="70" workbookViewId="0">
      <selection activeCell="C31" sqref="C3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16" s="6" customFormat="1">
      <c r="A1" s="92" t="s">
        <v>193</v>
      </c>
      <c r="B1" s="95"/>
      <c r="C1" s="640" t="s">
        <v>1825</v>
      </c>
      <c r="D1" s="640"/>
      <c r="E1" s="109"/>
    </row>
    <row r="2" spans="1:16" s="6" customFormat="1">
      <c r="A2" s="92" t="s">
        <v>187</v>
      </c>
      <c r="B2" s="95"/>
      <c r="C2" s="638" t="s">
        <v>6611</v>
      </c>
      <c r="D2" s="639"/>
      <c r="E2" s="109"/>
    </row>
    <row r="3" spans="1:16" s="6" customFormat="1">
      <c r="A3" s="94" t="s">
        <v>1856</v>
      </c>
      <c r="B3" s="92"/>
      <c r="C3" s="93"/>
      <c r="D3" s="93"/>
      <c r="E3" s="109"/>
    </row>
    <row r="4" spans="1:16" s="6" customFormat="1">
      <c r="A4" s="94"/>
      <c r="B4" s="94"/>
      <c r="C4" s="93"/>
      <c r="D4" s="93"/>
      <c r="E4" s="109"/>
    </row>
    <row r="5" spans="1:16">
      <c r="A5" s="121" t="s">
        <v>131</v>
      </c>
      <c r="B5" s="95"/>
      <c r="C5" s="94"/>
      <c r="D5" s="94"/>
      <c r="E5" s="110"/>
    </row>
    <row r="6" spans="1:16">
      <c r="A6" s="128" t="s">
        <v>6524</v>
      </c>
      <c r="B6" s="98"/>
      <c r="C6" s="99"/>
      <c r="D6" s="99"/>
      <c r="E6" s="110"/>
    </row>
    <row r="7" spans="1:16">
      <c r="A7" s="95"/>
      <c r="B7" s="95"/>
      <c r="C7" s="94"/>
      <c r="D7" s="94"/>
      <c r="E7" s="110"/>
    </row>
    <row r="8" spans="1:16" s="6" customFormat="1">
      <c r="A8" s="118"/>
      <c r="B8" s="118"/>
      <c r="C8" s="96"/>
      <c r="D8" s="96"/>
      <c r="E8" s="109"/>
    </row>
    <row r="9" spans="1:16" s="6" customFormat="1" ht="30">
      <c r="A9" s="107" t="s">
        <v>1788</v>
      </c>
      <c r="B9" s="107" t="s">
        <v>192</v>
      </c>
      <c r="C9" s="97" t="s">
        <v>1735</v>
      </c>
      <c r="D9" s="97" t="s">
        <v>1734</v>
      </c>
      <c r="E9" s="109"/>
    </row>
    <row r="10" spans="1:16" s="9" customFormat="1" ht="30">
      <c r="A10" s="116" t="s">
        <v>190</v>
      </c>
      <c r="B10" s="116" t="s">
        <v>1601</v>
      </c>
      <c r="C10" s="531"/>
      <c r="D10" s="531">
        <v>9997</v>
      </c>
      <c r="E10" s="111"/>
      <c r="K10" s="6"/>
      <c r="L10" s="6"/>
      <c r="M10" s="6"/>
      <c r="N10" s="6"/>
      <c r="O10" s="6"/>
      <c r="P10" s="6"/>
    </row>
    <row r="11" spans="1:16" s="10" customFormat="1" ht="30">
      <c r="A11" s="116" t="s">
        <v>191</v>
      </c>
      <c r="B11" s="116" t="s">
        <v>883</v>
      </c>
      <c r="C11" s="531">
        <v>290635</v>
      </c>
      <c r="D11" s="531">
        <v>188520</v>
      </c>
      <c r="E11" s="112"/>
      <c r="K11" s="6"/>
      <c r="L11" s="6"/>
      <c r="M11" s="6"/>
      <c r="N11" s="6"/>
      <c r="O11" s="6"/>
      <c r="P11" s="6"/>
    </row>
    <row r="12" spans="1:16" s="10" customFormat="1" ht="30">
      <c r="A12" s="116" t="s">
        <v>1526</v>
      </c>
      <c r="B12" s="116" t="s">
        <v>888</v>
      </c>
      <c r="C12" s="531">
        <v>1323071</v>
      </c>
      <c r="D12" s="531">
        <v>863131</v>
      </c>
      <c r="E12" s="112"/>
      <c r="K12" s="6"/>
      <c r="L12" s="6"/>
      <c r="M12" s="6"/>
      <c r="N12" s="6"/>
      <c r="O12" s="6"/>
      <c r="P12" s="6"/>
    </row>
    <row r="13" spans="1:16" s="10" customFormat="1" ht="30">
      <c r="A13" s="116" t="s">
        <v>1527</v>
      </c>
      <c r="B13" s="116" t="s">
        <v>6531</v>
      </c>
      <c r="C13" s="532">
        <v>277181.75</v>
      </c>
      <c r="D13" s="532">
        <v>272156.25</v>
      </c>
      <c r="E13" s="112"/>
      <c r="K13" s="6"/>
      <c r="L13" s="6"/>
      <c r="M13" s="6"/>
      <c r="N13" s="6"/>
      <c r="O13" s="6"/>
      <c r="P13" s="6"/>
    </row>
    <row r="14" spans="1:16" s="10" customFormat="1" ht="30">
      <c r="A14" s="116" t="s">
        <v>1528</v>
      </c>
      <c r="B14" s="116" t="s">
        <v>6429</v>
      </c>
      <c r="C14" s="532">
        <v>2410</v>
      </c>
      <c r="D14" s="532">
        <v>2410</v>
      </c>
      <c r="E14" s="112"/>
      <c r="K14" s="6"/>
      <c r="L14" s="6"/>
      <c r="M14" s="6"/>
      <c r="N14" s="6"/>
      <c r="O14" s="6"/>
      <c r="P14" s="6"/>
    </row>
    <row r="15" spans="1:16" s="10" customFormat="1" ht="30">
      <c r="A15" s="116" t="s">
        <v>1529</v>
      </c>
      <c r="B15" s="116" t="s">
        <v>1604</v>
      </c>
      <c r="C15" s="531">
        <v>0</v>
      </c>
      <c r="D15" s="531">
        <v>4800</v>
      </c>
      <c r="E15" s="112"/>
      <c r="K15" s="6"/>
      <c r="L15" s="6"/>
      <c r="M15" s="6"/>
      <c r="N15" s="6"/>
      <c r="O15" s="6"/>
      <c r="P15" s="6"/>
    </row>
    <row r="16" spans="1:16" s="10" customFormat="1" ht="30">
      <c r="A16" s="116" t="s">
        <v>1530</v>
      </c>
      <c r="B16" s="116" t="s">
        <v>1605</v>
      </c>
      <c r="C16" s="531">
        <v>75508</v>
      </c>
      <c r="D16" s="531">
        <v>9754</v>
      </c>
      <c r="E16" s="112"/>
      <c r="K16" s="6"/>
      <c r="L16" s="6"/>
      <c r="M16" s="6"/>
      <c r="N16" s="6"/>
      <c r="O16" s="6"/>
      <c r="P16" s="6"/>
    </row>
    <row r="17" spans="1:16" s="10" customFormat="1" ht="30">
      <c r="A17" s="116" t="s">
        <v>1531</v>
      </c>
      <c r="B17" s="116" t="s">
        <v>1678</v>
      </c>
      <c r="C17" s="531">
        <v>879</v>
      </c>
      <c r="D17" s="531">
        <v>3279</v>
      </c>
      <c r="E17" s="112"/>
      <c r="K17" s="6"/>
      <c r="L17" s="6"/>
      <c r="M17" s="6"/>
      <c r="N17" s="6"/>
      <c r="O17" s="6"/>
      <c r="P17" s="6"/>
    </row>
    <row r="18" spans="1:16" s="10" customFormat="1" ht="30">
      <c r="A18" s="116" t="s">
        <v>1532</v>
      </c>
      <c r="B18" s="346" t="s">
        <v>1679</v>
      </c>
      <c r="C18" s="533">
        <v>1354</v>
      </c>
      <c r="D18" s="533">
        <v>2308</v>
      </c>
      <c r="E18" s="112"/>
    </row>
    <row r="19" spans="1:16" s="10" customFormat="1" ht="17.25" customHeight="1">
      <c r="A19" s="116" t="s">
        <v>1533</v>
      </c>
      <c r="B19" s="116" t="s">
        <v>1680</v>
      </c>
      <c r="C19" s="531">
        <v>14233</v>
      </c>
      <c r="D19" s="531">
        <v>8466</v>
      </c>
      <c r="E19" s="112"/>
    </row>
    <row r="20" spans="1:16" s="10" customFormat="1" ht="18" customHeight="1">
      <c r="A20" s="116" t="s">
        <v>1534</v>
      </c>
      <c r="B20" s="116" t="s">
        <v>1681</v>
      </c>
      <c r="C20" s="531">
        <v>493</v>
      </c>
      <c r="D20" s="531">
        <v>0</v>
      </c>
      <c r="E20" s="112"/>
    </row>
    <row r="21" spans="1:16" s="10" customFormat="1">
      <c r="A21" s="345" t="s">
        <v>4775</v>
      </c>
      <c r="B21" s="116" t="s">
        <v>6532</v>
      </c>
      <c r="C21" s="531">
        <v>24871</v>
      </c>
      <c r="D21" s="531">
        <v>8300</v>
      </c>
      <c r="E21" s="112"/>
    </row>
    <row r="22" spans="1:16" s="10" customFormat="1">
      <c r="A22" s="345" t="s">
        <v>4776</v>
      </c>
      <c r="B22" s="116" t="s">
        <v>1683</v>
      </c>
      <c r="C22" s="531">
        <v>200</v>
      </c>
      <c r="D22" s="531">
        <v>0</v>
      </c>
      <c r="E22" s="112"/>
    </row>
    <row r="23" spans="1:16" s="10" customFormat="1">
      <c r="A23" s="345" t="s">
        <v>4777</v>
      </c>
      <c r="B23" s="116" t="s">
        <v>641</v>
      </c>
      <c r="C23" s="531">
        <v>1038</v>
      </c>
      <c r="D23" s="531">
        <v>19650</v>
      </c>
      <c r="E23" s="112"/>
    </row>
    <row r="24" spans="1:16" s="10" customFormat="1">
      <c r="A24" s="345" t="s">
        <v>4778</v>
      </c>
      <c r="B24" s="116" t="s">
        <v>1684</v>
      </c>
      <c r="C24" s="531">
        <v>1711</v>
      </c>
      <c r="D24" s="531">
        <v>0</v>
      </c>
      <c r="E24" s="112"/>
    </row>
    <row r="25" spans="1:16" s="10" customFormat="1">
      <c r="A25" s="345" t="s">
        <v>4779</v>
      </c>
      <c r="B25" s="116" t="s">
        <v>1707</v>
      </c>
      <c r="C25" s="531">
        <v>7090</v>
      </c>
      <c r="D25" s="531">
        <v>7090</v>
      </c>
      <c r="E25" s="112"/>
    </row>
    <row r="26" spans="1:16" s="10" customFormat="1" ht="30">
      <c r="A26" s="116" t="s">
        <v>4780</v>
      </c>
      <c r="B26" s="116" t="s">
        <v>882</v>
      </c>
      <c r="C26" s="531">
        <v>6555</v>
      </c>
      <c r="D26" s="531">
        <v>0</v>
      </c>
      <c r="E26" s="112"/>
    </row>
    <row r="27" spans="1:16" s="10" customFormat="1" ht="30">
      <c r="A27" s="116" t="s">
        <v>4781</v>
      </c>
      <c r="B27" s="116" t="s">
        <v>4774</v>
      </c>
      <c r="C27" s="531">
        <v>13316</v>
      </c>
      <c r="D27" s="531"/>
      <c r="E27" s="112"/>
    </row>
    <row r="28" spans="1:16" s="10" customFormat="1" ht="30">
      <c r="A28" s="116" t="s">
        <v>4947</v>
      </c>
      <c r="B28" s="116" t="s">
        <v>4789</v>
      </c>
      <c r="C28" s="531">
        <v>10000</v>
      </c>
      <c r="D28" s="531">
        <v>10000</v>
      </c>
      <c r="E28" s="112"/>
    </row>
    <row r="29" spans="1:16" s="10" customFormat="1" ht="30">
      <c r="A29" s="116" t="s">
        <v>4948</v>
      </c>
      <c r="B29" s="116" t="s">
        <v>6533</v>
      </c>
      <c r="C29" s="531">
        <v>191640</v>
      </c>
      <c r="D29" s="531"/>
      <c r="E29" s="112"/>
    </row>
    <row r="30" spans="1:16" s="10" customFormat="1">
      <c r="A30" s="116" t="s">
        <v>188</v>
      </c>
      <c r="B30" s="116" t="s">
        <v>4791</v>
      </c>
      <c r="C30" s="531"/>
      <c r="D30" s="531">
        <v>12850</v>
      </c>
      <c r="E30" s="112"/>
    </row>
    <row r="31" spans="1:16" s="10" customFormat="1">
      <c r="A31" s="116" t="s">
        <v>189</v>
      </c>
      <c r="B31" s="105"/>
      <c r="C31" s="531"/>
      <c r="D31" s="531"/>
      <c r="E31" s="112"/>
    </row>
    <row r="32" spans="1:16" s="10" customFormat="1">
      <c r="A32" s="116" t="s">
        <v>887</v>
      </c>
      <c r="B32" s="105"/>
      <c r="C32" s="535"/>
      <c r="D32" s="531"/>
      <c r="E32" s="112"/>
    </row>
    <row r="33" spans="1:9" s="10" customFormat="1">
      <c r="A33" s="116" t="s">
        <v>896</v>
      </c>
      <c r="B33" s="105"/>
      <c r="C33" s="4"/>
      <c r="D33" s="4"/>
      <c r="E33" s="112"/>
    </row>
    <row r="34" spans="1:9" s="10" customFormat="1">
      <c r="A34" s="116"/>
      <c r="B34" s="105"/>
      <c r="C34" s="4"/>
      <c r="D34" s="4"/>
      <c r="E34" s="112"/>
    </row>
    <row r="35" spans="1:9" s="3" customFormat="1">
      <c r="A35" s="106"/>
      <c r="B35" s="106"/>
      <c r="C35" s="4"/>
      <c r="D35" s="4"/>
      <c r="E35" s="113"/>
    </row>
    <row r="36" spans="1:9">
      <c r="A36" s="117"/>
      <c r="B36" s="117" t="s">
        <v>194</v>
      </c>
      <c r="C36" s="104">
        <f>SUM(C10:C35)</f>
        <v>2242185.75</v>
      </c>
      <c r="D36" s="104">
        <f>SUM(D10:D35)</f>
        <v>1422711.25</v>
      </c>
      <c r="E36" s="114"/>
    </row>
    <row r="37" spans="1:9">
      <c r="A37" s="42"/>
      <c r="B37" s="42"/>
    </row>
    <row r="38" spans="1:9">
      <c r="A38" s="2" t="s">
        <v>279</v>
      </c>
      <c r="E38" s="5"/>
    </row>
    <row r="39" spans="1:9">
      <c r="A39" s="2" t="s">
        <v>264</v>
      </c>
    </row>
    <row r="40" spans="1:9">
      <c r="A40" s="247" t="s">
        <v>265</v>
      </c>
    </row>
    <row r="41" spans="1:9">
      <c r="A41" s="247"/>
    </row>
    <row r="42" spans="1:9">
      <c r="A42" s="247" t="s">
        <v>209</v>
      </c>
    </row>
    <row r="43" spans="1:9" s="22" customFormat="1" ht="12.75"/>
    <row r="44" spans="1:9">
      <c r="A44" s="84" t="s">
        <v>1823</v>
      </c>
      <c r="E44" s="5"/>
    </row>
    <row r="45" spans="1:9">
      <c r="E45"/>
      <c r="F45"/>
      <c r="G45"/>
      <c r="H45"/>
      <c r="I45"/>
    </row>
    <row r="46" spans="1:9">
      <c r="D46" s="12"/>
      <c r="E46"/>
      <c r="F46"/>
      <c r="G46"/>
      <c r="H46"/>
      <c r="I46"/>
    </row>
    <row r="47" spans="1:9">
      <c r="A47" s="84"/>
      <c r="B47" s="84" t="s">
        <v>128</v>
      </c>
      <c r="D47" s="12"/>
      <c r="E47"/>
      <c r="F47"/>
      <c r="G47"/>
      <c r="H47"/>
      <c r="I47"/>
    </row>
    <row r="48" spans="1:9">
      <c r="B48" s="2" t="s">
        <v>127</v>
      </c>
      <c r="D48" s="12"/>
      <c r="E48"/>
      <c r="F48"/>
      <c r="G48"/>
      <c r="H48"/>
      <c r="I48"/>
    </row>
    <row r="49" spans="1:2" customFormat="1" ht="12.75">
      <c r="A49" s="79"/>
      <c r="B49" s="79" t="s">
        <v>1855</v>
      </c>
    </row>
    <row r="50" spans="1:2" s="22" customFormat="1" ht="12.75"/>
  </sheetData>
  <mergeCells count="2">
    <mergeCell ref="C1:D1"/>
    <mergeCell ref="C2:D2"/>
  </mergeCells>
  <phoneticPr fontId="46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="60" zoomScaleNormal="100" workbookViewId="0">
      <selection sqref="A1:IV65536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526" t="s">
        <v>6613</v>
      </c>
      <c r="B1" s="614"/>
      <c r="C1" s="641" t="s">
        <v>1825</v>
      </c>
      <c r="D1" s="641"/>
    </row>
    <row r="2" spans="1:5">
      <c r="A2" s="526" t="s">
        <v>6614</v>
      </c>
      <c r="B2" s="614"/>
      <c r="C2" s="638" t="s">
        <v>6611</v>
      </c>
      <c r="D2" s="639"/>
    </row>
    <row r="3" spans="1:5">
      <c r="A3" s="614" t="s">
        <v>1856</v>
      </c>
      <c r="B3" s="614"/>
      <c r="C3" s="615"/>
      <c r="D3" s="615"/>
    </row>
    <row r="4" spans="1:5">
      <c r="A4" s="526"/>
      <c r="B4" s="614"/>
      <c r="C4" s="615"/>
      <c r="D4" s="615"/>
    </row>
    <row r="5" spans="1:5">
      <c r="A5" s="527" t="str">
        <f>'[4]ფორმა N2'!A4</f>
        <v>ანგარიშვალდებული პირის დასახელება:</v>
      </c>
      <c r="B5" s="527"/>
      <c r="C5" s="527"/>
      <c r="D5" s="614"/>
      <c r="E5" s="5"/>
    </row>
    <row r="6" spans="1:5">
      <c r="A6" s="128" t="s">
        <v>6524</v>
      </c>
      <c r="B6" s="154"/>
      <c r="C6" s="154"/>
      <c r="D6" s="57"/>
      <c r="E6" s="5"/>
    </row>
    <row r="7" spans="1:5">
      <c r="A7" s="527"/>
      <c r="B7" s="527"/>
      <c r="C7" s="527"/>
      <c r="D7" s="614"/>
      <c r="E7" s="5"/>
    </row>
    <row r="8" spans="1:5" s="6" customFormat="1">
      <c r="A8" s="616"/>
      <c r="B8" s="616"/>
      <c r="C8" s="617"/>
      <c r="D8" s="617"/>
    </row>
    <row r="9" spans="1:5" s="6" customFormat="1" ht="30">
      <c r="A9" s="618" t="s">
        <v>1788</v>
      </c>
      <c r="B9" s="619" t="s">
        <v>1736</v>
      </c>
      <c r="C9" s="619" t="s">
        <v>1735</v>
      </c>
      <c r="D9" s="619" t="s">
        <v>1734</v>
      </c>
    </row>
    <row r="10" spans="1:5" s="7" customFormat="1">
      <c r="A10" s="620">
        <v>1</v>
      </c>
      <c r="B10" s="620" t="s">
        <v>6615</v>
      </c>
      <c r="C10" s="621">
        <f>SUM(C11,C14,C17,C20:C22)</f>
        <v>0</v>
      </c>
      <c r="D10" s="621">
        <f>SUM(D11,D14,D17,D20:D22)</f>
        <v>0</v>
      </c>
    </row>
    <row r="11" spans="1:5" s="9" customFormat="1" ht="18">
      <c r="A11" s="622">
        <v>1.1000000000000001</v>
      </c>
      <c r="B11" s="622" t="s">
        <v>1792</v>
      </c>
      <c r="C11" s="621">
        <f>SUM(C12:C13)</f>
        <v>0</v>
      </c>
      <c r="D11" s="621">
        <f>SUM(D12:D13)</f>
        <v>0</v>
      </c>
    </row>
    <row r="12" spans="1:5" s="9" customFormat="1" ht="18">
      <c r="A12" s="623" t="s">
        <v>1755</v>
      </c>
      <c r="B12" s="623" t="s">
        <v>6616</v>
      </c>
      <c r="C12" s="624"/>
      <c r="D12" s="625"/>
    </row>
    <row r="13" spans="1:5" s="9" customFormat="1" ht="18">
      <c r="A13" s="623" t="s">
        <v>1756</v>
      </c>
      <c r="B13" s="623" t="s">
        <v>6617</v>
      </c>
      <c r="C13" s="624"/>
      <c r="D13" s="625"/>
    </row>
    <row r="14" spans="1:5" s="3" customFormat="1">
      <c r="A14" s="622">
        <v>1.2</v>
      </c>
      <c r="B14" s="622" t="s">
        <v>1793</v>
      </c>
      <c r="C14" s="621">
        <f>SUM(C15:C16)</f>
        <v>0</v>
      </c>
      <c r="D14" s="621">
        <f>SUM(D15:D16)</f>
        <v>0</v>
      </c>
    </row>
    <row r="15" spans="1:5">
      <c r="A15" s="623" t="s">
        <v>1757</v>
      </c>
      <c r="B15" s="623" t="s">
        <v>6618</v>
      </c>
      <c r="C15" s="624"/>
      <c r="D15" s="625"/>
    </row>
    <row r="16" spans="1:5">
      <c r="A16" s="623" t="s">
        <v>1758</v>
      </c>
      <c r="B16" s="623" t="s">
        <v>6619</v>
      </c>
      <c r="C16" s="624"/>
      <c r="D16" s="625"/>
    </row>
    <row r="17" spans="1:9">
      <c r="A17" s="622">
        <v>1.3</v>
      </c>
      <c r="B17" s="622" t="s">
        <v>1794</v>
      </c>
      <c r="C17" s="621">
        <f>SUM(C18:C19)</f>
        <v>0</v>
      </c>
      <c r="D17" s="621">
        <f>SUM(D18:D19)</f>
        <v>0</v>
      </c>
    </row>
    <row r="18" spans="1:9">
      <c r="A18" s="623" t="s">
        <v>1774</v>
      </c>
      <c r="B18" s="623" t="s">
        <v>6620</v>
      </c>
      <c r="C18" s="624"/>
      <c r="D18" s="625"/>
    </row>
    <row r="19" spans="1:9">
      <c r="A19" s="623" t="s">
        <v>1775</v>
      </c>
      <c r="B19" s="623" t="s">
        <v>6621</v>
      </c>
      <c r="C19" s="624"/>
      <c r="D19" s="625"/>
    </row>
    <row r="20" spans="1:9">
      <c r="A20" s="622">
        <v>1.4</v>
      </c>
      <c r="B20" s="622" t="s">
        <v>6622</v>
      </c>
      <c r="C20" s="624"/>
      <c r="D20" s="625"/>
    </row>
    <row r="21" spans="1:9">
      <c r="A21" s="622">
        <v>1.5</v>
      </c>
      <c r="B21" s="622" t="s">
        <v>6623</v>
      </c>
      <c r="C21" s="624"/>
      <c r="D21" s="625"/>
    </row>
    <row r="22" spans="1:9">
      <c r="A22" s="622">
        <v>1.6</v>
      </c>
      <c r="B22" s="622" t="s">
        <v>1733</v>
      </c>
      <c r="C22" s="624"/>
      <c r="D22" s="625"/>
    </row>
    <row r="25" spans="1:9" s="22" customFormat="1" ht="12.75"/>
    <row r="26" spans="1:9">
      <c r="A26" s="84" t="s">
        <v>1823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4" t="s">
        <v>128</v>
      </c>
      <c r="D29" s="12"/>
      <c r="E29"/>
      <c r="F29"/>
      <c r="G29"/>
      <c r="H29"/>
      <c r="I29"/>
    </row>
    <row r="30" spans="1:9">
      <c r="A30"/>
      <c r="B30" s="2" t="s">
        <v>127</v>
      </c>
      <c r="D30" s="12"/>
      <c r="E30"/>
      <c r="F30"/>
      <c r="G30"/>
      <c r="H30"/>
      <c r="I30"/>
    </row>
    <row r="31" spans="1:9" customFormat="1" ht="12.75">
      <c r="B31" s="79" t="s">
        <v>1855</v>
      </c>
    </row>
    <row r="32" spans="1:9" s="22" customFormat="1" ht="12.75"/>
  </sheetData>
  <mergeCells count="2">
    <mergeCell ref="C1:D1"/>
    <mergeCell ref="C2:D2"/>
  </mergeCells>
  <pageMargins left="0.7" right="0.7" top="0.75" bottom="0.75" header="0.3" footer="0.3"/>
  <pageSetup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view="pageBreakPreview" zoomScale="60" zoomScaleNormal="100" workbookViewId="0">
      <selection activeCell="K45" sqref="K45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6" t="s">
        <v>6624</v>
      </c>
      <c r="B1" s="527"/>
      <c r="C1" s="640" t="s">
        <v>1825</v>
      </c>
      <c r="D1" s="640"/>
      <c r="E1" s="626"/>
    </row>
    <row r="2" spans="1:5" s="6" customFormat="1">
      <c r="A2" s="526" t="s">
        <v>6625</v>
      </c>
      <c r="B2" s="527"/>
      <c r="C2" s="638" t="s">
        <v>6611</v>
      </c>
      <c r="D2" s="639"/>
      <c r="E2" s="626"/>
    </row>
    <row r="3" spans="1:5" s="6" customFormat="1">
      <c r="A3" s="614" t="s">
        <v>1856</v>
      </c>
      <c r="B3" s="526"/>
      <c r="C3" s="615"/>
      <c r="D3" s="615"/>
      <c r="E3" s="626"/>
    </row>
    <row r="4" spans="1:5" s="6" customFormat="1">
      <c r="A4" s="614"/>
      <c r="B4" s="614"/>
      <c r="C4" s="615"/>
      <c r="D4" s="615"/>
      <c r="E4" s="626"/>
    </row>
    <row r="5" spans="1:5">
      <c r="A5" s="527" t="str">
        <f>'[4]ფორმა N2'!A4</f>
        <v>ანგარიშვალდებული პირის დასახელება:</v>
      </c>
      <c r="B5" s="527"/>
      <c r="C5" s="614"/>
      <c r="D5" s="614"/>
      <c r="E5" s="627"/>
    </row>
    <row r="6" spans="1:5">
      <c r="A6" s="128" t="s">
        <v>6524</v>
      </c>
      <c r="B6" s="628"/>
      <c r="C6" s="629"/>
      <c r="D6" s="629"/>
      <c r="E6" s="627"/>
    </row>
    <row r="7" spans="1:5">
      <c r="A7" s="527"/>
      <c r="B7" s="527"/>
      <c r="C7" s="614"/>
      <c r="D7" s="614"/>
      <c r="E7" s="627"/>
    </row>
    <row r="8" spans="1:5" s="6" customFormat="1">
      <c r="A8" s="616"/>
      <c r="B8" s="616"/>
      <c r="C8" s="617"/>
      <c r="D8" s="617"/>
      <c r="E8" s="626"/>
    </row>
    <row r="9" spans="1:5" s="6" customFormat="1" ht="30">
      <c r="A9" s="630" t="s">
        <v>1788</v>
      </c>
      <c r="B9" s="630" t="s">
        <v>192</v>
      </c>
      <c r="C9" s="619" t="s">
        <v>1735</v>
      </c>
      <c r="D9" s="619" t="s">
        <v>1734</v>
      </c>
      <c r="E9" s="626"/>
    </row>
    <row r="10" spans="1:5" s="9" customFormat="1" ht="18">
      <c r="A10" s="116" t="s">
        <v>157</v>
      </c>
      <c r="B10" s="116"/>
      <c r="C10" s="500"/>
      <c r="D10" s="500"/>
      <c r="E10" s="631"/>
    </row>
    <row r="11" spans="1:5" s="10" customFormat="1">
      <c r="A11" s="116" t="s">
        <v>158</v>
      </c>
      <c r="B11" s="116"/>
      <c r="C11" s="500"/>
      <c r="D11" s="500"/>
      <c r="E11" s="632"/>
    </row>
    <row r="12" spans="1:5" s="10" customFormat="1">
      <c r="A12" s="116" t="s">
        <v>159</v>
      </c>
      <c r="B12" s="105"/>
      <c r="C12" s="500"/>
      <c r="D12" s="500"/>
      <c r="E12" s="632"/>
    </row>
    <row r="13" spans="1:5" s="10" customFormat="1">
      <c r="A13" s="105" t="s">
        <v>138</v>
      </c>
      <c r="B13" s="105"/>
      <c r="C13" s="500"/>
      <c r="D13" s="500"/>
      <c r="E13" s="632"/>
    </row>
    <row r="14" spans="1:5" s="10" customFormat="1">
      <c r="A14" s="105" t="s">
        <v>138</v>
      </c>
      <c r="B14" s="105"/>
      <c r="C14" s="500"/>
      <c r="D14" s="500"/>
      <c r="E14" s="632"/>
    </row>
    <row r="15" spans="1:5" s="10" customFormat="1">
      <c r="A15" s="105" t="s">
        <v>138</v>
      </c>
      <c r="B15" s="105"/>
      <c r="C15" s="500"/>
      <c r="D15" s="500"/>
      <c r="E15" s="632"/>
    </row>
    <row r="16" spans="1:5" s="10" customFormat="1">
      <c r="A16" s="105" t="s">
        <v>138</v>
      </c>
      <c r="B16" s="105"/>
      <c r="C16" s="500"/>
      <c r="D16" s="500"/>
      <c r="E16" s="632"/>
    </row>
    <row r="17" spans="1:9">
      <c r="A17" s="117"/>
      <c r="B17" s="117" t="s">
        <v>194</v>
      </c>
      <c r="C17" s="633">
        <f>SUM(C10:C16)</f>
        <v>0</v>
      </c>
      <c r="D17" s="633">
        <f>SUM(D10:D16)</f>
        <v>0</v>
      </c>
      <c r="E17" s="634"/>
    </row>
    <row r="18" spans="1:9">
      <c r="A18" s="42"/>
      <c r="B18" s="42"/>
    </row>
    <row r="19" spans="1:9">
      <c r="A19" s="2" t="s">
        <v>6626</v>
      </c>
      <c r="E19" s="5"/>
    </row>
    <row r="20" spans="1:9">
      <c r="A20" s="2" t="s">
        <v>6627</v>
      </c>
    </row>
    <row r="21" spans="1:9">
      <c r="A21" s="247"/>
    </row>
    <row r="22" spans="1:9">
      <c r="A22" s="247" t="s">
        <v>6628</v>
      </c>
    </row>
    <row r="23" spans="1:9" s="22" customFormat="1" ht="12.75"/>
    <row r="24" spans="1:9">
      <c r="A24" s="84" t="s">
        <v>1823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4"/>
      <c r="B27" s="84" t="s">
        <v>292</v>
      </c>
      <c r="D27" s="12"/>
      <c r="E27"/>
      <c r="F27"/>
      <c r="G27"/>
      <c r="H27"/>
      <c r="I27"/>
    </row>
    <row r="28" spans="1:9">
      <c r="B28" s="2" t="s">
        <v>293</v>
      </c>
      <c r="D28" s="12"/>
      <c r="E28"/>
      <c r="F28"/>
      <c r="G28"/>
      <c r="H28"/>
      <c r="I28"/>
    </row>
    <row r="29" spans="1:9" customFormat="1" ht="12.75">
      <c r="A29" s="79"/>
      <c r="B29" s="79" t="s">
        <v>1855</v>
      </c>
    </row>
    <row r="30" spans="1:9" s="22" customFormat="1" ht="12.75"/>
  </sheetData>
  <mergeCells count="2">
    <mergeCell ref="C1:D1"/>
    <mergeCell ref="C2:D2"/>
  </mergeCells>
  <pageMargins left="0.7" right="0.7" top="0.75" bottom="0.75" header="0.3" footer="0.3"/>
  <pageSetup scale="76" orientation="portrait" r:id="rId1"/>
  <colBreaks count="1" manualBreakCount="1">
    <brk id="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showGridLines="0" view="pageBreakPreview" topLeftCell="A7" zoomScale="70" zoomScaleSheetLayoutView="70" workbookViewId="0">
      <selection activeCell="D68" sqref="D68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9" width="9.140625" style="2"/>
    <col min="10" max="10" width="10.28515625" style="2" bestFit="1" customWidth="1"/>
    <col min="11" max="11" width="9.28515625" style="2" bestFit="1" customWidth="1"/>
    <col min="12" max="12" width="9.140625" style="2"/>
    <col min="13" max="13" width="22.5703125" style="2" customWidth="1"/>
    <col min="14" max="16384" width="9.140625" style="2"/>
  </cols>
  <sheetData>
    <row r="1" spans="1:15">
      <c r="A1" s="92" t="s">
        <v>79</v>
      </c>
      <c r="B1" s="155"/>
      <c r="C1" s="642" t="s">
        <v>53</v>
      </c>
      <c r="D1" s="642"/>
      <c r="E1" s="138"/>
    </row>
    <row r="2" spans="1:15">
      <c r="A2" s="94" t="s">
        <v>1856</v>
      </c>
      <c r="B2" s="155"/>
      <c r="C2" s="95"/>
      <c r="D2" s="638" t="s">
        <v>6611</v>
      </c>
      <c r="E2" s="639"/>
    </row>
    <row r="3" spans="1:15">
      <c r="A3" s="151"/>
      <c r="B3" s="155"/>
      <c r="C3" s="95"/>
      <c r="D3" s="95"/>
      <c r="E3" s="138"/>
    </row>
    <row r="4" spans="1:15">
      <c r="A4" s="121" t="s">
        <v>131</v>
      </c>
      <c r="B4" s="94"/>
      <c r="C4" s="94"/>
      <c r="D4" s="94"/>
      <c r="E4" s="143"/>
    </row>
    <row r="5" spans="1:15">
      <c r="A5" s="128" t="s">
        <v>6524</v>
      </c>
      <c r="B5" s="154"/>
      <c r="C5" s="154"/>
      <c r="D5" s="57"/>
      <c r="E5" s="143"/>
    </row>
    <row r="6" spans="1:15">
      <c r="A6" s="95"/>
      <c r="B6" s="94"/>
      <c r="C6" s="94"/>
      <c r="D6" s="94"/>
      <c r="E6" s="143"/>
    </row>
    <row r="7" spans="1:15">
      <c r="A7" s="150"/>
      <c r="B7" s="156"/>
      <c r="C7" s="157"/>
      <c r="D7" s="157"/>
      <c r="E7" s="138"/>
      <c r="H7" s="445"/>
    </row>
    <row r="8" spans="1:15" ht="45">
      <c r="A8" s="158" t="s">
        <v>1829</v>
      </c>
      <c r="B8" s="158" t="s">
        <v>45</v>
      </c>
      <c r="C8" s="158" t="s">
        <v>163</v>
      </c>
      <c r="D8" s="158" t="s">
        <v>114</v>
      </c>
      <c r="E8" s="138"/>
    </row>
    <row r="9" spans="1:15">
      <c r="A9" s="47"/>
      <c r="B9" s="48"/>
      <c r="C9" s="192"/>
      <c r="D9" s="192"/>
      <c r="E9" s="138"/>
    </row>
    <row r="10" spans="1:15">
      <c r="A10" s="49" t="s">
        <v>46</v>
      </c>
      <c r="B10" s="50"/>
      <c r="C10" s="395">
        <f>SUM(C11,C34)</f>
        <v>0</v>
      </c>
      <c r="D10" s="395">
        <f>SUM(D11,D34)</f>
        <v>151897.33000000002</v>
      </c>
      <c r="E10" s="138"/>
    </row>
    <row r="11" spans="1:15">
      <c r="A11" s="51" t="s">
        <v>47</v>
      </c>
      <c r="B11" s="52"/>
      <c r="C11" s="394">
        <f>SUM(C12:C32)</f>
        <v>0</v>
      </c>
      <c r="D11" s="394">
        <f>SUM(D12:D32)</f>
        <v>135996.33000000002</v>
      </c>
      <c r="E11" s="138"/>
      <c r="H11" s="445"/>
      <c r="I11" s="376"/>
      <c r="K11" s="376"/>
    </row>
    <row r="12" spans="1:15">
      <c r="A12" s="55">
        <v>1110</v>
      </c>
      <c r="B12" s="54" t="s">
        <v>1858</v>
      </c>
      <c r="C12" s="8"/>
      <c r="D12" s="308">
        <v>3144</v>
      </c>
      <c r="E12" s="138"/>
      <c r="H12" s="445"/>
      <c r="I12" s="376"/>
      <c r="J12" s="445"/>
      <c r="K12" s="376"/>
      <c r="L12" s="445"/>
      <c r="M12" s="376"/>
    </row>
    <row r="13" spans="1:15" ht="19.5">
      <c r="A13" s="55">
        <v>1120</v>
      </c>
      <c r="B13" s="54" t="s">
        <v>1859</v>
      </c>
      <c r="C13" s="8"/>
      <c r="D13" s="8"/>
      <c r="E13" s="138"/>
      <c r="H13" s="445"/>
      <c r="I13" s="376"/>
      <c r="K13" s="376"/>
      <c r="L13" s="376"/>
      <c r="M13" s="382"/>
      <c r="O13" s="376"/>
    </row>
    <row r="14" spans="1:15">
      <c r="A14" s="55">
        <v>1211</v>
      </c>
      <c r="B14" s="54" t="s">
        <v>1860</v>
      </c>
      <c r="C14" s="393"/>
      <c r="D14" s="393">
        <v>93328.33</v>
      </c>
      <c r="E14" s="138"/>
      <c r="M14" s="376"/>
    </row>
    <row r="15" spans="1:15">
      <c r="A15" s="55">
        <v>1212</v>
      </c>
      <c r="B15" s="54" t="s">
        <v>0</v>
      </c>
      <c r="C15" s="308"/>
      <c r="D15" s="308"/>
      <c r="E15" s="138"/>
      <c r="I15" s="376"/>
      <c r="J15" s="376"/>
    </row>
    <row r="16" spans="1:15">
      <c r="A16" s="55">
        <v>1213</v>
      </c>
      <c r="B16" s="54" t="s">
        <v>1</v>
      </c>
      <c r="C16" s="308"/>
      <c r="D16" s="8"/>
      <c r="E16" s="138"/>
    </row>
    <row r="17" spans="1:10">
      <c r="A17" s="55">
        <v>1214</v>
      </c>
      <c r="B17" s="54" t="s">
        <v>2</v>
      </c>
      <c r="C17" s="308"/>
      <c r="D17" s="8"/>
      <c r="E17" s="138"/>
    </row>
    <row r="18" spans="1:10">
      <c r="A18" s="55">
        <v>1215</v>
      </c>
      <c r="B18" s="54" t="s">
        <v>3</v>
      </c>
      <c r="C18" s="308"/>
      <c r="D18" s="308"/>
      <c r="E18" s="138"/>
    </row>
    <row r="19" spans="1:10">
      <c r="A19" s="55">
        <v>1300</v>
      </c>
      <c r="B19" s="54" t="s">
        <v>4</v>
      </c>
      <c r="C19" s="308"/>
      <c r="D19" s="8"/>
      <c r="E19" s="138"/>
    </row>
    <row r="20" spans="1:10">
      <c r="A20" s="55">
        <v>1410</v>
      </c>
      <c r="B20" s="54" t="s">
        <v>5</v>
      </c>
      <c r="C20" s="393"/>
      <c r="D20" s="344"/>
      <c r="E20" s="138"/>
      <c r="I20" s="376"/>
    </row>
    <row r="21" spans="1:10">
      <c r="A21" s="55">
        <v>1421</v>
      </c>
      <c r="B21" s="54" t="s">
        <v>6</v>
      </c>
      <c r="C21" s="308"/>
      <c r="D21" s="8"/>
      <c r="E21" s="138"/>
    </row>
    <row r="22" spans="1:10" ht="21">
      <c r="A22" s="55">
        <v>1422</v>
      </c>
      <c r="B22" s="54" t="s">
        <v>7</v>
      </c>
      <c r="C22" s="308"/>
      <c r="D22" s="8"/>
      <c r="E22" s="138"/>
      <c r="J22" s="377"/>
    </row>
    <row r="23" spans="1:10">
      <c r="A23" s="55">
        <v>1423</v>
      </c>
      <c r="B23" s="54" t="s">
        <v>8</v>
      </c>
      <c r="C23" s="393"/>
      <c r="D23" s="344">
        <v>4680</v>
      </c>
      <c r="E23" s="138"/>
      <c r="I23" s="445"/>
    </row>
    <row r="24" spans="1:10">
      <c r="A24" s="55">
        <v>1431</v>
      </c>
      <c r="B24" s="54" t="s">
        <v>9</v>
      </c>
      <c r="C24" s="308"/>
      <c r="D24" s="8"/>
      <c r="E24" s="138"/>
    </row>
    <row r="25" spans="1:10">
      <c r="A25" s="55">
        <v>1432</v>
      </c>
      <c r="B25" s="54" t="s">
        <v>10</v>
      </c>
      <c r="C25" s="308"/>
      <c r="D25" s="8"/>
      <c r="E25" s="138"/>
    </row>
    <row r="26" spans="1:10">
      <c r="A26" s="55">
        <v>1433</v>
      </c>
      <c r="B26" s="54" t="s">
        <v>11</v>
      </c>
      <c r="C26" s="393"/>
      <c r="D26" s="393">
        <v>11862</v>
      </c>
      <c r="E26" s="138"/>
    </row>
    <row r="27" spans="1:10">
      <c r="A27" s="55">
        <v>1441</v>
      </c>
      <c r="B27" s="54" t="s">
        <v>12</v>
      </c>
      <c r="C27" s="393"/>
      <c r="D27" s="393">
        <v>7643</v>
      </c>
      <c r="E27" s="138"/>
    </row>
    <row r="28" spans="1:10">
      <c r="A28" s="55">
        <v>1442</v>
      </c>
      <c r="B28" s="54" t="s">
        <v>13</v>
      </c>
      <c r="C28" s="393"/>
      <c r="D28" s="393"/>
      <c r="E28" s="138"/>
    </row>
    <row r="29" spans="1:10">
      <c r="A29" s="55">
        <v>1443</v>
      </c>
      <c r="B29" s="54" t="s">
        <v>14</v>
      </c>
      <c r="C29" s="393"/>
      <c r="D29" s="393"/>
      <c r="E29" s="138"/>
    </row>
    <row r="30" spans="1:10">
      <c r="A30" s="55">
        <v>1444</v>
      </c>
      <c r="B30" s="54" t="s">
        <v>15</v>
      </c>
      <c r="C30" s="393"/>
      <c r="D30" s="393"/>
      <c r="E30" s="138"/>
    </row>
    <row r="31" spans="1:10">
      <c r="A31" s="55">
        <v>1445</v>
      </c>
      <c r="B31" s="54" t="s">
        <v>16</v>
      </c>
      <c r="C31" s="393"/>
      <c r="D31" s="393"/>
      <c r="E31" s="138"/>
    </row>
    <row r="32" spans="1:10">
      <c r="A32" s="55">
        <v>1446</v>
      </c>
      <c r="B32" s="54" t="s">
        <v>17</v>
      </c>
      <c r="C32" s="393"/>
      <c r="D32" s="393">
        <v>15339</v>
      </c>
      <c r="E32" s="138"/>
    </row>
    <row r="33" spans="1:8">
      <c r="A33" s="29"/>
      <c r="C33" s="26"/>
      <c r="E33" s="138"/>
    </row>
    <row r="34" spans="1:8">
      <c r="A34" s="56" t="s">
        <v>48</v>
      </c>
      <c r="B34" s="54"/>
      <c r="C34" s="392">
        <f>SUM(C35:C42)</f>
        <v>0</v>
      </c>
      <c r="D34" s="392">
        <f>SUM(D35:D42)</f>
        <v>15901</v>
      </c>
      <c r="E34" s="138"/>
    </row>
    <row r="35" spans="1:8">
      <c r="A35" s="55">
        <v>2110</v>
      </c>
      <c r="B35" s="54" t="s">
        <v>1816</v>
      </c>
      <c r="C35" s="308"/>
      <c r="D35" s="308"/>
      <c r="E35" s="138"/>
    </row>
    <row r="36" spans="1:8">
      <c r="A36" s="55">
        <v>2120</v>
      </c>
      <c r="B36" s="54" t="s">
        <v>18</v>
      </c>
      <c r="C36" s="393"/>
      <c r="D36" s="393">
        <v>13549</v>
      </c>
      <c r="E36" s="138"/>
    </row>
    <row r="37" spans="1:8">
      <c r="A37" s="55">
        <v>2130</v>
      </c>
      <c r="B37" s="54" t="s">
        <v>1817</v>
      </c>
      <c r="C37" s="308"/>
      <c r="D37" s="308"/>
      <c r="E37" s="138"/>
    </row>
    <row r="38" spans="1:8">
      <c r="A38" s="55">
        <v>2140</v>
      </c>
      <c r="B38" s="54" t="s">
        <v>259</v>
      </c>
      <c r="C38" s="308"/>
      <c r="D38" s="308"/>
      <c r="E38" s="138"/>
    </row>
    <row r="39" spans="1:8">
      <c r="A39" s="55">
        <v>2150</v>
      </c>
      <c r="B39" s="54" t="s">
        <v>261</v>
      </c>
      <c r="C39" s="393"/>
      <c r="D39" s="393">
        <v>2352</v>
      </c>
      <c r="E39" s="138"/>
    </row>
    <row r="40" spans="1:8">
      <c r="A40" s="55">
        <v>2220</v>
      </c>
      <c r="B40" s="54" t="s">
        <v>1818</v>
      </c>
      <c r="C40" s="393"/>
      <c r="D40" s="393"/>
      <c r="E40" s="138"/>
    </row>
    <row r="41" spans="1:8">
      <c r="A41" s="55">
        <v>2300</v>
      </c>
      <c r="B41" s="54" t="s">
        <v>19</v>
      </c>
      <c r="C41" s="308"/>
      <c r="D41" s="308"/>
      <c r="E41" s="138"/>
    </row>
    <row r="42" spans="1:8">
      <c r="A42" s="55">
        <v>2400</v>
      </c>
      <c r="B42" s="54" t="s">
        <v>20</v>
      </c>
      <c r="C42" s="393">
        <v>0</v>
      </c>
      <c r="D42" s="393">
        <v>0</v>
      </c>
      <c r="E42" s="138"/>
    </row>
    <row r="43" spans="1:8">
      <c r="A43" s="30"/>
      <c r="E43" s="138"/>
    </row>
    <row r="44" spans="1:8">
      <c r="A44" s="53" t="s">
        <v>52</v>
      </c>
      <c r="B44" s="54"/>
      <c r="C44" s="394">
        <f>SUM(C45,C64)</f>
        <v>0</v>
      </c>
      <c r="D44" s="394">
        <f>SUM(D45,D64)</f>
        <v>151897</v>
      </c>
      <c r="E44" s="138"/>
      <c r="H44" s="445"/>
    </row>
    <row r="45" spans="1:8">
      <c r="A45" s="56" t="s">
        <v>49</v>
      </c>
      <c r="B45" s="54"/>
      <c r="C45" s="394">
        <f>SUM(C46:C61)</f>
        <v>0</v>
      </c>
      <c r="D45" s="394">
        <f>SUM(D46:D61)</f>
        <v>4326501</v>
      </c>
      <c r="E45" s="138"/>
      <c r="H45" s="445"/>
    </row>
    <row r="46" spans="1:8">
      <c r="A46" s="55">
        <v>3100</v>
      </c>
      <c r="B46" s="54" t="s">
        <v>21</v>
      </c>
      <c r="C46" s="8"/>
      <c r="D46" s="393"/>
      <c r="E46" s="138"/>
    </row>
    <row r="47" spans="1:8">
      <c r="A47" s="55">
        <v>3210</v>
      </c>
      <c r="B47" s="54" t="s">
        <v>22</v>
      </c>
      <c r="C47" s="393"/>
      <c r="D47" s="393">
        <v>3413185</v>
      </c>
      <c r="E47" s="138"/>
    </row>
    <row r="48" spans="1:8">
      <c r="A48" s="55">
        <v>3221</v>
      </c>
      <c r="B48" s="54" t="s">
        <v>23</v>
      </c>
      <c r="C48" s="393"/>
      <c r="D48" s="393"/>
      <c r="E48" s="138"/>
    </row>
    <row r="49" spans="1:5">
      <c r="A49" s="55">
        <v>3222</v>
      </c>
      <c r="B49" s="54" t="s">
        <v>24</v>
      </c>
      <c r="C49" s="393"/>
      <c r="D49" s="393"/>
      <c r="E49" s="138"/>
    </row>
    <row r="50" spans="1:5">
      <c r="A50" s="55">
        <v>3223</v>
      </c>
      <c r="B50" s="54" t="s">
        <v>25</v>
      </c>
      <c r="C50" s="393"/>
      <c r="D50" s="393"/>
      <c r="E50" s="138"/>
    </row>
    <row r="51" spans="1:5">
      <c r="A51" s="55">
        <v>3224</v>
      </c>
      <c r="B51" s="54" t="s">
        <v>26</v>
      </c>
      <c r="C51" s="393"/>
      <c r="D51" s="393"/>
      <c r="E51" s="138"/>
    </row>
    <row r="52" spans="1:5">
      <c r="A52" s="55">
        <v>3231</v>
      </c>
      <c r="B52" s="54" t="s">
        <v>27</v>
      </c>
      <c r="C52" s="393"/>
      <c r="D52" s="393"/>
      <c r="E52" s="138"/>
    </row>
    <row r="53" spans="1:5">
      <c r="A53" s="55">
        <v>3232</v>
      </c>
      <c r="B53" s="54" t="s">
        <v>28</v>
      </c>
      <c r="C53" s="393"/>
      <c r="D53" s="393"/>
      <c r="E53" s="138"/>
    </row>
    <row r="54" spans="1:5">
      <c r="A54" s="55">
        <v>3234</v>
      </c>
      <c r="B54" s="54" t="s">
        <v>29</v>
      </c>
      <c r="C54" s="393"/>
      <c r="D54" s="8"/>
      <c r="E54" s="138"/>
    </row>
    <row r="55" spans="1:5" ht="30">
      <c r="A55" s="55">
        <v>3236</v>
      </c>
      <c r="B55" s="54" t="s">
        <v>44</v>
      </c>
      <c r="C55" s="8"/>
      <c r="D55" s="8"/>
      <c r="E55" s="138"/>
    </row>
    <row r="56" spans="1:5" ht="45">
      <c r="A56" s="55">
        <v>3237</v>
      </c>
      <c r="B56" s="54" t="s">
        <v>30</v>
      </c>
      <c r="C56" s="8"/>
      <c r="D56" s="8"/>
      <c r="E56" s="138"/>
    </row>
    <row r="57" spans="1:5">
      <c r="A57" s="55">
        <v>3241</v>
      </c>
      <c r="B57" s="54" t="s">
        <v>31</v>
      </c>
      <c r="C57" s="8"/>
      <c r="D57" s="8"/>
      <c r="E57" s="138"/>
    </row>
    <row r="58" spans="1:5">
      <c r="A58" s="55">
        <v>3242</v>
      </c>
      <c r="B58" s="54" t="s">
        <v>32</v>
      </c>
      <c r="C58" s="8"/>
      <c r="D58" s="8"/>
      <c r="E58" s="138"/>
    </row>
    <row r="59" spans="1:5">
      <c r="A59" s="55">
        <v>3243</v>
      </c>
      <c r="B59" s="54" t="s">
        <v>33</v>
      </c>
      <c r="C59" s="8"/>
      <c r="D59" s="8"/>
      <c r="E59" s="138"/>
    </row>
    <row r="60" spans="1:5">
      <c r="A60" s="55">
        <v>3245</v>
      </c>
      <c r="B60" s="54" t="s">
        <v>34</v>
      </c>
      <c r="C60" s="8"/>
      <c r="D60" s="8"/>
      <c r="E60" s="138"/>
    </row>
    <row r="61" spans="1:5">
      <c r="A61" s="55">
        <v>3246</v>
      </c>
      <c r="B61" s="54" t="s">
        <v>35</v>
      </c>
      <c r="C61" s="8"/>
      <c r="D61" s="308">
        <v>913316</v>
      </c>
      <c r="E61" s="138"/>
    </row>
    <row r="62" spans="1:5">
      <c r="A62" s="30"/>
      <c r="E62" s="138"/>
    </row>
    <row r="63" spans="1:5">
      <c r="A63" s="31"/>
      <c r="E63" s="138"/>
    </row>
    <row r="64" spans="1:5">
      <c r="A64" s="56" t="s">
        <v>50</v>
      </c>
      <c r="B64" s="54"/>
      <c r="C64" s="394">
        <f>SUM(C65:C67)</f>
        <v>0</v>
      </c>
      <c r="D64" s="394">
        <f>SUM(D65:D67)</f>
        <v>-4174604</v>
      </c>
      <c r="E64" s="138"/>
    </row>
    <row r="65" spans="1:5">
      <c r="A65" s="55">
        <v>5100</v>
      </c>
      <c r="B65" s="54" t="s">
        <v>112</v>
      </c>
      <c r="C65" s="8"/>
      <c r="D65" s="8"/>
      <c r="E65" s="138"/>
    </row>
    <row r="66" spans="1:5">
      <c r="A66" s="55">
        <v>5220</v>
      </c>
      <c r="B66" s="54" t="s">
        <v>280</v>
      </c>
      <c r="C66" s="393"/>
      <c r="D66" s="8"/>
      <c r="E66" s="138"/>
    </row>
    <row r="67" spans="1:5">
      <c r="A67" s="55">
        <v>5230</v>
      </c>
      <c r="B67" s="54" t="s">
        <v>281</v>
      </c>
      <c r="C67" s="393"/>
      <c r="D67" s="393">
        <v>-4174604</v>
      </c>
      <c r="E67" s="138"/>
    </row>
    <row r="68" spans="1:5">
      <c r="A68" s="30"/>
      <c r="E68" s="138"/>
    </row>
    <row r="69" spans="1:5">
      <c r="A69" s="2"/>
      <c r="E69" s="138"/>
    </row>
    <row r="70" spans="1:5">
      <c r="A70" s="53" t="s">
        <v>51</v>
      </c>
      <c r="B70" s="54"/>
      <c r="C70" s="8"/>
      <c r="D70" s="8"/>
      <c r="E70" s="138"/>
    </row>
    <row r="71" spans="1:5" ht="30">
      <c r="A71" s="55">
        <v>1</v>
      </c>
      <c r="B71" s="54" t="s">
        <v>36</v>
      </c>
      <c r="C71" s="8"/>
      <c r="D71" s="8"/>
      <c r="E71" s="138"/>
    </row>
    <row r="72" spans="1:5">
      <c r="A72" s="55">
        <v>2</v>
      </c>
      <c r="B72" s="54" t="s">
        <v>37</v>
      </c>
      <c r="C72" s="8"/>
      <c r="D72" s="8"/>
      <c r="E72" s="138"/>
    </row>
    <row r="73" spans="1:5">
      <c r="A73" s="55">
        <v>3</v>
      </c>
      <c r="B73" s="54" t="s">
        <v>38</v>
      </c>
      <c r="C73" s="8"/>
      <c r="D73" s="8"/>
      <c r="E73" s="138"/>
    </row>
    <row r="74" spans="1:5">
      <c r="A74" s="55">
        <v>4</v>
      </c>
      <c r="B74" s="54" t="s">
        <v>223</v>
      </c>
      <c r="C74" s="8"/>
      <c r="D74" s="8"/>
      <c r="E74" s="138"/>
    </row>
    <row r="75" spans="1:5">
      <c r="A75" s="55">
        <v>5</v>
      </c>
      <c r="B75" s="54" t="s">
        <v>39</v>
      </c>
      <c r="C75" s="8"/>
      <c r="D75" s="8"/>
      <c r="E75" s="138"/>
    </row>
    <row r="76" spans="1:5">
      <c r="A76" s="55">
        <v>6</v>
      </c>
      <c r="B76" s="54" t="s">
        <v>40</v>
      </c>
      <c r="C76" s="8"/>
      <c r="D76" s="8"/>
      <c r="E76" s="138"/>
    </row>
    <row r="77" spans="1:5">
      <c r="A77" s="55">
        <v>7</v>
      </c>
      <c r="B77" s="54" t="s">
        <v>41</v>
      </c>
      <c r="C77" s="8"/>
      <c r="D77" s="8"/>
      <c r="E77" s="138"/>
    </row>
    <row r="78" spans="1:5">
      <c r="A78" s="55">
        <v>8</v>
      </c>
      <c r="B78" s="54" t="s">
        <v>42</v>
      </c>
      <c r="C78" s="8"/>
      <c r="D78" s="8"/>
      <c r="E78" s="138"/>
    </row>
    <row r="79" spans="1:5">
      <c r="A79" s="55">
        <v>9</v>
      </c>
      <c r="B79" s="54" t="s">
        <v>43</v>
      </c>
      <c r="C79" s="8">
        <v>0</v>
      </c>
      <c r="D79" s="8">
        <v>0</v>
      </c>
      <c r="E79" s="138"/>
    </row>
    <row r="83" spans="1:9">
      <c r="A83" s="2"/>
      <c r="B83" s="2"/>
    </row>
    <row r="84" spans="1:9">
      <c r="A84" s="84" t="s">
        <v>1823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4" t="s">
        <v>292</v>
      </c>
      <c r="D87" s="12"/>
      <c r="E87"/>
      <c r="F87"/>
      <c r="G87"/>
      <c r="H87"/>
      <c r="I87"/>
    </row>
    <row r="88" spans="1:9">
      <c r="A88"/>
      <c r="B88" s="2" t="s">
        <v>293</v>
      </c>
      <c r="D88" s="12"/>
      <c r="E88"/>
      <c r="F88"/>
      <c r="G88"/>
      <c r="H88"/>
      <c r="I88"/>
    </row>
    <row r="89" spans="1:9" customFormat="1" ht="12.75">
      <c r="B89" s="79" t="s">
        <v>1855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honeticPr fontId="46" type="noConversion"/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3"/>
  <sheetViews>
    <sheetView showGridLines="0" view="pageBreakPreview" zoomScale="70" zoomScaleSheetLayoutView="7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2" t="s">
        <v>299</v>
      </c>
      <c r="B1" s="94"/>
      <c r="C1" s="94"/>
      <c r="D1" s="94"/>
      <c r="E1" s="94"/>
      <c r="F1" s="94"/>
      <c r="G1" s="94"/>
      <c r="H1" s="94"/>
      <c r="I1" s="640" t="s">
        <v>1825</v>
      </c>
      <c r="J1" s="640"/>
      <c r="K1" s="138"/>
    </row>
    <row r="2" spans="1:11">
      <c r="A2" s="94" t="s">
        <v>1856</v>
      </c>
      <c r="B2" s="94"/>
      <c r="C2" s="94"/>
      <c r="D2" s="94"/>
      <c r="E2" s="94"/>
      <c r="F2" s="94"/>
      <c r="G2" s="94"/>
      <c r="H2" s="94"/>
      <c r="I2" s="638" t="s">
        <v>6611</v>
      </c>
      <c r="J2" s="639"/>
      <c r="K2" s="138"/>
    </row>
    <row r="3" spans="1:11">
      <c r="A3" s="94"/>
      <c r="B3" s="94"/>
      <c r="C3" s="94"/>
      <c r="D3" s="94"/>
      <c r="E3" s="94"/>
      <c r="F3" s="94"/>
      <c r="G3" s="94"/>
      <c r="H3" s="94"/>
      <c r="I3" s="93"/>
      <c r="J3" s="93"/>
      <c r="K3" s="138"/>
    </row>
    <row r="4" spans="1:11">
      <c r="A4" s="121" t="s">
        <v>131</v>
      </c>
      <c r="B4" s="94"/>
      <c r="C4" s="94"/>
      <c r="D4" s="94"/>
      <c r="E4" s="94"/>
      <c r="F4" s="159"/>
      <c r="G4" s="94"/>
      <c r="H4" s="94"/>
      <c r="I4" s="94"/>
      <c r="J4" s="94"/>
      <c r="K4" s="138"/>
    </row>
    <row r="5" spans="1:11">
      <c r="A5" s="128" t="s">
        <v>6524</v>
      </c>
      <c r="B5" s="265"/>
      <c r="C5" s="265"/>
      <c r="D5" s="265"/>
      <c r="E5" s="265"/>
      <c r="F5" s="266"/>
      <c r="G5" s="265"/>
      <c r="H5" s="265"/>
      <c r="I5" s="265"/>
      <c r="J5" s="265"/>
      <c r="K5" s="138"/>
    </row>
    <row r="6" spans="1:11">
      <c r="A6" s="95"/>
      <c r="B6" s="95"/>
      <c r="C6" s="94"/>
      <c r="D6" s="94"/>
      <c r="E6" s="94"/>
      <c r="F6" s="159"/>
      <c r="G6" s="94"/>
      <c r="H6" s="94"/>
      <c r="I6" s="94"/>
      <c r="J6" s="94"/>
      <c r="K6" s="138"/>
    </row>
    <row r="7" spans="1:11">
      <c r="A7" s="160"/>
      <c r="B7" s="157"/>
      <c r="C7" s="157"/>
      <c r="D7" s="157"/>
      <c r="E7" s="157"/>
      <c r="F7" s="157"/>
      <c r="G7" s="157"/>
      <c r="H7" s="157"/>
      <c r="I7" s="157"/>
      <c r="J7" s="157"/>
      <c r="K7" s="138"/>
    </row>
    <row r="8" spans="1:11" s="26" customFormat="1" ht="45">
      <c r="A8" s="162" t="s">
        <v>1788</v>
      </c>
      <c r="B8" s="162" t="s">
        <v>1827</v>
      </c>
      <c r="C8" s="163" t="s">
        <v>1829</v>
      </c>
      <c r="D8" s="163" t="s">
        <v>132</v>
      </c>
      <c r="E8" s="163" t="s">
        <v>1828</v>
      </c>
      <c r="F8" s="161" t="s">
        <v>113</v>
      </c>
      <c r="G8" s="161" t="s">
        <v>154</v>
      </c>
      <c r="H8" s="161" t="s">
        <v>155</v>
      </c>
      <c r="I8" s="161" t="s">
        <v>114</v>
      </c>
      <c r="J8" s="164" t="s">
        <v>1830</v>
      </c>
      <c r="K8" s="138"/>
    </row>
    <row r="9" spans="1:11" s="26" customFormat="1">
      <c r="A9" s="196">
        <v>1</v>
      </c>
      <c r="B9" s="196">
        <v>2</v>
      </c>
      <c r="C9" s="197">
        <v>3</v>
      </c>
      <c r="D9" s="197">
        <v>4</v>
      </c>
      <c r="E9" s="197">
        <v>5</v>
      </c>
      <c r="F9" s="197">
        <v>6</v>
      </c>
      <c r="G9" s="197">
        <v>7</v>
      </c>
      <c r="H9" s="197">
        <v>8</v>
      </c>
      <c r="I9" s="197">
        <v>9</v>
      </c>
      <c r="J9" s="197">
        <v>10</v>
      </c>
      <c r="K9" s="138"/>
    </row>
    <row r="10" spans="1:11" s="26" customFormat="1" ht="30">
      <c r="A10" s="427">
        <v>1</v>
      </c>
      <c r="B10" s="428" t="s">
        <v>311</v>
      </c>
      <c r="C10" s="429" t="s">
        <v>331</v>
      </c>
      <c r="D10" s="430" t="s">
        <v>332</v>
      </c>
      <c r="E10" s="431" t="s">
        <v>333</v>
      </c>
      <c r="F10" s="432">
        <v>0</v>
      </c>
      <c r="G10" s="432">
        <v>2756821.25</v>
      </c>
      <c r="H10" s="432">
        <v>2663492.92</v>
      </c>
      <c r="I10" s="432">
        <f>F10+G10-H10</f>
        <v>93328.330000000075</v>
      </c>
      <c r="J10" s="197"/>
      <c r="K10" s="138"/>
    </row>
    <row r="11" spans="1:11" s="26" customFormat="1" ht="30">
      <c r="A11" s="196"/>
      <c r="B11" s="433" t="s">
        <v>311</v>
      </c>
      <c r="C11" s="464" t="s">
        <v>4963</v>
      </c>
      <c r="D11" s="484" t="s">
        <v>1714</v>
      </c>
      <c r="E11" s="487" t="s">
        <v>333</v>
      </c>
      <c r="F11" s="486">
        <v>0</v>
      </c>
      <c r="G11" s="486">
        <v>0</v>
      </c>
      <c r="H11" s="486">
        <v>0</v>
      </c>
      <c r="I11" s="486">
        <v>0</v>
      </c>
      <c r="J11" s="197"/>
      <c r="K11" s="138"/>
    </row>
    <row r="12" spans="1:11" s="26" customFormat="1" ht="30">
      <c r="A12" s="196"/>
      <c r="B12" s="433" t="s">
        <v>311</v>
      </c>
      <c r="C12" s="464" t="s">
        <v>4963</v>
      </c>
      <c r="D12" s="484" t="s">
        <v>1715</v>
      </c>
      <c r="E12" s="485" t="s">
        <v>333</v>
      </c>
      <c r="F12" s="486">
        <v>0</v>
      </c>
      <c r="G12" s="486">
        <v>0</v>
      </c>
      <c r="H12" s="486">
        <v>0</v>
      </c>
      <c r="I12" s="486">
        <v>0</v>
      </c>
      <c r="J12" s="197"/>
      <c r="K12" s="138"/>
    </row>
    <row r="13" spans="1:11" s="26" customFormat="1">
      <c r="A13" s="196"/>
      <c r="B13" s="196"/>
      <c r="C13" s="197"/>
      <c r="D13" s="197"/>
      <c r="E13" s="197"/>
      <c r="F13" s="197"/>
      <c r="G13" s="197"/>
      <c r="H13" s="197"/>
      <c r="I13" s="197"/>
      <c r="J13" s="197"/>
      <c r="K13" s="138"/>
    </row>
    <row r="14" spans="1:11" s="26" customFormat="1">
      <c r="A14" s="196"/>
      <c r="B14" s="196"/>
      <c r="C14" s="197"/>
      <c r="D14" s="197"/>
      <c r="E14" s="197"/>
      <c r="F14" s="197"/>
      <c r="G14" s="197"/>
      <c r="H14" s="197"/>
      <c r="I14" s="197"/>
      <c r="J14" s="197"/>
      <c r="K14" s="138"/>
    </row>
    <row r="15" spans="1:11" s="26" customFormat="1">
      <c r="A15" s="196"/>
      <c r="B15" s="196"/>
      <c r="C15" s="197"/>
      <c r="D15" s="197"/>
      <c r="E15" s="197"/>
      <c r="F15" s="197"/>
      <c r="G15" s="197"/>
      <c r="H15" s="197"/>
      <c r="I15" s="197"/>
      <c r="J15" s="197"/>
      <c r="K15" s="138"/>
    </row>
    <row r="16" spans="1:11" s="26" customFormat="1">
      <c r="A16" s="196"/>
      <c r="B16" s="196"/>
      <c r="C16" s="197"/>
      <c r="D16" s="197"/>
      <c r="E16" s="197"/>
      <c r="F16" s="197"/>
      <c r="G16" s="197"/>
      <c r="H16" s="197"/>
      <c r="I16" s="197"/>
      <c r="J16" s="197"/>
      <c r="K16" s="138"/>
    </row>
    <row r="17" spans="1:11" s="26" customFormat="1">
      <c r="A17" s="196"/>
      <c r="B17" s="196"/>
      <c r="C17" s="197"/>
      <c r="D17" s="197"/>
      <c r="E17" s="197"/>
      <c r="F17" s="197"/>
      <c r="G17" s="197"/>
      <c r="H17" s="197"/>
      <c r="I17" s="197"/>
      <c r="J17" s="197"/>
      <c r="K17" s="138"/>
    </row>
    <row r="18" spans="1:11" s="26" customFormat="1" ht="15.75">
      <c r="A18" s="193"/>
      <c r="B18" s="303"/>
      <c r="C18" s="194"/>
      <c r="D18" s="195"/>
      <c r="E18" s="304"/>
      <c r="F18" s="426"/>
      <c r="G18" s="426"/>
      <c r="H18" s="426"/>
      <c r="I18" s="426"/>
      <c r="J18" s="426"/>
      <c r="K18" s="138"/>
    </row>
    <row r="19" spans="1:11">
      <c r="A19" s="137"/>
      <c r="B19" s="137"/>
      <c r="C19" s="137"/>
      <c r="D19" s="137"/>
      <c r="E19" s="137"/>
      <c r="F19" s="137"/>
      <c r="G19" s="137"/>
      <c r="H19" s="137"/>
      <c r="I19" s="137"/>
      <c r="J19" s="137"/>
    </row>
    <row r="20" spans="1:11">
      <c r="A20" s="137"/>
      <c r="B20" s="137"/>
      <c r="C20" s="137"/>
      <c r="D20" s="137"/>
      <c r="E20" s="137"/>
      <c r="F20" s="137"/>
      <c r="G20" s="137"/>
      <c r="H20" s="137"/>
      <c r="I20" s="137"/>
      <c r="J20" s="137"/>
    </row>
    <row r="21" spans="1:11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1">
      <c r="A22" s="137"/>
      <c r="B22" s="137"/>
      <c r="C22" s="137"/>
      <c r="D22" s="137"/>
      <c r="E22" s="137"/>
      <c r="F22" s="137"/>
      <c r="G22" s="137"/>
      <c r="H22" s="137"/>
      <c r="I22" s="137"/>
      <c r="J22" s="137"/>
    </row>
    <row r="23" spans="1:11">
      <c r="A23" s="137"/>
      <c r="B23" s="261" t="s">
        <v>1823</v>
      </c>
      <c r="C23" s="137"/>
      <c r="D23" s="137"/>
      <c r="E23" s="137"/>
      <c r="F23" s="262"/>
      <c r="G23" s="137"/>
      <c r="H23" s="137"/>
      <c r="I23" s="137"/>
      <c r="J23" s="137"/>
    </row>
    <row r="24" spans="1:11">
      <c r="A24" s="137"/>
      <c r="B24" s="137"/>
      <c r="C24" s="137"/>
      <c r="D24" s="137"/>
      <c r="E24" s="137"/>
      <c r="F24" s="134"/>
      <c r="G24" s="134"/>
      <c r="H24" s="134"/>
      <c r="I24" s="134"/>
      <c r="J24" s="134"/>
    </row>
    <row r="25" spans="1:11">
      <c r="A25" s="137"/>
      <c r="B25" s="137"/>
      <c r="C25" s="299"/>
      <c r="D25" s="137"/>
      <c r="E25" s="137"/>
      <c r="F25" s="299"/>
      <c r="G25" s="300"/>
      <c r="H25" s="300"/>
      <c r="I25" s="134"/>
      <c r="J25" s="134"/>
    </row>
    <row r="26" spans="1:11">
      <c r="A26" s="134"/>
      <c r="B26" s="137"/>
      <c r="C26" s="263" t="s">
        <v>125</v>
      </c>
      <c r="D26" s="263"/>
      <c r="E26" s="137"/>
      <c r="F26" s="137" t="s">
        <v>130</v>
      </c>
      <c r="G26" s="134"/>
      <c r="H26" s="134"/>
      <c r="I26" s="134"/>
      <c r="J26" s="134"/>
    </row>
    <row r="27" spans="1:11">
      <c r="A27" s="134"/>
      <c r="B27" s="137"/>
      <c r="C27" s="264" t="s">
        <v>1855</v>
      </c>
      <c r="D27" s="137"/>
      <c r="E27" s="137"/>
      <c r="F27" s="137" t="s">
        <v>126</v>
      </c>
      <c r="G27" s="134"/>
      <c r="H27" s="134"/>
      <c r="I27" s="134"/>
      <c r="J27" s="134"/>
    </row>
    <row r="28" spans="1:11" customFormat="1">
      <c r="A28" s="134"/>
      <c r="B28" s="137"/>
      <c r="C28" s="137"/>
      <c r="D28" s="264"/>
      <c r="E28" s="134"/>
      <c r="F28" s="134"/>
      <c r="G28" s="134"/>
      <c r="H28" s="134"/>
      <c r="I28" s="134"/>
      <c r="J28" s="134"/>
    </row>
    <row r="29" spans="1:11" customFormat="1" ht="12.75">
      <c r="A29" s="134"/>
      <c r="B29" s="134"/>
      <c r="C29" s="134"/>
      <c r="D29" s="134"/>
      <c r="E29" s="134"/>
      <c r="F29" s="134"/>
      <c r="G29" s="134"/>
      <c r="H29" s="134"/>
      <c r="I29" s="134"/>
      <c r="J29" s="134"/>
    </row>
    <row r="30" spans="1:11" customFormat="1" ht="12.75"/>
    <row r="31" spans="1:11" customFormat="1" ht="12.75"/>
    <row r="32" spans="1:11" customFormat="1" ht="12.75"/>
    <row r="33" customFormat="1" ht="12.75"/>
  </sheetData>
  <mergeCells count="2">
    <mergeCell ref="I1:J1"/>
    <mergeCell ref="I2:J2"/>
  </mergeCells>
  <phoneticPr fontId="46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8 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8 E10:E12"/>
    <dataValidation allowBlank="1" showInputMessage="1" showErrorMessage="1" prompt="თვე/დღე/წელი" sqref="J18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C13" sqref="C13"/>
    </sheetView>
  </sheetViews>
  <sheetFormatPr defaultRowHeight="15"/>
  <cols>
    <col min="1" max="1" width="12" style="114" customWidth="1"/>
    <col min="2" max="2" width="13.28515625" style="114" customWidth="1"/>
    <col min="3" max="3" width="21.42578125" style="114" customWidth="1"/>
    <col min="4" max="4" width="17.85546875" style="114" customWidth="1"/>
    <col min="5" max="5" width="12.7109375" style="114" customWidth="1"/>
    <col min="6" max="6" width="36.85546875" style="114" customWidth="1"/>
    <col min="7" max="7" width="22.28515625" style="114" customWidth="1"/>
    <col min="8" max="8" width="0.5703125" style="114" customWidth="1"/>
    <col min="9" max="16384" width="9.140625" style="114"/>
  </cols>
  <sheetData>
    <row r="1" spans="1:8">
      <c r="A1" s="92" t="s">
        <v>226</v>
      </c>
      <c r="B1" s="94"/>
      <c r="C1" s="94"/>
      <c r="D1" s="94"/>
      <c r="E1" s="94"/>
      <c r="F1" s="94"/>
      <c r="G1" s="198" t="s">
        <v>1825</v>
      </c>
      <c r="H1" s="199"/>
    </row>
    <row r="2" spans="1:8">
      <c r="A2" s="94" t="s">
        <v>1856</v>
      </c>
      <c r="B2" s="94"/>
      <c r="C2" s="94"/>
      <c r="D2" s="94"/>
      <c r="E2" s="94"/>
      <c r="F2" s="94"/>
      <c r="G2" s="638" t="s">
        <v>6611</v>
      </c>
      <c r="H2" s="639"/>
    </row>
    <row r="3" spans="1:8">
      <c r="A3" s="94"/>
      <c r="B3" s="94"/>
      <c r="C3" s="94"/>
      <c r="D3" s="94"/>
      <c r="E3" s="94"/>
      <c r="F3" s="94"/>
      <c r="G3" s="135"/>
      <c r="H3" s="199"/>
    </row>
    <row r="4" spans="1:8">
      <c r="A4" s="95" t="str">
        <f>'[1]ფორმა N2'!A4</f>
        <v>ანგარიშვალდებული პირის დასახელება:</v>
      </c>
      <c r="B4" s="94"/>
      <c r="C4" s="94"/>
      <c r="D4" s="94"/>
      <c r="E4" s="94"/>
      <c r="F4" s="94"/>
      <c r="G4" s="94"/>
      <c r="H4" s="137"/>
    </row>
    <row r="5" spans="1:8">
      <c r="A5" s="128" t="s">
        <v>6524</v>
      </c>
      <c r="B5" s="251"/>
      <c r="C5" s="251"/>
      <c r="D5" s="251"/>
      <c r="E5" s="251"/>
      <c r="F5" s="251"/>
      <c r="G5" s="251"/>
      <c r="H5" s="137"/>
    </row>
    <row r="6" spans="1:8">
      <c r="A6" s="95"/>
      <c r="B6" s="94"/>
      <c r="C6" s="94"/>
      <c r="D6" s="94"/>
      <c r="E6" s="94"/>
      <c r="F6" s="94"/>
      <c r="G6" s="94"/>
      <c r="H6" s="137"/>
    </row>
    <row r="7" spans="1:8">
      <c r="A7" s="94"/>
      <c r="B7" s="94"/>
      <c r="C7" s="94"/>
      <c r="D7" s="94"/>
      <c r="E7" s="94"/>
      <c r="F7" s="94"/>
      <c r="G7" s="94"/>
      <c r="H7" s="138"/>
    </row>
    <row r="8" spans="1:8" ht="45.75" customHeight="1">
      <c r="A8" s="200" t="s">
        <v>173</v>
      </c>
      <c r="B8" s="200" t="s">
        <v>1857</v>
      </c>
      <c r="C8" s="201" t="s">
        <v>224</v>
      </c>
      <c r="D8" s="201" t="s">
        <v>225</v>
      </c>
      <c r="E8" s="201" t="s">
        <v>132</v>
      </c>
      <c r="F8" s="200" t="s">
        <v>180</v>
      </c>
      <c r="G8" s="201" t="s">
        <v>174</v>
      </c>
      <c r="H8" s="138"/>
    </row>
    <row r="9" spans="1:8">
      <c r="A9" s="202" t="s">
        <v>175</v>
      </c>
      <c r="B9" s="203"/>
      <c r="C9" s="204"/>
      <c r="D9" s="205"/>
      <c r="E9" s="205"/>
      <c r="F9" s="205"/>
      <c r="G9" s="206"/>
      <c r="H9" s="138"/>
    </row>
    <row r="10" spans="1:8" ht="15.75">
      <c r="A10" s="203">
        <v>1</v>
      </c>
      <c r="B10" s="189" t="s">
        <v>6424</v>
      </c>
      <c r="C10" s="521">
        <v>153672</v>
      </c>
      <c r="D10" s="522"/>
      <c r="E10" s="522"/>
      <c r="F10" s="522" t="s">
        <v>6425</v>
      </c>
      <c r="G10" s="209">
        <f>C10</f>
        <v>153672</v>
      </c>
      <c r="H10" s="138"/>
    </row>
    <row r="11" spans="1:8" ht="15.75">
      <c r="A11" s="203">
        <v>2</v>
      </c>
      <c r="B11" s="189" t="s">
        <v>6426</v>
      </c>
      <c r="C11" s="521">
        <v>4656</v>
      </c>
      <c r="D11" s="522"/>
      <c r="E11" s="522"/>
      <c r="F11" s="522" t="s">
        <v>6425</v>
      </c>
      <c r="G11" s="209">
        <f>G10+C11</f>
        <v>158328</v>
      </c>
      <c r="H11" s="138"/>
    </row>
    <row r="12" spans="1:8" ht="30.75">
      <c r="A12" s="203">
        <v>3</v>
      </c>
      <c r="B12" s="189" t="s">
        <v>6427</v>
      </c>
      <c r="C12" s="521">
        <v>3192</v>
      </c>
      <c r="D12" s="522"/>
      <c r="E12" s="522"/>
      <c r="F12" s="522" t="s">
        <v>6428</v>
      </c>
      <c r="G12" s="209">
        <f>C10+C11+C12</f>
        <v>161520</v>
      </c>
      <c r="H12" s="138"/>
    </row>
    <row r="13" spans="1:8" ht="30.75">
      <c r="A13" s="203">
        <v>4</v>
      </c>
      <c r="B13" s="189" t="s">
        <v>6427</v>
      </c>
      <c r="C13" s="521"/>
      <c r="D13" s="522">
        <v>158280</v>
      </c>
      <c r="E13" s="522"/>
      <c r="F13" s="522" t="s">
        <v>6606</v>
      </c>
      <c r="G13" s="523">
        <f>G12-D13</f>
        <v>3240</v>
      </c>
      <c r="H13" s="138"/>
    </row>
    <row r="14" spans="1:8" ht="15.75">
      <c r="A14" s="203">
        <v>5</v>
      </c>
      <c r="B14" s="189" t="s">
        <v>6426</v>
      </c>
      <c r="C14" s="602"/>
      <c r="D14" s="603">
        <v>96</v>
      </c>
      <c r="E14" s="603"/>
      <c r="F14" s="579" t="s">
        <v>6612</v>
      </c>
      <c r="G14" s="613">
        <f>G13-D14</f>
        <v>3144</v>
      </c>
      <c r="H14" s="138"/>
    </row>
    <row r="15" spans="1:8">
      <c r="A15" s="601">
        <v>6</v>
      </c>
      <c r="B15" s="608"/>
      <c r="C15" s="608"/>
      <c r="D15" s="608"/>
      <c r="E15" s="608"/>
      <c r="F15" s="608"/>
      <c r="G15" s="604"/>
      <c r="H15" s="138"/>
    </row>
    <row r="16" spans="1:8" ht="15.75">
      <c r="A16" s="601">
        <v>7</v>
      </c>
      <c r="B16" s="609"/>
      <c r="C16" s="610"/>
      <c r="D16" s="611"/>
      <c r="E16" s="611"/>
      <c r="F16" s="611"/>
      <c r="G16" s="612" t="str">
        <f>IF(ISBLANK(B16),"",G14+C16-D16)</f>
        <v/>
      </c>
      <c r="H16" s="138"/>
    </row>
    <row r="17" spans="1:8" ht="15.75">
      <c r="A17" s="203">
        <v>8</v>
      </c>
      <c r="B17" s="189"/>
      <c r="C17" s="605"/>
      <c r="D17" s="606"/>
      <c r="E17" s="606"/>
      <c r="F17" s="606"/>
      <c r="G17" s="607" t="str">
        <f t="shared" ref="G17:G38" si="0">IF(ISBLANK(B17),"",G16+C17-D17)</f>
        <v/>
      </c>
      <c r="H17" s="138"/>
    </row>
    <row r="18" spans="1:8" ht="15.75">
      <c r="A18" s="203">
        <v>9</v>
      </c>
      <c r="B18" s="189"/>
      <c r="C18" s="207"/>
      <c r="D18" s="208"/>
      <c r="E18" s="208"/>
      <c r="F18" s="208"/>
      <c r="G18" s="209" t="str">
        <f t="shared" si="0"/>
        <v/>
      </c>
      <c r="H18" s="138"/>
    </row>
    <row r="19" spans="1:8" ht="15.75">
      <c r="A19" s="203">
        <v>10</v>
      </c>
      <c r="B19" s="189"/>
      <c r="C19" s="207"/>
      <c r="D19" s="208"/>
      <c r="E19" s="208"/>
      <c r="F19" s="208"/>
      <c r="G19" s="209" t="str">
        <f t="shared" si="0"/>
        <v/>
      </c>
      <c r="H19" s="138"/>
    </row>
    <row r="20" spans="1:8" ht="15.75">
      <c r="A20" s="203">
        <v>11</v>
      </c>
      <c r="B20" s="189"/>
      <c r="C20" s="207"/>
      <c r="D20" s="208"/>
      <c r="E20" s="208"/>
      <c r="F20" s="208"/>
      <c r="G20" s="209" t="str">
        <f t="shared" si="0"/>
        <v/>
      </c>
      <c r="H20" s="138"/>
    </row>
    <row r="21" spans="1:8" ht="15.75">
      <c r="A21" s="203">
        <v>12</v>
      </c>
      <c r="B21" s="189"/>
      <c r="C21" s="207"/>
      <c r="D21" s="208"/>
      <c r="E21" s="208"/>
      <c r="F21" s="208"/>
      <c r="G21" s="209" t="str">
        <f t="shared" si="0"/>
        <v/>
      </c>
      <c r="H21" s="138"/>
    </row>
    <row r="22" spans="1:8" ht="15.75">
      <c r="A22" s="203">
        <v>13</v>
      </c>
      <c r="B22" s="189"/>
      <c r="C22" s="207"/>
      <c r="D22" s="208"/>
      <c r="E22" s="208"/>
      <c r="F22" s="208"/>
      <c r="G22" s="209" t="str">
        <f t="shared" si="0"/>
        <v/>
      </c>
      <c r="H22" s="138"/>
    </row>
    <row r="23" spans="1:8" ht="15.75">
      <c r="A23" s="203">
        <v>14</v>
      </c>
      <c r="B23" s="189"/>
      <c r="C23" s="207"/>
      <c r="D23" s="208"/>
      <c r="E23" s="208"/>
      <c r="F23" s="208"/>
      <c r="G23" s="209" t="str">
        <f t="shared" si="0"/>
        <v/>
      </c>
      <c r="H23" s="138"/>
    </row>
    <row r="24" spans="1:8" ht="15.75">
      <c r="A24" s="203">
        <v>15</v>
      </c>
      <c r="B24" s="189"/>
      <c r="C24" s="207"/>
      <c r="D24" s="208"/>
      <c r="E24" s="208"/>
      <c r="F24" s="208"/>
      <c r="G24" s="209" t="str">
        <f t="shared" si="0"/>
        <v/>
      </c>
      <c r="H24" s="138"/>
    </row>
    <row r="25" spans="1:8" ht="15.75">
      <c r="A25" s="203">
        <v>16</v>
      </c>
      <c r="B25" s="189"/>
      <c r="C25" s="207"/>
      <c r="D25" s="208"/>
      <c r="E25" s="208"/>
      <c r="F25" s="208"/>
      <c r="G25" s="209" t="str">
        <f t="shared" si="0"/>
        <v/>
      </c>
      <c r="H25" s="138"/>
    </row>
    <row r="26" spans="1:8" ht="15.75">
      <c r="A26" s="203">
        <v>17</v>
      </c>
      <c r="B26" s="189"/>
      <c r="C26" s="207"/>
      <c r="D26" s="208"/>
      <c r="E26" s="208"/>
      <c r="F26" s="208"/>
      <c r="G26" s="209" t="str">
        <f t="shared" si="0"/>
        <v/>
      </c>
      <c r="H26" s="138"/>
    </row>
    <row r="27" spans="1:8" ht="15.75">
      <c r="A27" s="203">
        <v>18</v>
      </c>
      <c r="B27" s="189"/>
      <c r="C27" s="207"/>
      <c r="D27" s="208"/>
      <c r="E27" s="208"/>
      <c r="F27" s="208"/>
      <c r="G27" s="209" t="str">
        <f t="shared" si="0"/>
        <v/>
      </c>
      <c r="H27" s="138"/>
    </row>
    <row r="28" spans="1:8" ht="15.75">
      <c r="A28" s="203">
        <v>19</v>
      </c>
      <c r="B28" s="189"/>
      <c r="C28" s="207"/>
      <c r="D28" s="208"/>
      <c r="E28" s="208"/>
      <c r="F28" s="208"/>
      <c r="G28" s="209" t="str">
        <f t="shared" si="0"/>
        <v/>
      </c>
      <c r="H28" s="138"/>
    </row>
    <row r="29" spans="1:8" ht="15.75">
      <c r="A29" s="203">
        <v>20</v>
      </c>
      <c r="B29" s="189"/>
      <c r="C29" s="207"/>
      <c r="D29" s="208"/>
      <c r="E29" s="208"/>
      <c r="F29" s="208"/>
      <c r="G29" s="209" t="str">
        <f t="shared" si="0"/>
        <v/>
      </c>
      <c r="H29" s="138"/>
    </row>
    <row r="30" spans="1:8" ht="15.75">
      <c r="A30" s="203">
        <v>21</v>
      </c>
      <c r="B30" s="189"/>
      <c r="C30" s="210"/>
      <c r="D30" s="211"/>
      <c r="E30" s="211"/>
      <c r="F30" s="211"/>
      <c r="G30" s="209" t="str">
        <f t="shared" si="0"/>
        <v/>
      </c>
      <c r="H30" s="138"/>
    </row>
    <row r="31" spans="1:8" ht="15.75">
      <c r="A31" s="203">
        <v>22</v>
      </c>
      <c r="B31" s="189"/>
      <c r="C31" s="210"/>
      <c r="D31" s="211"/>
      <c r="E31" s="211"/>
      <c r="F31" s="211"/>
      <c r="G31" s="209" t="str">
        <f t="shared" si="0"/>
        <v/>
      </c>
      <c r="H31" s="138"/>
    </row>
    <row r="32" spans="1:8" ht="15.75">
      <c r="A32" s="203">
        <v>23</v>
      </c>
      <c r="B32" s="189"/>
      <c r="C32" s="210"/>
      <c r="D32" s="211"/>
      <c r="E32" s="211"/>
      <c r="F32" s="211"/>
      <c r="G32" s="209" t="str">
        <f t="shared" si="0"/>
        <v/>
      </c>
      <c r="H32" s="138"/>
    </row>
    <row r="33" spans="1:10" ht="15.75">
      <c r="A33" s="203">
        <v>24</v>
      </c>
      <c r="B33" s="189"/>
      <c r="C33" s="210"/>
      <c r="D33" s="211"/>
      <c r="E33" s="211"/>
      <c r="F33" s="211"/>
      <c r="G33" s="209" t="str">
        <f t="shared" si="0"/>
        <v/>
      </c>
      <c r="H33" s="138"/>
    </row>
    <row r="34" spans="1:10" ht="15.75">
      <c r="A34" s="203">
        <v>25</v>
      </c>
      <c r="B34" s="189"/>
      <c r="C34" s="210"/>
      <c r="D34" s="211"/>
      <c r="E34" s="211"/>
      <c r="F34" s="211"/>
      <c r="G34" s="209" t="str">
        <f t="shared" si="0"/>
        <v/>
      </c>
      <c r="H34" s="138"/>
    </row>
    <row r="35" spans="1:10" ht="15.75">
      <c r="A35" s="203">
        <v>26</v>
      </c>
      <c r="B35" s="189"/>
      <c r="C35" s="210"/>
      <c r="D35" s="211"/>
      <c r="E35" s="211"/>
      <c r="F35" s="211"/>
      <c r="G35" s="209" t="str">
        <f t="shared" si="0"/>
        <v/>
      </c>
      <c r="H35" s="138"/>
    </row>
    <row r="36" spans="1:10" ht="15.75">
      <c r="A36" s="203">
        <v>27</v>
      </c>
      <c r="B36" s="189"/>
      <c r="C36" s="210"/>
      <c r="D36" s="211"/>
      <c r="E36" s="211"/>
      <c r="F36" s="211"/>
      <c r="G36" s="209" t="str">
        <f t="shared" si="0"/>
        <v/>
      </c>
      <c r="H36" s="138"/>
    </row>
    <row r="37" spans="1:10" ht="15.75">
      <c r="A37" s="203">
        <v>28</v>
      </c>
      <c r="B37" s="189"/>
      <c r="C37" s="210"/>
      <c r="D37" s="211"/>
      <c r="E37" s="211"/>
      <c r="F37" s="211"/>
      <c r="G37" s="209" t="str">
        <f t="shared" si="0"/>
        <v/>
      </c>
      <c r="H37" s="138"/>
    </row>
    <row r="38" spans="1:10" ht="15.75">
      <c r="A38" s="203">
        <v>29</v>
      </c>
      <c r="B38" s="189"/>
      <c r="C38" s="210"/>
      <c r="D38" s="211"/>
      <c r="E38" s="211"/>
      <c r="F38" s="211"/>
      <c r="G38" s="209" t="str">
        <f t="shared" si="0"/>
        <v/>
      </c>
      <c r="H38" s="138"/>
    </row>
    <row r="39" spans="1:10" ht="15.75">
      <c r="A39" s="203" t="s">
        <v>138</v>
      </c>
      <c r="B39" s="189"/>
      <c r="C39" s="210"/>
      <c r="D39" s="211"/>
      <c r="E39" s="211"/>
      <c r="F39" s="211"/>
      <c r="G39" s="209" t="str">
        <f>IF(ISBLANK(B39),"",#REF!+C39-D39)</f>
        <v/>
      </c>
      <c r="H39" s="138"/>
    </row>
    <row r="40" spans="1:10">
      <c r="A40" s="212" t="s">
        <v>176</v>
      </c>
      <c r="B40" s="213"/>
      <c r="C40" s="214"/>
      <c r="D40" s="215"/>
      <c r="E40" s="215"/>
      <c r="F40" s="216"/>
      <c r="G40" s="217" t="str">
        <f>G39</f>
        <v/>
      </c>
      <c r="H40" s="138"/>
    </row>
    <row r="44" spans="1:10">
      <c r="B44" s="219" t="s">
        <v>1823</v>
      </c>
      <c r="F44" s="110"/>
    </row>
    <row r="45" spans="1:10">
      <c r="F45" s="218"/>
      <c r="G45" s="218"/>
      <c r="H45" s="218"/>
      <c r="I45" s="218"/>
      <c r="J45" s="218"/>
    </row>
    <row r="46" spans="1:10">
      <c r="C46" s="220"/>
      <c r="F46" s="220"/>
      <c r="G46" s="221"/>
      <c r="H46" s="218"/>
      <c r="I46" s="218"/>
      <c r="J46" s="218"/>
    </row>
    <row r="47" spans="1:10">
      <c r="A47" s="218"/>
      <c r="C47" s="222" t="s">
        <v>125</v>
      </c>
      <c r="F47" s="223" t="s">
        <v>130</v>
      </c>
      <c r="G47" s="221"/>
      <c r="H47" s="218"/>
      <c r="I47" s="218"/>
      <c r="J47" s="218"/>
    </row>
    <row r="48" spans="1:10">
      <c r="A48" s="218"/>
      <c r="C48" s="224" t="s">
        <v>1855</v>
      </c>
      <c r="F48" s="114" t="s">
        <v>126</v>
      </c>
      <c r="G48" s="218"/>
      <c r="H48" s="218"/>
      <c r="I48" s="218"/>
      <c r="J48" s="218"/>
    </row>
    <row r="49" spans="2:2" s="218" customFormat="1">
      <c r="B49" s="114"/>
    </row>
    <row r="50" spans="2:2" s="218" customFormat="1" ht="12.75"/>
    <row r="51" spans="2:2" s="218" customFormat="1" ht="12.75"/>
    <row r="52" spans="2:2" s="218" customFormat="1" ht="12.75"/>
    <row r="53" spans="2:2" s="218" customFormat="1" ht="12.75"/>
  </sheetData>
  <mergeCells count="1">
    <mergeCell ref="G2:H2"/>
  </mergeCells>
  <dataValidations count="1">
    <dataValidation allowBlank="1" showInputMessage="1" showErrorMessage="1" prompt="თვე/დღე/წელი" sqref="B16:B39 B10:B14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view="pageBreakPreview" zoomScale="70" zoomScaleSheetLayoutView="70" workbookViewId="0">
      <selection activeCell="E17" sqref="E17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0" t="s">
        <v>164</v>
      </c>
      <c r="B1" s="171"/>
      <c r="C1" s="171"/>
      <c r="D1" s="171"/>
      <c r="E1" s="171"/>
      <c r="F1" s="96"/>
      <c r="G1" s="96"/>
      <c r="H1" s="96"/>
      <c r="I1" s="641" t="s">
        <v>1825</v>
      </c>
      <c r="J1" s="641"/>
      <c r="K1" s="177"/>
    </row>
    <row r="2" spans="1:12" s="22" customFormat="1" ht="15">
      <c r="A2" s="138" t="s">
        <v>1856</v>
      </c>
      <c r="B2" s="171"/>
      <c r="C2" s="171"/>
      <c r="D2" s="171"/>
      <c r="E2" s="171"/>
      <c r="F2" s="172"/>
      <c r="G2" s="173"/>
      <c r="H2" s="173"/>
      <c r="I2" s="638" t="s">
        <v>6611</v>
      </c>
      <c r="J2" s="639"/>
      <c r="K2" s="177"/>
    </row>
    <row r="3" spans="1:12" s="22" customFormat="1" ht="15">
      <c r="A3" s="171"/>
      <c r="B3" s="171"/>
      <c r="C3" s="171"/>
      <c r="D3" s="171"/>
      <c r="E3" s="171"/>
      <c r="F3" s="172"/>
      <c r="G3" s="173"/>
      <c r="H3" s="173"/>
      <c r="I3" s="174"/>
      <c r="J3" s="93"/>
      <c r="K3" s="177"/>
    </row>
    <row r="4" spans="1:12" s="2" customFormat="1" ht="15">
      <c r="A4" s="121" t="s">
        <v>131</v>
      </c>
      <c r="B4" s="94"/>
      <c r="C4" s="94"/>
      <c r="D4" s="94"/>
      <c r="E4" s="94"/>
      <c r="F4" s="95"/>
      <c r="G4" s="95"/>
      <c r="H4" s="95"/>
      <c r="I4" s="159"/>
      <c r="J4" s="94"/>
      <c r="K4" s="138"/>
      <c r="L4" s="22"/>
    </row>
    <row r="5" spans="1:12" s="2" customFormat="1" ht="15">
      <c r="A5" s="128" t="s">
        <v>6524</v>
      </c>
      <c r="B5" s="154"/>
      <c r="C5" s="154"/>
      <c r="D5" s="154"/>
      <c r="E5" s="154"/>
      <c r="F5" s="57"/>
      <c r="G5" s="57"/>
      <c r="H5" s="57"/>
      <c r="I5" s="165"/>
      <c r="J5" s="57"/>
      <c r="K5" s="138"/>
    </row>
    <row r="6" spans="1:12" s="22" customFormat="1" ht="13.5">
      <c r="A6" s="175"/>
      <c r="B6" s="176"/>
      <c r="C6" s="176"/>
      <c r="D6" s="171"/>
      <c r="E6" s="171"/>
      <c r="F6" s="171"/>
      <c r="G6" s="171"/>
      <c r="H6" s="171"/>
      <c r="I6" s="171"/>
      <c r="J6" s="171"/>
      <c r="K6" s="177"/>
    </row>
    <row r="7" spans="1:12" ht="45">
      <c r="A7" s="166"/>
      <c r="B7" s="643" t="s">
        <v>75</v>
      </c>
      <c r="C7" s="643"/>
      <c r="D7" s="643" t="s">
        <v>152</v>
      </c>
      <c r="E7" s="643"/>
      <c r="F7" s="643" t="s">
        <v>153</v>
      </c>
      <c r="G7" s="643"/>
      <c r="H7" s="418" t="s">
        <v>139</v>
      </c>
      <c r="I7" s="643" t="s">
        <v>78</v>
      </c>
      <c r="J7" s="643"/>
      <c r="K7" s="178"/>
    </row>
    <row r="8" spans="1:12" ht="15">
      <c r="A8" s="167" t="s">
        <v>1831</v>
      </c>
      <c r="B8" s="168" t="s">
        <v>77</v>
      </c>
      <c r="C8" s="169" t="s">
        <v>76</v>
      </c>
      <c r="D8" s="168" t="s">
        <v>77</v>
      </c>
      <c r="E8" s="169" t="s">
        <v>76</v>
      </c>
      <c r="F8" s="168" t="s">
        <v>77</v>
      </c>
      <c r="G8" s="169" t="s">
        <v>76</v>
      </c>
      <c r="H8" s="169" t="s">
        <v>76</v>
      </c>
      <c r="I8" s="168" t="s">
        <v>77</v>
      </c>
      <c r="J8" s="169" t="s">
        <v>76</v>
      </c>
      <c r="K8" s="178"/>
    </row>
    <row r="9" spans="1:12" ht="15">
      <c r="A9" s="58" t="s">
        <v>1832</v>
      </c>
      <c r="B9" s="100">
        <f t="shared" ref="B9:G9" si="0">SUM(B10,B14,B17)</f>
        <v>0</v>
      </c>
      <c r="C9" s="100">
        <f t="shared" si="0"/>
        <v>0</v>
      </c>
      <c r="D9" s="100">
        <f t="shared" si="0"/>
        <v>311</v>
      </c>
      <c r="E9" s="100">
        <f t="shared" si="0"/>
        <v>15901.2</v>
      </c>
      <c r="F9" s="100">
        <f t="shared" si="0"/>
        <v>0</v>
      </c>
      <c r="G9" s="100">
        <f t="shared" si="0"/>
        <v>0</v>
      </c>
      <c r="H9" s="100">
        <f>SUM(H10:H14:H17)</f>
        <v>0</v>
      </c>
      <c r="I9" s="100">
        <f>I14+I17</f>
        <v>311</v>
      </c>
      <c r="J9" s="100">
        <f>J10+J14+J17</f>
        <v>15901.2</v>
      </c>
      <c r="K9" s="178"/>
    </row>
    <row r="10" spans="1:12" ht="15">
      <c r="A10" s="59" t="s">
        <v>1833</v>
      </c>
      <c r="B10" s="166">
        <f>SUM(B11:B13)</f>
        <v>0</v>
      </c>
      <c r="C10" s="166">
        <f>SUM(C11:C13)</f>
        <v>0</v>
      </c>
      <c r="D10" s="166">
        <f t="shared" ref="D10:J10" si="1">SUM(D11:D13)</f>
        <v>0</v>
      </c>
      <c r="E10" s="166">
        <f>SUM(E11:E13)</f>
        <v>0</v>
      </c>
      <c r="F10" s="166">
        <f t="shared" si="1"/>
        <v>0</v>
      </c>
      <c r="G10" s="166">
        <f>SUM(G11:G13)</f>
        <v>0</v>
      </c>
      <c r="H10" s="166">
        <f>SUM(H11:H13)</f>
        <v>0</v>
      </c>
      <c r="I10" s="166">
        <f>SUM(I11:I13)</f>
        <v>0</v>
      </c>
      <c r="J10" s="166">
        <f t="shared" si="1"/>
        <v>0</v>
      </c>
      <c r="K10" s="178"/>
    </row>
    <row r="11" spans="1:12" ht="15">
      <c r="A11" s="59" t="s">
        <v>1834</v>
      </c>
      <c r="B11" s="25"/>
      <c r="C11" s="25"/>
      <c r="D11" s="25"/>
      <c r="E11" s="25"/>
      <c r="F11" s="25"/>
      <c r="G11" s="25"/>
      <c r="H11" s="25"/>
      <c r="I11" s="25"/>
      <c r="J11" s="25"/>
      <c r="K11" s="178"/>
    </row>
    <row r="12" spans="1:12" ht="15">
      <c r="A12" s="59" t="s">
        <v>1835</v>
      </c>
      <c r="B12" s="25"/>
      <c r="C12" s="25"/>
      <c r="D12" s="340"/>
      <c r="E12" s="340"/>
      <c r="F12" s="340"/>
      <c r="G12" s="340"/>
      <c r="H12" s="340"/>
      <c r="I12" s="340"/>
      <c r="J12" s="25"/>
      <c r="K12" s="178"/>
    </row>
    <row r="13" spans="1:12" ht="15">
      <c r="A13" s="59" t="s">
        <v>1836</v>
      </c>
      <c r="B13" s="25"/>
      <c r="C13" s="25"/>
      <c r="D13" s="340"/>
      <c r="E13" s="340"/>
      <c r="F13" s="340"/>
      <c r="G13" s="340"/>
      <c r="H13" s="340"/>
      <c r="I13" s="340"/>
      <c r="J13" s="25"/>
      <c r="K13" s="178"/>
    </row>
    <row r="14" spans="1:12" ht="15">
      <c r="A14" s="59" t="s">
        <v>1837</v>
      </c>
      <c r="B14" s="166">
        <f>SUM(B15:B16)</f>
        <v>0</v>
      </c>
      <c r="C14" s="166">
        <f>SUM(C15:C16)</f>
        <v>0</v>
      </c>
      <c r="D14" s="419">
        <f t="shared" ref="D14:J14" si="2">SUM(D15:D16)</f>
        <v>310</v>
      </c>
      <c r="E14" s="419">
        <f>SUM(E15:E16)</f>
        <v>13549.1</v>
      </c>
      <c r="F14" s="419">
        <f t="shared" si="2"/>
        <v>0</v>
      </c>
      <c r="G14" s="419">
        <f>SUM(G15:G16)</f>
        <v>0</v>
      </c>
      <c r="H14" s="419">
        <f>SUM(H15:H16)</f>
        <v>0</v>
      </c>
      <c r="I14" s="419">
        <f>SUM(I15:I16)</f>
        <v>310</v>
      </c>
      <c r="J14" s="166">
        <f t="shared" si="2"/>
        <v>13549.1</v>
      </c>
      <c r="K14" s="178"/>
    </row>
    <row r="15" spans="1:12" ht="15">
      <c r="A15" s="59" t="s">
        <v>1838</v>
      </c>
      <c r="B15" s="25">
        <v>0</v>
      </c>
      <c r="C15" s="25">
        <v>0</v>
      </c>
      <c r="D15" s="340"/>
      <c r="E15" s="340"/>
      <c r="F15" s="340"/>
      <c r="G15" s="340"/>
      <c r="H15" s="340"/>
      <c r="I15" s="340">
        <f>B15+D15-F15</f>
        <v>0</v>
      </c>
      <c r="J15" s="25">
        <f>C15+E15-G15</f>
        <v>0</v>
      </c>
      <c r="K15" s="178"/>
    </row>
    <row r="16" spans="1:12" ht="15">
      <c r="A16" s="59" t="s">
        <v>1839</v>
      </c>
      <c r="B16" s="25">
        <v>0</v>
      </c>
      <c r="C16" s="25">
        <v>0</v>
      </c>
      <c r="D16" s="340">
        <v>310</v>
      </c>
      <c r="E16" s="340">
        <v>13549.1</v>
      </c>
      <c r="F16" s="340"/>
      <c r="G16" s="340"/>
      <c r="H16" s="340"/>
      <c r="I16" s="340">
        <f>B16+D16-F16</f>
        <v>310</v>
      </c>
      <c r="J16" s="25">
        <f>C16+E16-G16</f>
        <v>13549.1</v>
      </c>
      <c r="K16" s="178"/>
    </row>
    <row r="17" spans="1:11" ht="15">
      <c r="A17" s="59" t="s">
        <v>1840</v>
      </c>
      <c r="B17" s="166">
        <f>SUM(B18:B19,B22,B23)</f>
        <v>0</v>
      </c>
      <c r="C17" s="166">
        <f>SUM(C18:C19,C22,C23)</f>
        <v>0</v>
      </c>
      <c r="D17" s="419">
        <f t="shared" ref="D17:J17" si="3">SUM(D18:D19,D22,D23)</f>
        <v>1</v>
      </c>
      <c r="E17" s="419">
        <f>SUM(E18:E19,E22,E23)</f>
        <v>2352.1</v>
      </c>
      <c r="F17" s="419">
        <f t="shared" si="3"/>
        <v>0</v>
      </c>
      <c r="G17" s="419">
        <f>SUM(G18:G19,G22,G23)</f>
        <v>0</v>
      </c>
      <c r="H17" s="419">
        <f>SUM(H18:H19,H22,H23)</f>
        <v>0</v>
      </c>
      <c r="I17" s="419">
        <f>SUM(I18:I19,I22,I23)</f>
        <v>1</v>
      </c>
      <c r="J17" s="166">
        <f t="shared" si="3"/>
        <v>2352.1</v>
      </c>
      <c r="K17" s="178"/>
    </row>
    <row r="18" spans="1:11" ht="15">
      <c r="A18" s="59" t="s">
        <v>1841</v>
      </c>
      <c r="B18" s="25"/>
      <c r="C18" s="25"/>
      <c r="D18" s="340"/>
      <c r="E18" s="340"/>
      <c r="F18" s="340"/>
      <c r="G18" s="340"/>
      <c r="H18" s="340"/>
      <c r="I18" s="340"/>
      <c r="J18" s="25"/>
      <c r="K18" s="178"/>
    </row>
    <row r="19" spans="1:11" ht="15">
      <c r="A19" s="59" t="s">
        <v>1842</v>
      </c>
      <c r="B19" s="166">
        <f>SUM(B20:B21)</f>
        <v>0</v>
      </c>
      <c r="C19" s="166">
        <f>SUM(C20:C21)</f>
        <v>0</v>
      </c>
      <c r="D19" s="419">
        <f t="shared" ref="D19:J19" si="4">SUM(D20:D21)</f>
        <v>1</v>
      </c>
      <c r="E19" s="419">
        <f>SUM(E20:E21)</f>
        <v>2352.1</v>
      </c>
      <c r="F19" s="419">
        <f t="shared" si="4"/>
        <v>0</v>
      </c>
      <c r="G19" s="419">
        <f>SUM(G20:G21)</f>
        <v>0</v>
      </c>
      <c r="H19" s="419">
        <f>SUM(H20:H21)</f>
        <v>0</v>
      </c>
      <c r="I19" s="419">
        <f>SUM(I20:I21)</f>
        <v>1</v>
      </c>
      <c r="J19" s="166">
        <f t="shared" si="4"/>
        <v>2352.1</v>
      </c>
      <c r="K19" s="178"/>
    </row>
    <row r="20" spans="1:11" ht="15">
      <c r="A20" s="59" t="s">
        <v>1843</v>
      </c>
      <c r="B20" s="25"/>
      <c r="C20" s="25"/>
      <c r="D20" s="340"/>
      <c r="E20" s="340"/>
      <c r="F20" s="340"/>
      <c r="G20" s="340"/>
      <c r="H20" s="340"/>
      <c r="I20" s="340"/>
      <c r="J20" s="25"/>
      <c r="K20" s="178"/>
    </row>
    <row r="21" spans="1:11" ht="15">
      <c r="A21" s="59" t="s">
        <v>1844</v>
      </c>
      <c r="B21" s="25">
        <v>0</v>
      </c>
      <c r="C21" s="25">
        <v>0</v>
      </c>
      <c r="D21" s="340">
        <v>1</v>
      </c>
      <c r="E21" s="340">
        <v>2352.1</v>
      </c>
      <c r="F21" s="340">
        <v>0</v>
      </c>
      <c r="G21" s="340">
        <v>0</v>
      </c>
      <c r="H21" s="340">
        <v>0</v>
      </c>
      <c r="I21" s="340">
        <f>B21+D21-F21</f>
        <v>1</v>
      </c>
      <c r="J21" s="25">
        <f>C21+E21-G21</f>
        <v>2352.1</v>
      </c>
      <c r="K21" s="178"/>
    </row>
    <row r="22" spans="1:11" ht="15">
      <c r="A22" s="59" t="s">
        <v>1845</v>
      </c>
      <c r="B22" s="25"/>
      <c r="C22" s="25"/>
      <c r="D22" s="25"/>
      <c r="E22" s="25"/>
      <c r="F22" s="25"/>
      <c r="G22" s="25"/>
      <c r="H22" s="25"/>
      <c r="I22" s="25"/>
      <c r="J22" s="25"/>
      <c r="K22" s="178"/>
    </row>
    <row r="23" spans="1:11" ht="15">
      <c r="A23" s="59" t="s">
        <v>1846</v>
      </c>
      <c r="B23" s="25">
        <v>0</v>
      </c>
      <c r="C23" s="25">
        <v>0</v>
      </c>
      <c r="D23" s="25"/>
      <c r="E23" s="25"/>
      <c r="F23" s="25"/>
      <c r="G23" s="25"/>
      <c r="H23" s="25"/>
      <c r="I23" s="25">
        <f>B23+D23-F23</f>
        <v>0</v>
      </c>
      <c r="J23" s="25">
        <f>C23+E23-G23</f>
        <v>0</v>
      </c>
      <c r="K23" s="178"/>
    </row>
    <row r="24" spans="1:11" ht="15">
      <c r="A24" s="58" t="s">
        <v>1847</v>
      </c>
      <c r="B24" s="100">
        <f>SUM(B25:B31)</f>
        <v>0</v>
      </c>
      <c r="C24" s="100">
        <f t="shared" ref="C24:J24" si="5">SUM(C25:C31)</f>
        <v>0</v>
      </c>
      <c r="D24" s="100">
        <f t="shared" si="5"/>
        <v>0</v>
      </c>
      <c r="E24" s="100">
        <f t="shared" si="5"/>
        <v>0</v>
      </c>
      <c r="F24" s="100">
        <f t="shared" si="5"/>
        <v>0</v>
      </c>
      <c r="G24" s="100">
        <f t="shared" si="5"/>
        <v>0</v>
      </c>
      <c r="H24" s="100">
        <f t="shared" si="5"/>
        <v>0</v>
      </c>
      <c r="I24" s="100">
        <f t="shared" si="5"/>
        <v>0</v>
      </c>
      <c r="J24" s="100">
        <f t="shared" si="5"/>
        <v>0</v>
      </c>
      <c r="K24" s="178"/>
    </row>
    <row r="25" spans="1:11" ht="15">
      <c r="A25" s="59" t="s">
        <v>115</v>
      </c>
      <c r="B25" s="25">
        <v>0</v>
      </c>
      <c r="C25" s="25">
        <v>0</v>
      </c>
      <c r="D25" s="25"/>
      <c r="E25" s="25"/>
      <c r="F25" s="25">
        <v>0</v>
      </c>
      <c r="G25" s="25">
        <v>0</v>
      </c>
      <c r="H25" s="25"/>
      <c r="I25" s="25">
        <f>B25+D25-F25</f>
        <v>0</v>
      </c>
      <c r="J25" s="25">
        <f>C25+E25-G25</f>
        <v>0</v>
      </c>
      <c r="K25" s="178"/>
    </row>
    <row r="26" spans="1:11" ht="15">
      <c r="A26" s="59" t="s">
        <v>116</v>
      </c>
      <c r="B26" s="25"/>
      <c r="C26" s="25"/>
      <c r="D26" s="25"/>
      <c r="E26" s="25"/>
      <c r="F26" s="25"/>
      <c r="G26" s="25"/>
      <c r="H26" s="25"/>
      <c r="I26" s="25"/>
      <c r="J26" s="25"/>
      <c r="K26" s="178"/>
    </row>
    <row r="27" spans="1:11" ht="15">
      <c r="A27" s="59" t="s">
        <v>117</v>
      </c>
      <c r="B27" s="25"/>
      <c r="C27" s="25"/>
      <c r="D27" s="25"/>
      <c r="E27" s="25"/>
      <c r="F27" s="25"/>
      <c r="G27" s="25"/>
      <c r="H27" s="25"/>
      <c r="I27" s="25"/>
      <c r="J27" s="25"/>
      <c r="K27" s="178"/>
    </row>
    <row r="28" spans="1:11" ht="15">
      <c r="A28" s="59" t="s">
        <v>118</v>
      </c>
      <c r="B28" s="25"/>
      <c r="C28" s="25"/>
      <c r="D28" s="25"/>
      <c r="E28" s="25"/>
      <c r="F28" s="25"/>
      <c r="G28" s="25"/>
      <c r="H28" s="25"/>
      <c r="I28" s="25"/>
      <c r="J28" s="25"/>
      <c r="K28" s="178"/>
    </row>
    <row r="29" spans="1:11" ht="15">
      <c r="A29" s="59" t="s">
        <v>119</v>
      </c>
      <c r="B29" s="25"/>
      <c r="C29" s="25"/>
      <c r="D29" s="25"/>
      <c r="E29" s="25"/>
      <c r="F29" s="25"/>
      <c r="G29" s="25"/>
      <c r="H29" s="25"/>
      <c r="I29" s="25"/>
      <c r="J29" s="25"/>
      <c r="K29" s="178"/>
    </row>
    <row r="30" spans="1:11" ht="15">
      <c r="A30" s="59" t="s">
        <v>120</v>
      </c>
      <c r="B30" s="25"/>
      <c r="C30" s="25"/>
      <c r="D30" s="25"/>
      <c r="E30" s="25"/>
      <c r="F30" s="25"/>
      <c r="G30" s="25"/>
      <c r="H30" s="25"/>
      <c r="I30" s="25"/>
      <c r="J30" s="25"/>
      <c r="K30" s="178"/>
    </row>
    <row r="31" spans="1:11" ht="15">
      <c r="A31" s="59" t="s">
        <v>121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/>
      <c r="I31" s="25">
        <f>B31+D31-F31</f>
        <v>0</v>
      </c>
      <c r="J31" s="25">
        <f>C31+E31-G31</f>
        <v>0</v>
      </c>
      <c r="K31" s="178"/>
    </row>
    <row r="32" spans="1:11" ht="15">
      <c r="A32" s="58" t="s">
        <v>1848</v>
      </c>
      <c r="B32" s="100">
        <f>SUM(B33:B35)</f>
        <v>0</v>
      </c>
      <c r="C32" s="100">
        <f>SUM(C33:C35)</f>
        <v>0</v>
      </c>
      <c r="D32" s="100">
        <f t="shared" ref="D32:J32" si="6">SUM(D33:D35)</f>
        <v>0</v>
      </c>
      <c r="E32" s="100">
        <f>SUM(E33:E35)</f>
        <v>0</v>
      </c>
      <c r="F32" s="100">
        <f t="shared" si="6"/>
        <v>0</v>
      </c>
      <c r="G32" s="100">
        <f>SUM(G33:G35)</f>
        <v>0</v>
      </c>
      <c r="H32" s="100">
        <f>SUM(H33:H35)</f>
        <v>0</v>
      </c>
      <c r="I32" s="100">
        <f>SUM(I33:I35)</f>
        <v>0</v>
      </c>
      <c r="J32" s="100">
        <f t="shared" si="6"/>
        <v>0</v>
      </c>
      <c r="K32" s="178"/>
    </row>
    <row r="33" spans="1:11" ht="15">
      <c r="A33" s="59" t="s">
        <v>122</v>
      </c>
      <c r="B33" s="25"/>
      <c r="C33" s="25"/>
      <c r="D33" s="25"/>
      <c r="E33" s="25"/>
      <c r="F33" s="25"/>
      <c r="G33" s="25"/>
      <c r="H33" s="25"/>
      <c r="I33" s="25"/>
      <c r="J33" s="25"/>
      <c r="K33" s="178"/>
    </row>
    <row r="34" spans="1:11" ht="15">
      <c r="A34" s="59" t="s">
        <v>123</v>
      </c>
      <c r="B34" s="25"/>
      <c r="C34" s="25"/>
      <c r="D34" s="25"/>
      <c r="E34" s="25"/>
      <c r="F34" s="25"/>
      <c r="G34" s="25"/>
      <c r="H34" s="25"/>
      <c r="I34" s="25"/>
      <c r="J34" s="25"/>
      <c r="K34" s="178"/>
    </row>
    <row r="35" spans="1:11" ht="15">
      <c r="A35" s="59" t="s">
        <v>124</v>
      </c>
      <c r="B35" s="25"/>
      <c r="C35" s="25"/>
      <c r="D35" s="25"/>
      <c r="E35" s="25"/>
      <c r="F35" s="25"/>
      <c r="G35" s="25"/>
      <c r="H35" s="25"/>
      <c r="I35" s="25"/>
      <c r="J35" s="25"/>
      <c r="K35" s="178"/>
    </row>
    <row r="36" spans="1:11" ht="15">
      <c r="A36" s="58" t="s">
        <v>1849</v>
      </c>
      <c r="B36" s="100">
        <f t="shared" ref="B36:J36" si="7">SUM(B37:B39,B42)</f>
        <v>0</v>
      </c>
      <c r="C36" s="100">
        <f t="shared" si="7"/>
        <v>0</v>
      </c>
      <c r="D36" s="100">
        <f t="shared" si="7"/>
        <v>0</v>
      </c>
      <c r="E36" s="100">
        <f t="shared" si="7"/>
        <v>0</v>
      </c>
      <c r="F36" s="100">
        <f t="shared" si="7"/>
        <v>0</v>
      </c>
      <c r="G36" s="100">
        <f t="shared" si="7"/>
        <v>0</v>
      </c>
      <c r="H36" s="100">
        <f t="shared" si="7"/>
        <v>0</v>
      </c>
      <c r="I36" s="100">
        <f t="shared" si="7"/>
        <v>0</v>
      </c>
      <c r="J36" s="100">
        <f t="shared" si="7"/>
        <v>0</v>
      </c>
      <c r="K36" s="178"/>
    </row>
    <row r="37" spans="1:11" ht="15">
      <c r="A37" s="59" t="s">
        <v>1850</v>
      </c>
      <c r="B37" s="25"/>
      <c r="C37" s="25"/>
      <c r="D37" s="25"/>
      <c r="E37" s="25"/>
      <c r="F37" s="25"/>
      <c r="G37" s="25"/>
      <c r="H37" s="25"/>
      <c r="I37" s="25"/>
      <c r="J37" s="25"/>
      <c r="K37" s="178"/>
    </row>
    <row r="38" spans="1:11" ht="15">
      <c r="A38" s="59" t="s">
        <v>1851</v>
      </c>
      <c r="B38" s="25"/>
      <c r="C38" s="25"/>
      <c r="D38" s="25"/>
      <c r="E38" s="25"/>
      <c r="F38" s="25"/>
      <c r="G38" s="25"/>
      <c r="H38" s="25"/>
      <c r="I38" s="25"/>
      <c r="J38" s="25"/>
      <c r="K38" s="178"/>
    </row>
    <row r="39" spans="1:11" ht="15">
      <c r="A39" s="59" t="s">
        <v>1852</v>
      </c>
      <c r="B39" s="166">
        <f t="shared" ref="B39:J39" si="8">SUM(B40:B41)</f>
        <v>0</v>
      </c>
      <c r="C39" s="166">
        <f t="shared" si="8"/>
        <v>0</v>
      </c>
      <c r="D39" s="166">
        <f t="shared" si="8"/>
        <v>0</v>
      </c>
      <c r="E39" s="166">
        <f t="shared" si="8"/>
        <v>0</v>
      </c>
      <c r="F39" s="166">
        <f t="shared" si="8"/>
        <v>0</v>
      </c>
      <c r="G39" s="166">
        <f t="shared" si="8"/>
        <v>0</v>
      </c>
      <c r="H39" s="166">
        <f t="shared" si="8"/>
        <v>0</v>
      </c>
      <c r="I39" s="166">
        <f t="shared" si="8"/>
        <v>0</v>
      </c>
      <c r="J39" s="166">
        <f t="shared" si="8"/>
        <v>0</v>
      </c>
      <c r="K39" s="178"/>
    </row>
    <row r="40" spans="1:11" ht="30">
      <c r="A40" s="59" t="s">
        <v>282</v>
      </c>
      <c r="B40" s="25"/>
      <c r="C40" s="25"/>
      <c r="D40" s="25"/>
      <c r="E40" s="25"/>
      <c r="F40" s="25"/>
      <c r="G40" s="25"/>
      <c r="H40" s="25"/>
      <c r="I40" s="25"/>
      <c r="J40" s="25"/>
      <c r="K40" s="178"/>
    </row>
    <row r="41" spans="1:11" ht="15">
      <c r="A41" s="59" t="s">
        <v>1853</v>
      </c>
      <c r="B41" s="25"/>
      <c r="C41" s="25"/>
      <c r="D41" s="25"/>
      <c r="E41" s="25"/>
      <c r="F41" s="25"/>
      <c r="G41" s="25"/>
      <c r="H41" s="25"/>
      <c r="I41" s="25"/>
      <c r="J41" s="25"/>
      <c r="K41" s="178"/>
    </row>
    <row r="42" spans="1:11" ht="15">
      <c r="A42" s="59" t="s">
        <v>1854</v>
      </c>
      <c r="B42" s="25"/>
      <c r="C42" s="25"/>
      <c r="D42" s="25"/>
      <c r="E42" s="25"/>
      <c r="F42" s="25"/>
      <c r="G42" s="25"/>
      <c r="H42" s="25"/>
      <c r="I42" s="25"/>
      <c r="J42" s="25"/>
      <c r="K42" s="178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6" t="s">
        <v>1823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5"/>
      <c r="C48" s="85"/>
      <c r="F48" s="85"/>
      <c r="G48" s="88"/>
      <c r="H48" s="85"/>
      <c r="I48"/>
      <c r="J48"/>
    </row>
    <row r="49" spans="1:10" s="2" customFormat="1" ht="15">
      <c r="B49" s="84" t="s">
        <v>125</v>
      </c>
      <c r="F49" s="12" t="s">
        <v>130</v>
      </c>
      <c r="G49" s="87"/>
      <c r="I49"/>
      <c r="J49"/>
    </row>
    <row r="50" spans="1:10" s="2" customFormat="1" ht="15">
      <c r="B50" s="79" t="s">
        <v>1855</v>
      </c>
      <c r="F50" s="2" t="s">
        <v>126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I1:J1"/>
    <mergeCell ref="I2:J2"/>
    <mergeCell ref="B7:C7"/>
    <mergeCell ref="D7:E7"/>
    <mergeCell ref="F7:G7"/>
    <mergeCell ref="I7:J7"/>
  </mergeCells>
  <phoneticPr fontId="46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7" customWidth="1"/>
    <col min="11" max="11" width="12.7109375" style="77" customWidth="1"/>
    <col min="12" max="12" width="9.140625" style="78"/>
    <col min="13" max="16384" width="9.140625" style="24"/>
  </cols>
  <sheetData>
    <row r="1" spans="1:12" s="22" customFormat="1" ht="15">
      <c r="A1" s="170" t="s">
        <v>165</v>
      </c>
      <c r="B1" s="171"/>
      <c r="C1" s="171"/>
      <c r="D1" s="171"/>
      <c r="E1" s="171"/>
      <c r="F1" s="171"/>
      <c r="G1" s="177"/>
      <c r="H1" s="118" t="s">
        <v>53</v>
      </c>
      <c r="I1" s="177"/>
      <c r="J1" s="81"/>
      <c r="K1" s="81"/>
      <c r="L1" s="81"/>
    </row>
    <row r="2" spans="1:12" s="22" customFormat="1" ht="15">
      <c r="A2" s="138" t="s">
        <v>1856</v>
      </c>
      <c r="B2" s="171"/>
      <c r="C2" s="171"/>
      <c r="D2" s="171"/>
      <c r="E2" s="171"/>
      <c r="F2" s="171"/>
      <c r="G2" s="179"/>
      <c r="H2" s="638" t="s">
        <v>6611</v>
      </c>
      <c r="I2" s="639"/>
      <c r="J2" s="81"/>
      <c r="K2" s="81"/>
      <c r="L2" s="81"/>
    </row>
    <row r="3" spans="1:12" s="22" customFormat="1" ht="15">
      <c r="A3" s="171"/>
      <c r="B3" s="171"/>
      <c r="C3" s="171"/>
      <c r="D3" s="171"/>
      <c r="E3" s="171"/>
      <c r="F3" s="171"/>
      <c r="G3" s="179"/>
      <c r="H3" s="174"/>
      <c r="I3" s="179"/>
      <c r="J3" s="81"/>
      <c r="K3" s="81"/>
      <c r="L3" s="81"/>
    </row>
    <row r="4" spans="1:12" s="2" customFormat="1" ht="15">
      <c r="A4" s="121" t="s">
        <v>131</v>
      </c>
      <c r="B4" s="94"/>
      <c r="C4" s="94"/>
      <c r="D4" s="94"/>
      <c r="E4" s="171"/>
      <c r="F4" s="171"/>
      <c r="G4" s="171"/>
      <c r="H4" s="171"/>
      <c r="I4" s="177"/>
      <c r="J4" s="77"/>
      <c r="K4" s="77"/>
      <c r="L4" s="22"/>
    </row>
    <row r="5" spans="1:12" s="2" customFormat="1" ht="15">
      <c r="A5" s="128" t="s">
        <v>6524</v>
      </c>
      <c r="B5" s="154"/>
      <c r="C5" s="154"/>
      <c r="D5" s="154"/>
      <c r="E5" s="181"/>
      <c r="F5" s="182"/>
      <c r="G5" s="182"/>
      <c r="H5" s="182"/>
      <c r="I5" s="177"/>
      <c r="J5" s="77"/>
      <c r="K5" s="77"/>
      <c r="L5" s="12"/>
    </row>
    <row r="6" spans="1:12" s="22" customFormat="1" ht="13.5">
      <c r="A6" s="175"/>
      <c r="B6" s="176"/>
      <c r="C6" s="176"/>
      <c r="D6" s="176"/>
      <c r="E6" s="171"/>
      <c r="F6" s="171"/>
      <c r="G6" s="171"/>
      <c r="H6" s="171"/>
      <c r="I6" s="177"/>
      <c r="J6" s="77"/>
      <c r="K6" s="77"/>
      <c r="L6" s="77"/>
    </row>
    <row r="7" spans="1:12" ht="30">
      <c r="A7" s="167" t="s">
        <v>1788</v>
      </c>
      <c r="B7" s="167" t="s">
        <v>235</v>
      </c>
      <c r="C7" s="169" t="s">
        <v>236</v>
      </c>
      <c r="D7" s="169" t="s">
        <v>92</v>
      </c>
      <c r="E7" s="169" t="s">
        <v>97</v>
      </c>
      <c r="F7" s="169" t="s">
        <v>98</v>
      </c>
      <c r="G7" s="169" t="s">
        <v>99</v>
      </c>
      <c r="H7" s="169" t="s">
        <v>100</v>
      </c>
      <c r="I7" s="177"/>
    </row>
    <row r="8" spans="1:12" ht="15">
      <c r="A8" s="167">
        <v>1</v>
      </c>
      <c r="B8" s="167">
        <v>2</v>
      </c>
      <c r="C8" s="169">
        <v>3</v>
      </c>
      <c r="D8" s="167">
        <v>4</v>
      </c>
      <c r="E8" s="169">
        <v>5</v>
      </c>
      <c r="F8" s="167">
        <v>6</v>
      </c>
      <c r="G8" s="169">
        <v>7</v>
      </c>
      <c r="H8" s="169">
        <v>8</v>
      </c>
      <c r="I8" s="177"/>
    </row>
    <row r="9" spans="1:12" ht="15">
      <c r="A9" s="82">
        <v>1</v>
      </c>
      <c r="B9" s="25"/>
      <c r="C9" s="25"/>
      <c r="D9" s="25"/>
      <c r="E9" s="25"/>
      <c r="F9" s="25"/>
      <c r="G9" s="189"/>
      <c r="H9" s="25"/>
      <c r="I9" s="177"/>
    </row>
    <row r="10" spans="1:12" ht="15">
      <c r="A10" s="82">
        <v>2</v>
      </c>
      <c r="B10" s="25"/>
      <c r="C10" s="25"/>
      <c r="D10" s="25"/>
      <c r="E10" s="25"/>
      <c r="F10" s="25"/>
      <c r="G10" s="189"/>
      <c r="H10" s="25"/>
      <c r="I10" s="177"/>
    </row>
    <row r="11" spans="1:12" ht="15">
      <c r="A11" s="82">
        <v>3</v>
      </c>
      <c r="B11" s="25"/>
      <c r="C11" s="25"/>
      <c r="D11" s="25"/>
      <c r="E11" s="25"/>
      <c r="F11" s="25"/>
      <c r="G11" s="189"/>
      <c r="H11" s="25"/>
      <c r="I11" s="177"/>
    </row>
    <row r="12" spans="1:12" ht="15">
      <c r="A12" s="82">
        <v>4</v>
      </c>
      <c r="B12" s="25"/>
      <c r="C12" s="25"/>
      <c r="D12" s="25"/>
      <c r="E12" s="25"/>
      <c r="F12" s="25"/>
      <c r="G12" s="189"/>
      <c r="H12" s="25"/>
      <c r="I12" s="177"/>
    </row>
    <row r="13" spans="1:12" ht="15">
      <c r="A13" s="82">
        <v>5</v>
      </c>
      <c r="B13" s="25"/>
      <c r="C13" s="25"/>
      <c r="D13" s="25"/>
      <c r="E13" s="25"/>
      <c r="F13" s="25"/>
      <c r="G13" s="189"/>
      <c r="H13" s="25"/>
      <c r="I13" s="177"/>
    </row>
    <row r="14" spans="1:12" ht="15">
      <c r="A14" s="82">
        <v>6</v>
      </c>
      <c r="B14" s="25"/>
      <c r="C14" s="25"/>
      <c r="D14" s="25"/>
      <c r="E14" s="25"/>
      <c r="F14" s="25"/>
      <c r="G14" s="189"/>
      <c r="H14" s="25"/>
      <c r="I14" s="177"/>
    </row>
    <row r="15" spans="1:12" s="22" customFormat="1" ht="15">
      <c r="A15" s="82">
        <v>7</v>
      </c>
      <c r="B15" s="25"/>
      <c r="C15" s="25"/>
      <c r="D15" s="25"/>
      <c r="E15" s="25"/>
      <c r="F15" s="25"/>
      <c r="G15" s="189"/>
      <c r="H15" s="25"/>
      <c r="I15" s="177"/>
      <c r="J15" s="77"/>
      <c r="K15" s="77"/>
      <c r="L15" s="77"/>
    </row>
    <row r="16" spans="1:12" s="22" customFormat="1" ht="15">
      <c r="A16" s="82">
        <v>8</v>
      </c>
      <c r="B16" s="25"/>
      <c r="C16" s="25"/>
      <c r="D16" s="25"/>
      <c r="E16" s="25"/>
      <c r="F16" s="25"/>
      <c r="G16" s="189"/>
      <c r="H16" s="25"/>
      <c r="I16" s="177"/>
      <c r="J16" s="77"/>
      <c r="K16" s="77"/>
      <c r="L16" s="77"/>
    </row>
    <row r="17" spans="1:12" s="22" customFormat="1" ht="15">
      <c r="A17" s="82">
        <v>9</v>
      </c>
      <c r="B17" s="25"/>
      <c r="C17" s="25"/>
      <c r="D17" s="25"/>
      <c r="E17" s="25"/>
      <c r="F17" s="25"/>
      <c r="G17" s="189"/>
      <c r="H17" s="25"/>
      <c r="I17" s="177"/>
      <c r="J17" s="77"/>
      <c r="K17" s="77"/>
      <c r="L17" s="77"/>
    </row>
    <row r="18" spans="1:12" s="22" customFormat="1" ht="15">
      <c r="A18" s="82">
        <v>10</v>
      </c>
      <c r="B18" s="25"/>
      <c r="C18" s="25"/>
      <c r="D18" s="25"/>
      <c r="E18" s="25"/>
      <c r="F18" s="25"/>
      <c r="G18" s="189"/>
      <c r="H18" s="25"/>
      <c r="I18" s="177"/>
      <c r="J18" s="77"/>
      <c r="K18" s="77"/>
      <c r="L18" s="77"/>
    </row>
    <row r="19" spans="1:12" s="22" customFormat="1" ht="15">
      <c r="A19" s="82">
        <v>11</v>
      </c>
      <c r="B19" s="25"/>
      <c r="C19" s="25"/>
      <c r="D19" s="25"/>
      <c r="E19" s="25"/>
      <c r="F19" s="25"/>
      <c r="G19" s="189"/>
      <c r="H19" s="25"/>
      <c r="I19" s="177"/>
      <c r="J19" s="77"/>
      <c r="K19" s="77"/>
      <c r="L19" s="77"/>
    </row>
    <row r="20" spans="1:12" s="22" customFormat="1" ht="15">
      <c r="A20" s="82">
        <v>12</v>
      </c>
      <c r="B20" s="25"/>
      <c r="C20" s="25"/>
      <c r="D20" s="25"/>
      <c r="E20" s="25"/>
      <c r="F20" s="25"/>
      <c r="G20" s="189"/>
      <c r="H20" s="25"/>
      <c r="I20" s="177"/>
      <c r="J20" s="77"/>
      <c r="K20" s="77"/>
      <c r="L20" s="77"/>
    </row>
    <row r="21" spans="1:12" s="22" customFormat="1" ht="15">
      <c r="A21" s="82">
        <v>13</v>
      </c>
      <c r="B21" s="25"/>
      <c r="C21" s="25"/>
      <c r="D21" s="25"/>
      <c r="E21" s="25"/>
      <c r="F21" s="25"/>
      <c r="G21" s="189"/>
      <c r="H21" s="25"/>
      <c r="I21" s="177"/>
      <c r="J21" s="77"/>
      <c r="K21" s="77"/>
      <c r="L21" s="77"/>
    </row>
    <row r="22" spans="1:12" s="22" customFormat="1" ht="15">
      <c r="A22" s="82">
        <v>14</v>
      </c>
      <c r="B22" s="25"/>
      <c r="C22" s="25"/>
      <c r="D22" s="25"/>
      <c r="E22" s="25"/>
      <c r="F22" s="25"/>
      <c r="G22" s="189"/>
      <c r="H22" s="25"/>
      <c r="I22" s="177"/>
      <c r="J22" s="77"/>
      <c r="K22" s="77"/>
      <c r="L22" s="77"/>
    </row>
    <row r="23" spans="1:12" s="22" customFormat="1" ht="15">
      <c r="A23" s="82">
        <v>15</v>
      </c>
      <c r="B23" s="25"/>
      <c r="C23" s="25"/>
      <c r="D23" s="25"/>
      <c r="E23" s="25"/>
      <c r="F23" s="25"/>
      <c r="G23" s="189"/>
      <c r="H23" s="25"/>
      <c r="I23" s="177"/>
      <c r="J23" s="77"/>
      <c r="K23" s="77"/>
      <c r="L23" s="77"/>
    </row>
    <row r="24" spans="1:12" s="22" customFormat="1" ht="15">
      <c r="A24" s="82">
        <v>16</v>
      </c>
      <c r="B24" s="25"/>
      <c r="C24" s="25"/>
      <c r="D24" s="25"/>
      <c r="E24" s="25"/>
      <c r="F24" s="25"/>
      <c r="G24" s="189"/>
      <c r="H24" s="25"/>
      <c r="I24" s="177"/>
      <c r="J24" s="77"/>
      <c r="K24" s="77"/>
      <c r="L24" s="77"/>
    </row>
    <row r="25" spans="1:12" s="22" customFormat="1" ht="15">
      <c r="A25" s="82">
        <v>17</v>
      </c>
      <c r="B25" s="25"/>
      <c r="C25" s="25"/>
      <c r="D25" s="25"/>
      <c r="E25" s="25"/>
      <c r="F25" s="25"/>
      <c r="G25" s="189"/>
      <c r="H25" s="25"/>
      <c r="I25" s="177"/>
      <c r="J25" s="77"/>
      <c r="K25" s="77"/>
      <c r="L25" s="77"/>
    </row>
    <row r="26" spans="1:12" s="22" customFormat="1" ht="15">
      <c r="A26" s="82">
        <v>18</v>
      </c>
      <c r="B26" s="25"/>
      <c r="C26" s="25"/>
      <c r="D26" s="25"/>
      <c r="E26" s="25"/>
      <c r="F26" s="25"/>
      <c r="G26" s="189"/>
      <c r="H26" s="25"/>
      <c r="I26" s="177"/>
      <c r="J26" s="77"/>
      <c r="K26" s="77"/>
      <c r="L26" s="77"/>
    </row>
    <row r="27" spans="1:12" s="22" customFormat="1" ht="15">
      <c r="A27" s="82" t="s">
        <v>138</v>
      </c>
      <c r="B27" s="25"/>
      <c r="C27" s="25"/>
      <c r="D27" s="25"/>
      <c r="E27" s="25"/>
      <c r="F27" s="25"/>
      <c r="G27" s="189"/>
      <c r="H27" s="25"/>
      <c r="I27" s="177"/>
      <c r="J27" s="77"/>
      <c r="K27" s="77"/>
      <c r="L27" s="77"/>
    </row>
    <row r="28" spans="1:12" s="22" customFormat="1">
      <c r="J28" s="77"/>
      <c r="K28" s="77"/>
      <c r="L28" s="77"/>
    </row>
    <row r="29" spans="1:12" s="22" customFormat="1"/>
    <row r="30" spans="1:12" s="22" customFormat="1">
      <c r="A30" s="24"/>
    </row>
    <row r="31" spans="1:12" s="2" customFormat="1" ht="15">
      <c r="B31" s="86" t="s">
        <v>1823</v>
      </c>
      <c r="E31" s="5"/>
    </row>
    <row r="32" spans="1:12" s="2" customFormat="1" ht="15">
      <c r="C32" s="85"/>
      <c r="E32" s="85"/>
      <c r="F32" s="88"/>
      <c r="G32"/>
      <c r="H32"/>
      <c r="I32"/>
    </row>
    <row r="33" spans="1:9" s="2" customFormat="1" ht="15">
      <c r="A33"/>
      <c r="C33" s="84" t="s">
        <v>125</v>
      </c>
      <c r="E33" s="12" t="s">
        <v>130</v>
      </c>
      <c r="F33" s="87"/>
      <c r="G33"/>
      <c r="H33"/>
      <c r="I33"/>
    </row>
    <row r="34" spans="1:9" s="2" customFormat="1" ht="15">
      <c r="A34"/>
      <c r="C34" s="79" t="s">
        <v>1855</v>
      </c>
      <c r="E34" s="2" t="s">
        <v>126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phoneticPr fontId="46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8" customWidth="1"/>
    <col min="11" max="16384" width="9.140625" style="24"/>
  </cols>
  <sheetData>
    <row r="1" spans="1:12" s="22" customFormat="1" ht="15">
      <c r="A1" s="170" t="s">
        <v>166</v>
      </c>
      <c r="B1" s="171"/>
      <c r="C1" s="171"/>
      <c r="D1" s="171"/>
      <c r="E1" s="171"/>
      <c r="F1" s="171"/>
      <c r="G1" s="171"/>
      <c r="H1" s="177"/>
      <c r="I1" s="96" t="s">
        <v>53</v>
      </c>
      <c r="J1" s="184"/>
    </row>
    <row r="2" spans="1:12" s="22" customFormat="1" ht="15">
      <c r="A2" s="138" t="s">
        <v>1856</v>
      </c>
      <c r="B2" s="171"/>
      <c r="C2" s="171"/>
      <c r="D2" s="171"/>
      <c r="E2" s="171"/>
      <c r="F2" s="171"/>
      <c r="G2" s="171"/>
      <c r="H2" s="177"/>
      <c r="I2" s="638" t="s">
        <v>6611</v>
      </c>
      <c r="J2" s="639"/>
    </row>
    <row r="3" spans="1:12" s="22" customFormat="1" ht="15">
      <c r="A3" s="171"/>
      <c r="B3" s="171"/>
      <c r="C3" s="171"/>
      <c r="D3" s="171"/>
      <c r="E3" s="171"/>
      <c r="F3" s="171"/>
      <c r="G3" s="171"/>
      <c r="H3" s="174"/>
      <c r="I3" s="174"/>
      <c r="J3" s="184"/>
    </row>
    <row r="4" spans="1:12" s="2" customFormat="1" ht="15">
      <c r="A4" s="121" t="s">
        <v>131</v>
      </c>
      <c r="B4" s="94"/>
      <c r="C4" s="94"/>
      <c r="D4" s="95"/>
      <c r="E4" s="180"/>
      <c r="F4" s="171"/>
      <c r="G4" s="171"/>
      <c r="H4" s="171"/>
      <c r="I4" s="180"/>
      <c r="J4" s="137"/>
      <c r="L4" s="22"/>
    </row>
    <row r="5" spans="1:12" s="2" customFormat="1" ht="15">
      <c r="A5" s="128" t="s">
        <v>6524</v>
      </c>
      <c r="B5" s="154"/>
      <c r="C5" s="154"/>
      <c r="D5" s="154"/>
      <c r="E5" s="181"/>
      <c r="F5" s="182"/>
      <c r="G5" s="182"/>
      <c r="H5" s="182"/>
      <c r="I5" s="181"/>
      <c r="J5" s="137"/>
    </row>
    <row r="6" spans="1:12" s="22" customFormat="1" ht="13.5">
      <c r="A6" s="175"/>
      <c r="B6" s="176"/>
      <c r="C6" s="176"/>
      <c r="D6" s="176"/>
      <c r="E6" s="171"/>
      <c r="F6" s="171"/>
      <c r="G6" s="171"/>
      <c r="H6" s="171"/>
      <c r="I6" s="171"/>
      <c r="J6" s="179"/>
    </row>
    <row r="7" spans="1:12" ht="30">
      <c r="A7" s="183" t="s">
        <v>1788</v>
      </c>
      <c r="B7" s="167" t="s">
        <v>105</v>
      </c>
      <c r="C7" s="169" t="s">
        <v>101</v>
      </c>
      <c r="D7" s="169" t="s">
        <v>102</v>
      </c>
      <c r="E7" s="169" t="s">
        <v>103</v>
      </c>
      <c r="F7" s="169" t="s">
        <v>104</v>
      </c>
      <c r="G7" s="169" t="s">
        <v>98</v>
      </c>
      <c r="H7" s="169" t="s">
        <v>99</v>
      </c>
      <c r="I7" s="169" t="s">
        <v>100</v>
      </c>
      <c r="J7" s="185"/>
    </row>
    <row r="8" spans="1:12" ht="15">
      <c r="A8" s="167">
        <v>1</v>
      </c>
      <c r="B8" s="167">
        <v>2</v>
      </c>
      <c r="C8" s="169">
        <v>3</v>
      </c>
      <c r="D8" s="167">
        <v>4</v>
      </c>
      <c r="E8" s="169">
        <v>5</v>
      </c>
      <c r="F8" s="167">
        <v>6</v>
      </c>
      <c r="G8" s="169">
        <v>7</v>
      </c>
      <c r="H8" s="167">
        <v>8</v>
      </c>
      <c r="I8" s="169">
        <v>9</v>
      </c>
      <c r="J8" s="185"/>
    </row>
    <row r="9" spans="1:12" ht="15">
      <c r="A9" s="82">
        <v>1</v>
      </c>
      <c r="B9" s="331"/>
      <c r="C9" s="332"/>
      <c r="D9" s="332"/>
      <c r="E9" s="332"/>
      <c r="F9" s="332"/>
      <c r="G9" s="332"/>
      <c r="H9" s="333"/>
      <c r="I9" s="332"/>
      <c r="J9" s="185"/>
    </row>
    <row r="10" spans="1:12" ht="15">
      <c r="A10" s="82">
        <v>2</v>
      </c>
      <c r="B10" s="25"/>
      <c r="C10" s="25"/>
      <c r="D10" s="25"/>
      <c r="E10" s="25"/>
      <c r="F10" s="25"/>
      <c r="G10" s="25"/>
      <c r="H10" s="189"/>
      <c r="I10" s="25"/>
      <c r="J10" s="185"/>
    </row>
    <row r="11" spans="1:12" ht="15">
      <c r="A11" s="82">
        <v>3</v>
      </c>
      <c r="B11" s="25"/>
      <c r="C11" s="25"/>
      <c r="D11" s="25"/>
      <c r="E11" s="25"/>
      <c r="F11" s="25"/>
      <c r="G11" s="25"/>
      <c r="H11" s="189"/>
      <c r="I11" s="25"/>
      <c r="J11" s="185"/>
    </row>
    <row r="12" spans="1:12" ht="15">
      <c r="A12" s="82">
        <v>4</v>
      </c>
      <c r="B12" s="25"/>
      <c r="C12" s="25"/>
      <c r="D12" s="25"/>
      <c r="E12" s="25"/>
      <c r="F12" s="25"/>
      <c r="G12" s="25"/>
      <c r="H12" s="189"/>
      <c r="I12" s="25"/>
      <c r="J12" s="185"/>
    </row>
    <row r="13" spans="1:12" ht="15">
      <c r="A13" s="82">
        <v>5</v>
      </c>
      <c r="B13" s="25"/>
      <c r="C13" s="25"/>
      <c r="D13" s="25"/>
      <c r="E13" s="25"/>
      <c r="F13" s="25"/>
      <c r="G13" s="25"/>
      <c r="H13" s="189"/>
      <c r="I13" s="25"/>
      <c r="J13" s="185"/>
    </row>
    <row r="14" spans="1:12" ht="15">
      <c r="A14" s="82">
        <v>6</v>
      </c>
      <c r="B14" s="25"/>
      <c r="C14" s="25"/>
      <c r="D14" s="25"/>
      <c r="E14" s="25"/>
      <c r="F14" s="25"/>
      <c r="G14" s="25"/>
      <c r="H14" s="189"/>
      <c r="I14" s="25"/>
      <c r="J14" s="185"/>
    </row>
    <row r="15" spans="1:12" s="22" customFormat="1" ht="15">
      <c r="A15" s="82">
        <v>7</v>
      </c>
      <c r="B15" s="25"/>
      <c r="C15" s="25"/>
      <c r="D15" s="25"/>
      <c r="E15" s="25"/>
      <c r="F15" s="25"/>
      <c r="G15" s="25"/>
      <c r="H15" s="189"/>
      <c r="I15" s="25"/>
      <c r="J15" s="179"/>
    </row>
    <row r="16" spans="1:12" s="22" customFormat="1" ht="15">
      <c r="A16" s="82">
        <v>8</v>
      </c>
      <c r="B16" s="25"/>
      <c r="C16" s="25"/>
      <c r="D16" s="25"/>
      <c r="E16" s="25"/>
      <c r="F16" s="25"/>
      <c r="G16" s="25"/>
      <c r="H16" s="189"/>
      <c r="I16" s="25"/>
      <c r="J16" s="179"/>
    </row>
    <row r="17" spans="1:10" s="22" customFormat="1" ht="15">
      <c r="A17" s="82">
        <v>9</v>
      </c>
      <c r="B17" s="25"/>
      <c r="C17" s="25"/>
      <c r="D17" s="25"/>
      <c r="E17" s="25"/>
      <c r="F17" s="25"/>
      <c r="G17" s="25"/>
      <c r="H17" s="189"/>
      <c r="I17" s="25"/>
      <c r="J17" s="179"/>
    </row>
    <row r="18" spans="1:10" s="22" customFormat="1" ht="15">
      <c r="A18" s="82">
        <v>10</v>
      </c>
      <c r="B18" s="25"/>
      <c r="C18" s="25"/>
      <c r="D18" s="25"/>
      <c r="E18" s="25"/>
      <c r="F18" s="25"/>
      <c r="G18" s="25"/>
      <c r="H18" s="189"/>
      <c r="I18" s="25"/>
      <c r="J18" s="179"/>
    </row>
    <row r="19" spans="1:10" s="22" customFormat="1" ht="15">
      <c r="A19" s="82">
        <v>11</v>
      </c>
      <c r="B19" s="25"/>
      <c r="C19" s="25"/>
      <c r="D19" s="25"/>
      <c r="E19" s="25"/>
      <c r="F19" s="25"/>
      <c r="G19" s="25"/>
      <c r="H19" s="189"/>
      <c r="I19" s="25"/>
      <c r="J19" s="179"/>
    </row>
    <row r="20" spans="1:10" s="22" customFormat="1" ht="15">
      <c r="A20" s="82">
        <v>12</v>
      </c>
      <c r="B20" s="25"/>
      <c r="C20" s="25"/>
      <c r="D20" s="25"/>
      <c r="E20" s="25"/>
      <c r="F20" s="25"/>
      <c r="G20" s="25"/>
      <c r="H20" s="189"/>
      <c r="I20" s="25"/>
      <c r="J20" s="179"/>
    </row>
    <row r="21" spans="1:10" s="22" customFormat="1" ht="15">
      <c r="A21" s="82">
        <v>13</v>
      </c>
      <c r="B21" s="25"/>
      <c r="C21" s="25"/>
      <c r="D21" s="25"/>
      <c r="E21" s="25"/>
      <c r="F21" s="25"/>
      <c r="G21" s="25"/>
      <c r="H21" s="189"/>
      <c r="I21" s="25"/>
      <c r="J21" s="179"/>
    </row>
    <row r="22" spans="1:10" s="22" customFormat="1" ht="15">
      <c r="A22" s="82">
        <v>14</v>
      </c>
      <c r="B22" s="25"/>
      <c r="C22" s="25"/>
      <c r="D22" s="25"/>
      <c r="E22" s="25"/>
      <c r="F22" s="25"/>
      <c r="G22" s="25"/>
      <c r="H22" s="189"/>
      <c r="I22" s="25"/>
      <c r="J22" s="179"/>
    </row>
    <row r="23" spans="1:10" s="22" customFormat="1" ht="15">
      <c r="A23" s="82">
        <v>15</v>
      </c>
      <c r="B23" s="25"/>
      <c r="C23" s="25"/>
      <c r="D23" s="25"/>
      <c r="E23" s="25"/>
      <c r="F23" s="25"/>
      <c r="G23" s="25"/>
      <c r="H23" s="189"/>
      <c r="I23" s="25"/>
      <c r="J23" s="179"/>
    </row>
    <row r="24" spans="1:10" s="22" customFormat="1" ht="15">
      <c r="A24" s="82">
        <v>16</v>
      </c>
      <c r="B24" s="25"/>
      <c r="C24" s="25"/>
      <c r="D24" s="25"/>
      <c r="E24" s="25"/>
      <c r="F24" s="25"/>
      <c r="G24" s="25"/>
      <c r="H24" s="189"/>
      <c r="I24" s="25"/>
      <c r="J24" s="179"/>
    </row>
    <row r="25" spans="1:10" s="22" customFormat="1" ht="15">
      <c r="A25" s="82">
        <v>17</v>
      </c>
      <c r="B25" s="25"/>
      <c r="C25" s="25"/>
      <c r="D25" s="25"/>
      <c r="E25" s="25"/>
      <c r="F25" s="25"/>
      <c r="G25" s="25"/>
      <c r="H25" s="189"/>
      <c r="I25" s="25"/>
      <c r="J25" s="179"/>
    </row>
    <row r="26" spans="1:10" s="22" customFormat="1" ht="15">
      <c r="A26" s="82">
        <v>18</v>
      </c>
      <c r="B26" s="25"/>
      <c r="C26" s="25"/>
      <c r="D26" s="25"/>
      <c r="E26" s="25"/>
      <c r="F26" s="25"/>
      <c r="G26" s="25"/>
      <c r="H26" s="189"/>
      <c r="I26" s="25"/>
      <c r="J26" s="179"/>
    </row>
    <row r="27" spans="1:10" s="22" customFormat="1" ht="15">
      <c r="A27" s="82" t="s">
        <v>138</v>
      </c>
      <c r="B27" s="25"/>
      <c r="C27" s="25"/>
      <c r="D27" s="25"/>
      <c r="E27" s="25"/>
      <c r="F27" s="25"/>
      <c r="G27" s="25"/>
      <c r="H27" s="189"/>
      <c r="I27" s="25"/>
      <c r="J27" s="179"/>
    </row>
    <row r="28" spans="1:10" s="22" customFormat="1">
      <c r="J28" s="77"/>
    </row>
    <row r="29" spans="1:10" s="22" customFormat="1"/>
    <row r="30" spans="1:10" s="22" customFormat="1">
      <c r="A30" s="24"/>
    </row>
    <row r="31" spans="1:10" s="2" customFormat="1" ht="15">
      <c r="B31" s="86" t="s">
        <v>1823</v>
      </c>
      <c r="E31" s="5"/>
    </row>
    <row r="32" spans="1:10" s="2" customFormat="1" ht="15">
      <c r="C32" s="85"/>
      <c r="E32" s="85"/>
      <c r="F32" s="88"/>
      <c r="G32" s="88"/>
      <c r="H32"/>
      <c r="I32"/>
    </row>
    <row r="33" spans="1:10" s="2" customFormat="1" ht="15">
      <c r="A33"/>
      <c r="C33" s="84" t="s">
        <v>125</v>
      </c>
      <c r="E33" s="12" t="s">
        <v>130</v>
      </c>
      <c r="F33" s="87"/>
      <c r="G33"/>
      <c r="H33"/>
      <c r="I33"/>
    </row>
    <row r="34" spans="1:10" s="2" customFormat="1" ht="15">
      <c r="A34"/>
      <c r="C34" s="79" t="s">
        <v>1855</v>
      </c>
      <c r="E34" s="2" t="s">
        <v>126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7"/>
    </row>
    <row r="38" spans="1:10" s="22" customFormat="1">
      <c r="J38" s="77"/>
    </row>
    <row r="39" spans="1:10" s="22" customFormat="1">
      <c r="J39" s="77"/>
    </row>
    <row r="40" spans="1:10" s="22" customFormat="1">
      <c r="J40" s="77"/>
    </row>
    <row r="41" spans="1:10" s="22" customFormat="1">
      <c r="J41" s="77"/>
    </row>
    <row r="42" spans="1:10" s="22" customFormat="1">
      <c r="J42" s="77"/>
    </row>
    <row r="43" spans="1:10" s="22" customFormat="1">
      <c r="J43" s="77"/>
    </row>
    <row r="44" spans="1:10" s="22" customFormat="1">
      <c r="J44" s="77"/>
    </row>
    <row r="45" spans="1:10" s="22" customFormat="1">
      <c r="J45" s="77"/>
    </row>
    <row r="46" spans="1:10" s="22" customFormat="1">
      <c r="J46" s="77"/>
    </row>
    <row r="47" spans="1:10" s="22" customFormat="1">
      <c r="J47" s="77"/>
    </row>
    <row r="48" spans="1:10" s="22" customFormat="1">
      <c r="J48" s="77"/>
    </row>
    <row r="49" spans="10:10" s="22" customFormat="1">
      <c r="J49" s="77"/>
    </row>
    <row r="50" spans="10:10" s="22" customFormat="1">
      <c r="J50" s="77"/>
    </row>
    <row r="51" spans="10:10" s="22" customFormat="1">
      <c r="J51" s="77"/>
    </row>
    <row r="52" spans="10:10" s="22" customFormat="1">
      <c r="J52" s="77"/>
    </row>
    <row r="53" spans="10:10" s="22" customFormat="1">
      <c r="J53" s="77"/>
    </row>
    <row r="54" spans="10:10" s="22" customFormat="1">
      <c r="J54" s="77"/>
    </row>
  </sheetData>
  <mergeCells count="1">
    <mergeCell ref="I2:J2"/>
  </mergeCells>
  <phoneticPr fontId="46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44" customWidth="1"/>
    <col min="2" max="2" width="37.42578125" style="244" customWidth="1"/>
    <col min="3" max="3" width="21.5703125" style="244" customWidth="1"/>
    <col min="4" max="4" width="20" style="244" customWidth="1"/>
    <col min="5" max="5" width="18.7109375" style="244" customWidth="1"/>
    <col min="6" max="6" width="24.140625" style="244" customWidth="1"/>
    <col min="7" max="7" width="27.140625" style="244" customWidth="1"/>
    <col min="8" max="8" width="0.7109375" style="244" customWidth="1"/>
    <col min="9" max="16384" width="9.140625" style="244"/>
  </cols>
  <sheetData>
    <row r="1" spans="1:8" s="228" customFormat="1" ht="15">
      <c r="A1" s="225" t="s">
        <v>186</v>
      </c>
      <c r="B1" s="226"/>
      <c r="C1" s="226"/>
      <c r="D1" s="226"/>
      <c r="E1" s="226"/>
      <c r="F1" s="96"/>
      <c r="G1" s="96" t="s">
        <v>1825</v>
      </c>
      <c r="H1" s="229"/>
    </row>
    <row r="2" spans="1:8" s="228" customFormat="1" ht="15">
      <c r="A2" s="229" t="s">
        <v>177</v>
      </c>
      <c r="B2" s="226"/>
      <c r="C2" s="226"/>
      <c r="D2" s="226"/>
      <c r="E2" s="227"/>
      <c r="F2" s="227"/>
      <c r="G2" s="638" t="s">
        <v>6611</v>
      </c>
      <c r="H2" s="639"/>
    </row>
    <row r="3" spans="1:8" s="228" customFormat="1">
      <c r="A3" s="229"/>
      <c r="B3" s="226"/>
      <c r="C3" s="226"/>
      <c r="D3" s="226"/>
      <c r="E3" s="227"/>
      <c r="F3" s="227"/>
      <c r="G3" s="227"/>
      <c r="H3" s="229"/>
    </row>
    <row r="4" spans="1:8" s="228" customFormat="1" ht="15">
      <c r="A4" s="149" t="s">
        <v>131</v>
      </c>
      <c r="B4" s="226"/>
      <c r="C4" s="226"/>
      <c r="D4" s="226"/>
      <c r="E4" s="230"/>
      <c r="F4" s="230"/>
      <c r="G4" s="227"/>
      <c r="H4" s="229"/>
    </row>
    <row r="5" spans="1:8" s="228" customFormat="1" ht="15">
      <c r="A5" s="128" t="s">
        <v>6524</v>
      </c>
      <c r="B5" s="231"/>
      <c r="C5" s="231"/>
      <c r="D5" s="231"/>
      <c r="E5" s="231"/>
      <c r="F5" s="231"/>
      <c r="G5" s="232"/>
      <c r="H5" s="229"/>
    </row>
    <row r="6" spans="1:8" s="245" customFormat="1">
      <c r="A6" s="233"/>
      <c r="B6" s="233"/>
      <c r="C6" s="233"/>
      <c r="D6" s="233"/>
      <c r="E6" s="233"/>
      <c r="F6" s="233"/>
      <c r="G6" s="233"/>
      <c r="H6" s="230"/>
    </row>
    <row r="7" spans="1:8" s="228" customFormat="1" ht="51">
      <c r="A7" s="260" t="s">
        <v>1788</v>
      </c>
      <c r="B7" s="236" t="s">
        <v>181</v>
      </c>
      <c r="C7" s="236" t="s">
        <v>182</v>
      </c>
      <c r="D7" s="236" t="s">
        <v>183</v>
      </c>
      <c r="E7" s="236" t="s">
        <v>184</v>
      </c>
      <c r="F7" s="236" t="s">
        <v>185</v>
      </c>
      <c r="G7" s="236" t="s">
        <v>178</v>
      </c>
      <c r="H7" s="229"/>
    </row>
    <row r="8" spans="1:8" s="228" customFormat="1">
      <c r="A8" s="234">
        <v>1</v>
      </c>
      <c r="B8" s="235">
        <v>2</v>
      </c>
      <c r="C8" s="235">
        <v>3</v>
      </c>
      <c r="D8" s="235">
        <v>4</v>
      </c>
      <c r="E8" s="236">
        <v>5</v>
      </c>
      <c r="F8" s="236">
        <v>6</v>
      </c>
      <c r="G8" s="236">
        <v>7</v>
      </c>
      <c r="H8" s="229"/>
    </row>
    <row r="9" spans="1:8" s="228" customFormat="1">
      <c r="A9" s="246">
        <v>1</v>
      </c>
      <c r="B9" s="237"/>
      <c r="C9" s="237"/>
      <c r="D9" s="238"/>
      <c r="E9" s="237"/>
      <c r="F9" s="237"/>
      <c r="G9" s="237"/>
      <c r="H9" s="229"/>
    </row>
    <row r="10" spans="1:8" s="228" customFormat="1">
      <c r="A10" s="246">
        <v>2</v>
      </c>
      <c r="B10" s="237"/>
      <c r="C10" s="237"/>
      <c r="D10" s="238"/>
      <c r="E10" s="237"/>
      <c r="F10" s="237"/>
      <c r="G10" s="237"/>
      <c r="H10" s="229"/>
    </row>
    <row r="11" spans="1:8" s="228" customFormat="1">
      <c r="A11" s="246">
        <v>3</v>
      </c>
      <c r="B11" s="237"/>
      <c r="C11" s="237"/>
      <c r="D11" s="238"/>
      <c r="E11" s="237"/>
      <c r="F11" s="237"/>
      <c r="G11" s="237"/>
      <c r="H11" s="229"/>
    </row>
    <row r="12" spans="1:8" s="228" customFormat="1">
      <c r="A12" s="246">
        <v>4</v>
      </c>
      <c r="B12" s="237"/>
      <c r="C12" s="237"/>
      <c r="D12" s="238"/>
      <c r="E12" s="237"/>
      <c r="F12" s="237"/>
      <c r="G12" s="237"/>
      <c r="H12" s="229"/>
    </row>
    <row r="13" spans="1:8" s="228" customFormat="1">
      <c r="A13" s="246">
        <v>5</v>
      </c>
      <c r="B13" s="237"/>
      <c r="C13" s="237"/>
      <c r="D13" s="238"/>
      <c r="E13" s="237"/>
      <c r="F13" s="237"/>
      <c r="G13" s="237"/>
      <c r="H13" s="229"/>
    </row>
    <row r="14" spans="1:8" s="228" customFormat="1">
      <c r="A14" s="246">
        <v>6</v>
      </c>
      <c r="B14" s="237"/>
      <c r="C14" s="237"/>
      <c r="D14" s="238"/>
      <c r="E14" s="237"/>
      <c r="F14" s="237"/>
      <c r="G14" s="237"/>
      <c r="H14" s="229"/>
    </row>
    <row r="15" spans="1:8" s="228" customFormat="1">
      <c r="A15" s="246">
        <v>7</v>
      </c>
      <c r="B15" s="237"/>
      <c r="C15" s="237"/>
      <c r="D15" s="238"/>
      <c r="E15" s="237"/>
      <c r="F15" s="237"/>
      <c r="G15" s="237"/>
      <c r="H15" s="229"/>
    </row>
    <row r="16" spans="1:8" s="228" customFormat="1">
      <c r="A16" s="246">
        <v>8</v>
      </c>
      <c r="B16" s="237"/>
      <c r="C16" s="237"/>
      <c r="D16" s="238"/>
      <c r="E16" s="237"/>
      <c r="F16" s="237"/>
      <c r="G16" s="237"/>
      <c r="H16" s="229"/>
    </row>
    <row r="17" spans="1:11" s="228" customFormat="1">
      <c r="A17" s="246">
        <v>9</v>
      </c>
      <c r="B17" s="237"/>
      <c r="C17" s="237"/>
      <c r="D17" s="238"/>
      <c r="E17" s="237"/>
      <c r="F17" s="237"/>
      <c r="G17" s="237"/>
      <c r="H17" s="229"/>
    </row>
    <row r="18" spans="1:11" s="228" customFormat="1">
      <c r="A18" s="246">
        <v>10</v>
      </c>
      <c r="B18" s="237"/>
      <c r="C18" s="237"/>
      <c r="D18" s="238"/>
      <c r="E18" s="237"/>
      <c r="F18" s="237"/>
      <c r="G18" s="237"/>
      <c r="H18" s="229"/>
    </row>
    <row r="19" spans="1:11" s="228" customFormat="1">
      <c r="A19" s="246" t="s">
        <v>135</v>
      </c>
      <c r="B19" s="237"/>
      <c r="C19" s="237"/>
      <c r="D19" s="238"/>
      <c r="E19" s="237"/>
      <c r="F19" s="237"/>
      <c r="G19" s="237"/>
      <c r="H19" s="229"/>
    </row>
    <row r="22" spans="1:11" s="228" customFormat="1"/>
    <row r="23" spans="1:11" s="228" customFormat="1"/>
    <row r="24" spans="1:11" s="21" customFormat="1" ht="15">
      <c r="B24" s="239" t="s">
        <v>1823</v>
      </c>
      <c r="C24" s="239"/>
    </row>
    <row r="25" spans="1:11" s="21" customFormat="1" ht="15">
      <c r="B25" s="239"/>
      <c r="C25" s="239"/>
    </row>
    <row r="26" spans="1:11" s="21" customFormat="1" ht="15">
      <c r="C26" s="241"/>
      <c r="F26" s="241"/>
      <c r="G26" s="241"/>
      <c r="H26" s="240"/>
    </row>
    <row r="27" spans="1:11" s="21" customFormat="1" ht="15">
      <c r="C27" s="242" t="s">
        <v>125</v>
      </c>
      <c r="F27" s="239" t="s">
        <v>179</v>
      </c>
      <c r="J27" s="240"/>
      <c r="K27" s="240"/>
    </row>
    <row r="28" spans="1:11" s="21" customFormat="1" ht="15">
      <c r="C28" s="242" t="s">
        <v>1855</v>
      </c>
      <c r="F28" s="243" t="s">
        <v>126</v>
      </c>
      <c r="J28" s="240"/>
      <c r="K28" s="240"/>
    </row>
    <row r="29" spans="1:11" s="228" customFormat="1" ht="15">
      <c r="C29" s="242"/>
      <c r="J29" s="245"/>
      <c r="K29" s="245"/>
    </row>
  </sheetData>
  <mergeCells count="1">
    <mergeCell ref="G2:H2"/>
  </mergeCells>
  <phoneticPr fontId="46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view="pageBreakPreview" zoomScale="70" zoomScaleSheetLayoutView="70" workbookViewId="0">
      <selection activeCell="D27" sqref="D2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2" t="s">
        <v>161</v>
      </c>
      <c r="B1" s="94"/>
      <c r="C1" s="640" t="s">
        <v>1825</v>
      </c>
      <c r="D1" s="640"/>
      <c r="E1" s="143"/>
    </row>
    <row r="2" spans="1:7">
      <c r="A2" s="94" t="s">
        <v>1856</v>
      </c>
      <c r="B2" s="94"/>
      <c r="C2" s="638" t="s">
        <v>6611</v>
      </c>
      <c r="D2" s="639"/>
      <c r="E2" s="143"/>
    </row>
    <row r="3" spans="1:7">
      <c r="A3" s="92"/>
      <c r="B3" s="94"/>
      <c r="C3" s="93"/>
      <c r="D3" s="93"/>
      <c r="E3" s="143"/>
    </row>
    <row r="4" spans="1:7">
      <c r="A4" s="95" t="s">
        <v>131</v>
      </c>
      <c r="B4" s="135"/>
      <c r="C4" s="136"/>
      <c r="D4" s="94"/>
      <c r="E4" s="143"/>
    </row>
    <row r="5" spans="1:7">
      <c r="A5" s="128" t="s">
        <v>6524</v>
      </c>
      <c r="B5" s="12"/>
      <c r="C5" s="12"/>
      <c r="E5" s="143"/>
    </row>
    <row r="6" spans="1:7">
      <c r="A6" s="137"/>
      <c r="B6" s="137"/>
      <c r="C6" s="137"/>
      <c r="D6" s="138"/>
      <c r="E6" s="143"/>
    </row>
    <row r="7" spans="1:7">
      <c r="A7" s="94"/>
      <c r="B7" s="94"/>
      <c r="C7" s="94"/>
      <c r="D7" s="94"/>
      <c r="E7" s="143"/>
    </row>
    <row r="8" spans="1:7" s="6" customFormat="1" ht="39" customHeight="1">
      <c r="A8" s="139" t="s">
        <v>1788</v>
      </c>
      <c r="B8" s="97" t="s">
        <v>106</v>
      </c>
      <c r="C8" s="97" t="s">
        <v>1790</v>
      </c>
      <c r="D8" s="97" t="s">
        <v>1791</v>
      </c>
      <c r="E8" s="143"/>
    </row>
    <row r="9" spans="1:7" s="7" customFormat="1" ht="16.5" customHeight="1">
      <c r="A9" s="267">
        <v>1</v>
      </c>
      <c r="B9" s="267" t="s">
        <v>1789</v>
      </c>
      <c r="C9" s="103">
        <f>SUM(C10,C25)</f>
        <v>375871.49</v>
      </c>
      <c r="D9" s="103">
        <f>SUM(D10,D25)</f>
        <v>375606.49</v>
      </c>
      <c r="E9" s="143"/>
    </row>
    <row r="10" spans="1:7" s="7" customFormat="1" ht="16.5" customHeight="1">
      <c r="A10" s="105">
        <v>1.1000000000000001</v>
      </c>
      <c r="B10" s="105" t="s">
        <v>1796</v>
      </c>
      <c r="C10" s="103">
        <f>SUM(C11,C12,C15,C18,C24)</f>
        <v>374954.49</v>
      </c>
      <c r="D10" s="103">
        <f>SUM(D11,D12,D15,D18,D23,D24)</f>
        <v>375118.49</v>
      </c>
      <c r="E10" s="143"/>
    </row>
    <row r="11" spans="1:7" s="9" customFormat="1" ht="16.5" customHeight="1">
      <c r="A11" s="106" t="s">
        <v>1755</v>
      </c>
      <c r="B11" s="106" t="s">
        <v>1795</v>
      </c>
      <c r="C11" s="8"/>
      <c r="D11" s="8"/>
      <c r="E11" s="143"/>
    </row>
    <row r="12" spans="1:7" s="10" customFormat="1" ht="16.5" customHeight="1">
      <c r="A12" s="106" t="s">
        <v>1756</v>
      </c>
      <c r="B12" s="106" t="s">
        <v>168</v>
      </c>
      <c r="C12" s="140">
        <f>SUM(C13:C14)</f>
        <v>363431.06</v>
      </c>
      <c r="D12" s="140">
        <f>SUM(D13:D14)</f>
        <v>363431.06</v>
      </c>
      <c r="E12" s="143"/>
      <c r="G12" s="83"/>
    </row>
    <row r="13" spans="1:7" s="3" customFormat="1" ht="16.5" customHeight="1">
      <c r="A13" s="115" t="s">
        <v>1797</v>
      </c>
      <c r="B13" s="115" t="s">
        <v>171</v>
      </c>
      <c r="C13" s="8">
        <v>363431.06</v>
      </c>
      <c r="D13" s="8">
        <v>363431.06</v>
      </c>
      <c r="E13" s="143"/>
    </row>
    <row r="14" spans="1:7" s="3" customFormat="1" ht="16.5" customHeight="1">
      <c r="A14" s="115" t="s">
        <v>1824</v>
      </c>
      <c r="B14" s="115" t="s">
        <v>1813</v>
      </c>
      <c r="C14" s="8"/>
      <c r="D14" s="8"/>
      <c r="E14" s="143"/>
    </row>
    <row r="15" spans="1:7" s="3" customFormat="1" ht="16.5" customHeight="1">
      <c r="A15" s="106" t="s">
        <v>1798</v>
      </c>
      <c r="B15" s="106" t="s">
        <v>1799</v>
      </c>
      <c r="C15" s="140">
        <f>SUM(C16:C17)</f>
        <v>11523.43</v>
      </c>
      <c r="D15" s="140">
        <f>SUM(D16:D17)</f>
        <v>11523.43</v>
      </c>
      <c r="E15" s="143"/>
    </row>
    <row r="16" spans="1:7" s="3" customFormat="1" ht="16.5" customHeight="1">
      <c r="A16" s="115" t="s">
        <v>1800</v>
      </c>
      <c r="B16" s="115" t="s">
        <v>1802</v>
      </c>
      <c r="C16" s="8">
        <v>11523.43</v>
      </c>
      <c r="D16" s="308">
        <v>11523.43</v>
      </c>
      <c r="E16" s="143"/>
    </row>
    <row r="17" spans="1:6" s="3" customFormat="1" ht="30">
      <c r="A17" s="115" t="s">
        <v>1801</v>
      </c>
      <c r="B17" s="115" t="s">
        <v>1826</v>
      </c>
      <c r="C17" s="8"/>
      <c r="D17" s="8"/>
      <c r="E17" s="143"/>
    </row>
    <row r="18" spans="1:6" s="3" customFormat="1" ht="16.5" customHeight="1">
      <c r="A18" s="106" t="s">
        <v>1803</v>
      </c>
      <c r="B18" s="106" t="s">
        <v>263</v>
      </c>
      <c r="C18" s="140">
        <f>SUM(C19:C22)</f>
        <v>0</v>
      </c>
      <c r="D18" s="140">
        <f>SUM(D19:D22)</f>
        <v>0</v>
      </c>
      <c r="E18" s="143"/>
    </row>
    <row r="19" spans="1:6" s="3" customFormat="1" ht="16.5" customHeight="1">
      <c r="A19" s="115" t="s">
        <v>1804</v>
      </c>
      <c r="B19" s="115" t="s">
        <v>1805</v>
      </c>
      <c r="C19" s="8"/>
      <c r="D19" s="8"/>
      <c r="E19" s="143"/>
    </row>
    <row r="20" spans="1:6" s="3" customFormat="1" ht="30">
      <c r="A20" s="115" t="s">
        <v>1808</v>
      </c>
      <c r="B20" s="115" t="s">
        <v>1806</v>
      </c>
      <c r="C20" s="8"/>
      <c r="D20" s="8"/>
      <c r="E20" s="143"/>
    </row>
    <row r="21" spans="1:6" s="3" customFormat="1" ht="16.5" customHeight="1">
      <c r="A21" s="115" t="s">
        <v>1809</v>
      </c>
      <c r="B21" s="115" t="s">
        <v>1807</v>
      </c>
      <c r="C21" s="8"/>
      <c r="D21" s="8"/>
      <c r="E21" s="143"/>
    </row>
    <row r="22" spans="1:6" s="3" customFormat="1" ht="16.5" customHeight="1">
      <c r="A22" s="115" t="s">
        <v>1810</v>
      </c>
      <c r="B22" s="115" t="s">
        <v>290</v>
      </c>
      <c r="C22" s="8"/>
      <c r="D22" s="8"/>
      <c r="E22" s="143"/>
    </row>
    <row r="23" spans="1:6" s="3" customFormat="1" ht="16.5" customHeight="1">
      <c r="A23" s="106" t="s">
        <v>1811</v>
      </c>
      <c r="B23" s="106" t="s">
        <v>291</v>
      </c>
      <c r="C23" s="291"/>
      <c r="D23" s="8"/>
      <c r="E23" s="143"/>
    </row>
    <row r="24" spans="1:6" s="3" customFormat="1">
      <c r="A24" s="106" t="s">
        <v>108</v>
      </c>
      <c r="B24" s="106" t="s">
        <v>297</v>
      </c>
      <c r="C24" s="8"/>
      <c r="D24" s="308">
        <v>164</v>
      </c>
      <c r="E24" s="143"/>
    </row>
    <row r="25" spans="1:6" ht="16.5" customHeight="1">
      <c r="A25" s="105">
        <v>1.2</v>
      </c>
      <c r="B25" s="105" t="s">
        <v>1812</v>
      </c>
      <c r="C25" s="103">
        <f>SUM(C26,C30)</f>
        <v>917</v>
      </c>
      <c r="D25" s="103">
        <f>SUM(D26,D30)</f>
        <v>488</v>
      </c>
      <c r="E25" s="143"/>
    </row>
    <row r="26" spans="1:6" ht="16.5" customHeight="1">
      <c r="A26" s="106" t="s">
        <v>1757</v>
      </c>
      <c r="B26" s="106" t="s">
        <v>171</v>
      </c>
      <c r="C26" s="140">
        <f>SUM(C27:C29)</f>
        <v>917</v>
      </c>
      <c r="D26" s="140">
        <f>SUM(D27:D29)</f>
        <v>0</v>
      </c>
      <c r="E26" s="143"/>
    </row>
    <row r="27" spans="1:6">
      <c r="A27" s="268" t="s">
        <v>1814</v>
      </c>
      <c r="B27" s="268" t="s">
        <v>169</v>
      </c>
      <c r="C27" s="8">
        <v>0</v>
      </c>
      <c r="D27" s="8"/>
      <c r="E27" s="143"/>
    </row>
    <row r="28" spans="1:6">
      <c r="A28" s="268" t="s">
        <v>1815</v>
      </c>
      <c r="B28" s="268" t="s">
        <v>172</v>
      </c>
      <c r="C28" s="8">
        <v>0</v>
      </c>
      <c r="D28" s="8"/>
      <c r="E28" s="143"/>
    </row>
    <row r="29" spans="1:6">
      <c r="A29" s="268" t="s">
        <v>300</v>
      </c>
      <c r="B29" s="268" t="s">
        <v>170</v>
      </c>
      <c r="C29" s="8">
        <v>917</v>
      </c>
      <c r="D29" s="8"/>
      <c r="E29" s="143"/>
    </row>
    <row r="30" spans="1:6">
      <c r="A30" s="106" t="s">
        <v>1758</v>
      </c>
      <c r="B30" s="278" t="s">
        <v>296</v>
      </c>
      <c r="C30" s="8"/>
      <c r="D30" s="308">
        <v>488</v>
      </c>
      <c r="E30" s="143"/>
    </row>
    <row r="31" spans="1:6">
      <c r="D31" s="26"/>
      <c r="E31" s="144"/>
      <c r="F31" s="26"/>
    </row>
    <row r="32" spans="1:6">
      <c r="A32" s="1"/>
      <c r="D32" s="26"/>
      <c r="E32" s="144"/>
      <c r="F32" s="26"/>
    </row>
    <row r="33" spans="1:9">
      <c r="D33" s="26"/>
      <c r="E33" s="144"/>
      <c r="F33" s="26"/>
    </row>
    <row r="34" spans="1:9">
      <c r="D34" s="26"/>
      <c r="E34" s="144"/>
      <c r="F34" s="26"/>
    </row>
    <row r="35" spans="1:9">
      <c r="A35" s="84" t="s">
        <v>1823</v>
      </c>
      <c r="D35" s="26"/>
      <c r="E35" s="144"/>
      <c r="F35" s="26"/>
    </row>
    <row r="36" spans="1:9">
      <c r="D36" s="26"/>
      <c r="E36" s="145"/>
      <c r="F36" s="145"/>
      <c r="G36"/>
      <c r="H36"/>
      <c r="I36"/>
    </row>
    <row r="37" spans="1:9">
      <c r="D37" s="146"/>
      <c r="E37" s="145"/>
      <c r="F37" s="145"/>
      <c r="G37"/>
      <c r="H37"/>
      <c r="I37"/>
    </row>
    <row r="38" spans="1:9">
      <c r="A38"/>
      <c r="B38" s="84" t="s">
        <v>128</v>
      </c>
      <c r="D38" s="146"/>
      <c r="E38" s="145"/>
      <c r="F38" s="145"/>
      <c r="G38"/>
      <c r="H38"/>
      <c r="I38"/>
    </row>
    <row r="39" spans="1:9">
      <c r="A39"/>
      <c r="B39" s="2" t="s">
        <v>127</v>
      </c>
      <c r="D39" s="146"/>
      <c r="E39" s="145"/>
      <c r="F39" s="145"/>
      <c r="G39"/>
      <c r="H39"/>
      <c r="I39"/>
    </row>
    <row r="40" spans="1:9" customFormat="1" ht="12.75">
      <c r="B40" s="79" t="s">
        <v>1855</v>
      </c>
      <c r="D40" s="145"/>
      <c r="E40" s="145"/>
      <c r="F40" s="145"/>
    </row>
    <row r="41" spans="1:9">
      <c r="D41" s="26"/>
      <c r="E41" s="144"/>
      <c r="F41" s="26"/>
    </row>
  </sheetData>
  <mergeCells count="2">
    <mergeCell ref="C1:D1"/>
    <mergeCell ref="C2:D2"/>
  </mergeCells>
  <phoneticPr fontId="46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3" customWidth="1"/>
    <col min="5" max="5" width="20.285156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0" t="s">
        <v>305</v>
      </c>
      <c r="B1" s="171"/>
      <c r="C1" s="171"/>
      <c r="D1" s="171"/>
      <c r="E1" s="171"/>
      <c r="F1" s="171"/>
      <c r="G1" s="171"/>
      <c r="H1" s="171"/>
      <c r="I1" s="171"/>
      <c r="J1" s="171"/>
      <c r="K1" s="96" t="s">
        <v>1825</v>
      </c>
    </row>
    <row r="2" spans="1:12" ht="15">
      <c r="A2" s="138" t="s">
        <v>1856</v>
      </c>
      <c r="B2" s="171"/>
      <c r="C2" s="171"/>
      <c r="D2" s="171"/>
      <c r="E2" s="171"/>
      <c r="F2" s="171"/>
      <c r="G2" s="171"/>
      <c r="H2" s="171"/>
      <c r="I2" s="171"/>
      <c r="J2" s="171"/>
      <c r="K2" s="638" t="s">
        <v>6611</v>
      </c>
      <c r="L2" s="639"/>
    </row>
    <row r="3" spans="1:12" ht="15">
      <c r="A3" s="171"/>
      <c r="B3" s="171"/>
      <c r="C3" s="171"/>
      <c r="D3" s="171"/>
      <c r="E3" s="171"/>
      <c r="F3" s="171"/>
      <c r="G3" s="171"/>
      <c r="H3" s="171"/>
      <c r="I3" s="171"/>
      <c r="J3" s="171"/>
      <c r="K3" s="174"/>
    </row>
    <row r="4" spans="1:12" ht="15">
      <c r="A4" s="149" t="s">
        <v>131</v>
      </c>
      <c r="B4" s="94"/>
      <c r="C4" s="94"/>
      <c r="D4" s="95"/>
      <c r="E4" s="180"/>
      <c r="F4" s="171"/>
      <c r="G4" s="171"/>
      <c r="H4" s="171"/>
      <c r="I4" s="171"/>
      <c r="J4" s="171"/>
      <c r="K4" s="180"/>
    </row>
    <row r="5" spans="1:12" s="218" customFormat="1" ht="15">
      <c r="A5" s="128" t="s">
        <v>6524</v>
      </c>
      <c r="B5" s="98"/>
      <c r="C5" s="98"/>
      <c r="D5" s="98"/>
      <c r="E5" s="252"/>
      <c r="F5" s="253"/>
      <c r="G5" s="253"/>
      <c r="H5" s="253"/>
      <c r="I5" s="253"/>
      <c r="J5" s="253"/>
      <c r="K5" s="252"/>
    </row>
    <row r="6" spans="1:12" ht="13.5">
      <c r="A6" s="175"/>
      <c r="B6" s="176"/>
      <c r="C6" s="176"/>
      <c r="D6" s="176"/>
      <c r="E6" s="171"/>
      <c r="F6" s="171"/>
      <c r="G6" s="171"/>
      <c r="H6" s="171"/>
      <c r="I6" s="171"/>
      <c r="J6" s="171"/>
      <c r="K6" s="171"/>
    </row>
    <row r="7" spans="1:12" ht="60">
      <c r="A7" s="311" t="s">
        <v>1788</v>
      </c>
      <c r="B7" s="312" t="s">
        <v>237</v>
      </c>
      <c r="C7" s="312" t="s">
        <v>238</v>
      </c>
      <c r="D7" s="312" t="s">
        <v>240</v>
      </c>
      <c r="E7" s="312" t="s">
        <v>239</v>
      </c>
      <c r="F7" s="312" t="s">
        <v>248</v>
      </c>
      <c r="G7" s="312" t="s">
        <v>249</v>
      </c>
      <c r="H7" s="312" t="s">
        <v>243</v>
      </c>
      <c r="I7" s="312" t="s">
        <v>244</v>
      </c>
      <c r="J7" s="312" t="s">
        <v>256</v>
      </c>
      <c r="K7" s="312" t="s">
        <v>245</v>
      </c>
    </row>
    <row r="8" spans="1:12" ht="15">
      <c r="A8" s="313">
        <v>1</v>
      </c>
      <c r="B8" s="313">
        <v>2</v>
      </c>
      <c r="C8" s="312">
        <v>3</v>
      </c>
      <c r="D8" s="313">
        <v>4</v>
      </c>
      <c r="E8" s="312">
        <v>5</v>
      </c>
      <c r="F8" s="313">
        <v>6</v>
      </c>
      <c r="G8" s="312">
        <v>7</v>
      </c>
      <c r="H8" s="313">
        <v>8</v>
      </c>
      <c r="I8" s="312">
        <v>9</v>
      </c>
      <c r="J8" s="313">
        <v>10</v>
      </c>
      <c r="K8" s="312">
        <v>11</v>
      </c>
    </row>
    <row r="9" spans="1:12" ht="30">
      <c r="A9" s="314">
        <v>1</v>
      </c>
      <c r="B9" s="321" t="s">
        <v>334</v>
      </c>
      <c r="C9" s="321" t="s">
        <v>335</v>
      </c>
      <c r="D9" s="321" t="s">
        <v>336</v>
      </c>
      <c r="E9" s="328">
        <f>(125+342.8)</f>
        <v>467.8</v>
      </c>
      <c r="F9" s="328">
        <v>4765.6899999999996</v>
      </c>
      <c r="G9" s="316"/>
      <c r="H9" s="317"/>
      <c r="I9" s="317"/>
      <c r="J9" s="316">
        <v>205177057</v>
      </c>
      <c r="K9" s="315" t="s">
        <v>337</v>
      </c>
    </row>
    <row r="10" spans="1:12" ht="30">
      <c r="A10" s="314">
        <v>2</v>
      </c>
      <c r="B10" s="321" t="s">
        <v>338</v>
      </c>
      <c r="C10" s="321" t="s">
        <v>335</v>
      </c>
      <c r="D10" s="321" t="s">
        <v>336</v>
      </c>
      <c r="E10" s="328"/>
      <c r="F10" s="328">
        <v>2471.8200000000002</v>
      </c>
      <c r="G10" s="316"/>
      <c r="H10" s="317"/>
      <c r="I10" s="317"/>
      <c r="J10" s="316">
        <v>205177057</v>
      </c>
      <c r="K10" s="315" t="s">
        <v>337</v>
      </c>
    </row>
    <row r="11" spans="1:12" ht="30">
      <c r="A11" s="314">
        <v>3</v>
      </c>
      <c r="B11" s="321" t="s">
        <v>339</v>
      </c>
      <c r="C11" s="321" t="s">
        <v>335</v>
      </c>
      <c r="D11" s="321" t="s">
        <v>340</v>
      </c>
      <c r="E11" s="328">
        <v>229.58</v>
      </c>
      <c r="F11" s="328">
        <v>1978.52</v>
      </c>
      <c r="G11" s="316"/>
      <c r="H11" s="317"/>
      <c r="I11" s="317"/>
      <c r="J11" s="316">
        <v>205177057</v>
      </c>
      <c r="K11" s="315" t="s">
        <v>337</v>
      </c>
    </row>
    <row r="12" spans="1:12" ht="45">
      <c r="A12" s="314">
        <v>4</v>
      </c>
      <c r="B12" s="321" t="s">
        <v>341</v>
      </c>
      <c r="C12" s="321" t="s">
        <v>335</v>
      </c>
      <c r="D12" s="321" t="s">
        <v>336</v>
      </c>
      <c r="E12" s="328">
        <v>200</v>
      </c>
      <c r="F12" s="328">
        <v>4089.98</v>
      </c>
      <c r="G12" s="316"/>
      <c r="H12" s="317"/>
      <c r="I12" s="317"/>
      <c r="J12" s="316">
        <v>205177057</v>
      </c>
      <c r="K12" s="315" t="s">
        <v>337</v>
      </c>
    </row>
    <row r="13" spans="1:12" ht="30">
      <c r="A13" s="314">
        <v>5</v>
      </c>
      <c r="B13" s="321" t="s">
        <v>342</v>
      </c>
      <c r="C13" s="321" t="s">
        <v>335</v>
      </c>
      <c r="D13" s="321" t="s">
        <v>340</v>
      </c>
      <c r="E13" s="328">
        <v>140</v>
      </c>
      <c r="F13" s="328">
        <v>1807.58</v>
      </c>
      <c r="G13" s="316"/>
      <c r="H13" s="317"/>
      <c r="I13" s="317"/>
      <c r="J13" s="316">
        <v>205177057</v>
      </c>
      <c r="K13" s="315" t="s">
        <v>337</v>
      </c>
    </row>
    <row r="14" spans="1:12" ht="30">
      <c r="A14" s="314">
        <v>6</v>
      </c>
      <c r="B14" s="321" t="s">
        <v>343</v>
      </c>
      <c r="C14" s="321" t="s">
        <v>335</v>
      </c>
      <c r="D14" s="321" t="s">
        <v>340</v>
      </c>
      <c r="E14" s="328">
        <v>177.5</v>
      </c>
      <c r="F14" s="328">
        <v>1796.03</v>
      </c>
      <c r="G14" s="316"/>
      <c r="H14" s="317"/>
      <c r="I14" s="317"/>
      <c r="J14" s="316">
        <v>205177057</v>
      </c>
      <c r="K14" s="315" t="s">
        <v>337</v>
      </c>
    </row>
    <row r="15" spans="1:12" ht="30" customHeight="1">
      <c r="A15" s="314">
        <v>7</v>
      </c>
      <c r="B15" s="321" t="s">
        <v>344</v>
      </c>
      <c r="C15" s="321" t="s">
        <v>335</v>
      </c>
      <c r="D15" s="321" t="s">
        <v>336</v>
      </c>
      <c r="E15" s="328">
        <v>84</v>
      </c>
      <c r="F15" s="328">
        <v>5997.57</v>
      </c>
      <c r="G15" s="316"/>
      <c r="H15" s="317"/>
      <c r="I15" s="317"/>
      <c r="J15" s="316">
        <v>205177057</v>
      </c>
      <c r="K15" s="315" t="s">
        <v>337</v>
      </c>
    </row>
    <row r="16" spans="1:12" ht="30">
      <c r="A16" s="314">
        <v>8</v>
      </c>
      <c r="B16" s="321" t="s">
        <v>345</v>
      </c>
      <c r="C16" s="321" t="s">
        <v>335</v>
      </c>
      <c r="D16" s="321" t="s">
        <v>346</v>
      </c>
      <c r="E16" s="328">
        <f>(314+433.543+443.2+452.4+303.2)</f>
        <v>1946.3430000000001</v>
      </c>
      <c r="F16" s="328">
        <f>(38926.86*1.6592)</f>
        <v>64587.446111999998</v>
      </c>
      <c r="G16" s="316"/>
      <c r="H16" s="317"/>
      <c r="I16" s="317"/>
      <c r="J16" s="319">
        <v>205283637</v>
      </c>
      <c r="K16" s="315" t="s">
        <v>347</v>
      </c>
    </row>
    <row r="17" spans="1:11" ht="30">
      <c r="A17" s="314">
        <v>9</v>
      </c>
      <c r="B17" s="321" t="s">
        <v>348</v>
      </c>
      <c r="C17" s="321" t="s">
        <v>335</v>
      </c>
      <c r="D17" s="321" t="s">
        <v>349</v>
      </c>
      <c r="E17" s="328">
        <f>(106.21+99.97)</f>
        <v>206.18</v>
      </c>
      <c r="F17" s="328">
        <f>(1875*1.6592)</f>
        <v>3111</v>
      </c>
      <c r="G17" s="316" t="s">
        <v>350</v>
      </c>
      <c r="H17" s="317" t="s">
        <v>351</v>
      </c>
      <c r="I17" s="317" t="s">
        <v>352</v>
      </c>
      <c r="J17" s="319"/>
      <c r="K17" s="315"/>
    </row>
    <row r="18" spans="1:11" ht="45">
      <c r="A18" s="314">
        <v>10</v>
      </c>
      <c r="B18" s="321" t="s">
        <v>353</v>
      </c>
      <c r="C18" s="321" t="s">
        <v>335</v>
      </c>
      <c r="D18" s="321" t="s">
        <v>349</v>
      </c>
      <c r="E18" s="328">
        <v>260</v>
      </c>
      <c r="F18" s="328">
        <f>(3750*1.6592)</f>
        <v>6222</v>
      </c>
      <c r="G18" s="316" t="s">
        <v>354</v>
      </c>
      <c r="H18" s="317" t="s">
        <v>355</v>
      </c>
      <c r="I18" s="317" t="s">
        <v>356</v>
      </c>
      <c r="J18" s="319"/>
      <c r="K18" s="315"/>
    </row>
    <row r="19" spans="1:11" ht="30">
      <c r="A19" s="314">
        <v>11</v>
      </c>
      <c r="B19" s="321" t="s">
        <v>357</v>
      </c>
      <c r="C19" s="321" t="s">
        <v>335</v>
      </c>
      <c r="D19" s="321" t="s">
        <v>358</v>
      </c>
      <c r="E19" s="328">
        <v>114.39</v>
      </c>
      <c r="F19" s="328">
        <f>(1250*1.6592)</f>
        <v>2074</v>
      </c>
      <c r="G19" s="316" t="s">
        <v>359</v>
      </c>
      <c r="H19" s="317" t="s">
        <v>360</v>
      </c>
      <c r="I19" s="317" t="s">
        <v>361</v>
      </c>
      <c r="J19" s="319"/>
      <c r="K19" s="315"/>
    </row>
    <row r="20" spans="1:11" ht="45">
      <c r="A20" s="314">
        <v>12</v>
      </c>
      <c r="B20" s="321" t="s">
        <v>362</v>
      </c>
      <c r="C20" s="321" t="s">
        <v>335</v>
      </c>
      <c r="D20" s="321" t="s">
        <v>349</v>
      </c>
      <c r="E20" s="328">
        <v>250</v>
      </c>
      <c r="F20" s="328">
        <f>(3000*1.6592)</f>
        <v>4977.6000000000004</v>
      </c>
      <c r="G20" s="316"/>
      <c r="H20" s="317"/>
      <c r="I20" s="317"/>
      <c r="J20" s="320" t="s">
        <v>363</v>
      </c>
      <c r="K20" s="321" t="s">
        <v>364</v>
      </c>
    </row>
    <row r="21" spans="1:11" ht="30">
      <c r="A21" s="314">
        <v>13</v>
      </c>
      <c r="B21" s="321" t="s">
        <v>365</v>
      </c>
      <c r="C21" s="321" t="s">
        <v>335</v>
      </c>
      <c r="D21" s="321" t="s">
        <v>340</v>
      </c>
      <c r="E21" s="328">
        <v>69.319999999999993</v>
      </c>
      <c r="F21" s="328">
        <v>875</v>
      </c>
      <c r="G21" s="322" t="s">
        <v>366</v>
      </c>
      <c r="H21" s="323" t="s">
        <v>320</v>
      </c>
      <c r="I21" s="323" t="s">
        <v>367</v>
      </c>
      <c r="J21" s="319"/>
      <c r="K21" s="315"/>
    </row>
    <row r="22" spans="1:11" ht="30">
      <c r="A22" s="314">
        <v>14</v>
      </c>
      <c r="B22" s="321" t="s">
        <v>368</v>
      </c>
      <c r="C22" s="321" t="s">
        <v>335</v>
      </c>
      <c r="D22" s="321" t="s">
        <v>340</v>
      </c>
      <c r="E22" s="328">
        <f>(67.45+84.15+74)</f>
        <v>225.60000000000002</v>
      </c>
      <c r="F22" s="328">
        <f>(2130*1.6592)</f>
        <v>3534.096</v>
      </c>
      <c r="G22" s="322" t="s">
        <v>369</v>
      </c>
      <c r="H22" s="323" t="s">
        <v>370</v>
      </c>
      <c r="I22" s="323" t="s">
        <v>371</v>
      </c>
      <c r="J22" s="319"/>
      <c r="K22" s="315"/>
    </row>
    <row r="23" spans="1:11" ht="30">
      <c r="A23" s="314">
        <v>15</v>
      </c>
      <c r="B23" s="321" t="s">
        <v>372</v>
      </c>
      <c r="C23" s="321" t="s">
        <v>335</v>
      </c>
      <c r="D23" s="321" t="s">
        <v>373</v>
      </c>
      <c r="E23" s="328">
        <v>122.14</v>
      </c>
      <c r="F23" s="328">
        <f>(2920*1.6592)</f>
        <v>4844.8639999999996</v>
      </c>
      <c r="G23" s="322" t="s">
        <v>374</v>
      </c>
      <c r="H23" s="323" t="s">
        <v>375</v>
      </c>
      <c r="I23" s="323" t="s">
        <v>376</v>
      </c>
      <c r="J23" s="319"/>
      <c r="K23" s="315"/>
    </row>
    <row r="24" spans="1:11" ht="30">
      <c r="A24" s="314">
        <v>16</v>
      </c>
      <c r="B24" s="321" t="s">
        <v>377</v>
      </c>
      <c r="C24" s="321" t="s">
        <v>335</v>
      </c>
      <c r="D24" s="321" t="s">
        <v>340</v>
      </c>
      <c r="E24" s="328">
        <v>222</v>
      </c>
      <c r="F24" s="328">
        <v>437.5</v>
      </c>
      <c r="G24" s="316" t="s">
        <v>378</v>
      </c>
      <c r="H24" s="317" t="s">
        <v>379</v>
      </c>
      <c r="I24" s="317" t="s">
        <v>380</v>
      </c>
      <c r="J24" s="319"/>
      <c r="K24" s="315"/>
    </row>
    <row r="25" spans="1:11" ht="30">
      <c r="A25" s="314">
        <v>17</v>
      </c>
      <c r="B25" s="321" t="s">
        <v>381</v>
      </c>
      <c r="C25" s="321" t="s">
        <v>335</v>
      </c>
      <c r="D25" s="321" t="s">
        <v>382</v>
      </c>
      <c r="E25" s="328">
        <v>175</v>
      </c>
      <c r="F25" s="328">
        <v>1300</v>
      </c>
      <c r="G25" s="316"/>
      <c r="H25" s="317"/>
      <c r="I25" s="317"/>
      <c r="J25" s="316" t="s">
        <v>383</v>
      </c>
      <c r="K25" s="315" t="s">
        <v>384</v>
      </c>
    </row>
    <row r="26" spans="1:11" ht="30">
      <c r="A26" s="314">
        <v>18</v>
      </c>
      <c r="B26" s="321" t="s">
        <v>385</v>
      </c>
      <c r="C26" s="321" t="s">
        <v>335</v>
      </c>
      <c r="D26" s="321" t="s">
        <v>382</v>
      </c>
      <c r="E26" s="328">
        <v>250</v>
      </c>
      <c r="F26" s="328">
        <v>1000</v>
      </c>
      <c r="G26" s="316" t="s">
        <v>386</v>
      </c>
      <c r="H26" s="317" t="s">
        <v>387</v>
      </c>
      <c r="I26" s="317" t="s">
        <v>388</v>
      </c>
      <c r="J26" s="319"/>
      <c r="K26" s="315"/>
    </row>
    <row r="27" spans="1:11" ht="30">
      <c r="A27" s="314">
        <v>19</v>
      </c>
      <c r="B27" s="321" t="s">
        <v>389</v>
      </c>
      <c r="C27" s="321" t="s">
        <v>335</v>
      </c>
      <c r="D27" s="321" t="s">
        <v>382</v>
      </c>
      <c r="E27" s="328">
        <v>135</v>
      </c>
      <c r="F27" s="328">
        <v>1250</v>
      </c>
      <c r="G27" s="316" t="s">
        <v>390</v>
      </c>
      <c r="H27" s="317" t="s">
        <v>391</v>
      </c>
      <c r="I27" s="306" t="s">
        <v>392</v>
      </c>
      <c r="J27" s="324"/>
      <c r="K27" s="315"/>
    </row>
    <row r="28" spans="1:11" ht="30">
      <c r="A28" s="314">
        <v>20</v>
      </c>
      <c r="B28" s="321" t="s">
        <v>393</v>
      </c>
      <c r="C28" s="321" t="s">
        <v>335</v>
      </c>
      <c r="D28" s="321" t="s">
        <v>340</v>
      </c>
      <c r="E28" s="328">
        <v>195.8</v>
      </c>
      <c r="F28" s="328">
        <f>(1000*1.6592)</f>
        <v>1659.2</v>
      </c>
      <c r="G28" s="316" t="s">
        <v>394</v>
      </c>
      <c r="H28" s="317" t="s">
        <v>321</v>
      </c>
      <c r="I28" s="317" t="s">
        <v>395</v>
      </c>
      <c r="J28" s="319"/>
      <c r="K28" s="315"/>
    </row>
    <row r="29" spans="1:11" ht="30">
      <c r="A29" s="314">
        <v>21</v>
      </c>
      <c r="B29" s="321" t="s">
        <v>396</v>
      </c>
      <c r="C29" s="321" t="s">
        <v>335</v>
      </c>
      <c r="D29" s="321" t="s">
        <v>382</v>
      </c>
      <c r="E29" s="328">
        <v>227.1</v>
      </c>
      <c r="F29" s="328">
        <v>625</v>
      </c>
      <c r="G29" s="316" t="s">
        <v>397</v>
      </c>
      <c r="H29" s="317" t="s">
        <v>398</v>
      </c>
      <c r="I29" s="317" t="s">
        <v>399</v>
      </c>
      <c r="J29" s="319"/>
      <c r="K29" s="315"/>
    </row>
    <row r="30" spans="1:11" ht="15">
      <c r="A30" s="314">
        <v>22</v>
      </c>
      <c r="B30" s="321" t="s">
        <v>886</v>
      </c>
      <c r="C30" s="321" t="s">
        <v>335</v>
      </c>
      <c r="D30" s="321" t="s">
        <v>884</v>
      </c>
      <c r="E30" s="328"/>
      <c r="F30" s="328">
        <v>350</v>
      </c>
      <c r="G30" s="316" t="s">
        <v>885</v>
      </c>
      <c r="H30" s="317" t="s">
        <v>379</v>
      </c>
      <c r="I30" s="317" t="s">
        <v>325</v>
      </c>
      <c r="J30" s="319"/>
      <c r="K30" s="315"/>
    </row>
    <row r="31" spans="1:11" ht="30">
      <c r="A31" s="314">
        <v>23</v>
      </c>
      <c r="B31" s="321" t="s">
        <v>400</v>
      </c>
      <c r="C31" s="321" t="s">
        <v>335</v>
      </c>
      <c r="D31" s="321" t="s">
        <v>340</v>
      </c>
      <c r="E31" s="328">
        <v>112</v>
      </c>
      <c r="F31" s="328">
        <f>(1200+450)</f>
        <v>1650</v>
      </c>
      <c r="G31" s="316"/>
      <c r="H31" s="317"/>
      <c r="I31" s="317"/>
      <c r="J31" s="319" t="s">
        <v>401</v>
      </c>
      <c r="K31" s="315" t="s">
        <v>402</v>
      </c>
    </row>
    <row r="32" spans="1:11" ht="30">
      <c r="A32" s="314">
        <v>24</v>
      </c>
      <c r="B32" s="321" t="s">
        <v>403</v>
      </c>
      <c r="C32" s="321" t="s">
        <v>335</v>
      </c>
      <c r="D32" s="321" t="s">
        <v>340</v>
      </c>
      <c r="E32" s="328">
        <v>115</v>
      </c>
      <c r="F32" s="328">
        <v>845</v>
      </c>
      <c r="G32" s="316" t="s">
        <v>404</v>
      </c>
      <c r="H32" s="317" t="s">
        <v>405</v>
      </c>
      <c r="I32" s="317" t="s">
        <v>406</v>
      </c>
      <c r="J32" s="319"/>
      <c r="K32" s="315"/>
    </row>
    <row r="33" spans="1:11" ht="30">
      <c r="A33" s="314">
        <v>25</v>
      </c>
      <c r="B33" s="321" t="s">
        <v>407</v>
      </c>
      <c r="C33" s="321" t="s">
        <v>335</v>
      </c>
      <c r="D33" s="321" t="s">
        <v>382</v>
      </c>
      <c r="E33" s="328"/>
      <c r="F33" s="328">
        <v>1250</v>
      </c>
      <c r="G33" s="316" t="s">
        <v>408</v>
      </c>
      <c r="H33" s="317" t="s">
        <v>355</v>
      </c>
      <c r="I33" s="317" t="s">
        <v>409</v>
      </c>
      <c r="J33" s="319"/>
      <c r="K33" s="315"/>
    </row>
    <row r="34" spans="1:11" ht="30">
      <c r="A34" s="314">
        <v>26</v>
      </c>
      <c r="B34" s="321" t="s">
        <v>410</v>
      </c>
      <c r="C34" s="321" t="s">
        <v>335</v>
      </c>
      <c r="D34" s="321" t="s">
        <v>349</v>
      </c>
      <c r="E34" s="328">
        <v>50.75</v>
      </c>
      <c r="F34" s="328">
        <f>(1500*1.6592)</f>
        <v>2488.8000000000002</v>
      </c>
      <c r="G34" s="316" t="s">
        <v>411</v>
      </c>
      <c r="H34" s="317" t="s">
        <v>412</v>
      </c>
      <c r="I34" s="317" t="s">
        <v>413</v>
      </c>
      <c r="J34" s="319"/>
      <c r="K34" s="315"/>
    </row>
    <row r="35" spans="1:11" ht="30">
      <c r="A35" s="314">
        <v>27</v>
      </c>
      <c r="B35" s="321" t="s">
        <v>414</v>
      </c>
      <c r="C35" s="321" t="s">
        <v>335</v>
      </c>
      <c r="D35" s="321" t="s">
        <v>346</v>
      </c>
      <c r="E35" s="328">
        <v>160</v>
      </c>
      <c r="F35" s="328">
        <v>2000</v>
      </c>
      <c r="G35" s="316"/>
      <c r="H35" s="317"/>
      <c r="I35" s="317"/>
      <c r="J35" s="319" t="s">
        <v>415</v>
      </c>
      <c r="K35" s="315" t="s">
        <v>416</v>
      </c>
    </row>
    <row r="36" spans="1:11" ht="30">
      <c r="A36" s="314">
        <v>28</v>
      </c>
      <c r="B36" s="321" t="s">
        <v>417</v>
      </c>
      <c r="C36" s="321" t="s">
        <v>335</v>
      </c>
      <c r="D36" s="321" t="s">
        <v>340</v>
      </c>
      <c r="E36" s="328">
        <v>169.7</v>
      </c>
      <c r="F36" s="328">
        <v>625</v>
      </c>
      <c r="G36" s="316" t="s">
        <v>418</v>
      </c>
      <c r="H36" s="317" t="s">
        <v>419</v>
      </c>
      <c r="I36" s="317" t="s">
        <v>420</v>
      </c>
      <c r="J36" s="319"/>
      <c r="K36" s="315"/>
    </row>
    <row r="37" spans="1:11" ht="30">
      <c r="A37" s="314">
        <v>29</v>
      </c>
      <c r="B37" s="321" t="s">
        <v>421</v>
      </c>
      <c r="C37" s="321" t="s">
        <v>335</v>
      </c>
      <c r="D37" s="321" t="s">
        <v>382</v>
      </c>
      <c r="E37" s="328">
        <v>200</v>
      </c>
      <c r="F37" s="328">
        <v>625</v>
      </c>
      <c r="G37" s="316" t="s">
        <v>422</v>
      </c>
      <c r="H37" s="317" t="s">
        <v>375</v>
      </c>
      <c r="I37" s="317" t="s">
        <v>423</v>
      </c>
      <c r="J37" s="319"/>
      <c r="K37" s="315"/>
    </row>
    <row r="38" spans="1:11" ht="30">
      <c r="A38" s="314">
        <v>30</v>
      </c>
      <c r="B38" s="321" t="s">
        <v>424</v>
      </c>
      <c r="C38" s="321" t="s">
        <v>335</v>
      </c>
      <c r="D38" s="321" t="s">
        <v>340</v>
      </c>
      <c r="E38" s="328"/>
      <c r="F38" s="328">
        <v>625</v>
      </c>
      <c r="G38" s="322" t="s">
        <v>425</v>
      </c>
      <c r="H38" s="323" t="s">
        <v>321</v>
      </c>
      <c r="I38" s="323" t="s">
        <v>426</v>
      </c>
      <c r="J38" s="319"/>
      <c r="K38" s="315"/>
    </row>
    <row r="39" spans="1:11" ht="30">
      <c r="A39" s="314">
        <v>31</v>
      </c>
      <c r="B39" s="321" t="s">
        <v>427</v>
      </c>
      <c r="C39" s="321" t="s">
        <v>335</v>
      </c>
      <c r="D39" s="321" t="s">
        <v>382</v>
      </c>
      <c r="E39" s="328">
        <v>660</v>
      </c>
      <c r="F39" s="328">
        <v>1625</v>
      </c>
      <c r="G39" s="316" t="s">
        <v>428</v>
      </c>
      <c r="H39" s="317" t="s">
        <v>429</v>
      </c>
      <c r="I39" s="317" t="s">
        <v>430</v>
      </c>
      <c r="J39" s="319"/>
      <c r="K39" s="315"/>
    </row>
    <row r="40" spans="1:11" ht="30">
      <c r="A40" s="314">
        <v>32</v>
      </c>
      <c r="B40" s="321" t="s">
        <v>431</v>
      </c>
      <c r="C40" s="321" t="s">
        <v>335</v>
      </c>
      <c r="D40" s="321" t="s">
        <v>382</v>
      </c>
      <c r="E40" s="328">
        <v>211</v>
      </c>
      <c r="F40" s="328">
        <f>(1000*1.6592)</f>
        <v>1659.2</v>
      </c>
      <c r="G40" s="316" t="s">
        <v>432</v>
      </c>
      <c r="H40" s="317" t="s">
        <v>433</v>
      </c>
      <c r="I40" s="317" t="s">
        <v>434</v>
      </c>
      <c r="J40" s="319"/>
      <c r="K40" s="315"/>
    </row>
    <row r="41" spans="1:11" ht="30">
      <c r="A41" s="314">
        <v>33</v>
      </c>
      <c r="B41" s="321" t="s">
        <v>435</v>
      </c>
      <c r="C41" s="321" t="s">
        <v>335</v>
      </c>
      <c r="D41" s="321" t="s">
        <v>340</v>
      </c>
      <c r="E41" s="328">
        <v>90</v>
      </c>
      <c r="F41" s="328">
        <v>800</v>
      </c>
      <c r="G41" s="316" t="s">
        <v>436</v>
      </c>
      <c r="H41" s="317" t="s">
        <v>437</v>
      </c>
      <c r="I41" s="317" t="s">
        <v>438</v>
      </c>
      <c r="J41" s="319"/>
      <c r="K41" s="315"/>
    </row>
    <row r="42" spans="1:11" ht="15">
      <c r="A42" s="314">
        <v>34</v>
      </c>
      <c r="B42" s="321" t="s">
        <v>439</v>
      </c>
      <c r="C42" s="321" t="s">
        <v>335</v>
      </c>
      <c r="D42" s="321" t="s">
        <v>382</v>
      </c>
      <c r="E42" s="328">
        <v>81.95</v>
      </c>
      <c r="F42" s="328">
        <v>750</v>
      </c>
      <c r="G42" s="316" t="s">
        <v>440</v>
      </c>
      <c r="H42" s="317" t="s">
        <v>441</v>
      </c>
      <c r="I42" s="317" t="s">
        <v>442</v>
      </c>
      <c r="J42" s="319"/>
      <c r="K42" s="315"/>
    </row>
    <row r="43" spans="1:11" ht="30">
      <c r="A43" s="314">
        <v>35</v>
      </c>
      <c r="B43" s="321" t="s">
        <v>443</v>
      </c>
      <c r="C43" s="321" t="s">
        <v>335</v>
      </c>
      <c r="D43" s="321" t="s">
        <v>340</v>
      </c>
      <c r="E43" s="328">
        <v>196</v>
      </c>
      <c r="F43" s="328">
        <v>1200</v>
      </c>
      <c r="G43" s="316"/>
      <c r="H43" s="317"/>
      <c r="I43" s="317"/>
      <c r="J43" s="319" t="s">
        <v>444</v>
      </c>
      <c r="K43" s="315" t="s">
        <v>445</v>
      </c>
    </row>
    <row r="44" spans="1:11" ht="30">
      <c r="A44" s="314">
        <v>36</v>
      </c>
      <c r="B44" s="321" t="s">
        <v>446</v>
      </c>
      <c r="C44" s="321" t="s">
        <v>335</v>
      </c>
      <c r="D44" s="321" t="s">
        <v>382</v>
      </c>
      <c r="E44" s="328">
        <v>143</v>
      </c>
      <c r="F44" s="328">
        <f>(752*1.6592)</f>
        <v>1247.7184</v>
      </c>
      <c r="G44" s="316" t="s">
        <v>447</v>
      </c>
      <c r="H44" s="317" t="s">
        <v>360</v>
      </c>
      <c r="I44" s="317" t="s">
        <v>448</v>
      </c>
      <c r="J44" s="319"/>
      <c r="K44" s="315"/>
    </row>
    <row r="45" spans="1:11" ht="30">
      <c r="A45" s="314">
        <v>37</v>
      </c>
      <c r="B45" s="321" t="s">
        <v>449</v>
      </c>
      <c r="C45" s="321" t="s">
        <v>335</v>
      </c>
      <c r="D45" s="321" t="s">
        <v>382</v>
      </c>
      <c r="E45" s="328">
        <v>223</v>
      </c>
      <c r="F45" s="328">
        <f>(1500*1.6592)</f>
        <v>2488.8000000000002</v>
      </c>
      <c r="G45" s="316"/>
      <c r="H45" s="317"/>
      <c r="I45" s="317"/>
      <c r="J45" s="320" t="s">
        <v>450</v>
      </c>
      <c r="K45" s="321" t="s">
        <v>451</v>
      </c>
    </row>
    <row r="46" spans="1:11" ht="30">
      <c r="A46" s="314">
        <v>38</v>
      </c>
      <c r="B46" s="321" t="s">
        <v>452</v>
      </c>
      <c r="C46" s="321" t="s">
        <v>335</v>
      </c>
      <c r="D46" s="321" t="s">
        <v>453</v>
      </c>
      <c r="E46" s="328">
        <v>90</v>
      </c>
      <c r="F46" s="328">
        <v>750</v>
      </c>
      <c r="G46" s="316" t="s">
        <v>454</v>
      </c>
      <c r="H46" s="317" t="s">
        <v>455</v>
      </c>
      <c r="I46" s="317" t="s">
        <v>456</v>
      </c>
      <c r="J46" s="319"/>
      <c r="K46" s="315"/>
    </row>
    <row r="47" spans="1:11" ht="30">
      <c r="A47" s="314">
        <v>39</v>
      </c>
      <c r="B47" s="321" t="s">
        <v>457</v>
      </c>
      <c r="C47" s="321" t="s">
        <v>335</v>
      </c>
      <c r="D47" s="321" t="s">
        <v>453</v>
      </c>
      <c r="E47" s="328"/>
      <c r="F47" s="328">
        <v>300</v>
      </c>
      <c r="G47" s="322" t="s">
        <v>458</v>
      </c>
      <c r="H47" s="323" t="s">
        <v>459</v>
      </c>
      <c r="I47" s="323" t="s">
        <v>460</v>
      </c>
      <c r="J47" s="319"/>
      <c r="K47" s="315"/>
    </row>
    <row r="48" spans="1:11" ht="30">
      <c r="A48" s="314">
        <v>40</v>
      </c>
      <c r="B48" s="321" t="s">
        <v>461</v>
      </c>
      <c r="C48" s="321" t="s">
        <v>335</v>
      </c>
      <c r="D48" s="321" t="s">
        <v>340</v>
      </c>
      <c r="E48" s="328"/>
      <c r="F48" s="328">
        <v>400</v>
      </c>
      <c r="G48" s="322" t="s">
        <v>462</v>
      </c>
      <c r="H48" s="323" t="s">
        <v>463</v>
      </c>
      <c r="I48" s="323" t="s">
        <v>464</v>
      </c>
      <c r="J48" s="319"/>
      <c r="K48" s="315"/>
    </row>
    <row r="49" spans="1:11" ht="30">
      <c r="A49" s="314">
        <v>41</v>
      </c>
      <c r="B49" s="321" t="s">
        <v>465</v>
      </c>
      <c r="C49" s="321" t="s">
        <v>335</v>
      </c>
      <c r="D49" s="321" t="s">
        <v>346</v>
      </c>
      <c r="E49" s="328">
        <v>150</v>
      </c>
      <c r="F49" s="328">
        <v>2450</v>
      </c>
      <c r="G49" s="316"/>
      <c r="H49" s="317"/>
      <c r="I49" s="317"/>
      <c r="J49" s="320" t="s">
        <v>466</v>
      </c>
      <c r="K49" s="321" t="s">
        <v>467</v>
      </c>
    </row>
    <row r="50" spans="1:11" ht="15">
      <c r="A50" s="314">
        <v>42</v>
      </c>
      <c r="B50" s="321" t="s">
        <v>468</v>
      </c>
      <c r="C50" s="321" t="s">
        <v>335</v>
      </c>
      <c r="D50" s="321" t="s">
        <v>340</v>
      </c>
      <c r="E50" s="328">
        <v>137</v>
      </c>
      <c r="F50" s="328">
        <v>500</v>
      </c>
      <c r="G50" s="316" t="s">
        <v>469</v>
      </c>
      <c r="H50" s="317" t="s">
        <v>470</v>
      </c>
      <c r="I50" s="317" t="s">
        <v>471</v>
      </c>
      <c r="J50" s="319"/>
      <c r="K50" s="315"/>
    </row>
    <row r="51" spans="1:11" ht="30">
      <c r="A51" s="314">
        <v>43</v>
      </c>
      <c r="B51" s="321" t="s">
        <v>472</v>
      </c>
      <c r="C51" s="321" t="s">
        <v>335</v>
      </c>
      <c r="D51" s="321" t="s">
        <v>349</v>
      </c>
      <c r="E51" s="328">
        <v>75.48</v>
      </c>
      <c r="F51" s="328">
        <v>625</v>
      </c>
      <c r="G51" s="316" t="s">
        <v>473</v>
      </c>
      <c r="H51" s="317" t="s">
        <v>318</v>
      </c>
      <c r="I51" s="317" t="s">
        <v>474</v>
      </c>
      <c r="J51" s="319"/>
      <c r="K51" s="315"/>
    </row>
    <row r="52" spans="1:11" ht="30">
      <c r="A52" s="314">
        <v>44</v>
      </c>
      <c r="B52" s="321" t="s">
        <v>475</v>
      </c>
      <c r="C52" s="321" t="s">
        <v>335</v>
      </c>
      <c r="D52" s="321" t="s">
        <v>340</v>
      </c>
      <c r="E52" s="328">
        <v>162</v>
      </c>
      <c r="F52" s="328">
        <v>625</v>
      </c>
      <c r="G52" s="316" t="s">
        <v>476</v>
      </c>
      <c r="H52" s="317" t="s">
        <v>477</v>
      </c>
      <c r="I52" s="317" t="s">
        <v>478</v>
      </c>
      <c r="J52" s="319"/>
      <c r="K52" s="315"/>
    </row>
    <row r="53" spans="1:11" ht="30">
      <c r="A53" s="314">
        <v>45</v>
      </c>
      <c r="B53" s="321" t="s">
        <v>479</v>
      </c>
      <c r="C53" s="321" t="s">
        <v>335</v>
      </c>
      <c r="D53" s="321" t="s">
        <v>382</v>
      </c>
      <c r="E53" s="328">
        <f>(64.28+28.57)</f>
        <v>92.85</v>
      </c>
      <c r="F53" s="328">
        <v>1000</v>
      </c>
      <c r="G53" s="316" t="s">
        <v>480</v>
      </c>
      <c r="H53" s="317" t="s">
        <v>481</v>
      </c>
      <c r="I53" s="317" t="s">
        <v>482</v>
      </c>
      <c r="J53" s="319"/>
      <c r="K53" s="315"/>
    </row>
    <row r="54" spans="1:11" ht="30">
      <c r="A54" s="314">
        <v>46</v>
      </c>
      <c r="B54" s="321" t="s">
        <v>483</v>
      </c>
      <c r="C54" s="321" t="s">
        <v>335</v>
      </c>
      <c r="D54" s="321" t="s">
        <v>340</v>
      </c>
      <c r="E54" s="328">
        <f>(54+55)</f>
        <v>109</v>
      </c>
      <c r="F54" s="328">
        <v>2500</v>
      </c>
      <c r="G54" s="316" t="s">
        <v>484</v>
      </c>
      <c r="H54" s="317" t="s">
        <v>485</v>
      </c>
      <c r="I54" s="317" t="s">
        <v>322</v>
      </c>
      <c r="J54" s="319"/>
      <c r="K54" s="315"/>
    </row>
    <row r="55" spans="1:11" ht="30">
      <c r="A55" s="314">
        <v>47</v>
      </c>
      <c r="B55" s="321" t="s">
        <v>486</v>
      </c>
      <c r="C55" s="321" t="s">
        <v>335</v>
      </c>
      <c r="D55" s="321" t="s">
        <v>382</v>
      </c>
      <c r="E55" s="328">
        <v>60.8</v>
      </c>
      <c r="F55" s="328">
        <v>500</v>
      </c>
      <c r="G55" s="316" t="s">
        <v>487</v>
      </c>
      <c r="H55" s="317" t="s">
        <v>419</v>
      </c>
      <c r="I55" s="317" t="s">
        <v>488</v>
      </c>
      <c r="J55" s="319"/>
      <c r="K55" s="315"/>
    </row>
    <row r="56" spans="1:11" ht="30">
      <c r="A56" s="314">
        <v>48</v>
      </c>
      <c r="B56" s="321" t="s">
        <v>489</v>
      </c>
      <c r="C56" s="321" t="s">
        <v>335</v>
      </c>
      <c r="D56" s="321" t="s">
        <v>340</v>
      </c>
      <c r="E56" s="328">
        <v>80</v>
      </c>
      <c r="F56" s="328">
        <v>1250</v>
      </c>
      <c r="G56" s="316" t="s">
        <v>490</v>
      </c>
      <c r="H56" s="317" t="s">
        <v>315</v>
      </c>
      <c r="I56" s="317" t="s">
        <v>491</v>
      </c>
      <c r="J56" s="319"/>
      <c r="K56" s="315"/>
    </row>
    <row r="57" spans="1:11" ht="30">
      <c r="A57" s="314">
        <v>49</v>
      </c>
      <c r="B57" s="321" t="s">
        <v>492</v>
      </c>
      <c r="C57" s="321" t="s">
        <v>335</v>
      </c>
      <c r="D57" s="321" t="s">
        <v>340</v>
      </c>
      <c r="E57" s="328">
        <v>106.2</v>
      </c>
      <c r="F57" s="328">
        <v>1250</v>
      </c>
      <c r="G57" s="316" t="s">
        <v>493</v>
      </c>
      <c r="H57" s="317" t="s">
        <v>494</v>
      </c>
      <c r="I57" s="317" t="s">
        <v>495</v>
      </c>
      <c r="J57" s="319"/>
      <c r="K57" s="315"/>
    </row>
    <row r="58" spans="1:11" ht="30">
      <c r="A58" s="314">
        <v>50</v>
      </c>
      <c r="B58" s="321" t="s">
        <v>496</v>
      </c>
      <c r="C58" s="321" t="s">
        <v>335</v>
      </c>
      <c r="D58" s="321" t="s">
        <v>340</v>
      </c>
      <c r="E58" s="328">
        <v>280</v>
      </c>
      <c r="F58" s="328">
        <v>2250</v>
      </c>
      <c r="G58" s="316" t="s">
        <v>497</v>
      </c>
      <c r="H58" s="317" t="s">
        <v>312</v>
      </c>
      <c r="I58" s="317" t="s">
        <v>498</v>
      </c>
      <c r="J58" s="319"/>
      <c r="K58" s="315"/>
    </row>
    <row r="59" spans="1:11" ht="30">
      <c r="A59" s="314">
        <v>51</v>
      </c>
      <c r="B59" s="321" t="s">
        <v>499</v>
      </c>
      <c r="C59" s="321" t="s">
        <v>335</v>
      </c>
      <c r="D59" s="321" t="s">
        <v>340</v>
      </c>
      <c r="E59" s="328">
        <v>112</v>
      </c>
      <c r="F59" s="328">
        <v>800</v>
      </c>
      <c r="G59" s="316"/>
      <c r="H59" s="317"/>
      <c r="I59" s="317"/>
      <c r="J59" s="319" t="s">
        <v>500</v>
      </c>
      <c r="K59" s="315" t="s">
        <v>501</v>
      </c>
    </row>
    <row r="60" spans="1:11" ht="30">
      <c r="A60" s="314">
        <v>52</v>
      </c>
      <c r="B60" s="321" t="s">
        <v>502</v>
      </c>
      <c r="C60" s="321" t="s">
        <v>335</v>
      </c>
      <c r="D60" s="321" t="s">
        <v>340</v>
      </c>
      <c r="E60" s="328">
        <v>90</v>
      </c>
      <c r="F60" s="328">
        <v>875</v>
      </c>
      <c r="G60" s="322" t="s">
        <v>503</v>
      </c>
      <c r="H60" s="323" t="s">
        <v>504</v>
      </c>
      <c r="I60" s="323" t="s">
        <v>505</v>
      </c>
      <c r="J60" s="319"/>
      <c r="K60" s="315"/>
    </row>
    <row r="61" spans="1:11" ht="30">
      <c r="A61" s="314">
        <v>53</v>
      </c>
      <c r="B61" s="321" t="s">
        <v>506</v>
      </c>
      <c r="C61" s="321" t="s">
        <v>335</v>
      </c>
      <c r="D61" s="321" t="s">
        <v>382</v>
      </c>
      <c r="E61" s="328">
        <v>214</v>
      </c>
      <c r="F61" s="328">
        <f>(1500*1.6592)</f>
        <v>2488.8000000000002</v>
      </c>
      <c r="G61" s="316" t="s">
        <v>507</v>
      </c>
      <c r="H61" s="317" t="s">
        <v>508</v>
      </c>
      <c r="I61" s="317" t="s">
        <v>509</v>
      </c>
      <c r="J61" s="319"/>
      <c r="K61" s="315"/>
    </row>
    <row r="62" spans="1:11" ht="30">
      <c r="A62" s="314">
        <v>54</v>
      </c>
      <c r="B62" s="321" t="s">
        <v>510</v>
      </c>
      <c r="C62" s="321" t="s">
        <v>335</v>
      </c>
      <c r="D62" s="321" t="s">
        <v>382</v>
      </c>
      <c r="E62" s="328">
        <v>99</v>
      </c>
      <c r="F62" s="328">
        <f>(800*1.6592)</f>
        <v>1327.36</v>
      </c>
      <c r="G62" s="316" t="s">
        <v>511</v>
      </c>
      <c r="H62" s="317" t="s">
        <v>316</v>
      </c>
      <c r="I62" s="317" t="s">
        <v>512</v>
      </c>
      <c r="J62" s="319"/>
      <c r="K62" s="315"/>
    </row>
    <row r="63" spans="1:11" ht="30">
      <c r="A63" s="314">
        <v>55</v>
      </c>
      <c r="B63" s="321" t="s">
        <v>513</v>
      </c>
      <c r="C63" s="321" t="s">
        <v>335</v>
      </c>
      <c r="D63" s="321" t="s">
        <v>382</v>
      </c>
      <c r="E63" s="328">
        <v>94.1</v>
      </c>
      <c r="F63" s="328">
        <v>940</v>
      </c>
      <c r="G63" s="316" t="s">
        <v>514</v>
      </c>
      <c r="H63" s="317" t="s">
        <v>515</v>
      </c>
      <c r="I63" s="317" t="s">
        <v>516</v>
      </c>
      <c r="J63" s="319"/>
      <c r="K63" s="315"/>
    </row>
    <row r="64" spans="1:11" ht="30">
      <c r="A64" s="314">
        <v>56</v>
      </c>
      <c r="B64" s="321" t="s">
        <v>517</v>
      </c>
      <c r="C64" s="321" t="s">
        <v>335</v>
      </c>
      <c r="D64" s="321" t="s">
        <v>349</v>
      </c>
      <c r="E64" s="328">
        <v>82.9</v>
      </c>
      <c r="F64" s="328">
        <v>375</v>
      </c>
      <c r="G64" s="316" t="s">
        <v>518</v>
      </c>
      <c r="H64" s="317" t="s">
        <v>519</v>
      </c>
      <c r="I64" s="317" t="s">
        <v>520</v>
      </c>
      <c r="J64" s="319"/>
      <c r="K64" s="315"/>
    </row>
    <row r="65" spans="1:11" ht="30">
      <c r="A65" s="314">
        <v>57</v>
      </c>
      <c r="B65" s="321" t="s">
        <v>521</v>
      </c>
      <c r="C65" s="321" t="s">
        <v>335</v>
      </c>
      <c r="D65" s="321" t="s">
        <v>382</v>
      </c>
      <c r="E65" s="328">
        <v>82</v>
      </c>
      <c r="F65" s="328">
        <v>375</v>
      </c>
      <c r="G65" s="322" t="s">
        <v>522</v>
      </c>
      <c r="H65" s="323" t="s">
        <v>523</v>
      </c>
      <c r="I65" s="323" t="s">
        <v>324</v>
      </c>
      <c r="J65" s="319"/>
      <c r="K65" s="315"/>
    </row>
    <row r="66" spans="1:11" ht="30" customHeight="1">
      <c r="A66" s="314">
        <v>58</v>
      </c>
      <c r="B66" s="321" t="s">
        <v>524</v>
      </c>
      <c r="C66" s="321" t="s">
        <v>335</v>
      </c>
      <c r="D66" s="321" t="s">
        <v>349</v>
      </c>
      <c r="E66" s="328">
        <v>278.69</v>
      </c>
      <c r="F66" s="328">
        <v>3468</v>
      </c>
      <c r="G66" s="316" t="s">
        <v>525</v>
      </c>
      <c r="H66" s="317" t="s">
        <v>355</v>
      </c>
      <c r="I66" s="317" t="s">
        <v>526</v>
      </c>
      <c r="J66" s="319"/>
      <c r="K66" s="315"/>
    </row>
    <row r="67" spans="1:11" ht="30">
      <c r="A67" s="314">
        <v>59</v>
      </c>
      <c r="B67" s="321" t="s">
        <v>527</v>
      </c>
      <c r="C67" s="321" t="s">
        <v>335</v>
      </c>
      <c r="D67" s="321" t="s">
        <v>358</v>
      </c>
      <c r="E67" s="328">
        <v>240</v>
      </c>
      <c r="F67" s="328">
        <v>1000</v>
      </c>
      <c r="G67" s="316" t="s">
        <v>528</v>
      </c>
      <c r="H67" s="317" t="s">
        <v>529</v>
      </c>
      <c r="I67" s="317" t="s">
        <v>530</v>
      </c>
      <c r="J67" s="319"/>
      <c r="K67" s="315"/>
    </row>
    <row r="68" spans="1:11" ht="30">
      <c r="A68" s="314">
        <v>60</v>
      </c>
      <c r="B68" s="321" t="s">
        <v>531</v>
      </c>
      <c r="C68" s="321" t="s">
        <v>335</v>
      </c>
      <c r="D68" s="321" t="s">
        <v>382</v>
      </c>
      <c r="E68" s="328">
        <v>135.69999999999999</v>
      </c>
      <c r="F68" s="328">
        <v>700</v>
      </c>
      <c r="G68" s="316" t="s">
        <v>532</v>
      </c>
      <c r="H68" s="317" t="s">
        <v>533</v>
      </c>
      <c r="I68" s="317" t="s">
        <v>534</v>
      </c>
      <c r="J68" s="319"/>
      <c r="K68" s="315"/>
    </row>
    <row r="69" spans="1:11" ht="30">
      <c r="A69" s="314">
        <v>61</v>
      </c>
      <c r="B69" s="321" t="s">
        <v>535</v>
      </c>
      <c r="C69" s="321" t="s">
        <v>335</v>
      </c>
      <c r="D69" s="321" t="s">
        <v>382</v>
      </c>
      <c r="E69" s="328">
        <v>90</v>
      </c>
      <c r="F69" s="328">
        <v>315</v>
      </c>
      <c r="G69" s="316" t="s">
        <v>536</v>
      </c>
      <c r="H69" s="317" t="s">
        <v>537</v>
      </c>
      <c r="I69" s="317" t="s">
        <v>538</v>
      </c>
      <c r="J69" s="319"/>
      <c r="K69" s="315"/>
    </row>
    <row r="70" spans="1:11" ht="30">
      <c r="A70" s="314">
        <v>62</v>
      </c>
      <c r="B70" s="321" t="s">
        <v>539</v>
      </c>
      <c r="C70" s="321" t="s">
        <v>335</v>
      </c>
      <c r="D70" s="321" t="s">
        <v>382</v>
      </c>
      <c r="E70" s="328">
        <v>219.53</v>
      </c>
      <c r="F70" s="328">
        <v>2250</v>
      </c>
      <c r="G70" s="316" t="s">
        <v>540</v>
      </c>
      <c r="H70" s="317" t="s">
        <v>541</v>
      </c>
      <c r="I70" s="317" t="s">
        <v>542</v>
      </c>
      <c r="J70" s="319"/>
      <c r="K70" s="315"/>
    </row>
    <row r="71" spans="1:11" ht="30">
      <c r="A71" s="314">
        <v>63</v>
      </c>
      <c r="B71" s="321" t="s">
        <v>543</v>
      </c>
      <c r="C71" s="321" t="s">
        <v>335</v>
      </c>
      <c r="D71" s="321" t="s">
        <v>340</v>
      </c>
      <c r="E71" s="328">
        <v>122</v>
      </c>
      <c r="F71" s="328">
        <v>500</v>
      </c>
      <c r="G71" s="316" t="s">
        <v>544</v>
      </c>
      <c r="H71" s="317" t="s">
        <v>477</v>
      </c>
      <c r="I71" s="317" t="s">
        <v>319</v>
      </c>
      <c r="J71" s="319"/>
      <c r="K71" s="315"/>
    </row>
    <row r="72" spans="1:11" ht="30">
      <c r="A72" s="314">
        <v>64</v>
      </c>
      <c r="B72" s="321" t="s">
        <v>545</v>
      </c>
      <c r="C72" s="321" t="s">
        <v>335</v>
      </c>
      <c r="D72" s="321" t="s">
        <v>382</v>
      </c>
      <c r="E72" s="328">
        <v>300</v>
      </c>
      <c r="F72" s="328">
        <f>(1500*1.6592)</f>
        <v>2488.8000000000002</v>
      </c>
      <c r="G72" s="316" t="s">
        <v>546</v>
      </c>
      <c r="H72" s="317" t="s">
        <v>463</v>
      </c>
      <c r="I72" s="317" t="s">
        <v>547</v>
      </c>
      <c r="J72" s="319"/>
      <c r="K72" s="315"/>
    </row>
    <row r="73" spans="1:11" ht="30">
      <c r="A73" s="314">
        <v>65</v>
      </c>
      <c r="B73" s="321" t="s">
        <v>548</v>
      </c>
      <c r="C73" s="321" t="s">
        <v>335</v>
      </c>
      <c r="D73" s="321" t="s">
        <v>549</v>
      </c>
      <c r="E73" s="328">
        <v>188.8</v>
      </c>
      <c r="F73" s="328">
        <v>4700</v>
      </c>
      <c r="G73" s="316" t="s">
        <v>550</v>
      </c>
      <c r="H73" s="317" t="s">
        <v>551</v>
      </c>
      <c r="I73" s="317" t="s">
        <v>552</v>
      </c>
      <c r="J73" s="319"/>
      <c r="K73" s="315"/>
    </row>
    <row r="74" spans="1:11" ht="30">
      <c r="A74" s="314">
        <v>66</v>
      </c>
      <c r="B74" s="321" t="s">
        <v>553</v>
      </c>
      <c r="C74" s="321" t="s">
        <v>335</v>
      </c>
      <c r="D74" s="321" t="s">
        <v>340</v>
      </c>
      <c r="E74" s="328">
        <v>100</v>
      </c>
      <c r="F74" s="328">
        <v>625</v>
      </c>
      <c r="G74" s="316" t="s">
        <v>554</v>
      </c>
      <c r="H74" s="317" t="s">
        <v>313</v>
      </c>
      <c r="I74" s="317" t="s">
        <v>555</v>
      </c>
      <c r="J74" s="319"/>
      <c r="K74" s="315"/>
    </row>
    <row r="75" spans="1:11" ht="45">
      <c r="A75" s="314">
        <v>67</v>
      </c>
      <c r="B75" s="321" t="s">
        <v>556</v>
      </c>
      <c r="C75" s="321" t="s">
        <v>335</v>
      </c>
      <c r="D75" s="321" t="s">
        <v>382</v>
      </c>
      <c r="E75" s="328">
        <v>178</v>
      </c>
      <c r="F75" s="328">
        <v>1250</v>
      </c>
      <c r="G75" s="316" t="s">
        <v>557</v>
      </c>
      <c r="H75" s="317" t="s">
        <v>312</v>
      </c>
      <c r="I75" s="317" t="s">
        <v>558</v>
      </c>
      <c r="J75" s="319"/>
      <c r="K75" s="315"/>
    </row>
    <row r="76" spans="1:11" ht="30">
      <c r="A76" s="314">
        <v>68</v>
      </c>
      <c r="B76" s="321" t="s">
        <v>559</v>
      </c>
      <c r="C76" s="321" t="s">
        <v>335</v>
      </c>
      <c r="D76" s="321" t="s">
        <v>340</v>
      </c>
      <c r="E76" s="328">
        <v>372</v>
      </c>
      <c r="F76" s="328">
        <f>(5750*1.6592)</f>
        <v>9540.4</v>
      </c>
      <c r="G76" s="316" t="s">
        <v>560</v>
      </c>
      <c r="H76" s="317" t="s">
        <v>355</v>
      </c>
      <c r="I76" s="317" t="s">
        <v>561</v>
      </c>
      <c r="J76" s="319"/>
      <c r="K76" s="315"/>
    </row>
    <row r="77" spans="1:11" ht="30">
      <c r="A77" s="314">
        <v>69</v>
      </c>
      <c r="B77" s="321" t="s">
        <v>562</v>
      </c>
      <c r="C77" s="321" t="s">
        <v>335</v>
      </c>
      <c r="D77" s="321" t="s">
        <v>340</v>
      </c>
      <c r="E77" s="328">
        <v>150</v>
      </c>
      <c r="F77" s="328">
        <v>625</v>
      </c>
      <c r="G77" s="316"/>
      <c r="H77" s="317"/>
      <c r="I77" s="317"/>
      <c r="J77" s="316" t="s">
        <v>563</v>
      </c>
      <c r="K77" s="315" t="s">
        <v>564</v>
      </c>
    </row>
    <row r="78" spans="1:11" ht="45">
      <c r="A78" s="314">
        <v>70</v>
      </c>
      <c r="B78" s="321" t="s">
        <v>565</v>
      </c>
      <c r="C78" s="321" t="s">
        <v>335</v>
      </c>
      <c r="D78" s="321" t="s">
        <v>566</v>
      </c>
      <c r="E78" s="328">
        <v>192.5</v>
      </c>
      <c r="F78" s="328">
        <f>(2000*1.6592)</f>
        <v>3318.4</v>
      </c>
      <c r="G78" s="316" t="s">
        <v>567</v>
      </c>
      <c r="H78" s="317" t="s">
        <v>568</v>
      </c>
      <c r="I78" s="317" t="s">
        <v>569</v>
      </c>
      <c r="J78" s="319"/>
      <c r="K78" s="315"/>
    </row>
    <row r="79" spans="1:11" ht="30">
      <c r="A79" s="314">
        <v>71</v>
      </c>
      <c r="B79" s="321" t="s">
        <v>570</v>
      </c>
      <c r="C79" s="321" t="s">
        <v>335</v>
      </c>
      <c r="D79" s="321" t="s">
        <v>382</v>
      </c>
      <c r="E79" s="328">
        <v>60.7</v>
      </c>
      <c r="F79" s="328">
        <v>800</v>
      </c>
      <c r="G79" s="316" t="s">
        <v>571</v>
      </c>
      <c r="H79" s="317" t="s">
        <v>572</v>
      </c>
      <c r="I79" s="317" t="s">
        <v>573</v>
      </c>
      <c r="J79" s="319"/>
      <c r="K79" s="315"/>
    </row>
    <row r="80" spans="1:11" ht="30" customHeight="1">
      <c r="A80" s="314">
        <v>72</v>
      </c>
      <c r="B80" s="321" t="s">
        <v>574</v>
      </c>
      <c r="C80" s="321" t="s">
        <v>335</v>
      </c>
      <c r="D80" s="321" t="s">
        <v>382</v>
      </c>
      <c r="E80" s="328">
        <v>356</v>
      </c>
      <c r="F80" s="328">
        <f>(2500*1.6592)</f>
        <v>4148</v>
      </c>
      <c r="G80" s="322" t="s">
        <v>575</v>
      </c>
      <c r="H80" s="323" t="s">
        <v>576</v>
      </c>
      <c r="I80" s="323" t="s">
        <v>577</v>
      </c>
      <c r="J80" s="319"/>
      <c r="K80" s="315"/>
    </row>
    <row r="81" spans="1:11" ht="30">
      <c r="A81" s="314">
        <v>73</v>
      </c>
      <c r="B81" s="321" t="s">
        <v>578</v>
      </c>
      <c r="C81" s="321" t="s">
        <v>335</v>
      </c>
      <c r="D81" s="321" t="s">
        <v>340</v>
      </c>
      <c r="E81" s="328">
        <v>168</v>
      </c>
      <c r="F81" s="328">
        <v>800</v>
      </c>
      <c r="G81" s="316" t="s">
        <v>579</v>
      </c>
      <c r="H81" s="317" t="s">
        <v>580</v>
      </c>
      <c r="I81" s="317" t="s">
        <v>581</v>
      </c>
      <c r="J81" s="319"/>
      <c r="K81" s="315"/>
    </row>
    <row r="82" spans="1:11" ht="30">
      <c r="A82" s="314">
        <v>74</v>
      </c>
      <c r="B82" s="321" t="s">
        <v>582</v>
      </c>
      <c r="C82" s="321" t="s">
        <v>335</v>
      </c>
      <c r="D82" s="321" t="s">
        <v>358</v>
      </c>
      <c r="E82" s="328">
        <v>136</v>
      </c>
      <c r="F82" s="328">
        <v>2500</v>
      </c>
      <c r="G82" s="316" t="s">
        <v>583</v>
      </c>
      <c r="H82" s="317" t="s">
        <v>584</v>
      </c>
      <c r="I82" s="317" t="s">
        <v>585</v>
      </c>
      <c r="J82" s="319"/>
      <c r="K82" s="315"/>
    </row>
    <row r="83" spans="1:11" ht="30">
      <c r="A83" s="314">
        <v>75</v>
      </c>
      <c r="B83" s="321" t="s">
        <v>586</v>
      </c>
      <c r="C83" s="321" t="s">
        <v>335</v>
      </c>
      <c r="D83" s="321" t="s">
        <v>587</v>
      </c>
      <c r="E83" s="328">
        <v>98.05</v>
      </c>
      <c r="F83" s="328">
        <f>(1125*1.6592)</f>
        <v>1866.6</v>
      </c>
      <c r="G83" s="316" t="s">
        <v>588</v>
      </c>
      <c r="H83" s="317" t="s">
        <v>312</v>
      </c>
      <c r="I83" s="317" t="s">
        <v>589</v>
      </c>
      <c r="J83" s="319"/>
      <c r="K83" s="315"/>
    </row>
    <row r="84" spans="1:11" ht="45">
      <c r="A84" s="314">
        <v>76</v>
      </c>
      <c r="B84" s="321" t="s">
        <v>590</v>
      </c>
      <c r="C84" s="321" t="s">
        <v>335</v>
      </c>
      <c r="D84" s="321" t="s">
        <v>591</v>
      </c>
      <c r="E84" s="328">
        <v>52</v>
      </c>
      <c r="F84" s="328">
        <v>875</v>
      </c>
      <c r="G84" s="324" t="s">
        <v>592</v>
      </c>
      <c r="H84" s="325" t="s">
        <v>593</v>
      </c>
      <c r="I84" s="325" t="s">
        <v>558</v>
      </c>
      <c r="J84" s="320"/>
      <c r="K84" s="321"/>
    </row>
    <row r="85" spans="1:11" ht="30">
      <c r="A85" s="314">
        <v>77</v>
      </c>
      <c r="B85" s="321" t="s">
        <v>594</v>
      </c>
      <c r="C85" s="321" t="s">
        <v>335</v>
      </c>
      <c r="D85" s="321" t="s">
        <v>591</v>
      </c>
      <c r="E85" s="328">
        <v>179.2</v>
      </c>
      <c r="F85" s="321">
        <f>(1250*1.6592)</f>
        <v>2074</v>
      </c>
      <c r="G85" s="326">
        <v>42001014550</v>
      </c>
      <c r="H85" s="317" t="s">
        <v>595</v>
      </c>
      <c r="I85" s="317" t="s">
        <v>596</v>
      </c>
      <c r="J85" s="317"/>
      <c r="K85" s="315"/>
    </row>
    <row r="86" spans="1:11" ht="47.25" customHeight="1">
      <c r="A86" s="648">
        <v>78</v>
      </c>
      <c r="B86" s="650" t="s">
        <v>643</v>
      </c>
      <c r="C86" s="650" t="s">
        <v>335</v>
      </c>
      <c r="D86" s="652" t="s">
        <v>644</v>
      </c>
      <c r="E86" s="644">
        <v>470</v>
      </c>
      <c r="F86" s="644">
        <v>17000</v>
      </c>
      <c r="G86" s="315">
        <v>1025013737</v>
      </c>
      <c r="H86" s="317" t="s">
        <v>329</v>
      </c>
      <c r="I86" s="317" t="s">
        <v>328</v>
      </c>
      <c r="J86" s="317"/>
      <c r="K86" s="315"/>
    </row>
    <row r="87" spans="1:11" ht="33" customHeight="1">
      <c r="A87" s="649"/>
      <c r="B87" s="651"/>
      <c r="C87" s="651"/>
      <c r="D87" s="653"/>
      <c r="E87" s="645"/>
      <c r="F87" s="645"/>
      <c r="G87" s="315">
        <v>1025014726</v>
      </c>
      <c r="H87" s="317" t="s">
        <v>316</v>
      </c>
      <c r="I87" s="317" t="s">
        <v>330</v>
      </c>
      <c r="J87" s="317"/>
      <c r="K87" s="315"/>
    </row>
    <row r="88" spans="1:11" ht="30">
      <c r="A88" s="314">
        <v>79</v>
      </c>
      <c r="B88" s="321" t="s">
        <v>645</v>
      </c>
      <c r="C88" s="321" t="s">
        <v>335</v>
      </c>
      <c r="D88" s="321" t="s">
        <v>587</v>
      </c>
      <c r="E88" s="321">
        <v>127</v>
      </c>
      <c r="F88" s="321">
        <v>208.33</v>
      </c>
      <c r="G88" s="315">
        <v>19001001803</v>
      </c>
      <c r="H88" s="317" t="s">
        <v>327</v>
      </c>
      <c r="I88" s="317" t="s">
        <v>326</v>
      </c>
      <c r="J88" s="317"/>
      <c r="K88" s="315"/>
    </row>
    <row r="89" spans="1:11" ht="30">
      <c r="A89" s="314">
        <v>80</v>
      </c>
      <c r="B89" s="321" t="s">
        <v>646</v>
      </c>
      <c r="C89" s="321" t="s">
        <v>335</v>
      </c>
      <c r="D89" s="321" t="s">
        <v>587</v>
      </c>
      <c r="E89" s="321">
        <v>79.3</v>
      </c>
      <c r="F89" s="321">
        <f>(1250*1.6592)</f>
        <v>2074</v>
      </c>
      <c r="G89" s="315">
        <v>35001049166</v>
      </c>
      <c r="H89" s="317" t="s">
        <v>647</v>
      </c>
      <c r="I89" s="317" t="s">
        <v>648</v>
      </c>
      <c r="J89" s="317"/>
      <c r="K89" s="315"/>
    </row>
    <row r="90" spans="1:11" ht="60">
      <c r="A90" s="314">
        <v>81</v>
      </c>
      <c r="B90" s="321" t="s">
        <v>651</v>
      </c>
      <c r="C90" s="321" t="s">
        <v>335</v>
      </c>
      <c r="D90" s="321" t="s">
        <v>587</v>
      </c>
      <c r="E90" s="321">
        <v>39.630000000000003</v>
      </c>
      <c r="F90" s="321">
        <v>1185</v>
      </c>
      <c r="G90" s="315">
        <v>31001014526</v>
      </c>
      <c r="H90" s="317" t="s">
        <v>649</v>
      </c>
      <c r="I90" s="317" t="s">
        <v>650</v>
      </c>
      <c r="J90" s="317"/>
      <c r="K90" s="315"/>
    </row>
    <row r="91" spans="1:11" ht="30">
      <c r="A91" s="314">
        <v>82</v>
      </c>
      <c r="B91" s="321" t="s">
        <v>652</v>
      </c>
      <c r="C91" s="321" t="s">
        <v>335</v>
      </c>
      <c r="D91" s="321" t="s">
        <v>644</v>
      </c>
      <c r="E91" s="321"/>
      <c r="F91" s="321">
        <f>(2500*1.6592)</f>
        <v>4148</v>
      </c>
      <c r="G91" s="315">
        <v>1008010173</v>
      </c>
      <c r="H91" s="317" t="s">
        <v>653</v>
      </c>
      <c r="I91" s="317" t="s">
        <v>654</v>
      </c>
      <c r="J91" s="317"/>
      <c r="K91" s="315"/>
    </row>
    <row r="92" spans="1:11" ht="60">
      <c r="A92" s="314">
        <v>83</v>
      </c>
      <c r="B92" s="321" t="s">
        <v>655</v>
      </c>
      <c r="C92" s="321" t="s">
        <v>335</v>
      </c>
      <c r="D92" s="321" t="s">
        <v>656</v>
      </c>
      <c r="E92" s="321">
        <v>41.4</v>
      </c>
      <c r="F92" s="321">
        <f>(625*1.6592)</f>
        <v>1037</v>
      </c>
      <c r="G92" s="315">
        <v>1013013356</v>
      </c>
      <c r="H92" s="317" t="s">
        <v>429</v>
      </c>
      <c r="I92" s="317" t="s">
        <v>657</v>
      </c>
      <c r="J92" s="317"/>
      <c r="K92" s="315"/>
    </row>
    <row r="93" spans="1:11" ht="30">
      <c r="A93" s="314">
        <v>84</v>
      </c>
      <c r="B93" s="321" t="s">
        <v>658</v>
      </c>
      <c r="C93" s="321" t="s">
        <v>335</v>
      </c>
      <c r="D93" s="321" t="s">
        <v>644</v>
      </c>
      <c r="E93" s="321">
        <v>20</v>
      </c>
      <c r="F93" s="321">
        <v>312.5</v>
      </c>
      <c r="G93" s="315">
        <v>45001015655</v>
      </c>
      <c r="H93" s="317" t="s">
        <v>519</v>
      </c>
      <c r="I93" s="317" t="s">
        <v>659</v>
      </c>
      <c r="J93" s="317"/>
      <c r="K93" s="315"/>
    </row>
    <row r="94" spans="1:11" ht="30">
      <c r="A94" s="314">
        <v>85</v>
      </c>
      <c r="B94" s="321" t="s">
        <v>897</v>
      </c>
      <c r="C94" s="321" t="s">
        <v>335</v>
      </c>
      <c r="D94" s="321" t="s">
        <v>340</v>
      </c>
      <c r="E94" s="321">
        <v>427.9</v>
      </c>
      <c r="F94" s="321">
        <v>4156.25</v>
      </c>
      <c r="G94" s="334" t="s">
        <v>898</v>
      </c>
      <c r="H94" s="325" t="s">
        <v>899</v>
      </c>
      <c r="I94" s="325" t="s">
        <v>900</v>
      </c>
      <c r="J94" s="317"/>
      <c r="K94" s="315"/>
    </row>
    <row r="95" spans="1:11" ht="30">
      <c r="A95" s="314">
        <v>86</v>
      </c>
      <c r="B95" s="321" t="s">
        <v>901</v>
      </c>
      <c r="C95" s="321" t="s">
        <v>335</v>
      </c>
      <c r="D95" s="321" t="s">
        <v>902</v>
      </c>
      <c r="E95" s="321">
        <v>25.5</v>
      </c>
      <c r="F95" s="321">
        <v>1133.55</v>
      </c>
      <c r="G95" s="335">
        <v>19001006100</v>
      </c>
      <c r="H95" s="325" t="s">
        <v>903</v>
      </c>
      <c r="I95" s="325" t="s">
        <v>904</v>
      </c>
      <c r="J95" s="317"/>
      <c r="K95" s="315"/>
    </row>
    <row r="96" spans="1:11" ht="30">
      <c r="A96" s="314">
        <v>87</v>
      </c>
      <c r="B96" s="321" t="s">
        <v>905</v>
      </c>
      <c r="C96" s="321" t="s">
        <v>335</v>
      </c>
      <c r="D96" s="321" t="s">
        <v>906</v>
      </c>
      <c r="E96" s="321">
        <v>68.569999999999993</v>
      </c>
      <c r="F96" s="321">
        <v>1856.25</v>
      </c>
      <c r="G96" s="335">
        <v>21001001741</v>
      </c>
      <c r="H96" s="325" t="s">
        <v>533</v>
      </c>
      <c r="I96" s="325" t="s">
        <v>907</v>
      </c>
      <c r="J96" s="317"/>
      <c r="K96" s="315"/>
    </row>
    <row r="97" spans="1:11" ht="30">
      <c r="A97" s="314">
        <v>88</v>
      </c>
      <c r="B97" s="321" t="s">
        <v>908</v>
      </c>
      <c r="C97" s="321" t="s">
        <v>335</v>
      </c>
      <c r="D97" s="321" t="s">
        <v>373</v>
      </c>
      <c r="E97" s="321">
        <v>246.03</v>
      </c>
      <c r="F97" s="321">
        <v>2887.5</v>
      </c>
      <c r="G97" s="335">
        <v>124010085</v>
      </c>
      <c r="H97" s="325" t="s">
        <v>370</v>
      </c>
      <c r="I97" s="325" t="s">
        <v>909</v>
      </c>
      <c r="J97" s="317"/>
      <c r="K97" s="315"/>
    </row>
    <row r="98" spans="1:11" ht="45.75" customHeight="1">
      <c r="A98" s="314">
        <v>89</v>
      </c>
      <c r="B98" s="321" t="s">
        <v>910</v>
      </c>
      <c r="C98" s="321" t="s">
        <v>335</v>
      </c>
      <c r="D98" s="321" t="s">
        <v>911</v>
      </c>
      <c r="E98" s="321">
        <v>123.53</v>
      </c>
      <c r="F98" s="321">
        <v>1856.25</v>
      </c>
      <c r="G98" s="321">
        <v>1018001530</v>
      </c>
      <c r="H98" s="325" t="s">
        <v>912</v>
      </c>
      <c r="I98" s="336" t="s">
        <v>913</v>
      </c>
      <c r="J98" s="317"/>
      <c r="K98" s="315"/>
    </row>
    <row r="99" spans="1:11" ht="45.75" customHeight="1">
      <c r="A99" s="314">
        <v>90</v>
      </c>
      <c r="B99" s="25" t="s">
        <v>935</v>
      </c>
      <c r="C99" s="340" t="s">
        <v>335</v>
      </c>
      <c r="D99" s="25" t="s">
        <v>644</v>
      </c>
      <c r="E99" s="25">
        <v>51.99</v>
      </c>
      <c r="F99" s="341">
        <v>450</v>
      </c>
      <c r="G99" s="307">
        <v>42001031901</v>
      </c>
      <c r="H99" s="250" t="s">
        <v>920</v>
      </c>
      <c r="I99" s="250" t="s">
        <v>915</v>
      </c>
      <c r="J99" s="250"/>
      <c r="K99" s="25"/>
    </row>
    <row r="100" spans="1:11" ht="45.75" customHeight="1">
      <c r="A100" s="314">
        <v>91</v>
      </c>
      <c r="B100" s="25" t="s">
        <v>936</v>
      </c>
      <c r="C100" s="340" t="s">
        <v>335</v>
      </c>
      <c r="D100" s="25" t="s">
        <v>644</v>
      </c>
      <c r="E100" s="25">
        <v>20.399999999999999</v>
      </c>
      <c r="F100" s="25">
        <v>250</v>
      </c>
      <c r="G100" s="307">
        <v>42001018463</v>
      </c>
      <c r="H100" s="250" t="s">
        <v>477</v>
      </c>
      <c r="I100" s="250" t="s">
        <v>319</v>
      </c>
      <c r="J100" s="250"/>
      <c r="K100" s="25"/>
    </row>
    <row r="101" spans="1:11" ht="45.75" customHeight="1">
      <c r="A101" s="314">
        <v>92</v>
      </c>
      <c r="B101" s="25" t="s">
        <v>937</v>
      </c>
      <c r="C101" s="340" t="s">
        <v>335</v>
      </c>
      <c r="D101" s="25" t="s">
        <v>644</v>
      </c>
      <c r="E101" s="25">
        <v>24.2</v>
      </c>
      <c r="F101" s="25">
        <v>300</v>
      </c>
      <c r="G101" s="307">
        <v>42001035572</v>
      </c>
      <c r="H101" s="250" t="s">
        <v>921</v>
      </c>
      <c r="I101" s="250" t="s">
        <v>916</v>
      </c>
      <c r="J101" s="250"/>
      <c r="K101" s="25"/>
    </row>
    <row r="102" spans="1:11" ht="45.75" customHeight="1">
      <c r="A102" s="314">
        <v>93</v>
      </c>
      <c r="B102" s="25" t="s">
        <v>938</v>
      </c>
      <c r="C102" s="340" t="s">
        <v>335</v>
      </c>
      <c r="D102" s="25" t="s">
        <v>644</v>
      </c>
      <c r="E102" s="25">
        <v>600</v>
      </c>
      <c r="F102" s="25">
        <v>300</v>
      </c>
      <c r="G102" s="307">
        <v>42001031477</v>
      </c>
      <c r="H102" s="250" t="s">
        <v>922</v>
      </c>
      <c r="I102" s="250" t="s">
        <v>917</v>
      </c>
      <c r="J102" s="250"/>
      <c r="K102" s="25"/>
    </row>
    <row r="103" spans="1:11" ht="45.75" customHeight="1">
      <c r="A103" s="314">
        <v>94</v>
      </c>
      <c r="B103" s="25" t="s">
        <v>939</v>
      </c>
      <c r="C103" s="340" t="s">
        <v>335</v>
      </c>
      <c r="D103" s="25" t="s">
        <v>644</v>
      </c>
      <c r="E103" s="25">
        <v>66</v>
      </c>
      <c r="F103" s="25">
        <v>350</v>
      </c>
      <c r="G103" s="307">
        <v>42001017056</v>
      </c>
      <c r="H103" s="250" t="s">
        <v>923</v>
      </c>
      <c r="I103" s="250" t="s">
        <v>918</v>
      </c>
      <c r="J103" s="250"/>
      <c r="K103" s="25"/>
    </row>
    <row r="104" spans="1:11" ht="45.75" customHeight="1">
      <c r="A104" s="314">
        <v>95</v>
      </c>
      <c r="B104" s="25" t="s">
        <v>940</v>
      </c>
      <c r="C104" s="340" t="s">
        <v>335</v>
      </c>
      <c r="D104" s="25" t="s">
        <v>656</v>
      </c>
      <c r="E104" s="25">
        <v>100</v>
      </c>
      <c r="F104" s="25">
        <v>875</v>
      </c>
      <c r="G104" s="342" t="s">
        <v>941</v>
      </c>
      <c r="H104" s="250" t="s">
        <v>321</v>
      </c>
      <c r="I104" s="250" t="s">
        <v>516</v>
      </c>
      <c r="J104" s="250"/>
      <c r="K104" s="25"/>
    </row>
    <row r="105" spans="1:11" ht="45.75" customHeight="1">
      <c r="A105" s="314">
        <v>96</v>
      </c>
      <c r="B105" s="25" t="s">
        <v>942</v>
      </c>
      <c r="C105" s="340" t="s">
        <v>335</v>
      </c>
      <c r="D105" s="25" t="s">
        <v>656</v>
      </c>
      <c r="E105" s="25">
        <v>50.1</v>
      </c>
      <c r="F105" s="25">
        <v>1875</v>
      </c>
      <c r="G105" s="342" t="s">
        <v>943</v>
      </c>
      <c r="H105" s="250" t="s">
        <v>912</v>
      </c>
      <c r="I105" s="250" t="s">
        <v>944</v>
      </c>
      <c r="J105" s="250"/>
      <c r="K105" s="25"/>
    </row>
    <row r="106" spans="1:11" ht="45.75" customHeight="1">
      <c r="A106" s="314">
        <v>97</v>
      </c>
      <c r="B106" s="25" t="s">
        <v>945</v>
      </c>
      <c r="C106" s="340" t="s">
        <v>335</v>
      </c>
      <c r="D106" s="25" t="s">
        <v>644</v>
      </c>
      <c r="E106" s="25">
        <v>361.63</v>
      </c>
      <c r="F106" s="25">
        <v>375</v>
      </c>
      <c r="G106" s="342" t="s">
        <v>946</v>
      </c>
      <c r="H106" s="250" t="s">
        <v>947</v>
      </c>
      <c r="I106" s="250" t="s">
        <v>948</v>
      </c>
      <c r="J106" s="250"/>
      <c r="K106" s="25"/>
    </row>
    <row r="107" spans="1:11" ht="45.75" customHeight="1">
      <c r="A107" s="314">
        <v>98</v>
      </c>
      <c r="B107" s="25" t="s">
        <v>949</v>
      </c>
      <c r="C107" s="340" t="s">
        <v>335</v>
      </c>
      <c r="D107" s="25" t="s">
        <v>644</v>
      </c>
      <c r="E107" s="25">
        <v>75.599999999999994</v>
      </c>
      <c r="F107" s="25">
        <v>600</v>
      </c>
      <c r="G107" s="307">
        <v>25001021784</v>
      </c>
      <c r="H107" s="250" t="s">
        <v>355</v>
      </c>
      <c r="I107" s="250" t="s">
        <v>919</v>
      </c>
      <c r="J107" s="250"/>
      <c r="K107" s="25"/>
    </row>
    <row r="108" spans="1:11" ht="45.75" customHeight="1">
      <c r="A108" s="314">
        <v>99</v>
      </c>
      <c r="B108" s="25" t="s">
        <v>950</v>
      </c>
      <c r="C108" s="340" t="s">
        <v>335</v>
      </c>
      <c r="D108" s="25" t="s">
        <v>644</v>
      </c>
      <c r="E108" s="25">
        <v>50</v>
      </c>
      <c r="F108" s="25">
        <v>500</v>
      </c>
      <c r="G108" s="305" t="s">
        <v>951</v>
      </c>
      <c r="H108" s="250" t="s">
        <v>952</v>
      </c>
      <c r="I108" s="250" t="s">
        <v>953</v>
      </c>
      <c r="J108" s="250"/>
      <c r="K108" s="25"/>
    </row>
    <row r="109" spans="1:11" ht="45.75" customHeight="1">
      <c r="A109" s="314">
        <v>100</v>
      </c>
      <c r="B109" s="25" t="s">
        <v>954</v>
      </c>
      <c r="C109" s="340" t="s">
        <v>335</v>
      </c>
      <c r="D109" s="25" t="s">
        <v>644</v>
      </c>
      <c r="E109" s="25">
        <v>29</v>
      </c>
      <c r="F109" s="25">
        <v>875</v>
      </c>
      <c r="G109" s="305" t="s">
        <v>955</v>
      </c>
      <c r="H109" s="250" t="s">
        <v>956</v>
      </c>
      <c r="I109" s="250" t="s">
        <v>957</v>
      </c>
      <c r="J109" s="250"/>
      <c r="K109" s="25"/>
    </row>
    <row r="110" spans="1:11" ht="45.75" customHeight="1">
      <c r="A110" s="314">
        <v>101</v>
      </c>
      <c r="B110" s="25" t="s">
        <v>958</v>
      </c>
      <c r="C110" s="340" t="s">
        <v>335</v>
      </c>
      <c r="D110" s="25" t="s">
        <v>644</v>
      </c>
      <c r="E110" s="25">
        <v>34</v>
      </c>
      <c r="F110" s="25">
        <v>875</v>
      </c>
      <c r="G110" s="305" t="s">
        <v>959</v>
      </c>
      <c r="H110" s="250" t="s">
        <v>960</v>
      </c>
      <c r="I110" s="250" t="s">
        <v>961</v>
      </c>
      <c r="J110" s="250"/>
      <c r="K110" s="25"/>
    </row>
    <row r="111" spans="1:11" ht="45.75" customHeight="1">
      <c r="A111" s="314">
        <v>102</v>
      </c>
      <c r="B111" s="25" t="s">
        <v>962</v>
      </c>
      <c r="C111" s="340" t="s">
        <v>335</v>
      </c>
      <c r="D111" s="25" t="s">
        <v>644</v>
      </c>
      <c r="E111" s="25">
        <v>63</v>
      </c>
      <c r="F111" s="25">
        <v>500</v>
      </c>
      <c r="G111" s="305" t="s">
        <v>963</v>
      </c>
      <c r="H111" s="250" t="s">
        <v>895</v>
      </c>
      <c r="I111" s="250" t="s">
        <v>964</v>
      </c>
      <c r="J111" s="250"/>
      <c r="K111" s="25"/>
    </row>
    <row r="112" spans="1:11" ht="45.75" customHeight="1">
      <c r="A112" s="314">
        <v>103</v>
      </c>
      <c r="B112" s="25" t="s">
        <v>965</v>
      </c>
      <c r="C112" s="340" t="s">
        <v>335</v>
      </c>
      <c r="D112" s="25" t="s">
        <v>644</v>
      </c>
      <c r="E112" s="25">
        <v>100</v>
      </c>
      <c r="F112" s="25">
        <v>250</v>
      </c>
      <c r="G112" s="305" t="s">
        <v>966</v>
      </c>
      <c r="H112" s="250" t="s">
        <v>967</v>
      </c>
      <c r="I112" s="250" t="s">
        <v>968</v>
      </c>
      <c r="J112" s="250"/>
      <c r="K112" s="25"/>
    </row>
    <row r="113" spans="1:11" ht="45.75" customHeight="1">
      <c r="A113" s="314">
        <v>104</v>
      </c>
      <c r="B113" s="25" t="s">
        <v>969</v>
      </c>
      <c r="C113" s="340" t="s">
        <v>335</v>
      </c>
      <c r="D113" s="25" t="s">
        <v>644</v>
      </c>
      <c r="E113" s="25">
        <v>200</v>
      </c>
      <c r="F113" s="25">
        <v>375</v>
      </c>
      <c r="G113" s="307">
        <v>21001001743</v>
      </c>
      <c r="H113" s="250" t="s">
        <v>970</v>
      </c>
      <c r="I113" s="250" t="s">
        <v>971</v>
      </c>
      <c r="J113" s="250"/>
      <c r="K113" s="25"/>
    </row>
    <row r="114" spans="1:11" ht="45.75" customHeight="1">
      <c r="A114" s="314">
        <v>105</v>
      </c>
      <c r="B114" s="25" t="s">
        <v>972</v>
      </c>
      <c r="C114" s="340" t="s">
        <v>335</v>
      </c>
      <c r="D114" s="25" t="s">
        <v>644</v>
      </c>
      <c r="E114" s="25">
        <v>50</v>
      </c>
      <c r="F114" s="25">
        <v>937.5</v>
      </c>
      <c r="G114" s="307">
        <v>12001053877</v>
      </c>
      <c r="H114" s="250" t="s">
        <v>485</v>
      </c>
      <c r="I114" s="250" t="s">
        <v>973</v>
      </c>
      <c r="J114" s="250"/>
      <c r="K114" s="25"/>
    </row>
    <row r="115" spans="1:11" ht="45.75" customHeight="1">
      <c r="A115" s="314">
        <v>106</v>
      </c>
      <c r="B115" s="25" t="s">
        <v>974</v>
      </c>
      <c r="C115" s="340" t="s">
        <v>335</v>
      </c>
      <c r="D115" s="25" t="s">
        <v>644</v>
      </c>
      <c r="E115" s="25">
        <v>100</v>
      </c>
      <c r="F115" s="25">
        <v>1600</v>
      </c>
      <c r="G115" s="305" t="s">
        <v>928</v>
      </c>
      <c r="H115" s="250" t="s">
        <v>975</v>
      </c>
      <c r="I115" s="250" t="s">
        <v>926</v>
      </c>
      <c r="J115" s="250"/>
      <c r="K115" s="25"/>
    </row>
    <row r="116" spans="1:11" ht="45.75" customHeight="1">
      <c r="A116" s="314">
        <v>107</v>
      </c>
      <c r="B116" s="25" t="s">
        <v>976</v>
      </c>
      <c r="C116" s="340" t="s">
        <v>335</v>
      </c>
      <c r="D116" s="25" t="s">
        <v>977</v>
      </c>
      <c r="E116" s="25">
        <v>65</v>
      </c>
      <c r="F116" s="25">
        <v>600</v>
      </c>
      <c r="G116" s="305" t="s">
        <v>927</v>
      </c>
      <c r="H116" s="250" t="s">
        <v>978</v>
      </c>
      <c r="I116" s="250" t="s">
        <v>924</v>
      </c>
      <c r="J116" s="250"/>
      <c r="K116" s="25"/>
    </row>
    <row r="117" spans="1:11" ht="45.75" customHeight="1">
      <c r="A117" s="314">
        <v>108</v>
      </c>
      <c r="B117" s="25" t="s">
        <v>979</v>
      </c>
      <c r="C117" s="25" t="s">
        <v>980</v>
      </c>
      <c r="D117" s="25" t="s">
        <v>977</v>
      </c>
      <c r="E117" s="25">
        <v>110</v>
      </c>
      <c r="F117" s="25">
        <v>710</v>
      </c>
      <c r="G117" s="307">
        <v>19031003538</v>
      </c>
      <c r="H117" s="250" t="s">
        <v>437</v>
      </c>
      <c r="I117" s="250" t="s">
        <v>925</v>
      </c>
      <c r="J117" s="250"/>
      <c r="K117" s="25"/>
    </row>
    <row r="118" spans="1:11" ht="45.75" customHeight="1">
      <c r="A118" s="314">
        <v>109</v>
      </c>
      <c r="B118" s="25" t="s">
        <v>981</v>
      </c>
      <c r="C118" s="340" t="s">
        <v>335</v>
      </c>
      <c r="D118" s="25" t="s">
        <v>977</v>
      </c>
      <c r="E118" s="25">
        <v>52</v>
      </c>
      <c r="F118" s="25">
        <v>400</v>
      </c>
      <c r="G118" s="307">
        <v>19031003538</v>
      </c>
      <c r="H118" s="250" t="s">
        <v>437</v>
      </c>
      <c r="I118" s="250" t="s">
        <v>925</v>
      </c>
      <c r="J118" s="250"/>
      <c r="K118" s="25"/>
    </row>
    <row r="119" spans="1:11" ht="45.75" customHeight="1">
      <c r="A119" s="314">
        <v>110</v>
      </c>
      <c r="B119" s="25" t="s">
        <v>982</v>
      </c>
      <c r="C119" s="340" t="s">
        <v>335</v>
      </c>
      <c r="D119" s="25" t="s">
        <v>644</v>
      </c>
      <c r="E119" s="25">
        <v>145</v>
      </c>
      <c r="F119" s="25">
        <v>375</v>
      </c>
      <c r="G119" s="305" t="s">
        <v>983</v>
      </c>
      <c r="H119" s="250" t="s">
        <v>984</v>
      </c>
      <c r="I119" s="250" t="s">
        <v>985</v>
      </c>
      <c r="J119" s="250"/>
      <c r="K119" s="25"/>
    </row>
    <row r="120" spans="1:11" ht="45.75" customHeight="1">
      <c r="A120" s="314">
        <v>111</v>
      </c>
      <c r="B120" s="25" t="s">
        <v>986</v>
      </c>
      <c r="C120" s="340" t="s">
        <v>335</v>
      </c>
      <c r="D120" s="25" t="s">
        <v>644</v>
      </c>
      <c r="E120" s="25">
        <v>50</v>
      </c>
      <c r="F120" s="25">
        <v>250</v>
      </c>
      <c r="G120" s="307">
        <v>36001012436</v>
      </c>
      <c r="H120" s="250" t="s">
        <v>987</v>
      </c>
      <c r="I120" s="250" t="s">
        <v>988</v>
      </c>
      <c r="J120" s="250"/>
      <c r="K120" s="25"/>
    </row>
    <row r="121" spans="1:11" ht="45.75" customHeight="1">
      <c r="A121" s="314">
        <v>112</v>
      </c>
      <c r="B121" s="25" t="s">
        <v>989</v>
      </c>
      <c r="C121" s="340" t="s">
        <v>335</v>
      </c>
      <c r="D121" s="25" t="s">
        <v>644</v>
      </c>
      <c r="E121" s="25">
        <v>30</v>
      </c>
      <c r="F121" s="25">
        <v>312.5</v>
      </c>
      <c r="G121" s="307">
        <v>45001002714</v>
      </c>
      <c r="H121" s="250" t="s">
        <v>990</v>
      </c>
      <c r="I121" s="250" t="s">
        <v>991</v>
      </c>
      <c r="J121" s="250"/>
      <c r="K121" s="25"/>
    </row>
    <row r="122" spans="1:11" ht="45.75" customHeight="1">
      <c r="A122" s="314">
        <v>113</v>
      </c>
      <c r="B122" s="25" t="s">
        <v>992</v>
      </c>
      <c r="C122" s="340" t="s">
        <v>335</v>
      </c>
      <c r="D122" s="25" t="s">
        <v>644</v>
      </c>
      <c r="E122" s="25">
        <v>136.11000000000001</v>
      </c>
      <c r="F122" s="25">
        <v>745.42</v>
      </c>
      <c r="G122" s="305" t="s">
        <v>993</v>
      </c>
      <c r="H122" s="250" t="s">
        <v>647</v>
      </c>
      <c r="I122" s="250" t="s">
        <v>994</v>
      </c>
      <c r="J122" s="250"/>
      <c r="K122" s="25"/>
    </row>
    <row r="123" spans="1:11" ht="45.75" customHeight="1">
      <c r="A123" s="314">
        <v>114</v>
      </c>
      <c r="B123" s="25" t="s">
        <v>995</v>
      </c>
      <c r="C123" s="25" t="s">
        <v>335</v>
      </c>
      <c r="D123" s="25" t="s">
        <v>644</v>
      </c>
      <c r="E123" s="25">
        <v>30</v>
      </c>
      <c r="F123" s="25">
        <v>875</v>
      </c>
      <c r="G123" s="307">
        <v>53001030456</v>
      </c>
      <c r="H123" s="250" t="s">
        <v>996</v>
      </c>
      <c r="I123" s="250" t="s">
        <v>997</v>
      </c>
      <c r="J123" s="250"/>
      <c r="K123" s="25"/>
    </row>
    <row r="124" spans="1:11" ht="45.75" customHeight="1">
      <c r="A124" s="314">
        <v>115</v>
      </c>
      <c r="B124" s="25" t="s">
        <v>998</v>
      </c>
      <c r="C124" s="25" t="s">
        <v>335</v>
      </c>
      <c r="D124" s="25" t="s">
        <v>977</v>
      </c>
      <c r="E124" s="25">
        <v>50</v>
      </c>
      <c r="F124" s="25">
        <v>375</v>
      </c>
      <c r="G124" s="305" t="s">
        <v>999</v>
      </c>
      <c r="H124" s="250" t="s">
        <v>355</v>
      </c>
      <c r="I124" s="250" t="s">
        <v>1000</v>
      </c>
      <c r="J124" s="250"/>
      <c r="K124" s="25"/>
    </row>
    <row r="125" spans="1:11" ht="45.75" customHeight="1">
      <c r="A125" s="314">
        <v>116</v>
      </c>
      <c r="B125" s="25" t="s">
        <v>1001</v>
      </c>
      <c r="C125" s="25" t="s">
        <v>335</v>
      </c>
      <c r="D125" s="25" t="s">
        <v>644</v>
      </c>
      <c r="E125" s="25">
        <v>30</v>
      </c>
      <c r="F125" s="25">
        <v>375</v>
      </c>
      <c r="G125" s="307">
        <v>37001009073</v>
      </c>
      <c r="H125" s="250" t="s">
        <v>1002</v>
      </c>
      <c r="I125" s="250" t="s">
        <v>505</v>
      </c>
      <c r="J125" s="250"/>
      <c r="K125" s="25"/>
    </row>
    <row r="126" spans="1:11" ht="45.75" customHeight="1">
      <c r="A126" s="314">
        <v>117</v>
      </c>
      <c r="B126" s="25" t="s">
        <v>1003</v>
      </c>
      <c r="C126" s="25" t="s">
        <v>335</v>
      </c>
      <c r="D126" s="25" t="s">
        <v>644</v>
      </c>
      <c r="E126" s="25">
        <v>93.9</v>
      </c>
      <c r="F126" s="25">
        <v>625</v>
      </c>
      <c r="G126" s="307">
        <v>37001005771</v>
      </c>
      <c r="H126" s="250" t="s">
        <v>321</v>
      </c>
      <c r="I126" s="250" t="s">
        <v>1004</v>
      </c>
      <c r="J126" s="250"/>
      <c r="K126" s="25"/>
    </row>
    <row r="127" spans="1:11" ht="45.75" customHeight="1">
      <c r="A127" s="314">
        <v>118</v>
      </c>
      <c r="B127" s="25" t="s">
        <v>1005</v>
      </c>
      <c r="C127" s="25" t="s">
        <v>335</v>
      </c>
      <c r="D127" s="25" t="s">
        <v>644</v>
      </c>
      <c r="E127" s="25">
        <v>30</v>
      </c>
      <c r="F127" s="25">
        <v>375</v>
      </c>
      <c r="G127" s="307">
        <v>37001016758</v>
      </c>
      <c r="H127" s="250" t="s">
        <v>370</v>
      </c>
      <c r="I127" s="250" t="s">
        <v>1006</v>
      </c>
      <c r="J127" s="250"/>
      <c r="K127" s="25"/>
    </row>
    <row r="128" spans="1:11" ht="45.75" customHeight="1">
      <c r="A128" s="314">
        <v>119</v>
      </c>
      <c r="B128" s="25" t="s">
        <v>1003</v>
      </c>
      <c r="C128" s="25" t="s">
        <v>335</v>
      </c>
      <c r="D128" s="25" t="s">
        <v>644</v>
      </c>
      <c r="E128" s="25">
        <v>76.2</v>
      </c>
      <c r="F128" s="25">
        <v>625</v>
      </c>
      <c r="G128" s="307">
        <v>37001011688</v>
      </c>
      <c r="H128" s="250" t="s">
        <v>1007</v>
      </c>
      <c r="I128" s="250" t="s">
        <v>1008</v>
      </c>
      <c r="J128" s="250"/>
      <c r="K128" s="25"/>
    </row>
    <row r="129" spans="1:11" ht="45.75" customHeight="1">
      <c r="A129" s="314">
        <v>120</v>
      </c>
      <c r="B129" s="25" t="s">
        <v>1009</v>
      </c>
      <c r="C129" s="25" t="s">
        <v>335</v>
      </c>
      <c r="D129" s="25" t="s">
        <v>644</v>
      </c>
      <c r="E129" s="25">
        <v>30</v>
      </c>
      <c r="F129" s="25">
        <v>312.5</v>
      </c>
      <c r="G129" s="307">
        <v>37001001660</v>
      </c>
      <c r="H129" s="250" t="s">
        <v>1010</v>
      </c>
      <c r="I129" s="250" t="s">
        <v>1011</v>
      </c>
      <c r="J129" s="250"/>
      <c r="K129" s="25"/>
    </row>
    <row r="130" spans="1:11" ht="45.75" customHeight="1">
      <c r="A130" s="314">
        <v>121</v>
      </c>
      <c r="B130" s="25" t="s">
        <v>1012</v>
      </c>
      <c r="C130" s="25" t="s">
        <v>335</v>
      </c>
      <c r="D130" s="25" t="s">
        <v>644</v>
      </c>
      <c r="E130" s="25">
        <v>120.49</v>
      </c>
      <c r="F130" s="25">
        <v>375</v>
      </c>
      <c r="G130" s="307">
        <v>60001006326</v>
      </c>
      <c r="H130" s="250" t="s">
        <v>360</v>
      </c>
      <c r="I130" s="250" t="s">
        <v>1013</v>
      </c>
      <c r="J130" s="250"/>
      <c r="K130" s="25"/>
    </row>
    <row r="131" spans="1:11" ht="45.75" customHeight="1">
      <c r="A131" s="314">
        <v>122</v>
      </c>
      <c r="B131" s="25" t="s">
        <v>1014</v>
      </c>
      <c r="C131" s="25" t="s">
        <v>335</v>
      </c>
      <c r="D131" s="25" t="s">
        <v>644</v>
      </c>
      <c r="E131" s="25">
        <v>40</v>
      </c>
      <c r="F131" s="25">
        <v>375</v>
      </c>
      <c r="G131" s="305" t="s">
        <v>914</v>
      </c>
      <c r="H131" s="250" t="s">
        <v>1015</v>
      </c>
      <c r="I131" s="250" t="s">
        <v>1016</v>
      </c>
      <c r="J131" s="250"/>
      <c r="K131" s="25"/>
    </row>
    <row r="132" spans="1:11" ht="45.75" customHeight="1">
      <c r="A132" s="314">
        <v>123</v>
      </c>
      <c r="B132" s="25" t="s">
        <v>1017</v>
      </c>
      <c r="C132" s="25" t="s">
        <v>335</v>
      </c>
      <c r="D132" s="25" t="s">
        <v>644</v>
      </c>
      <c r="E132" s="25">
        <v>120</v>
      </c>
      <c r="F132" s="25">
        <v>200</v>
      </c>
      <c r="G132" s="307">
        <v>12001086455</v>
      </c>
      <c r="H132" s="250" t="s">
        <v>519</v>
      </c>
      <c r="I132" s="250" t="s">
        <v>1018</v>
      </c>
      <c r="J132" s="250"/>
      <c r="K132" s="25"/>
    </row>
    <row r="133" spans="1:11" ht="45.75" customHeight="1">
      <c r="A133" s="314">
        <v>124</v>
      </c>
      <c r="B133" s="25" t="s">
        <v>1019</v>
      </c>
      <c r="C133" s="25" t="s">
        <v>335</v>
      </c>
      <c r="D133" s="25" t="s">
        <v>644</v>
      </c>
      <c r="E133" s="25">
        <v>86.2</v>
      </c>
      <c r="F133" s="25">
        <v>1032.19</v>
      </c>
      <c r="G133" s="305" t="s">
        <v>1020</v>
      </c>
      <c r="H133" s="250" t="s">
        <v>1021</v>
      </c>
      <c r="I133" s="250" t="s">
        <v>1022</v>
      </c>
      <c r="J133" s="250"/>
      <c r="K133" s="25"/>
    </row>
    <row r="134" spans="1:11" ht="45.75" customHeight="1">
      <c r="A134" s="314">
        <v>125</v>
      </c>
      <c r="B134" s="25" t="s">
        <v>1023</v>
      </c>
      <c r="C134" s="25" t="s">
        <v>335</v>
      </c>
      <c r="D134" s="25" t="s">
        <v>587</v>
      </c>
      <c r="E134" s="25">
        <v>100</v>
      </c>
      <c r="F134" s="25">
        <v>490</v>
      </c>
      <c r="G134" s="307">
        <v>23001002557</v>
      </c>
      <c r="H134" s="250" t="s">
        <v>930</v>
      </c>
      <c r="I134" s="250" t="s">
        <v>1024</v>
      </c>
      <c r="J134" s="250"/>
      <c r="K134" s="25"/>
    </row>
    <row r="135" spans="1:11" ht="45.75" customHeight="1">
      <c r="A135" s="314">
        <v>126</v>
      </c>
      <c r="B135" s="25" t="s">
        <v>1025</v>
      </c>
      <c r="C135" s="25" t="s">
        <v>335</v>
      </c>
      <c r="D135" s="25" t="s">
        <v>977</v>
      </c>
      <c r="E135" s="25">
        <v>200</v>
      </c>
      <c r="F135" s="25">
        <v>1500</v>
      </c>
      <c r="G135" s="25"/>
      <c r="H135" s="250"/>
      <c r="I135" s="250"/>
      <c r="J135" s="250">
        <v>62006022309</v>
      </c>
      <c r="K135" s="25" t="s">
        <v>1026</v>
      </c>
    </row>
    <row r="136" spans="1:11" ht="45.75" customHeight="1">
      <c r="A136" s="314">
        <v>127</v>
      </c>
      <c r="B136" s="25" t="s">
        <v>1027</v>
      </c>
      <c r="C136" s="25" t="s">
        <v>335</v>
      </c>
      <c r="D136" s="25" t="s">
        <v>644</v>
      </c>
      <c r="E136" s="25">
        <v>59.5</v>
      </c>
      <c r="F136" s="25">
        <v>312.5</v>
      </c>
      <c r="G136" s="307">
        <v>15001000368</v>
      </c>
      <c r="H136" s="250" t="s">
        <v>1028</v>
      </c>
      <c r="I136" s="250" t="s">
        <v>1029</v>
      </c>
      <c r="J136" s="250"/>
      <c r="K136" s="25"/>
    </row>
    <row r="137" spans="1:11" ht="45.75" customHeight="1">
      <c r="A137" s="314">
        <v>128</v>
      </c>
      <c r="B137" s="25" t="s">
        <v>1030</v>
      </c>
      <c r="C137" s="25" t="s">
        <v>335</v>
      </c>
      <c r="D137" s="25" t="s">
        <v>644</v>
      </c>
      <c r="E137" s="25">
        <v>45</v>
      </c>
      <c r="F137" s="25">
        <v>187.5</v>
      </c>
      <c r="G137" s="305"/>
      <c r="H137" s="250"/>
      <c r="I137" s="250"/>
      <c r="J137" s="250">
        <v>8001001621</v>
      </c>
      <c r="K137" s="25" t="s">
        <v>1031</v>
      </c>
    </row>
    <row r="138" spans="1:11" ht="45.75" customHeight="1">
      <c r="A138" s="314">
        <v>129</v>
      </c>
      <c r="B138" s="25" t="s">
        <v>1032</v>
      </c>
      <c r="C138" s="25" t="s">
        <v>335</v>
      </c>
      <c r="D138" s="25" t="s">
        <v>1033</v>
      </c>
      <c r="E138" s="25"/>
      <c r="F138" s="25">
        <v>1500</v>
      </c>
      <c r="G138" s="25"/>
      <c r="H138" s="250"/>
      <c r="I138" s="250"/>
      <c r="J138" s="250">
        <v>216373797</v>
      </c>
      <c r="K138" s="25" t="s">
        <v>1034</v>
      </c>
    </row>
    <row r="139" spans="1:11" ht="45.75" customHeight="1">
      <c r="A139" s="314">
        <v>130</v>
      </c>
      <c r="B139" s="340" t="s">
        <v>1035</v>
      </c>
      <c r="C139" s="340" t="s">
        <v>335</v>
      </c>
      <c r="D139" s="340" t="s">
        <v>644</v>
      </c>
      <c r="E139" s="340">
        <v>102.7</v>
      </c>
      <c r="F139" s="340">
        <v>375</v>
      </c>
      <c r="G139" s="343">
        <v>37001012720</v>
      </c>
      <c r="H139" s="336" t="s">
        <v>580</v>
      </c>
      <c r="I139" s="336" t="s">
        <v>1036</v>
      </c>
      <c r="J139" s="317"/>
      <c r="K139" s="315"/>
    </row>
    <row r="140" spans="1:11" ht="45.75" customHeight="1">
      <c r="A140" s="314">
        <v>131</v>
      </c>
      <c r="B140" s="321" t="s">
        <v>1040</v>
      </c>
      <c r="C140" s="321" t="s">
        <v>335</v>
      </c>
      <c r="D140" s="321" t="s">
        <v>977</v>
      </c>
      <c r="E140" s="321">
        <v>1185</v>
      </c>
      <c r="F140" s="321">
        <v>19880</v>
      </c>
      <c r="G140" s="324" t="s">
        <v>1039</v>
      </c>
      <c r="H140" s="325" t="s">
        <v>1038</v>
      </c>
      <c r="I140" s="336" t="s">
        <v>1037</v>
      </c>
      <c r="J140" s="317"/>
      <c r="K140" s="315"/>
    </row>
    <row r="141" spans="1:11" ht="30">
      <c r="A141" s="314">
        <v>132</v>
      </c>
      <c r="B141" s="321" t="s">
        <v>6529</v>
      </c>
      <c r="C141" s="321" t="s">
        <v>335</v>
      </c>
      <c r="D141" s="321" t="s">
        <v>906</v>
      </c>
      <c r="E141" s="321">
        <v>615.58000000000004</v>
      </c>
      <c r="F141" s="321">
        <v>2000</v>
      </c>
      <c r="G141" s="321">
        <v>1024025071</v>
      </c>
      <c r="H141" s="325" t="s">
        <v>1523</v>
      </c>
      <c r="I141" s="336" t="s">
        <v>1524</v>
      </c>
      <c r="J141" s="317"/>
      <c r="K141" s="315"/>
    </row>
    <row r="142" spans="1:11" ht="30">
      <c r="A142" s="82">
        <v>133</v>
      </c>
      <c r="B142" s="25" t="s">
        <v>1535</v>
      </c>
      <c r="C142" s="25" t="s">
        <v>335</v>
      </c>
      <c r="D142" s="25" t="s">
        <v>977</v>
      </c>
      <c r="E142" s="25">
        <v>250</v>
      </c>
      <c r="F142" s="25">
        <v>3125</v>
      </c>
      <c r="G142" s="25">
        <v>7001012469</v>
      </c>
      <c r="H142" s="250" t="s">
        <v>1536</v>
      </c>
      <c r="I142" s="250" t="s">
        <v>1537</v>
      </c>
      <c r="J142" s="250"/>
      <c r="K142" s="25"/>
    </row>
    <row r="143" spans="1:11" ht="30">
      <c r="A143" s="82">
        <v>134</v>
      </c>
      <c r="B143" s="25" t="s">
        <v>1538</v>
      </c>
      <c r="C143" s="25" t="s">
        <v>1539</v>
      </c>
      <c r="D143" s="25" t="s">
        <v>977</v>
      </c>
      <c r="E143" s="25">
        <v>100</v>
      </c>
      <c r="F143" s="25">
        <v>500</v>
      </c>
      <c r="G143" s="25"/>
      <c r="H143" s="250"/>
      <c r="I143" s="250"/>
      <c r="J143" s="250">
        <v>206120437</v>
      </c>
      <c r="K143" s="25" t="s">
        <v>1540</v>
      </c>
    </row>
    <row r="144" spans="1:11" ht="15">
      <c r="A144" s="82">
        <v>135</v>
      </c>
      <c r="B144" s="25" t="s">
        <v>1541</v>
      </c>
      <c r="C144" s="25" t="s">
        <v>335</v>
      </c>
      <c r="D144" s="25" t="s">
        <v>977</v>
      </c>
      <c r="E144" s="25">
        <v>150</v>
      </c>
      <c r="F144" s="25">
        <v>250</v>
      </c>
      <c r="G144" s="25">
        <v>33001015234</v>
      </c>
      <c r="H144" s="250" t="s">
        <v>1542</v>
      </c>
      <c r="I144" s="250" t="s">
        <v>1543</v>
      </c>
      <c r="J144" s="250"/>
      <c r="K144" s="25"/>
    </row>
    <row r="145" spans="1:11" ht="30">
      <c r="A145" s="82">
        <v>136</v>
      </c>
      <c r="B145" s="25" t="s">
        <v>1544</v>
      </c>
      <c r="C145" s="25" t="s">
        <v>335</v>
      </c>
      <c r="D145" s="25" t="s">
        <v>977</v>
      </c>
      <c r="E145" s="25">
        <v>50</v>
      </c>
      <c r="F145" s="25">
        <v>1000</v>
      </c>
      <c r="G145" s="25">
        <v>60001060093</v>
      </c>
      <c r="H145" s="250" t="s">
        <v>419</v>
      </c>
      <c r="I145" s="250" t="s">
        <v>1545</v>
      </c>
      <c r="J145" s="250"/>
      <c r="K145" s="25"/>
    </row>
    <row r="146" spans="1:11" ht="45">
      <c r="A146" s="82">
        <v>137</v>
      </c>
      <c r="B146" s="25" t="s">
        <v>1546</v>
      </c>
      <c r="C146" s="25" t="s">
        <v>335</v>
      </c>
      <c r="D146" s="25" t="s">
        <v>977</v>
      </c>
      <c r="E146" s="25">
        <v>54.4</v>
      </c>
      <c r="F146" s="25">
        <v>500</v>
      </c>
      <c r="G146" s="25">
        <v>60001069473</v>
      </c>
      <c r="H146" s="250" t="s">
        <v>1547</v>
      </c>
      <c r="I146" s="250" t="s">
        <v>1548</v>
      </c>
      <c r="J146" s="250"/>
      <c r="K146" s="25"/>
    </row>
    <row r="147" spans="1:11" ht="30">
      <c r="A147" s="82">
        <v>138</v>
      </c>
      <c r="B147" s="25" t="s">
        <v>1549</v>
      </c>
      <c r="C147" s="25" t="s">
        <v>335</v>
      </c>
      <c r="D147" s="25" t="s">
        <v>977</v>
      </c>
      <c r="E147" s="25">
        <v>36.520000000000003</v>
      </c>
      <c r="F147" s="25">
        <v>500</v>
      </c>
      <c r="G147" s="25">
        <v>60003001440</v>
      </c>
      <c r="H147" s="250" t="s">
        <v>355</v>
      </c>
      <c r="I147" s="250" t="s">
        <v>1550</v>
      </c>
      <c r="J147" s="250"/>
      <c r="K147" s="25"/>
    </row>
    <row r="148" spans="1:11" ht="30">
      <c r="A148" s="82">
        <v>139</v>
      </c>
      <c r="B148" s="25" t="s">
        <v>1551</v>
      </c>
      <c r="C148" s="25" t="s">
        <v>335</v>
      </c>
      <c r="D148" s="25" t="s">
        <v>977</v>
      </c>
      <c r="E148" s="25">
        <v>24</v>
      </c>
      <c r="F148" s="25">
        <v>625</v>
      </c>
      <c r="G148" s="25">
        <v>60001015060</v>
      </c>
      <c r="H148" s="250" t="s">
        <v>929</v>
      </c>
      <c r="I148" s="250" t="s">
        <v>1552</v>
      </c>
      <c r="J148" s="250"/>
      <c r="K148" s="25"/>
    </row>
    <row r="149" spans="1:11" ht="15">
      <c r="A149" s="82">
        <v>140</v>
      </c>
      <c r="B149" s="25" t="s">
        <v>1553</v>
      </c>
      <c r="C149" s="25" t="s">
        <v>335</v>
      </c>
      <c r="D149" s="25" t="s">
        <v>977</v>
      </c>
      <c r="E149" s="25">
        <v>54.99</v>
      </c>
      <c r="F149" s="25">
        <v>538</v>
      </c>
      <c r="G149" s="25">
        <v>60002013019</v>
      </c>
      <c r="H149" s="250" t="s">
        <v>1554</v>
      </c>
      <c r="I149" s="250" t="s">
        <v>1555</v>
      </c>
      <c r="J149" s="250"/>
      <c r="K149" s="25"/>
    </row>
    <row r="150" spans="1:11" ht="15">
      <c r="A150" s="82">
        <v>141</v>
      </c>
      <c r="B150" s="25" t="s">
        <v>1556</v>
      </c>
      <c r="C150" s="25" t="s">
        <v>335</v>
      </c>
      <c r="D150" s="25" t="s">
        <v>977</v>
      </c>
      <c r="E150" s="25">
        <v>119.09</v>
      </c>
      <c r="F150" s="25">
        <v>625</v>
      </c>
      <c r="G150" s="25">
        <v>60001051415</v>
      </c>
      <c r="H150" s="250" t="s">
        <v>1525</v>
      </c>
      <c r="I150" s="250" t="s">
        <v>1557</v>
      </c>
      <c r="J150" s="250"/>
      <c r="K150" s="25"/>
    </row>
    <row r="151" spans="1:11" ht="30">
      <c r="A151" s="82">
        <v>142</v>
      </c>
      <c r="B151" s="25" t="s">
        <v>1558</v>
      </c>
      <c r="C151" s="25" t="s">
        <v>335</v>
      </c>
      <c r="D151" s="25" t="s">
        <v>977</v>
      </c>
      <c r="E151" s="25">
        <v>18</v>
      </c>
      <c r="F151" s="25">
        <v>625</v>
      </c>
      <c r="G151" s="25">
        <v>60001079939</v>
      </c>
      <c r="H151" s="250" t="s">
        <v>1010</v>
      </c>
      <c r="I151" s="250" t="s">
        <v>1559</v>
      </c>
      <c r="J151" s="250"/>
      <c r="K151" s="25"/>
    </row>
    <row r="152" spans="1:11" ht="30">
      <c r="A152" s="82">
        <v>143</v>
      </c>
      <c r="B152" s="25" t="s">
        <v>1560</v>
      </c>
      <c r="C152" s="25" t="s">
        <v>335</v>
      </c>
      <c r="D152" s="25" t="s">
        <v>977</v>
      </c>
      <c r="E152" s="25">
        <v>60</v>
      </c>
      <c r="F152" s="25">
        <v>1250</v>
      </c>
      <c r="G152" s="25">
        <v>60001038265</v>
      </c>
      <c r="H152" s="250" t="s">
        <v>1561</v>
      </c>
      <c r="I152" s="250" t="s">
        <v>1562</v>
      </c>
      <c r="J152" s="250"/>
      <c r="K152" s="25"/>
    </row>
    <row r="153" spans="1:11" ht="30">
      <c r="A153" s="82">
        <v>144</v>
      </c>
      <c r="B153" s="25" t="s">
        <v>1563</v>
      </c>
      <c r="C153" s="25" t="s">
        <v>335</v>
      </c>
      <c r="D153" s="25" t="s">
        <v>1564</v>
      </c>
      <c r="E153" s="25"/>
      <c r="F153" s="25">
        <v>1250</v>
      </c>
      <c r="G153" s="25"/>
      <c r="H153" s="250"/>
      <c r="I153" s="250"/>
      <c r="J153" s="250">
        <v>212892976</v>
      </c>
      <c r="K153" s="25" t="s">
        <v>1565</v>
      </c>
    </row>
    <row r="154" spans="1:11" ht="30">
      <c r="A154" s="82">
        <v>145</v>
      </c>
      <c r="B154" s="25" t="s">
        <v>1566</v>
      </c>
      <c r="C154" s="25" t="s">
        <v>335</v>
      </c>
      <c r="D154" s="25" t="s">
        <v>977</v>
      </c>
      <c r="E154" s="25">
        <v>24.2</v>
      </c>
      <c r="F154" s="25">
        <v>500</v>
      </c>
      <c r="G154" s="25">
        <v>60001091316</v>
      </c>
      <c r="H154" s="250" t="s">
        <v>313</v>
      </c>
      <c r="I154" s="250" t="s">
        <v>1567</v>
      </c>
      <c r="J154" s="250"/>
      <c r="K154" s="25"/>
    </row>
    <row r="155" spans="1:11" ht="30">
      <c r="A155" s="82">
        <v>146</v>
      </c>
      <c r="B155" s="25" t="s">
        <v>1568</v>
      </c>
      <c r="C155" s="25" t="s">
        <v>335</v>
      </c>
      <c r="D155" s="25" t="s">
        <v>977</v>
      </c>
      <c r="E155" s="25">
        <v>43</v>
      </c>
      <c r="F155" s="25">
        <v>625</v>
      </c>
      <c r="G155" s="25">
        <v>38001038883</v>
      </c>
      <c r="H155" s="250" t="s">
        <v>355</v>
      </c>
      <c r="I155" s="250" t="s">
        <v>1569</v>
      </c>
      <c r="J155" s="250"/>
      <c r="K155" s="25"/>
    </row>
    <row r="156" spans="1:11" ht="30">
      <c r="A156" s="82">
        <v>147</v>
      </c>
      <c r="B156" s="25" t="s">
        <v>1570</v>
      </c>
      <c r="C156" s="25" t="s">
        <v>1571</v>
      </c>
      <c r="D156" s="25" t="s">
        <v>1572</v>
      </c>
      <c r="E156" s="25">
        <v>2000</v>
      </c>
      <c r="F156" s="25">
        <v>2000</v>
      </c>
      <c r="G156" s="25"/>
      <c r="H156" s="250"/>
      <c r="I156" s="250"/>
      <c r="J156" s="250">
        <v>20510641</v>
      </c>
      <c r="K156" s="25" t="s">
        <v>1573</v>
      </c>
    </row>
    <row r="157" spans="1:11" ht="30">
      <c r="A157" s="314">
        <v>148</v>
      </c>
      <c r="B157" s="321" t="s">
        <v>1602</v>
      </c>
      <c r="C157" s="321" t="s">
        <v>335</v>
      </c>
      <c r="D157" s="25" t="s">
        <v>977</v>
      </c>
      <c r="E157" s="321">
        <v>119.2</v>
      </c>
      <c r="F157" s="321">
        <v>1000</v>
      </c>
      <c r="G157" s="321">
        <v>60001136472</v>
      </c>
      <c r="H157" s="325" t="s">
        <v>1598</v>
      </c>
      <c r="I157" s="336" t="s">
        <v>1603</v>
      </c>
      <c r="J157" s="317"/>
      <c r="K157" s="315"/>
    </row>
    <row r="158" spans="1:11" ht="45">
      <c r="A158" s="314">
        <v>149</v>
      </c>
      <c r="B158" s="321" t="s">
        <v>1722</v>
      </c>
      <c r="C158" s="321" t="s">
        <v>335</v>
      </c>
      <c r="D158" s="321" t="s">
        <v>587</v>
      </c>
      <c r="E158" s="321">
        <v>170</v>
      </c>
      <c r="F158" s="321">
        <v>5640</v>
      </c>
      <c r="G158" s="321"/>
      <c r="H158" s="325"/>
      <c r="I158" s="336"/>
      <c r="J158" s="317">
        <v>202055122</v>
      </c>
      <c r="K158" s="315" t="s">
        <v>1723</v>
      </c>
    </row>
    <row r="159" spans="1:11" ht="30">
      <c r="A159" s="314">
        <v>150</v>
      </c>
      <c r="B159" s="321" t="s">
        <v>4946</v>
      </c>
      <c r="C159" s="321" t="s">
        <v>335</v>
      </c>
      <c r="D159" s="321" t="s">
        <v>587</v>
      </c>
      <c r="E159" s="321">
        <v>382</v>
      </c>
      <c r="F159" s="321">
        <v>375</v>
      </c>
      <c r="G159" s="321">
        <v>31001049270</v>
      </c>
      <c r="H159" s="325" t="s">
        <v>4792</v>
      </c>
      <c r="I159" s="336" t="s">
        <v>4793</v>
      </c>
      <c r="J159" s="317"/>
      <c r="K159" s="315"/>
    </row>
    <row r="160" spans="1:11" ht="30">
      <c r="A160" s="314">
        <v>151</v>
      </c>
      <c r="B160" s="321" t="s">
        <v>4942</v>
      </c>
      <c r="C160" s="321" t="s">
        <v>4943</v>
      </c>
      <c r="D160" s="321" t="s">
        <v>977</v>
      </c>
      <c r="E160" s="321"/>
      <c r="F160" s="321">
        <v>1500</v>
      </c>
      <c r="G160" s="321"/>
      <c r="H160" s="325"/>
      <c r="I160" s="336"/>
      <c r="J160" s="317">
        <v>204929532</v>
      </c>
      <c r="K160" s="315" t="s">
        <v>4944</v>
      </c>
    </row>
    <row r="161" spans="1:11" ht="15">
      <c r="A161" s="314"/>
      <c r="B161" s="321"/>
      <c r="C161" s="321"/>
      <c r="D161" s="321"/>
      <c r="E161" s="321"/>
      <c r="F161" s="321"/>
      <c r="G161" s="321"/>
      <c r="H161" s="325"/>
      <c r="I161" s="336"/>
      <c r="J161" s="317"/>
      <c r="K161" s="315"/>
    </row>
    <row r="162" spans="1:11" ht="15">
      <c r="A162" s="314"/>
      <c r="B162" s="321"/>
      <c r="C162" s="321"/>
      <c r="D162" s="321"/>
      <c r="E162" s="321"/>
      <c r="F162" s="321"/>
      <c r="G162" s="321"/>
      <c r="H162" s="325"/>
      <c r="I162" s="336"/>
      <c r="J162" s="317"/>
      <c r="K162" s="315"/>
    </row>
    <row r="163" spans="1:11" ht="15">
      <c r="A163" s="314"/>
      <c r="B163" s="321"/>
      <c r="C163" s="321"/>
      <c r="D163" s="321"/>
      <c r="E163" s="321"/>
      <c r="F163" s="321"/>
      <c r="G163" s="321"/>
      <c r="H163" s="325"/>
      <c r="I163" s="336"/>
      <c r="J163" s="317"/>
      <c r="K163" s="315"/>
    </row>
    <row r="164" spans="1:11" ht="15">
      <c r="A164" s="314"/>
      <c r="B164" s="321"/>
      <c r="C164" s="321"/>
      <c r="D164" s="321"/>
      <c r="E164" s="321"/>
      <c r="F164" s="321"/>
      <c r="G164" s="321"/>
      <c r="H164" s="325"/>
      <c r="I164" s="336"/>
      <c r="J164" s="317"/>
      <c r="K164" s="315"/>
    </row>
    <row r="165" spans="1:11" ht="15">
      <c r="A165" s="314"/>
      <c r="B165" s="321"/>
      <c r="C165" s="321"/>
      <c r="D165" s="321"/>
      <c r="E165" s="321"/>
      <c r="F165" s="321"/>
      <c r="G165" s="321"/>
      <c r="H165" s="325"/>
      <c r="I165" s="336"/>
      <c r="J165" s="317"/>
      <c r="K165" s="315"/>
    </row>
    <row r="166" spans="1:11" ht="15">
      <c r="A166" s="314"/>
      <c r="B166" s="321"/>
      <c r="C166" s="321"/>
      <c r="D166" s="321"/>
      <c r="E166" s="321"/>
      <c r="F166" s="321"/>
      <c r="G166" s="321"/>
      <c r="H166" s="325"/>
      <c r="I166" s="336"/>
      <c r="J166" s="317"/>
      <c r="K166" s="315"/>
    </row>
    <row r="167" spans="1:11" ht="15">
      <c r="A167" s="314"/>
      <c r="B167" s="321"/>
      <c r="C167" s="321"/>
      <c r="D167" s="321"/>
      <c r="E167" s="321"/>
      <c r="F167" s="321"/>
      <c r="G167" s="321"/>
      <c r="H167" s="325"/>
      <c r="I167" s="336"/>
      <c r="J167" s="317"/>
      <c r="K167" s="315"/>
    </row>
    <row r="168" spans="1:11" ht="15">
      <c r="A168" s="314"/>
      <c r="B168" s="321"/>
      <c r="C168" s="321"/>
      <c r="D168" s="321"/>
      <c r="E168" s="321"/>
      <c r="F168" s="321"/>
      <c r="G168" s="321"/>
      <c r="H168" s="325"/>
      <c r="I168" s="336"/>
      <c r="J168" s="317"/>
      <c r="K168" s="315"/>
    </row>
    <row r="169" spans="1:11" ht="15">
      <c r="A169" s="314"/>
      <c r="B169" s="321"/>
      <c r="C169" s="321"/>
      <c r="D169" s="321"/>
      <c r="E169" s="321"/>
      <c r="F169" s="321"/>
      <c r="G169" s="321"/>
      <c r="H169" s="325"/>
      <c r="I169" s="336"/>
      <c r="J169" s="317"/>
      <c r="K169" s="315"/>
    </row>
    <row r="170" spans="1:11" ht="15">
      <c r="A170" s="314"/>
      <c r="B170" s="321"/>
      <c r="C170" s="321"/>
      <c r="D170" s="321"/>
      <c r="E170" s="321"/>
      <c r="F170" s="321"/>
      <c r="G170" s="321"/>
      <c r="H170" s="325"/>
      <c r="I170" s="336"/>
      <c r="J170" s="317"/>
      <c r="K170" s="315"/>
    </row>
    <row r="171" spans="1:11" ht="15">
      <c r="A171" s="314"/>
      <c r="B171" s="321"/>
      <c r="C171" s="321"/>
      <c r="D171" s="321"/>
      <c r="E171" s="321"/>
      <c r="F171" s="321"/>
      <c r="G171" s="321"/>
      <c r="H171" s="325"/>
      <c r="I171" s="336"/>
      <c r="J171" s="317"/>
      <c r="K171" s="315"/>
    </row>
    <row r="172" spans="1:11" ht="15">
      <c r="A172" s="314"/>
      <c r="B172" s="321"/>
      <c r="C172" s="321"/>
      <c r="D172" s="321"/>
      <c r="E172" s="321"/>
      <c r="F172" s="321"/>
      <c r="G172" s="321"/>
      <c r="H172" s="325"/>
      <c r="I172" s="336"/>
      <c r="J172" s="317"/>
      <c r="K172" s="315"/>
    </row>
    <row r="173" spans="1:11" ht="15">
      <c r="A173" s="314"/>
      <c r="B173" s="321"/>
      <c r="C173" s="321"/>
      <c r="D173" s="321"/>
      <c r="E173" s="321"/>
      <c r="F173" s="321"/>
      <c r="G173" s="321"/>
      <c r="H173" s="325"/>
      <c r="I173" s="336"/>
      <c r="J173" s="317"/>
      <c r="K173" s="315"/>
    </row>
    <row r="174" spans="1:11" ht="15">
      <c r="A174" s="314"/>
      <c r="B174" s="321"/>
      <c r="C174" s="321"/>
      <c r="D174" s="321"/>
      <c r="E174" s="321"/>
      <c r="F174" s="321"/>
      <c r="G174" s="321"/>
      <c r="H174" s="325"/>
      <c r="I174" s="336"/>
      <c r="J174" s="317"/>
      <c r="K174" s="315"/>
    </row>
    <row r="175" spans="1:11" ht="15">
      <c r="A175" s="314"/>
      <c r="B175" s="321"/>
      <c r="C175" s="321"/>
      <c r="D175" s="321"/>
      <c r="E175" s="321"/>
      <c r="F175" s="321"/>
      <c r="G175" s="321"/>
      <c r="H175" s="325"/>
      <c r="I175" s="336"/>
      <c r="J175" s="317"/>
      <c r="K175" s="315"/>
    </row>
    <row r="176" spans="1:11" ht="15">
      <c r="A176" s="314"/>
      <c r="B176" s="321"/>
      <c r="C176" s="321"/>
      <c r="D176" s="321"/>
      <c r="E176" s="321"/>
      <c r="F176" s="321"/>
      <c r="G176" s="321"/>
      <c r="H176" s="325"/>
      <c r="I176" s="336"/>
      <c r="J176" s="317"/>
      <c r="K176" s="315"/>
    </row>
    <row r="177" spans="1:11" ht="15">
      <c r="A177" s="314"/>
      <c r="B177" s="321"/>
      <c r="C177" s="321"/>
      <c r="D177" s="321"/>
      <c r="E177" s="321"/>
      <c r="F177" s="321"/>
      <c r="G177" s="321"/>
      <c r="H177" s="325"/>
      <c r="I177" s="336"/>
      <c r="J177" s="317"/>
      <c r="K177" s="315"/>
    </row>
    <row r="178" spans="1:11" ht="15">
      <c r="A178" s="314"/>
      <c r="B178" s="321"/>
      <c r="C178" s="321"/>
      <c r="D178" s="321"/>
      <c r="E178" s="321"/>
      <c r="F178" s="321"/>
      <c r="G178" s="321"/>
      <c r="H178" s="325"/>
      <c r="I178" s="336"/>
      <c r="J178" s="317"/>
      <c r="K178" s="315"/>
    </row>
    <row r="179" spans="1:11" ht="15">
      <c r="A179" s="314"/>
      <c r="B179" s="321"/>
      <c r="C179" s="321"/>
      <c r="D179" s="321"/>
      <c r="E179" s="321"/>
      <c r="F179" s="321"/>
      <c r="G179" s="321"/>
      <c r="H179" s="325"/>
      <c r="I179" s="336"/>
      <c r="J179" s="317"/>
      <c r="K179" s="315"/>
    </row>
    <row r="180" spans="1:11" ht="15">
      <c r="A180" s="314"/>
      <c r="B180" s="315"/>
      <c r="C180" s="315"/>
      <c r="D180" s="315"/>
      <c r="E180" s="315"/>
      <c r="F180" s="318"/>
      <c r="G180" s="315"/>
      <c r="H180" s="317"/>
      <c r="I180" s="317"/>
      <c r="J180" s="317"/>
      <c r="K180" s="315"/>
    </row>
    <row r="181" spans="1:11" ht="15">
      <c r="A181" s="327"/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1:11" ht="15">
      <c r="A182" s="327"/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1:11" ht="15">
      <c r="A183" s="327"/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1:11" ht="15">
      <c r="A184" s="327"/>
      <c r="B184" s="86" t="s">
        <v>1823</v>
      </c>
      <c r="C184" s="2"/>
      <c r="D184" s="2"/>
      <c r="E184" s="5"/>
      <c r="F184" s="2"/>
      <c r="G184" s="2"/>
      <c r="H184" s="2"/>
      <c r="I184" s="2"/>
      <c r="J184" s="2"/>
      <c r="K184" s="2"/>
    </row>
    <row r="185" spans="1:11" ht="15">
      <c r="A185" s="327"/>
      <c r="B185" s="2"/>
      <c r="C185" s="646"/>
      <c r="D185" s="646"/>
      <c r="F185" s="85"/>
      <c r="G185" s="88"/>
    </row>
    <row r="186" spans="1:11" ht="15">
      <c r="A186" s="327"/>
      <c r="B186" s="2"/>
      <c r="C186" s="84" t="s">
        <v>125</v>
      </c>
      <c r="D186" s="2"/>
      <c r="F186" s="12" t="s">
        <v>130</v>
      </c>
    </row>
    <row r="187" spans="1:11" ht="15">
      <c r="A187" s="327"/>
      <c r="B187" s="2"/>
      <c r="C187" s="2"/>
      <c r="D187" s="2"/>
      <c r="F187" s="2" t="s">
        <v>126</v>
      </c>
    </row>
    <row r="188" spans="1:11" ht="15">
      <c r="A188" s="647"/>
      <c r="B188" s="2"/>
      <c r="C188" s="79" t="s">
        <v>1855</v>
      </c>
    </row>
    <row r="189" spans="1:11">
      <c r="A189" s="647"/>
    </row>
  </sheetData>
  <mergeCells count="9">
    <mergeCell ref="K2:L2"/>
    <mergeCell ref="E86:E87"/>
    <mergeCell ref="F86:F87"/>
    <mergeCell ref="C185:D185"/>
    <mergeCell ref="A188:A189"/>
    <mergeCell ref="A86:A87"/>
    <mergeCell ref="B86:B87"/>
    <mergeCell ref="C86:C87"/>
    <mergeCell ref="D86:D87"/>
  </mergeCells>
  <phoneticPr fontId="46" type="noConversion"/>
  <pageMargins left="0.7" right="0.7" top="0.75" bottom="0.75" header="0.3" footer="0.3"/>
  <pageSetup scale="6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18" customWidth="1"/>
    <col min="2" max="2" width="21.140625" style="218" customWidth="1"/>
    <col min="3" max="3" width="21.5703125" style="218" customWidth="1"/>
    <col min="4" max="4" width="19.140625" style="218" customWidth="1"/>
    <col min="5" max="5" width="15.140625" style="218" customWidth="1"/>
    <col min="6" max="6" width="20.85546875" style="218" customWidth="1"/>
    <col min="7" max="7" width="23.85546875" style="218" customWidth="1"/>
    <col min="8" max="8" width="19" style="218" customWidth="1"/>
    <col min="9" max="9" width="21.140625" style="218" customWidth="1"/>
    <col min="10" max="10" width="17" style="218" customWidth="1"/>
    <col min="11" max="11" width="21.5703125" style="218" customWidth="1"/>
    <col min="12" max="12" width="24.42578125" style="218" customWidth="1"/>
    <col min="13" max="16384" width="9.140625" style="218"/>
  </cols>
  <sheetData>
    <row r="1" spans="1:13" customFormat="1" ht="15">
      <c r="A1" s="170" t="s">
        <v>306</v>
      </c>
      <c r="B1" s="170"/>
      <c r="C1" s="171"/>
      <c r="D1" s="171"/>
      <c r="E1" s="171"/>
      <c r="F1" s="171"/>
      <c r="G1" s="171"/>
      <c r="H1" s="171"/>
      <c r="I1" s="171"/>
      <c r="J1" s="171"/>
      <c r="K1" s="177"/>
      <c r="L1" s="96" t="s">
        <v>1825</v>
      </c>
    </row>
    <row r="2" spans="1:13" customFormat="1" ht="15">
      <c r="A2" s="138" t="s">
        <v>1856</v>
      </c>
      <c r="B2" s="138"/>
      <c r="C2" s="171"/>
      <c r="D2" s="171"/>
      <c r="E2" s="171"/>
      <c r="F2" s="171"/>
      <c r="G2" s="171"/>
      <c r="H2" s="171"/>
      <c r="I2" s="171"/>
      <c r="J2" s="171"/>
      <c r="K2" s="177"/>
      <c r="L2" s="638" t="s">
        <v>6611</v>
      </c>
      <c r="M2" s="639"/>
    </row>
    <row r="3" spans="1:13" customFormat="1" ht="15">
      <c r="A3" s="171"/>
      <c r="B3" s="171"/>
      <c r="C3" s="171"/>
      <c r="D3" s="171"/>
      <c r="E3" s="171"/>
      <c r="F3" s="171"/>
      <c r="G3" s="171"/>
      <c r="H3" s="171"/>
      <c r="I3" s="171"/>
      <c r="J3" s="171"/>
      <c r="K3" s="174"/>
      <c r="L3" s="174"/>
      <c r="M3" s="218"/>
    </row>
    <row r="4" spans="1:13" customFormat="1" ht="15">
      <c r="A4" s="149" t="s">
        <v>131</v>
      </c>
      <c r="B4" s="94"/>
      <c r="C4" s="94"/>
      <c r="D4" s="94"/>
      <c r="E4" s="95"/>
      <c r="F4" s="180"/>
      <c r="G4" s="171"/>
      <c r="H4" s="171"/>
      <c r="I4" s="171"/>
      <c r="J4" s="171"/>
      <c r="K4" s="171"/>
      <c r="L4" s="171"/>
    </row>
    <row r="5" spans="1:13" ht="15">
      <c r="A5" s="128" t="s">
        <v>6524</v>
      </c>
      <c r="B5" s="251"/>
      <c r="C5" s="98"/>
      <c r="D5" s="98"/>
      <c r="E5" s="98"/>
      <c r="F5" s="252"/>
      <c r="G5" s="253"/>
      <c r="H5" s="253"/>
      <c r="I5" s="253"/>
      <c r="J5" s="253"/>
      <c r="K5" s="253"/>
      <c r="L5" s="252"/>
    </row>
    <row r="6" spans="1:13" customFormat="1" ht="13.5">
      <c r="A6" s="175"/>
      <c r="B6" s="175"/>
      <c r="C6" s="176"/>
      <c r="D6" s="176"/>
      <c r="E6" s="176"/>
      <c r="F6" s="171"/>
      <c r="G6" s="171"/>
      <c r="H6" s="171"/>
      <c r="I6" s="171"/>
      <c r="J6" s="171"/>
      <c r="K6" s="171"/>
      <c r="L6" s="171"/>
    </row>
    <row r="7" spans="1:13" customFormat="1" ht="60">
      <c r="A7" s="183" t="s">
        <v>1788</v>
      </c>
      <c r="B7" s="167" t="s">
        <v>105</v>
      </c>
      <c r="C7" s="169" t="s">
        <v>101</v>
      </c>
      <c r="D7" s="169" t="s">
        <v>102</v>
      </c>
      <c r="E7" s="169" t="s">
        <v>211</v>
      </c>
      <c r="F7" s="169" t="s">
        <v>104</v>
      </c>
      <c r="G7" s="169" t="s">
        <v>247</v>
      </c>
      <c r="H7" s="169" t="s">
        <v>249</v>
      </c>
      <c r="I7" s="169" t="s">
        <v>243</v>
      </c>
      <c r="J7" s="169" t="s">
        <v>244</v>
      </c>
      <c r="K7" s="169" t="s">
        <v>256</v>
      </c>
      <c r="L7" s="169" t="s">
        <v>245</v>
      </c>
    </row>
    <row r="8" spans="1:13" customFormat="1" ht="15">
      <c r="A8" s="167">
        <v>1</v>
      </c>
      <c r="B8" s="167">
        <v>2</v>
      </c>
      <c r="C8" s="169">
        <v>3</v>
      </c>
      <c r="D8" s="167">
        <v>4</v>
      </c>
      <c r="E8" s="169">
        <v>5</v>
      </c>
      <c r="F8" s="167">
        <v>6</v>
      </c>
      <c r="G8" s="169">
        <v>7</v>
      </c>
      <c r="H8" s="167">
        <v>8</v>
      </c>
      <c r="I8" s="167">
        <v>9</v>
      </c>
      <c r="J8" s="167">
        <v>10</v>
      </c>
      <c r="K8" s="169">
        <v>11</v>
      </c>
      <c r="L8" s="169">
        <v>12</v>
      </c>
    </row>
    <row r="9" spans="1:13" customFormat="1" ht="30">
      <c r="A9" s="82">
        <v>1</v>
      </c>
      <c r="B9" s="82" t="s">
        <v>894</v>
      </c>
      <c r="C9" s="25" t="s">
        <v>934</v>
      </c>
      <c r="D9" s="25"/>
      <c r="E9" s="25"/>
      <c r="F9" s="25" t="s">
        <v>933</v>
      </c>
      <c r="G9" s="25">
        <v>900</v>
      </c>
      <c r="H9" s="25">
        <v>19001009816</v>
      </c>
      <c r="I9" s="250" t="s">
        <v>932</v>
      </c>
      <c r="J9" s="250" t="s">
        <v>931</v>
      </c>
      <c r="K9" s="250"/>
      <c r="L9" s="25"/>
    </row>
    <row r="10" spans="1:13" customFormat="1" ht="32.25" customHeight="1">
      <c r="A10" s="82">
        <v>2</v>
      </c>
      <c r="B10" s="347" t="s">
        <v>1042</v>
      </c>
      <c r="C10" s="348" t="s">
        <v>1043</v>
      </c>
      <c r="D10" s="349" t="s">
        <v>1044</v>
      </c>
      <c r="E10" s="350">
        <v>1991</v>
      </c>
      <c r="F10" s="350" t="s">
        <v>1045</v>
      </c>
      <c r="G10" s="351"/>
      <c r="H10" s="352" t="s">
        <v>808</v>
      </c>
      <c r="I10" s="353" t="s">
        <v>1046</v>
      </c>
      <c r="J10" s="353" t="s">
        <v>1047</v>
      </c>
      <c r="K10" s="250"/>
      <c r="L10" s="25"/>
    </row>
    <row r="11" spans="1:13" customFormat="1" ht="32.25" customHeight="1">
      <c r="A11" s="82">
        <v>3</v>
      </c>
      <c r="B11" s="347" t="s">
        <v>1042</v>
      </c>
      <c r="C11" s="348" t="s">
        <v>1043</v>
      </c>
      <c r="D11" s="349" t="s">
        <v>1048</v>
      </c>
      <c r="E11" s="350">
        <v>1994</v>
      </c>
      <c r="F11" s="350" t="s">
        <v>1049</v>
      </c>
      <c r="G11" s="351"/>
      <c r="H11" s="352" t="s">
        <v>875</v>
      </c>
      <c r="I11" s="353" t="s">
        <v>1046</v>
      </c>
      <c r="J11" s="353" t="s">
        <v>1050</v>
      </c>
      <c r="K11" s="250"/>
      <c r="L11" s="25"/>
    </row>
    <row r="12" spans="1:13" customFormat="1" ht="32.25" customHeight="1">
      <c r="A12" s="82">
        <v>4</v>
      </c>
      <c r="B12" s="347" t="s">
        <v>1051</v>
      </c>
      <c r="C12" s="348" t="s">
        <v>1043</v>
      </c>
      <c r="D12" s="349" t="s">
        <v>1052</v>
      </c>
      <c r="E12" s="350">
        <v>1988</v>
      </c>
      <c r="F12" s="350" t="s">
        <v>1053</v>
      </c>
      <c r="G12" s="351"/>
      <c r="H12" s="352" t="s">
        <v>1054</v>
      </c>
      <c r="I12" s="353" t="s">
        <v>1055</v>
      </c>
      <c r="J12" s="353" t="s">
        <v>1056</v>
      </c>
      <c r="K12" s="250"/>
      <c r="L12" s="25"/>
    </row>
    <row r="13" spans="1:13" customFormat="1" ht="32.25" customHeight="1">
      <c r="A13" s="82">
        <v>5</v>
      </c>
      <c r="B13" s="347" t="s">
        <v>1042</v>
      </c>
      <c r="C13" s="348" t="s">
        <v>1057</v>
      </c>
      <c r="D13" s="349"/>
      <c r="E13" s="350">
        <v>1990</v>
      </c>
      <c r="F13" s="350" t="s">
        <v>1058</v>
      </c>
      <c r="G13" s="351"/>
      <c r="H13" s="352" t="s">
        <v>1059</v>
      </c>
      <c r="I13" s="353" t="s">
        <v>1060</v>
      </c>
      <c r="J13" s="353" t="s">
        <v>1061</v>
      </c>
      <c r="K13" s="250"/>
      <c r="L13" s="25"/>
    </row>
    <row r="14" spans="1:13" customFormat="1" ht="32.25" customHeight="1">
      <c r="A14" s="82">
        <v>6</v>
      </c>
      <c r="B14" s="347" t="s">
        <v>1051</v>
      </c>
      <c r="C14" s="348" t="s">
        <v>1043</v>
      </c>
      <c r="D14" s="349" t="s">
        <v>1048</v>
      </c>
      <c r="E14" s="350">
        <v>1991</v>
      </c>
      <c r="F14" s="350" t="s">
        <v>1062</v>
      </c>
      <c r="G14" s="351"/>
      <c r="H14" s="352" t="s">
        <v>874</v>
      </c>
      <c r="I14" s="353" t="s">
        <v>1063</v>
      </c>
      <c r="J14" s="353" t="s">
        <v>1064</v>
      </c>
      <c r="K14" s="250"/>
      <c r="L14" s="25"/>
    </row>
    <row r="15" spans="1:13" customFormat="1" ht="32.25" customHeight="1">
      <c r="A15" s="82">
        <v>7</v>
      </c>
      <c r="B15" s="347" t="s">
        <v>1042</v>
      </c>
      <c r="C15" s="348" t="s">
        <v>1043</v>
      </c>
      <c r="D15" s="349" t="s">
        <v>1065</v>
      </c>
      <c r="E15" s="350">
        <v>1999</v>
      </c>
      <c r="F15" s="350" t="s">
        <v>1066</v>
      </c>
      <c r="G15" s="351"/>
      <c r="H15" s="352" t="s">
        <v>876</v>
      </c>
      <c r="I15" s="353" t="s">
        <v>1067</v>
      </c>
      <c r="J15" s="353" t="s">
        <v>1068</v>
      </c>
      <c r="K15" s="250"/>
      <c r="L15" s="25"/>
    </row>
    <row r="16" spans="1:13" customFormat="1" ht="32.25" customHeight="1">
      <c r="A16" s="82">
        <v>8</v>
      </c>
      <c r="B16" s="347" t="s">
        <v>1042</v>
      </c>
      <c r="C16" s="348" t="s">
        <v>1043</v>
      </c>
      <c r="D16" s="349" t="s">
        <v>1069</v>
      </c>
      <c r="E16" s="350">
        <v>1995</v>
      </c>
      <c r="F16" s="350" t="s">
        <v>1070</v>
      </c>
      <c r="G16" s="351"/>
      <c r="H16" s="352" t="s">
        <v>660</v>
      </c>
      <c r="I16" s="353" t="s">
        <v>1071</v>
      </c>
      <c r="J16" s="353" t="s">
        <v>1072</v>
      </c>
      <c r="K16" s="250"/>
      <c r="L16" s="25"/>
    </row>
    <row r="17" spans="1:12" customFormat="1" ht="32.25" customHeight="1">
      <c r="A17" s="82">
        <v>9</v>
      </c>
      <c r="B17" s="347" t="s">
        <v>1042</v>
      </c>
      <c r="C17" s="348" t="s">
        <v>1057</v>
      </c>
      <c r="D17" s="349" t="s">
        <v>1073</v>
      </c>
      <c r="E17" s="350">
        <v>1994</v>
      </c>
      <c r="F17" s="350" t="s">
        <v>1074</v>
      </c>
      <c r="G17" s="351"/>
      <c r="H17" s="352" t="s">
        <v>661</v>
      </c>
      <c r="I17" s="353" t="s">
        <v>1075</v>
      </c>
      <c r="J17" s="353" t="s">
        <v>1076</v>
      </c>
      <c r="K17" s="250"/>
      <c r="L17" s="25"/>
    </row>
    <row r="18" spans="1:12" customFormat="1" ht="32.25" customHeight="1">
      <c r="A18" s="82">
        <v>10</v>
      </c>
      <c r="B18" s="347" t="s">
        <v>1042</v>
      </c>
      <c r="C18" s="348" t="s">
        <v>1043</v>
      </c>
      <c r="D18" s="349" t="s">
        <v>1077</v>
      </c>
      <c r="E18" s="350">
        <v>1996</v>
      </c>
      <c r="F18" s="350" t="s">
        <v>1078</v>
      </c>
      <c r="G18" s="351"/>
      <c r="H18" s="352" t="s">
        <v>662</v>
      </c>
      <c r="I18" s="353" t="s">
        <v>1079</v>
      </c>
      <c r="J18" s="353" t="s">
        <v>1080</v>
      </c>
      <c r="K18" s="250"/>
      <c r="L18" s="25"/>
    </row>
    <row r="19" spans="1:12" customFormat="1" ht="32.25" customHeight="1">
      <c r="A19" s="82">
        <v>11</v>
      </c>
      <c r="B19" s="347" t="s">
        <v>1051</v>
      </c>
      <c r="C19" s="348" t="s">
        <v>1043</v>
      </c>
      <c r="D19" s="349" t="s">
        <v>1081</v>
      </c>
      <c r="E19" s="350">
        <v>1991</v>
      </c>
      <c r="F19" s="350" t="s">
        <v>1082</v>
      </c>
      <c r="G19" s="351"/>
      <c r="H19" s="352" t="s">
        <v>664</v>
      </c>
      <c r="I19" s="353" t="s">
        <v>1083</v>
      </c>
      <c r="J19" s="353" t="s">
        <v>1084</v>
      </c>
      <c r="K19" s="250"/>
      <c r="L19" s="25"/>
    </row>
    <row r="20" spans="1:12" customFormat="1" ht="32.25" customHeight="1">
      <c r="A20" s="82">
        <v>12</v>
      </c>
      <c r="B20" s="347" t="s">
        <v>1042</v>
      </c>
      <c r="C20" s="348" t="s">
        <v>1057</v>
      </c>
      <c r="D20" s="349"/>
      <c r="E20" s="350">
        <v>1997</v>
      </c>
      <c r="F20" s="350" t="s">
        <v>1085</v>
      </c>
      <c r="G20" s="351"/>
      <c r="H20" s="352" t="s">
        <v>809</v>
      </c>
      <c r="I20" s="353" t="s">
        <v>1086</v>
      </c>
      <c r="J20" s="353" t="s">
        <v>1087</v>
      </c>
      <c r="K20" s="250"/>
      <c r="L20" s="25"/>
    </row>
    <row r="21" spans="1:12" customFormat="1" ht="32.25" customHeight="1">
      <c r="A21" s="82">
        <v>13</v>
      </c>
      <c r="B21" s="347" t="s">
        <v>1088</v>
      </c>
      <c r="C21" s="348" t="s">
        <v>1043</v>
      </c>
      <c r="D21" s="349" t="s">
        <v>1065</v>
      </c>
      <c r="E21" s="350">
        <v>1993</v>
      </c>
      <c r="F21" s="350" t="s">
        <v>1089</v>
      </c>
      <c r="G21" s="351"/>
      <c r="H21" s="352" t="s">
        <v>666</v>
      </c>
      <c r="I21" s="353" t="s">
        <v>1090</v>
      </c>
      <c r="J21" s="353" t="s">
        <v>1091</v>
      </c>
      <c r="K21" s="250"/>
      <c r="L21" s="25"/>
    </row>
    <row r="22" spans="1:12" customFormat="1" ht="32.25" customHeight="1">
      <c r="A22" s="82">
        <v>14</v>
      </c>
      <c r="B22" s="347" t="s">
        <v>1042</v>
      </c>
      <c r="C22" s="348" t="s">
        <v>1057</v>
      </c>
      <c r="D22" s="349" t="s">
        <v>1092</v>
      </c>
      <c r="E22" s="350">
        <v>2000</v>
      </c>
      <c r="F22" s="350" t="s">
        <v>1093</v>
      </c>
      <c r="G22" s="351"/>
      <c r="H22" s="352" t="s">
        <v>667</v>
      </c>
      <c r="I22" s="353" t="s">
        <v>1094</v>
      </c>
      <c r="J22" s="353" t="s">
        <v>1095</v>
      </c>
      <c r="K22" s="250"/>
      <c r="L22" s="25"/>
    </row>
    <row r="23" spans="1:12" customFormat="1" ht="32.25" customHeight="1">
      <c r="A23" s="82">
        <v>15</v>
      </c>
      <c r="B23" s="347" t="s">
        <v>1042</v>
      </c>
      <c r="C23" s="348" t="s">
        <v>1057</v>
      </c>
      <c r="D23" s="349"/>
      <c r="E23" s="350">
        <v>1996</v>
      </c>
      <c r="F23" s="350" t="s">
        <v>1096</v>
      </c>
      <c r="G23" s="351"/>
      <c r="H23" s="352" t="s">
        <v>810</v>
      </c>
      <c r="I23" s="353" t="s">
        <v>1097</v>
      </c>
      <c r="J23" s="353" t="s">
        <v>1098</v>
      </c>
      <c r="K23" s="250"/>
      <c r="L23" s="25"/>
    </row>
    <row r="24" spans="1:12" customFormat="1" ht="32.25" customHeight="1">
      <c r="A24" s="82">
        <v>16</v>
      </c>
      <c r="B24" s="347" t="s">
        <v>1042</v>
      </c>
      <c r="C24" s="348" t="s">
        <v>1099</v>
      </c>
      <c r="D24" s="349"/>
      <c r="E24" s="350">
        <v>1999</v>
      </c>
      <c r="F24" s="350" t="s">
        <v>1100</v>
      </c>
      <c r="G24" s="351"/>
      <c r="H24" s="352" t="s">
        <v>668</v>
      </c>
      <c r="I24" s="353" t="s">
        <v>1101</v>
      </c>
      <c r="J24" s="353" t="s">
        <v>1102</v>
      </c>
      <c r="K24" s="250"/>
      <c r="L24" s="25"/>
    </row>
    <row r="25" spans="1:12" customFormat="1" ht="32.25" customHeight="1">
      <c r="A25" s="82">
        <v>17</v>
      </c>
      <c r="B25" s="347" t="s">
        <v>1051</v>
      </c>
      <c r="C25" s="348" t="s">
        <v>1043</v>
      </c>
      <c r="D25" s="349" t="s">
        <v>1065</v>
      </c>
      <c r="E25" s="350">
        <v>1992</v>
      </c>
      <c r="F25" s="350" t="s">
        <v>1103</v>
      </c>
      <c r="G25" s="351"/>
      <c r="H25" s="352" t="s">
        <v>669</v>
      </c>
      <c r="I25" s="353" t="s">
        <v>1104</v>
      </c>
      <c r="J25" s="353" t="s">
        <v>1105</v>
      </c>
      <c r="K25" s="250"/>
      <c r="L25" s="25"/>
    </row>
    <row r="26" spans="1:12" customFormat="1" ht="32.25" customHeight="1">
      <c r="A26" s="82">
        <v>18</v>
      </c>
      <c r="B26" s="347" t="s">
        <v>1042</v>
      </c>
      <c r="C26" s="348" t="s">
        <v>1057</v>
      </c>
      <c r="D26" s="349" t="s">
        <v>1106</v>
      </c>
      <c r="E26" s="350">
        <v>1996</v>
      </c>
      <c r="F26" s="350" t="s">
        <v>1107</v>
      </c>
      <c r="G26" s="351"/>
      <c r="H26" s="352" t="s">
        <v>670</v>
      </c>
      <c r="I26" s="353" t="s">
        <v>1060</v>
      </c>
      <c r="J26" s="353" t="s">
        <v>1108</v>
      </c>
      <c r="K26" s="250"/>
      <c r="L26" s="25"/>
    </row>
    <row r="27" spans="1:12" customFormat="1" ht="32.25" customHeight="1">
      <c r="A27" s="82">
        <v>19</v>
      </c>
      <c r="B27" s="347" t="s">
        <v>1042</v>
      </c>
      <c r="C27" s="348" t="s">
        <v>1043</v>
      </c>
      <c r="D27" s="349" t="s">
        <v>1081</v>
      </c>
      <c r="E27" s="350">
        <v>1993</v>
      </c>
      <c r="F27" s="350" t="s">
        <v>1109</v>
      </c>
      <c r="G27" s="351"/>
      <c r="H27" s="352" t="s">
        <v>671</v>
      </c>
      <c r="I27" s="353" t="s">
        <v>1110</v>
      </c>
      <c r="J27" s="353" t="s">
        <v>1111</v>
      </c>
      <c r="K27" s="250"/>
      <c r="L27" s="25"/>
    </row>
    <row r="28" spans="1:12" customFormat="1" ht="32.25" customHeight="1">
      <c r="A28" s="82">
        <v>20</v>
      </c>
      <c r="B28" s="347" t="s">
        <v>1042</v>
      </c>
      <c r="C28" s="348" t="s">
        <v>1043</v>
      </c>
      <c r="D28" s="349" t="s">
        <v>1077</v>
      </c>
      <c r="E28" s="350">
        <v>2000</v>
      </c>
      <c r="F28" s="350" t="s">
        <v>1112</v>
      </c>
      <c r="G28" s="351"/>
      <c r="H28" s="352" t="s">
        <v>672</v>
      </c>
      <c r="I28" s="353" t="s">
        <v>1113</v>
      </c>
      <c r="J28" s="353" t="s">
        <v>1114</v>
      </c>
      <c r="K28" s="250"/>
      <c r="L28" s="25"/>
    </row>
    <row r="29" spans="1:12" customFormat="1" ht="32.25" customHeight="1">
      <c r="A29" s="82">
        <v>21</v>
      </c>
      <c r="B29" s="347" t="s">
        <v>1042</v>
      </c>
      <c r="C29" s="348" t="s">
        <v>1043</v>
      </c>
      <c r="D29" s="349" t="s">
        <v>1115</v>
      </c>
      <c r="E29" s="350">
        <v>1992</v>
      </c>
      <c r="F29" s="350" t="s">
        <v>1116</v>
      </c>
      <c r="G29" s="351"/>
      <c r="H29" s="352" t="s">
        <v>811</v>
      </c>
      <c r="I29" s="353" t="s">
        <v>1117</v>
      </c>
      <c r="J29" s="353" t="s">
        <v>1118</v>
      </c>
      <c r="K29" s="250"/>
      <c r="L29" s="25"/>
    </row>
    <row r="30" spans="1:12" customFormat="1" ht="32.25" customHeight="1">
      <c r="A30" s="82">
        <v>22</v>
      </c>
      <c r="B30" s="347" t="s">
        <v>1042</v>
      </c>
      <c r="C30" s="348" t="s">
        <v>1043</v>
      </c>
      <c r="D30" s="349" t="s">
        <v>1065</v>
      </c>
      <c r="E30" s="350">
        <v>1991</v>
      </c>
      <c r="F30" s="350" t="s">
        <v>1119</v>
      </c>
      <c r="G30" s="351"/>
      <c r="H30" s="352" t="s">
        <v>673</v>
      </c>
      <c r="I30" s="353" t="s">
        <v>1120</v>
      </c>
      <c r="J30" s="353" t="s">
        <v>1121</v>
      </c>
      <c r="K30" s="250"/>
      <c r="L30" s="25"/>
    </row>
    <row r="31" spans="1:12" customFormat="1" ht="32.25" customHeight="1">
      <c r="A31" s="82">
        <v>23</v>
      </c>
      <c r="B31" s="347" t="s">
        <v>1042</v>
      </c>
      <c r="C31" s="348" t="s">
        <v>1043</v>
      </c>
      <c r="D31" s="349" t="s">
        <v>1122</v>
      </c>
      <c r="E31" s="350">
        <v>1988</v>
      </c>
      <c r="F31" s="350" t="s">
        <v>1123</v>
      </c>
      <c r="G31" s="351"/>
      <c r="H31" s="352" t="s">
        <v>674</v>
      </c>
      <c r="I31" s="353" t="s">
        <v>1124</v>
      </c>
      <c r="J31" s="353" t="s">
        <v>1125</v>
      </c>
      <c r="K31" s="250"/>
      <c r="L31" s="25"/>
    </row>
    <row r="32" spans="1:12" customFormat="1" ht="32.25" customHeight="1">
      <c r="A32" s="82">
        <v>24</v>
      </c>
      <c r="B32" s="347" t="s">
        <v>1042</v>
      </c>
      <c r="C32" s="348" t="s">
        <v>1057</v>
      </c>
      <c r="D32" s="349"/>
      <c r="E32" s="350">
        <v>1990</v>
      </c>
      <c r="F32" s="350" t="s">
        <v>1126</v>
      </c>
      <c r="G32" s="351"/>
      <c r="H32" s="352" t="s">
        <v>675</v>
      </c>
      <c r="I32" s="353" t="s">
        <v>1127</v>
      </c>
      <c r="J32" s="353" t="s">
        <v>1128</v>
      </c>
      <c r="K32" s="250"/>
      <c r="L32" s="25"/>
    </row>
    <row r="33" spans="1:12" customFormat="1" ht="32.25" customHeight="1">
      <c r="A33" s="82">
        <v>25</v>
      </c>
      <c r="B33" s="347" t="s">
        <v>1042</v>
      </c>
      <c r="C33" s="348" t="s">
        <v>1043</v>
      </c>
      <c r="D33" s="349" t="s">
        <v>1048</v>
      </c>
      <c r="E33" s="350">
        <v>1992</v>
      </c>
      <c r="F33" s="350" t="s">
        <v>1129</v>
      </c>
      <c r="G33" s="351"/>
      <c r="H33" s="352" t="s">
        <v>676</v>
      </c>
      <c r="I33" s="353" t="s">
        <v>1130</v>
      </c>
      <c r="J33" s="353" t="s">
        <v>1131</v>
      </c>
      <c r="K33" s="250"/>
      <c r="L33" s="25"/>
    </row>
    <row r="34" spans="1:12" customFormat="1" ht="32.25" customHeight="1">
      <c r="A34" s="82">
        <v>26</v>
      </c>
      <c r="B34" s="347" t="s">
        <v>1042</v>
      </c>
      <c r="C34" s="348" t="s">
        <v>1043</v>
      </c>
      <c r="D34" s="349" t="s">
        <v>1065</v>
      </c>
      <c r="E34" s="350">
        <v>1991</v>
      </c>
      <c r="F34" s="350" t="s">
        <v>1132</v>
      </c>
      <c r="G34" s="351"/>
      <c r="H34" s="352" t="s">
        <v>812</v>
      </c>
      <c r="I34" s="353" t="s">
        <v>1133</v>
      </c>
      <c r="J34" s="353" t="s">
        <v>1134</v>
      </c>
      <c r="K34" s="250"/>
      <c r="L34" s="25"/>
    </row>
    <row r="35" spans="1:12" customFormat="1" ht="32.25" customHeight="1">
      <c r="A35" s="82">
        <v>27</v>
      </c>
      <c r="B35" s="347" t="s">
        <v>1042</v>
      </c>
      <c r="C35" s="348" t="s">
        <v>1057</v>
      </c>
      <c r="D35" s="349" t="s">
        <v>1135</v>
      </c>
      <c r="E35" s="350">
        <v>1991</v>
      </c>
      <c r="F35" s="350" t="s">
        <v>1136</v>
      </c>
      <c r="G35" s="351"/>
      <c r="H35" s="352" t="s">
        <v>677</v>
      </c>
      <c r="I35" s="353" t="s">
        <v>1083</v>
      </c>
      <c r="J35" s="353" t="s">
        <v>1137</v>
      </c>
      <c r="K35" s="250"/>
      <c r="L35" s="25"/>
    </row>
    <row r="36" spans="1:12" customFormat="1" ht="32.25" customHeight="1">
      <c r="A36" s="82">
        <v>28</v>
      </c>
      <c r="B36" s="347" t="s">
        <v>1042</v>
      </c>
      <c r="C36" s="348" t="s">
        <v>1057</v>
      </c>
      <c r="D36" s="349" t="s">
        <v>1138</v>
      </c>
      <c r="E36" s="350">
        <v>1997</v>
      </c>
      <c r="F36" s="350" t="s">
        <v>1139</v>
      </c>
      <c r="G36" s="351"/>
      <c r="H36" s="352" t="s">
        <v>678</v>
      </c>
      <c r="I36" s="353" t="s">
        <v>1140</v>
      </c>
      <c r="J36" s="353" t="s">
        <v>1141</v>
      </c>
      <c r="K36" s="250"/>
      <c r="L36" s="25"/>
    </row>
    <row r="37" spans="1:12" customFormat="1" ht="32.25" customHeight="1">
      <c r="A37" s="82">
        <v>29</v>
      </c>
      <c r="B37" s="347" t="s">
        <v>1042</v>
      </c>
      <c r="C37" s="348" t="s">
        <v>1043</v>
      </c>
      <c r="D37" s="349">
        <v>310</v>
      </c>
      <c r="E37" s="350">
        <v>1991</v>
      </c>
      <c r="F37" s="350" t="s">
        <v>1142</v>
      </c>
      <c r="G37" s="351"/>
      <c r="H37" s="352" t="s">
        <v>813</v>
      </c>
      <c r="I37" s="353" t="s">
        <v>1143</v>
      </c>
      <c r="J37" s="353" t="s">
        <v>1144</v>
      </c>
      <c r="K37" s="250"/>
      <c r="L37" s="25"/>
    </row>
    <row r="38" spans="1:12" customFormat="1" ht="32.25" customHeight="1">
      <c r="A38" s="82">
        <v>30</v>
      </c>
      <c r="B38" s="347" t="s">
        <v>1051</v>
      </c>
      <c r="C38" s="348" t="s">
        <v>1043</v>
      </c>
      <c r="D38" s="349" t="s">
        <v>1081</v>
      </c>
      <c r="E38" s="350">
        <v>1990</v>
      </c>
      <c r="F38" s="350" t="s">
        <v>1145</v>
      </c>
      <c r="G38" s="351"/>
      <c r="H38" s="352" t="s">
        <v>679</v>
      </c>
      <c r="I38" s="353" t="s">
        <v>1146</v>
      </c>
      <c r="J38" s="353" t="s">
        <v>1147</v>
      </c>
      <c r="K38" s="250"/>
      <c r="L38" s="25"/>
    </row>
    <row r="39" spans="1:12" customFormat="1" ht="32.25" customHeight="1">
      <c r="A39" s="82">
        <v>31</v>
      </c>
      <c r="B39" s="347" t="s">
        <v>1042</v>
      </c>
      <c r="C39" s="348" t="s">
        <v>1043</v>
      </c>
      <c r="D39" s="349" t="s">
        <v>1065</v>
      </c>
      <c r="E39" s="350">
        <v>1990</v>
      </c>
      <c r="F39" s="350" t="s">
        <v>1148</v>
      </c>
      <c r="G39" s="351"/>
      <c r="H39" s="352" t="s">
        <v>680</v>
      </c>
      <c r="I39" s="353" t="s">
        <v>1149</v>
      </c>
      <c r="J39" s="353" t="s">
        <v>1150</v>
      </c>
      <c r="K39" s="250"/>
      <c r="L39" s="25"/>
    </row>
    <row r="40" spans="1:12" customFormat="1" ht="32.25" customHeight="1">
      <c r="A40" s="82">
        <v>32</v>
      </c>
      <c r="B40" s="347" t="s">
        <v>1042</v>
      </c>
      <c r="C40" s="348" t="s">
        <v>1043</v>
      </c>
      <c r="D40" s="349" t="s">
        <v>1077</v>
      </c>
      <c r="E40" s="350">
        <v>1998</v>
      </c>
      <c r="F40" s="350" t="s">
        <v>1151</v>
      </c>
      <c r="G40" s="351"/>
      <c r="H40" s="352" t="s">
        <v>681</v>
      </c>
      <c r="I40" s="353" t="s">
        <v>1152</v>
      </c>
      <c r="J40" s="353" t="s">
        <v>1153</v>
      </c>
      <c r="K40" s="250"/>
      <c r="L40" s="25"/>
    </row>
    <row r="41" spans="1:12" customFormat="1" ht="32.25" customHeight="1">
      <c r="A41" s="82">
        <v>33</v>
      </c>
      <c r="B41" s="347" t="s">
        <v>1051</v>
      </c>
      <c r="C41" s="348" t="s">
        <v>1057</v>
      </c>
      <c r="D41" s="349">
        <v>100</v>
      </c>
      <c r="E41" s="350">
        <v>1992</v>
      </c>
      <c r="F41" s="350" t="s">
        <v>1154</v>
      </c>
      <c r="G41" s="351"/>
      <c r="H41" s="352" t="s">
        <v>682</v>
      </c>
      <c r="I41" s="353" t="s">
        <v>1155</v>
      </c>
      <c r="J41" s="353" t="s">
        <v>1156</v>
      </c>
      <c r="K41" s="250"/>
      <c r="L41" s="25"/>
    </row>
    <row r="42" spans="1:12" customFormat="1" ht="32.25" customHeight="1">
      <c r="A42" s="82">
        <v>34</v>
      </c>
      <c r="B42" s="347" t="s">
        <v>1042</v>
      </c>
      <c r="C42" s="348" t="s">
        <v>1057</v>
      </c>
      <c r="D42" s="349"/>
      <c r="E42" s="350">
        <v>1991</v>
      </c>
      <c r="F42" s="350" t="s">
        <v>1157</v>
      </c>
      <c r="G42" s="351"/>
      <c r="H42" s="352" t="s">
        <v>683</v>
      </c>
      <c r="I42" s="353" t="s">
        <v>1101</v>
      </c>
      <c r="J42" s="353" t="s">
        <v>1158</v>
      </c>
      <c r="K42" s="250"/>
      <c r="L42" s="25"/>
    </row>
    <row r="43" spans="1:12" customFormat="1" ht="32.25" customHeight="1">
      <c r="A43" s="82">
        <v>35</v>
      </c>
      <c r="B43" s="347" t="s">
        <v>1042</v>
      </c>
      <c r="C43" s="348" t="s">
        <v>1043</v>
      </c>
      <c r="D43" s="349"/>
      <c r="E43" s="350">
        <v>1988</v>
      </c>
      <c r="F43" s="350" t="s">
        <v>1159</v>
      </c>
      <c r="G43" s="351"/>
      <c r="H43" s="352" t="s">
        <v>1160</v>
      </c>
      <c r="I43" s="353" t="s">
        <v>1161</v>
      </c>
      <c r="J43" s="353" t="s">
        <v>1162</v>
      </c>
      <c r="K43" s="250"/>
      <c r="L43" s="25"/>
    </row>
    <row r="44" spans="1:12" customFormat="1" ht="32.25" customHeight="1">
      <c r="A44" s="82">
        <v>36</v>
      </c>
      <c r="B44" s="347" t="s">
        <v>1042</v>
      </c>
      <c r="C44" s="348" t="s">
        <v>1057</v>
      </c>
      <c r="D44" s="349"/>
      <c r="E44" s="350">
        <v>1999</v>
      </c>
      <c r="F44" s="350" t="s">
        <v>1163</v>
      </c>
      <c r="G44" s="351"/>
      <c r="H44" s="352" t="s">
        <v>814</v>
      </c>
      <c r="I44" s="353" t="s">
        <v>1164</v>
      </c>
      <c r="J44" s="353" t="s">
        <v>1165</v>
      </c>
      <c r="K44" s="250"/>
      <c r="L44" s="25"/>
    </row>
    <row r="45" spans="1:12" customFormat="1" ht="32.25" customHeight="1">
      <c r="A45" s="82">
        <v>37</v>
      </c>
      <c r="B45" s="347" t="s">
        <v>1042</v>
      </c>
      <c r="C45" s="348" t="s">
        <v>1057</v>
      </c>
      <c r="D45" s="349" t="s">
        <v>1073</v>
      </c>
      <c r="E45" s="350">
        <v>1997</v>
      </c>
      <c r="F45" s="350" t="s">
        <v>1166</v>
      </c>
      <c r="G45" s="351"/>
      <c r="H45" s="352" t="s">
        <v>815</v>
      </c>
      <c r="I45" s="353" t="s">
        <v>1167</v>
      </c>
      <c r="J45" s="353" t="s">
        <v>1168</v>
      </c>
      <c r="K45" s="250"/>
      <c r="L45" s="25"/>
    </row>
    <row r="46" spans="1:12" customFormat="1" ht="32.25" customHeight="1">
      <c r="A46" s="82">
        <v>38</v>
      </c>
      <c r="B46" s="347" t="s">
        <v>1042</v>
      </c>
      <c r="C46" s="348" t="s">
        <v>1043</v>
      </c>
      <c r="D46" s="349" t="s">
        <v>1169</v>
      </c>
      <c r="E46" s="350">
        <v>1992</v>
      </c>
      <c r="F46" s="350" t="s">
        <v>1170</v>
      </c>
      <c r="G46" s="351"/>
      <c r="H46" s="352" t="s">
        <v>684</v>
      </c>
      <c r="I46" s="353" t="s">
        <v>1171</v>
      </c>
      <c r="J46" s="353" t="s">
        <v>1172</v>
      </c>
      <c r="K46" s="250"/>
      <c r="L46" s="25"/>
    </row>
    <row r="47" spans="1:12" customFormat="1" ht="32.25" customHeight="1">
      <c r="A47" s="82">
        <v>39</v>
      </c>
      <c r="B47" s="347" t="s">
        <v>1042</v>
      </c>
      <c r="C47" s="348" t="s">
        <v>1043</v>
      </c>
      <c r="D47" s="349" t="s">
        <v>1065</v>
      </c>
      <c r="E47" s="350">
        <v>1989</v>
      </c>
      <c r="F47" s="350" t="s">
        <v>1173</v>
      </c>
      <c r="G47" s="351"/>
      <c r="H47" s="352" t="s">
        <v>816</v>
      </c>
      <c r="I47" s="353" t="s">
        <v>1174</v>
      </c>
      <c r="J47" s="353" t="s">
        <v>1175</v>
      </c>
      <c r="K47" s="250"/>
      <c r="L47" s="25"/>
    </row>
    <row r="48" spans="1:12" customFormat="1" ht="32.25" customHeight="1">
      <c r="A48" s="82">
        <v>40</v>
      </c>
      <c r="B48" s="347" t="s">
        <v>1051</v>
      </c>
      <c r="C48" s="348" t="s">
        <v>1043</v>
      </c>
      <c r="D48" s="349" t="s">
        <v>1176</v>
      </c>
      <c r="E48" s="350">
        <v>1990</v>
      </c>
      <c r="F48" s="350" t="s">
        <v>1177</v>
      </c>
      <c r="G48" s="351"/>
      <c r="H48" s="352" t="s">
        <v>685</v>
      </c>
      <c r="I48" s="353" t="s">
        <v>1071</v>
      </c>
      <c r="J48" s="353" t="s">
        <v>1178</v>
      </c>
      <c r="K48" s="250"/>
      <c r="L48" s="25"/>
    </row>
    <row r="49" spans="1:12" customFormat="1" ht="32.25" customHeight="1">
      <c r="A49" s="82">
        <v>41</v>
      </c>
      <c r="B49" s="347" t="s">
        <v>1042</v>
      </c>
      <c r="C49" s="348" t="s">
        <v>1043</v>
      </c>
      <c r="D49" s="349">
        <v>210</v>
      </c>
      <c r="E49" s="350">
        <v>1994</v>
      </c>
      <c r="F49" s="350" t="s">
        <v>1179</v>
      </c>
      <c r="G49" s="351"/>
      <c r="H49" s="352" t="s">
        <v>686</v>
      </c>
      <c r="I49" s="353" t="s">
        <v>1143</v>
      </c>
      <c r="J49" s="353" t="s">
        <v>1180</v>
      </c>
      <c r="K49" s="250"/>
      <c r="L49" s="25"/>
    </row>
    <row r="50" spans="1:12" customFormat="1" ht="32.25" customHeight="1">
      <c r="A50" s="82">
        <v>42</v>
      </c>
      <c r="B50" s="347" t="s">
        <v>1042</v>
      </c>
      <c r="C50" s="348" t="s">
        <v>1057</v>
      </c>
      <c r="D50" s="349" t="s">
        <v>1181</v>
      </c>
      <c r="E50" s="350">
        <v>1999</v>
      </c>
      <c r="F50" s="350" t="s">
        <v>1182</v>
      </c>
      <c r="G50" s="351"/>
      <c r="H50" s="352" t="s">
        <v>687</v>
      </c>
      <c r="I50" s="353" t="s">
        <v>1183</v>
      </c>
      <c r="J50" s="353" t="s">
        <v>1184</v>
      </c>
      <c r="K50" s="250"/>
      <c r="L50" s="25"/>
    </row>
    <row r="51" spans="1:12" customFormat="1" ht="32.25" customHeight="1">
      <c r="A51" s="82">
        <v>43</v>
      </c>
      <c r="B51" s="347" t="s">
        <v>1051</v>
      </c>
      <c r="C51" s="348" t="s">
        <v>1043</v>
      </c>
      <c r="D51" s="349" t="s">
        <v>1176</v>
      </c>
      <c r="E51" s="350">
        <v>1984</v>
      </c>
      <c r="F51" s="350" t="s">
        <v>1185</v>
      </c>
      <c r="G51" s="351"/>
      <c r="H51" s="352" t="s">
        <v>688</v>
      </c>
      <c r="I51" s="353" t="s">
        <v>1186</v>
      </c>
      <c r="J51" s="353" t="s">
        <v>1187</v>
      </c>
      <c r="K51" s="250"/>
      <c r="L51" s="25"/>
    </row>
    <row r="52" spans="1:12" customFormat="1" ht="32.25" customHeight="1">
      <c r="A52" s="82">
        <v>44</v>
      </c>
      <c r="B52" s="347" t="s">
        <v>1042</v>
      </c>
      <c r="C52" s="348" t="s">
        <v>1057</v>
      </c>
      <c r="D52" s="349" t="s">
        <v>1092</v>
      </c>
      <c r="E52" s="350">
        <v>1996</v>
      </c>
      <c r="F52" s="350" t="s">
        <v>1188</v>
      </c>
      <c r="G52" s="351"/>
      <c r="H52" s="352" t="s">
        <v>818</v>
      </c>
      <c r="I52" s="353" t="s">
        <v>1189</v>
      </c>
      <c r="J52" s="353" t="s">
        <v>1190</v>
      </c>
      <c r="K52" s="250"/>
      <c r="L52" s="25"/>
    </row>
    <row r="53" spans="1:12" customFormat="1" ht="32.25" customHeight="1">
      <c r="A53" s="82">
        <v>45</v>
      </c>
      <c r="B53" s="347" t="s">
        <v>1042</v>
      </c>
      <c r="C53" s="348" t="s">
        <v>1043</v>
      </c>
      <c r="D53" s="349" t="s">
        <v>1077</v>
      </c>
      <c r="E53" s="350">
        <v>1996</v>
      </c>
      <c r="F53" s="350" t="s">
        <v>1191</v>
      </c>
      <c r="G53" s="351"/>
      <c r="H53" s="352" t="s">
        <v>819</v>
      </c>
      <c r="I53" s="353" t="s">
        <v>1192</v>
      </c>
      <c r="J53" s="353" t="s">
        <v>1193</v>
      </c>
      <c r="K53" s="250"/>
      <c r="L53" s="25"/>
    </row>
    <row r="54" spans="1:12" customFormat="1" ht="32.25" customHeight="1">
      <c r="A54" s="82">
        <v>46</v>
      </c>
      <c r="B54" s="347" t="s">
        <v>1042</v>
      </c>
      <c r="C54" s="348" t="s">
        <v>1057</v>
      </c>
      <c r="D54" s="349"/>
      <c r="E54" s="350">
        <v>1992</v>
      </c>
      <c r="F54" s="350" t="s">
        <v>1194</v>
      </c>
      <c r="G54" s="351"/>
      <c r="H54" s="352" t="s">
        <v>820</v>
      </c>
      <c r="I54" s="353" t="s">
        <v>1195</v>
      </c>
      <c r="J54" s="353" t="s">
        <v>1196</v>
      </c>
      <c r="K54" s="250"/>
      <c r="L54" s="25"/>
    </row>
    <row r="55" spans="1:12" customFormat="1" ht="32.25" customHeight="1">
      <c r="A55" s="82">
        <v>47</v>
      </c>
      <c r="B55" s="347" t="s">
        <v>1042</v>
      </c>
      <c r="C55" s="348" t="s">
        <v>1043</v>
      </c>
      <c r="D55" s="349" t="s">
        <v>1077</v>
      </c>
      <c r="E55" s="350">
        <v>1997</v>
      </c>
      <c r="F55" s="350" t="s">
        <v>1197</v>
      </c>
      <c r="G55" s="351"/>
      <c r="H55" s="352" t="s">
        <v>821</v>
      </c>
      <c r="I55" s="353" t="s">
        <v>1152</v>
      </c>
      <c r="J55" s="353" t="s">
        <v>1198</v>
      </c>
      <c r="K55" s="250"/>
      <c r="L55" s="25"/>
    </row>
    <row r="56" spans="1:12" customFormat="1" ht="32.25" customHeight="1">
      <c r="A56" s="82">
        <v>48</v>
      </c>
      <c r="B56" s="347" t="s">
        <v>1051</v>
      </c>
      <c r="C56" s="348" t="s">
        <v>1043</v>
      </c>
      <c r="D56" s="349" t="s">
        <v>1176</v>
      </c>
      <c r="E56" s="350">
        <v>1986</v>
      </c>
      <c r="F56" s="350" t="s">
        <v>1199</v>
      </c>
      <c r="G56" s="351"/>
      <c r="H56" s="352" t="s">
        <v>1200</v>
      </c>
      <c r="I56" s="353" t="s">
        <v>1201</v>
      </c>
      <c r="J56" s="353" t="s">
        <v>1202</v>
      </c>
      <c r="K56" s="250"/>
      <c r="L56" s="25"/>
    </row>
    <row r="57" spans="1:12" customFormat="1" ht="32.25" customHeight="1">
      <c r="A57" s="82">
        <v>49</v>
      </c>
      <c r="B57" s="347" t="s">
        <v>1042</v>
      </c>
      <c r="C57" s="348" t="s">
        <v>1043</v>
      </c>
      <c r="D57" s="349" t="s">
        <v>1065</v>
      </c>
      <c r="E57" s="350">
        <v>1989</v>
      </c>
      <c r="F57" s="350" t="s">
        <v>1203</v>
      </c>
      <c r="G57" s="351"/>
      <c r="H57" s="352" t="s">
        <v>822</v>
      </c>
      <c r="I57" s="353" t="s">
        <v>1195</v>
      </c>
      <c r="J57" s="353" t="s">
        <v>1204</v>
      </c>
      <c r="K57" s="250"/>
      <c r="L57" s="25"/>
    </row>
    <row r="58" spans="1:12" customFormat="1" ht="32.25" customHeight="1">
      <c r="A58" s="82">
        <v>50</v>
      </c>
      <c r="B58" s="347" t="s">
        <v>1042</v>
      </c>
      <c r="C58" s="348" t="s">
        <v>1057</v>
      </c>
      <c r="D58" s="349"/>
      <c r="E58" s="359"/>
      <c r="F58" s="350" t="s">
        <v>1205</v>
      </c>
      <c r="G58" s="351"/>
      <c r="H58" s="352" t="s">
        <v>823</v>
      </c>
      <c r="I58" s="353" t="s">
        <v>1206</v>
      </c>
      <c r="J58" s="353" t="s">
        <v>1207</v>
      </c>
      <c r="K58" s="250"/>
      <c r="L58" s="25"/>
    </row>
    <row r="59" spans="1:12" customFormat="1" ht="32.25" customHeight="1">
      <c r="A59" s="82">
        <v>51</v>
      </c>
      <c r="B59" s="347" t="s">
        <v>1042</v>
      </c>
      <c r="C59" s="348" t="s">
        <v>1043</v>
      </c>
      <c r="D59" s="349" t="s">
        <v>1176</v>
      </c>
      <c r="E59" s="350">
        <v>1988</v>
      </c>
      <c r="F59" s="350" t="s">
        <v>1208</v>
      </c>
      <c r="G59" s="351"/>
      <c r="H59" s="352" t="s">
        <v>689</v>
      </c>
      <c r="I59" s="353" t="s">
        <v>1143</v>
      </c>
      <c r="J59" s="353" t="s">
        <v>1209</v>
      </c>
      <c r="K59" s="250"/>
      <c r="L59" s="25"/>
    </row>
    <row r="60" spans="1:12" customFormat="1" ht="32.25" customHeight="1">
      <c r="A60" s="82">
        <v>52</v>
      </c>
      <c r="B60" s="347" t="s">
        <v>1042</v>
      </c>
      <c r="C60" s="348" t="s">
        <v>1057</v>
      </c>
      <c r="D60" s="349"/>
      <c r="E60" s="350">
        <v>1993</v>
      </c>
      <c r="F60" s="350" t="s">
        <v>1210</v>
      </c>
      <c r="G60" s="351"/>
      <c r="H60" s="352" t="s">
        <v>779</v>
      </c>
      <c r="I60" s="353" t="s">
        <v>1211</v>
      </c>
      <c r="J60" s="353" t="s">
        <v>1212</v>
      </c>
      <c r="K60" s="250"/>
      <c r="L60" s="25"/>
    </row>
    <row r="61" spans="1:12" customFormat="1" ht="32.25" customHeight="1">
      <c r="A61" s="82">
        <v>53</v>
      </c>
      <c r="B61" s="347" t="s">
        <v>1042</v>
      </c>
      <c r="C61" s="348" t="s">
        <v>1213</v>
      </c>
      <c r="D61" s="349">
        <v>2203</v>
      </c>
      <c r="E61" s="350">
        <v>1991</v>
      </c>
      <c r="F61" s="350" t="s">
        <v>1214</v>
      </c>
      <c r="G61" s="351"/>
      <c r="H61" s="352" t="s">
        <v>825</v>
      </c>
      <c r="I61" s="353" t="s">
        <v>1060</v>
      </c>
      <c r="J61" s="353" t="s">
        <v>1215</v>
      </c>
      <c r="K61" s="250"/>
      <c r="L61" s="25"/>
    </row>
    <row r="62" spans="1:12" customFormat="1" ht="32.25" customHeight="1">
      <c r="A62" s="82">
        <v>54</v>
      </c>
      <c r="B62" s="347" t="s">
        <v>1042</v>
      </c>
      <c r="C62" s="348" t="s">
        <v>1043</v>
      </c>
      <c r="D62" s="349" t="s">
        <v>1065</v>
      </c>
      <c r="E62" s="350">
        <v>1990</v>
      </c>
      <c r="F62" s="350" t="s">
        <v>1216</v>
      </c>
      <c r="G62" s="351"/>
      <c r="H62" s="352" t="s">
        <v>826</v>
      </c>
      <c r="I62" s="353" t="s">
        <v>1183</v>
      </c>
      <c r="J62" s="353" t="s">
        <v>1217</v>
      </c>
      <c r="K62" s="250"/>
      <c r="L62" s="25"/>
    </row>
    <row r="63" spans="1:12" customFormat="1" ht="32.25" customHeight="1">
      <c r="A63" s="82">
        <v>55</v>
      </c>
      <c r="B63" s="347" t="s">
        <v>1042</v>
      </c>
      <c r="C63" s="348" t="s">
        <v>1057</v>
      </c>
      <c r="D63" s="349"/>
      <c r="E63" s="350">
        <v>1996</v>
      </c>
      <c r="F63" s="350" t="s">
        <v>1218</v>
      </c>
      <c r="G63" s="351"/>
      <c r="H63" s="352" t="s">
        <v>692</v>
      </c>
      <c r="I63" s="353" t="s">
        <v>1219</v>
      </c>
      <c r="J63" s="353" t="s">
        <v>1220</v>
      </c>
      <c r="K63" s="250"/>
      <c r="L63" s="25"/>
    </row>
    <row r="64" spans="1:12" customFormat="1" ht="32.25" customHeight="1">
      <c r="A64" s="82">
        <v>56</v>
      </c>
      <c r="B64" s="347" t="s">
        <v>1042</v>
      </c>
      <c r="C64" s="348" t="s">
        <v>1057</v>
      </c>
      <c r="D64" s="349"/>
      <c r="E64" s="350">
        <v>1993</v>
      </c>
      <c r="F64" s="350" t="s">
        <v>1221</v>
      </c>
      <c r="G64" s="351"/>
      <c r="H64" s="352" t="s">
        <v>828</v>
      </c>
      <c r="I64" s="353" t="s">
        <v>1071</v>
      </c>
      <c r="J64" s="353" t="s">
        <v>1222</v>
      </c>
      <c r="K64" s="250"/>
      <c r="L64" s="25"/>
    </row>
    <row r="65" spans="1:12" customFormat="1" ht="32.25" customHeight="1">
      <c r="A65" s="82">
        <v>57</v>
      </c>
      <c r="B65" s="347" t="s">
        <v>1042</v>
      </c>
      <c r="C65" s="348" t="s">
        <v>1043</v>
      </c>
      <c r="D65" s="349"/>
      <c r="E65" s="350">
        <v>2000</v>
      </c>
      <c r="F65" s="350" t="s">
        <v>1223</v>
      </c>
      <c r="G65" s="351"/>
      <c r="H65" s="352" t="s">
        <v>693</v>
      </c>
      <c r="I65" s="353" t="s">
        <v>1067</v>
      </c>
      <c r="J65" s="353" t="s">
        <v>1224</v>
      </c>
      <c r="K65" s="250"/>
      <c r="L65" s="25"/>
    </row>
    <row r="66" spans="1:12" customFormat="1" ht="32.25" customHeight="1">
      <c r="A66" s="82">
        <v>58</v>
      </c>
      <c r="B66" s="347" t="s">
        <v>1051</v>
      </c>
      <c r="C66" s="348" t="s">
        <v>1043</v>
      </c>
      <c r="D66" s="349" t="s">
        <v>1225</v>
      </c>
      <c r="E66" s="350">
        <v>1990</v>
      </c>
      <c r="F66" s="350" t="s">
        <v>1226</v>
      </c>
      <c r="G66" s="351"/>
      <c r="H66" s="352" t="s">
        <v>829</v>
      </c>
      <c r="I66" s="353" t="s">
        <v>1227</v>
      </c>
      <c r="J66" s="353" t="s">
        <v>1228</v>
      </c>
      <c r="K66" s="250"/>
      <c r="L66" s="25"/>
    </row>
    <row r="67" spans="1:12" customFormat="1" ht="32.25" customHeight="1">
      <c r="A67" s="82">
        <v>59</v>
      </c>
      <c r="B67" s="347" t="s">
        <v>1229</v>
      </c>
      <c r="C67" s="348" t="s">
        <v>1057</v>
      </c>
      <c r="D67" s="349"/>
      <c r="E67" s="350">
        <v>1990</v>
      </c>
      <c r="F67" s="350" t="s">
        <v>1230</v>
      </c>
      <c r="G67" s="351"/>
      <c r="H67" s="352" t="s">
        <v>694</v>
      </c>
      <c r="I67" s="353" t="s">
        <v>1171</v>
      </c>
      <c r="J67" s="353" t="s">
        <v>1231</v>
      </c>
      <c r="K67" s="250"/>
      <c r="L67" s="25"/>
    </row>
    <row r="68" spans="1:12" customFormat="1" ht="32.25" customHeight="1">
      <c r="A68" s="82">
        <v>60</v>
      </c>
      <c r="B68" s="347" t="s">
        <v>1232</v>
      </c>
      <c r="C68" s="348" t="s">
        <v>1233</v>
      </c>
      <c r="D68" s="349"/>
      <c r="E68" s="350">
        <v>2001</v>
      </c>
      <c r="F68" s="350" t="s">
        <v>1234</v>
      </c>
      <c r="G68" s="351"/>
      <c r="H68" s="352" t="s">
        <v>695</v>
      </c>
      <c r="I68" s="353" t="s">
        <v>1101</v>
      </c>
      <c r="J68" s="353" t="s">
        <v>1235</v>
      </c>
      <c r="K68" s="250"/>
      <c r="L68" s="25"/>
    </row>
    <row r="69" spans="1:12" customFormat="1" ht="32.25" customHeight="1">
      <c r="A69" s="82">
        <v>61</v>
      </c>
      <c r="B69" s="347" t="s">
        <v>1042</v>
      </c>
      <c r="C69" s="348" t="s">
        <v>1043</v>
      </c>
      <c r="D69" s="349" t="s">
        <v>1077</v>
      </c>
      <c r="E69" s="350">
        <v>2000</v>
      </c>
      <c r="F69" s="350" t="s">
        <v>1236</v>
      </c>
      <c r="G69" s="351"/>
      <c r="H69" s="352" t="s">
        <v>830</v>
      </c>
      <c r="I69" s="353" t="s">
        <v>1237</v>
      </c>
      <c r="J69" s="353" t="s">
        <v>1238</v>
      </c>
      <c r="K69" s="250"/>
      <c r="L69" s="25"/>
    </row>
    <row r="70" spans="1:12" customFormat="1" ht="32.25" customHeight="1">
      <c r="A70" s="82">
        <v>62</v>
      </c>
      <c r="B70" s="347" t="s">
        <v>1051</v>
      </c>
      <c r="C70" s="348" t="s">
        <v>1043</v>
      </c>
      <c r="D70" s="349" t="s">
        <v>1048</v>
      </c>
      <c r="E70" s="350">
        <v>1991</v>
      </c>
      <c r="F70" s="350" t="s">
        <v>1239</v>
      </c>
      <c r="G70" s="351"/>
      <c r="H70" s="352" t="s">
        <v>696</v>
      </c>
      <c r="I70" s="353" t="s">
        <v>1240</v>
      </c>
      <c r="J70" s="353" t="s">
        <v>1241</v>
      </c>
      <c r="K70" s="250"/>
      <c r="L70" s="25"/>
    </row>
    <row r="71" spans="1:12" customFormat="1" ht="32.25" customHeight="1">
      <c r="A71" s="82">
        <v>63</v>
      </c>
      <c r="B71" s="347" t="s">
        <v>1042</v>
      </c>
      <c r="C71" s="348" t="s">
        <v>1043</v>
      </c>
      <c r="D71" s="349" t="s">
        <v>1077</v>
      </c>
      <c r="E71" s="350">
        <v>1997</v>
      </c>
      <c r="F71" s="350" t="s">
        <v>1242</v>
      </c>
      <c r="G71" s="351"/>
      <c r="H71" s="352" t="s">
        <v>831</v>
      </c>
      <c r="I71" s="353" t="s">
        <v>1143</v>
      </c>
      <c r="J71" s="353" t="s">
        <v>1243</v>
      </c>
      <c r="K71" s="250"/>
      <c r="L71" s="25"/>
    </row>
    <row r="72" spans="1:12" customFormat="1" ht="32.25" customHeight="1">
      <c r="A72" s="82">
        <v>64</v>
      </c>
      <c r="B72" s="347" t="s">
        <v>1042</v>
      </c>
      <c r="C72" s="348" t="s">
        <v>1043</v>
      </c>
      <c r="D72" s="349" t="s">
        <v>1065</v>
      </c>
      <c r="E72" s="350">
        <v>1990</v>
      </c>
      <c r="F72" s="350" t="s">
        <v>1244</v>
      </c>
      <c r="G72" s="351"/>
      <c r="H72" s="352" t="s">
        <v>697</v>
      </c>
      <c r="I72" s="353" t="s">
        <v>1245</v>
      </c>
      <c r="J72" s="353" t="s">
        <v>1246</v>
      </c>
      <c r="K72" s="250"/>
      <c r="L72" s="25"/>
    </row>
    <row r="73" spans="1:12" customFormat="1" ht="32.25" customHeight="1">
      <c r="A73" s="82">
        <v>65</v>
      </c>
      <c r="B73" s="347" t="s">
        <v>1042</v>
      </c>
      <c r="C73" s="348" t="s">
        <v>1043</v>
      </c>
      <c r="D73" s="349" t="s">
        <v>1065</v>
      </c>
      <c r="E73" s="350">
        <v>1993</v>
      </c>
      <c r="F73" s="350" t="s">
        <v>1247</v>
      </c>
      <c r="G73" s="351"/>
      <c r="H73" s="352" t="s">
        <v>832</v>
      </c>
      <c r="I73" s="353" t="s">
        <v>1046</v>
      </c>
      <c r="J73" s="353" t="s">
        <v>1248</v>
      </c>
      <c r="K73" s="250"/>
      <c r="L73" s="25"/>
    </row>
    <row r="74" spans="1:12" customFormat="1" ht="32.25" customHeight="1">
      <c r="A74" s="82">
        <v>66</v>
      </c>
      <c r="B74" s="347" t="s">
        <v>1042</v>
      </c>
      <c r="C74" s="348" t="s">
        <v>1043</v>
      </c>
      <c r="D74" s="349" t="s">
        <v>1077</v>
      </c>
      <c r="E74" s="350">
        <v>1998</v>
      </c>
      <c r="F74" s="350" t="s">
        <v>1249</v>
      </c>
      <c r="G74" s="351"/>
      <c r="H74" s="352" t="s">
        <v>833</v>
      </c>
      <c r="I74" s="353" t="s">
        <v>1250</v>
      </c>
      <c r="J74" s="353" t="s">
        <v>1251</v>
      </c>
      <c r="K74" s="250"/>
      <c r="L74" s="25"/>
    </row>
    <row r="75" spans="1:12" customFormat="1" ht="32.25" customHeight="1">
      <c r="A75" s="82">
        <v>67</v>
      </c>
      <c r="B75" s="347" t="s">
        <v>1042</v>
      </c>
      <c r="C75" s="348" t="s">
        <v>1043</v>
      </c>
      <c r="D75" s="349" t="s">
        <v>1077</v>
      </c>
      <c r="E75" s="350">
        <v>1997</v>
      </c>
      <c r="F75" s="350" t="s">
        <v>1252</v>
      </c>
      <c r="G75" s="351"/>
      <c r="H75" s="352" t="s">
        <v>698</v>
      </c>
      <c r="I75" s="353" t="s">
        <v>1253</v>
      </c>
      <c r="J75" s="353" t="s">
        <v>1254</v>
      </c>
      <c r="K75" s="250"/>
      <c r="L75" s="25"/>
    </row>
    <row r="76" spans="1:12" customFormat="1" ht="32.25" customHeight="1">
      <c r="A76" s="82">
        <v>68</v>
      </c>
      <c r="B76" s="347" t="s">
        <v>1042</v>
      </c>
      <c r="C76" s="348" t="s">
        <v>1057</v>
      </c>
      <c r="D76" s="349" t="s">
        <v>1255</v>
      </c>
      <c r="E76" s="350">
        <v>2000</v>
      </c>
      <c r="F76" s="350" t="s">
        <v>1256</v>
      </c>
      <c r="G76" s="351"/>
      <c r="H76" s="352" t="s">
        <v>700</v>
      </c>
      <c r="I76" s="353" t="s">
        <v>1104</v>
      </c>
      <c r="J76" s="353" t="s">
        <v>1257</v>
      </c>
      <c r="K76" s="250"/>
      <c r="L76" s="25"/>
    </row>
    <row r="77" spans="1:12" customFormat="1" ht="32.25" customHeight="1">
      <c r="A77" s="82">
        <v>69</v>
      </c>
      <c r="B77" s="347" t="s">
        <v>1042</v>
      </c>
      <c r="C77" s="348" t="s">
        <v>1057</v>
      </c>
      <c r="D77" s="349"/>
      <c r="E77" s="350">
        <v>1990</v>
      </c>
      <c r="F77" s="350" t="s">
        <v>1258</v>
      </c>
      <c r="G77" s="351"/>
      <c r="H77" s="352" t="s">
        <v>699</v>
      </c>
      <c r="I77" s="353" t="s">
        <v>1143</v>
      </c>
      <c r="J77" s="353" t="s">
        <v>1131</v>
      </c>
      <c r="K77" s="250"/>
      <c r="L77" s="25"/>
    </row>
    <row r="78" spans="1:12" customFormat="1" ht="32.25" customHeight="1">
      <c r="A78" s="82">
        <v>70</v>
      </c>
      <c r="B78" s="347" t="s">
        <v>1051</v>
      </c>
      <c r="C78" s="348" t="s">
        <v>1043</v>
      </c>
      <c r="D78" s="349" t="s">
        <v>1081</v>
      </c>
      <c r="E78" s="350">
        <v>1990</v>
      </c>
      <c r="F78" s="350" t="s">
        <v>1259</v>
      </c>
      <c r="G78" s="351"/>
      <c r="H78" s="352" t="s">
        <v>701</v>
      </c>
      <c r="I78" s="353" t="s">
        <v>1260</v>
      </c>
      <c r="J78" s="353" t="s">
        <v>1261</v>
      </c>
      <c r="K78" s="250"/>
      <c r="L78" s="25"/>
    </row>
    <row r="79" spans="1:12" customFormat="1" ht="32.25" customHeight="1">
      <c r="A79" s="82">
        <v>71</v>
      </c>
      <c r="B79" s="347" t="s">
        <v>1042</v>
      </c>
      <c r="C79" s="348" t="s">
        <v>1057</v>
      </c>
      <c r="D79" s="349"/>
      <c r="E79" s="350">
        <v>1999</v>
      </c>
      <c r="F79" s="350" t="s">
        <v>1262</v>
      </c>
      <c r="G79" s="351"/>
      <c r="H79" s="352" t="s">
        <v>703</v>
      </c>
      <c r="I79" s="353" t="s">
        <v>1060</v>
      </c>
      <c r="J79" s="353" t="s">
        <v>1263</v>
      </c>
      <c r="K79" s="250"/>
      <c r="L79" s="25"/>
    </row>
    <row r="80" spans="1:12" customFormat="1" ht="32.25" customHeight="1">
      <c r="A80" s="82">
        <v>72</v>
      </c>
      <c r="B80" s="347" t="s">
        <v>1042</v>
      </c>
      <c r="C80" s="348" t="s">
        <v>1043</v>
      </c>
      <c r="D80" s="349" t="s">
        <v>1077</v>
      </c>
      <c r="E80" s="350">
        <v>1996</v>
      </c>
      <c r="F80" s="350" t="s">
        <v>1264</v>
      </c>
      <c r="G80" s="351"/>
      <c r="H80" s="352" t="s">
        <v>705</v>
      </c>
      <c r="I80" s="353" t="s">
        <v>1195</v>
      </c>
      <c r="J80" s="353" t="s">
        <v>1134</v>
      </c>
      <c r="K80" s="250"/>
      <c r="L80" s="25"/>
    </row>
    <row r="81" spans="1:12" customFormat="1" ht="32.25" customHeight="1">
      <c r="A81" s="82">
        <v>73</v>
      </c>
      <c r="B81" s="347" t="s">
        <v>1042</v>
      </c>
      <c r="C81" s="348" t="s">
        <v>1043</v>
      </c>
      <c r="D81" s="349" t="s">
        <v>1265</v>
      </c>
      <c r="E81" s="350">
        <v>1999</v>
      </c>
      <c r="F81" s="350" t="s">
        <v>1266</v>
      </c>
      <c r="G81" s="351"/>
      <c r="H81" s="352" t="s">
        <v>702</v>
      </c>
      <c r="I81" s="353" t="s">
        <v>1060</v>
      </c>
      <c r="J81" s="353" t="s">
        <v>1267</v>
      </c>
      <c r="K81" s="250"/>
      <c r="L81" s="25"/>
    </row>
    <row r="82" spans="1:12" customFormat="1" ht="32.25" customHeight="1">
      <c r="A82" s="82">
        <v>74</v>
      </c>
      <c r="B82" s="347" t="s">
        <v>1051</v>
      </c>
      <c r="C82" s="348" t="s">
        <v>1057</v>
      </c>
      <c r="D82" s="349"/>
      <c r="E82" s="350">
        <v>1990</v>
      </c>
      <c r="F82" s="350" t="s">
        <v>1268</v>
      </c>
      <c r="G82" s="351"/>
      <c r="H82" s="352" t="s">
        <v>704</v>
      </c>
      <c r="I82" s="353" t="s">
        <v>1269</v>
      </c>
      <c r="J82" s="353" t="s">
        <v>1270</v>
      </c>
      <c r="K82" s="250"/>
      <c r="L82" s="25"/>
    </row>
    <row r="83" spans="1:12" customFormat="1" ht="32.25" customHeight="1">
      <c r="A83" s="82">
        <v>75</v>
      </c>
      <c r="B83" s="347" t="s">
        <v>1042</v>
      </c>
      <c r="C83" s="348" t="s">
        <v>1043</v>
      </c>
      <c r="D83" s="349" t="s">
        <v>1065</v>
      </c>
      <c r="E83" s="350">
        <v>1993</v>
      </c>
      <c r="F83" s="350" t="s">
        <v>1271</v>
      </c>
      <c r="G83" s="351"/>
      <c r="H83" s="352" t="s">
        <v>834</v>
      </c>
      <c r="I83" s="353" t="s">
        <v>1071</v>
      </c>
      <c r="J83" s="353" t="s">
        <v>1272</v>
      </c>
      <c r="K83" s="250"/>
      <c r="L83" s="25"/>
    </row>
    <row r="84" spans="1:12" customFormat="1" ht="32.25" customHeight="1">
      <c r="A84" s="82">
        <v>76</v>
      </c>
      <c r="B84" s="347" t="s">
        <v>1042</v>
      </c>
      <c r="C84" s="348" t="s">
        <v>1057</v>
      </c>
      <c r="D84" s="349"/>
      <c r="E84" s="350">
        <v>1986</v>
      </c>
      <c r="F84" s="350" t="s">
        <v>1273</v>
      </c>
      <c r="G84" s="351"/>
      <c r="H84" s="352" t="s">
        <v>706</v>
      </c>
      <c r="I84" s="353" t="s">
        <v>1195</v>
      </c>
      <c r="J84" s="353" t="s">
        <v>1274</v>
      </c>
      <c r="K84" s="250"/>
      <c r="L84" s="25"/>
    </row>
    <row r="85" spans="1:12" customFormat="1" ht="32.25" customHeight="1">
      <c r="A85" s="82">
        <v>77</v>
      </c>
      <c r="B85" s="347" t="s">
        <v>1275</v>
      </c>
      <c r="C85" s="348" t="s">
        <v>1043</v>
      </c>
      <c r="D85" s="349" t="s">
        <v>1176</v>
      </c>
      <c r="E85" s="350">
        <v>1987</v>
      </c>
      <c r="F85" s="350" t="s">
        <v>1276</v>
      </c>
      <c r="G85" s="351"/>
      <c r="H85" s="352" t="s">
        <v>707</v>
      </c>
      <c r="I85" s="353" t="s">
        <v>1090</v>
      </c>
      <c r="J85" s="353" t="s">
        <v>1277</v>
      </c>
      <c r="K85" s="250"/>
      <c r="L85" s="25"/>
    </row>
    <row r="86" spans="1:12" customFormat="1" ht="32.25" customHeight="1">
      <c r="A86" s="82">
        <v>78</v>
      </c>
      <c r="B86" s="347" t="s">
        <v>1042</v>
      </c>
      <c r="C86" s="348" t="s">
        <v>1043</v>
      </c>
      <c r="D86" s="349" t="s">
        <v>1077</v>
      </c>
      <c r="E86" s="350">
        <v>1988</v>
      </c>
      <c r="F86" s="350" t="s">
        <v>1278</v>
      </c>
      <c r="G86" s="351"/>
      <c r="H86" s="352" t="s">
        <v>709</v>
      </c>
      <c r="I86" s="353" t="s">
        <v>1279</v>
      </c>
      <c r="J86" s="353" t="s">
        <v>1280</v>
      </c>
      <c r="K86" s="250"/>
      <c r="L86" s="25"/>
    </row>
    <row r="87" spans="1:12" customFormat="1" ht="32.25" customHeight="1">
      <c r="A87" s="82">
        <v>79</v>
      </c>
      <c r="B87" s="347" t="s">
        <v>1042</v>
      </c>
      <c r="C87" s="348" t="s">
        <v>1043</v>
      </c>
      <c r="D87" s="349" t="s">
        <v>1077</v>
      </c>
      <c r="E87" s="350">
        <v>1996</v>
      </c>
      <c r="F87" s="350" t="s">
        <v>1281</v>
      </c>
      <c r="G87" s="351"/>
      <c r="H87" s="352" t="s">
        <v>835</v>
      </c>
      <c r="I87" s="353" t="s">
        <v>1282</v>
      </c>
      <c r="J87" s="353" t="s">
        <v>1283</v>
      </c>
      <c r="K87" s="250"/>
      <c r="L87" s="25"/>
    </row>
    <row r="88" spans="1:12" customFormat="1" ht="32.25" customHeight="1">
      <c r="A88" s="82">
        <v>80</v>
      </c>
      <c r="B88" s="347" t="s">
        <v>1042</v>
      </c>
      <c r="C88" s="348" t="s">
        <v>1043</v>
      </c>
      <c r="D88" s="349" t="s">
        <v>1044</v>
      </c>
      <c r="E88" s="350">
        <v>1991</v>
      </c>
      <c r="F88" s="350" t="s">
        <v>1284</v>
      </c>
      <c r="G88" s="351"/>
      <c r="H88" s="352" t="s">
        <v>710</v>
      </c>
      <c r="I88" s="353" t="s">
        <v>1285</v>
      </c>
      <c r="J88" s="353" t="s">
        <v>1286</v>
      </c>
      <c r="K88" s="250"/>
      <c r="L88" s="25"/>
    </row>
    <row r="89" spans="1:12" customFormat="1" ht="32.25" customHeight="1">
      <c r="A89" s="82">
        <v>81</v>
      </c>
      <c r="B89" s="347" t="s">
        <v>1051</v>
      </c>
      <c r="C89" s="348" t="s">
        <v>1057</v>
      </c>
      <c r="D89" s="349"/>
      <c r="E89" s="350">
        <v>1985</v>
      </c>
      <c r="F89" s="350" t="s">
        <v>1287</v>
      </c>
      <c r="G89" s="351"/>
      <c r="H89" s="352" t="s">
        <v>711</v>
      </c>
      <c r="I89" s="353" t="s">
        <v>1288</v>
      </c>
      <c r="J89" s="353" t="s">
        <v>1289</v>
      </c>
      <c r="K89" s="250"/>
      <c r="L89" s="25"/>
    </row>
    <row r="90" spans="1:12" customFormat="1" ht="32.25" customHeight="1">
      <c r="A90" s="82">
        <v>82</v>
      </c>
      <c r="B90" s="347" t="s">
        <v>1275</v>
      </c>
      <c r="C90" s="348" t="s">
        <v>1057</v>
      </c>
      <c r="D90" s="349"/>
      <c r="E90" s="359"/>
      <c r="F90" s="350" t="s">
        <v>1290</v>
      </c>
      <c r="G90" s="351"/>
      <c r="H90" s="352" t="s">
        <v>1291</v>
      </c>
      <c r="I90" s="353" t="s">
        <v>1083</v>
      </c>
      <c r="J90" s="353" t="s">
        <v>1292</v>
      </c>
      <c r="K90" s="250"/>
      <c r="L90" s="25"/>
    </row>
    <row r="91" spans="1:12" customFormat="1" ht="32.25" customHeight="1">
      <c r="A91" s="82">
        <v>83</v>
      </c>
      <c r="B91" s="347" t="s">
        <v>1042</v>
      </c>
      <c r="C91" s="348" t="s">
        <v>1057</v>
      </c>
      <c r="D91" s="349"/>
      <c r="E91" s="350">
        <v>1993</v>
      </c>
      <c r="F91" s="350" t="s">
        <v>1293</v>
      </c>
      <c r="G91" s="351"/>
      <c r="H91" s="352" t="s">
        <v>712</v>
      </c>
      <c r="I91" s="353" t="s">
        <v>1294</v>
      </c>
      <c r="J91" s="353" t="s">
        <v>1295</v>
      </c>
      <c r="K91" s="250"/>
      <c r="L91" s="25"/>
    </row>
    <row r="92" spans="1:12" customFormat="1" ht="32.25" customHeight="1">
      <c r="A92" s="82">
        <v>84</v>
      </c>
      <c r="B92" s="347" t="s">
        <v>1042</v>
      </c>
      <c r="C92" s="348" t="s">
        <v>1057</v>
      </c>
      <c r="D92" s="349"/>
      <c r="E92" s="350">
        <v>1992</v>
      </c>
      <c r="F92" s="350" t="s">
        <v>1869</v>
      </c>
      <c r="G92" s="351"/>
      <c r="H92" s="352" t="s">
        <v>836</v>
      </c>
      <c r="I92" s="353" t="s">
        <v>1870</v>
      </c>
      <c r="J92" s="353" t="s">
        <v>1871</v>
      </c>
      <c r="K92" s="250"/>
      <c r="L92" s="25"/>
    </row>
    <row r="93" spans="1:12" customFormat="1" ht="32.25" customHeight="1">
      <c r="A93" s="82">
        <v>85</v>
      </c>
      <c r="B93" s="347" t="s">
        <v>1042</v>
      </c>
      <c r="C93" s="348" t="s">
        <v>1057</v>
      </c>
      <c r="D93" s="349"/>
      <c r="E93" s="350">
        <v>1992</v>
      </c>
      <c r="F93" s="350" t="s">
        <v>1872</v>
      </c>
      <c r="G93" s="351"/>
      <c r="H93" s="352" t="s">
        <v>713</v>
      </c>
      <c r="I93" s="353" t="s">
        <v>1873</v>
      </c>
      <c r="J93" s="353" t="s">
        <v>1874</v>
      </c>
      <c r="K93" s="250"/>
      <c r="L93" s="25"/>
    </row>
    <row r="94" spans="1:12" customFormat="1" ht="32.25" customHeight="1">
      <c r="A94" s="82">
        <v>86</v>
      </c>
      <c r="B94" s="347" t="s">
        <v>1042</v>
      </c>
      <c r="C94" s="348" t="s">
        <v>1057</v>
      </c>
      <c r="D94" s="349"/>
      <c r="E94" s="350">
        <v>1998</v>
      </c>
      <c r="F94" s="350" t="s">
        <v>1875</v>
      </c>
      <c r="G94" s="351"/>
      <c r="H94" s="352" t="s">
        <v>837</v>
      </c>
      <c r="I94" s="353" t="s">
        <v>1876</v>
      </c>
      <c r="J94" s="353" t="s">
        <v>1877</v>
      </c>
      <c r="K94" s="250"/>
      <c r="L94" s="25"/>
    </row>
    <row r="95" spans="1:12" customFormat="1" ht="32.25" customHeight="1">
      <c r="A95" s="82">
        <v>87</v>
      </c>
      <c r="B95" s="347" t="s">
        <v>1042</v>
      </c>
      <c r="C95" s="348" t="s">
        <v>1057</v>
      </c>
      <c r="D95" s="349"/>
      <c r="E95" s="350">
        <v>1996</v>
      </c>
      <c r="F95" s="350" t="s">
        <v>1878</v>
      </c>
      <c r="G95" s="351"/>
      <c r="H95" s="352" t="s">
        <v>714</v>
      </c>
      <c r="I95" s="353" t="s">
        <v>1285</v>
      </c>
      <c r="J95" s="353" t="s">
        <v>1879</v>
      </c>
      <c r="K95" s="250"/>
      <c r="L95" s="25"/>
    </row>
    <row r="96" spans="1:12" customFormat="1" ht="32.25" customHeight="1">
      <c r="A96" s="82">
        <v>88</v>
      </c>
      <c r="B96" s="347" t="s">
        <v>1042</v>
      </c>
      <c r="C96" s="348" t="s">
        <v>1043</v>
      </c>
      <c r="D96" s="349" t="s">
        <v>1169</v>
      </c>
      <c r="E96" s="350">
        <v>1988</v>
      </c>
      <c r="F96" s="350" t="s">
        <v>1880</v>
      </c>
      <c r="G96" s="351"/>
      <c r="H96" s="352" t="s">
        <v>838</v>
      </c>
      <c r="I96" s="353" t="s">
        <v>1143</v>
      </c>
      <c r="J96" s="353" t="s">
        <v>1881</v>
      </c>
      <c r="K96" s="250"/>
      <c r="L96" s="25"/>
    </row>
    <row r="97" spans="1:12" customFormat="1" ht="32.25" customHeight="1">
      <c r="A97" s="82">
        <v>89</v>
      </c>
      <c r="B97" s="347" t="s">
        <v>1042</v>
      </c>
      <c r="C97" s="348" t="s">
        <v>1043</v>
      </c>
      <c r="D97" s="349">
        <v>310</v>
      </c>
      <c r="E97" s="350">
        <v>1989</v>
      </c>
      <c r="F97" s="350" t="s">
        <v>1882</v>
      </c>
      <c r="G97" s="351"/>
      <c r="H97" s="352" t="s">
        <v>719</v>
      </c>
      <c r="I97" s="353" t="s">
        <v>1873</v>
      </c>
      <c r="J97" s="353" t="s">
        <v>1883</v>
      </c>
      <c r="K97" s="250"/>
      <c r="L97" s="25"/>
    </row>
    <row r="98" spans="1:12" customFormat="1" ht="32.25" customHeight="1">
      <c r="A98" s="82">
        <v>90</v>
      </c>
      <c r="B98" s="347" t="s">
        <v>1042</v>
      </c>
      <c r="C98" s="348" t="s">
        <v>1043</v>
      </c>
      <c r="D98" s="349" t="s">
        <v>1077</v>
      </c>
      <c r="E98" s="350">
        <v>1997</v>
      </c>
      <c r="F98" s="350" t="s">
        <v>1884</v>
      </c>
      <c r="G98" s="351"/>
      <c r="H98" s="361" t="s">
        <v>718</v>
      </c>
      <c r="I98" s="353" t="s">
        <v>1055</v>
      </c>
      <c r="J98" s="353" t="s">
        <v>1885</v>
      </c>
      <c r="K98" s="250"/>
      <c r="L98" s="25"/>
    </row>
    <row r="99" spans="1:12" customFormat="1" ht="32.25" customHeight="1">
      <c r="A99" s="82">
        <v>91</v>
      </c>
      <c r="B99" s="347" t="s">
        <v>1042</v>
      </c>
      <c r="C99" s="348" t="s">
        <v>1057</v>
      </c>
      <c r="D99" s="349"/>
      <c r="E99" s="350">
        <v>1997</v>
      </c>
      <c r="F99" s="350" t="s">
        <v>1886</v>
      </c>
      <c r="G99" s="351"/>
      <c r="H99" s="352" t="s">
        <v>717</v>
      </c>
      <c r="I99" s="353" t="s">
        <v>1167</v>
      </c>
      <c r="J99" s="353" t="s">
        <v>1887</v>
      </c>
      <c r="K99" s="250"/>
      <c r="L99" s="25"/>
    </row>
    <row r="100" spans="1:12" customFormat="1" ht="32.25" customHeight="1">
      <c r="A100" s="82">
        <v>92</v>
      </c>
      <c r="B100" s="347" t="s">
        <v>1042</v>
      </c>
      <c r="C100" s="348" t="s">
        <v>1043</v>
      </c>
      <c r="D100" s="349" t="s">
        <v>1077</v>
      </c>
      <c r="E100" s="350">
        <v>2003</v>
      </c>
      <c r="F100" s="350" t="s">
        <v>1888</v>
      </c>
      <c r="G100" s="351"/>
      <c r="H100" s="352" t="s">
        <v>1889</v>
      </c>
      <c r="I100" s="353" t="s">
        <v>1890</v>
      </c>
      <c r="J100" s="353" t="s">
        <v>1891</v>
      </c>
      <c r="K100" s="250"/>
      <c r="L100" s="25"/>
    </row>
    <row r="101" spans="1:12" customFormat="1" ht="32.25" customHeight="1">
      <c r="A101" s="82">
        <v>93</v>
      </c>
      <c r="B101" s="347" t="s">
        <v>1042</v>
      </c>
      <c r="C101" s="348" t="s">
        <v>1043</v>
      </c>
      <c r="D101" s="349" t="s">
        <v>1892</v>
      </c>
      <c r="E101" s="350">
        <v>1988</v>
      </c>
      <c r="F101" s="350" t="s">
        <v>1893</v>
      </c>
      <c r="G101" s="351"/>
      <c r="H101" s="352" t="s">
        <v>716</v>
      </c>
      <c r="I101" s="353" t="s">
        <v>1894</v>
      </c>
      <c r="J101" s="353" t="s">
        <v>1895</v>
      </c>
      <c r="K101" s="250"/>
      <c r="L101" s="25"/>
    </row>
    <row r="102" spans="1:12" customFormat="1" ht="32.25" customHeight="1">
      <c r="A102" s="82">
        <v>94</v>
      </c>
      <c r="B102" s="347" t="s">
        <v>1042</v>
      </c>
      <c r="C102" s="348" t="s">
        <v>1043</v>
      </c>
      <c r="D102" s="349" t="s">
        <v>1169</v>
      </c>
      <c r="E102" s="350">
        <v>1989</v>
      </c>
      <c r="F102" s="350" t="s">
        <v>1896</v>
      </c>
      <c r="G102" s="351"/>
      <c r="H102" s="352" t="s">
        <v>720</v>
      </c>
      <c r="I102" s="353" t="s">
        <v>1897</v>
      </c>
      <c r="J102" s="353" t="s">
        <v>1898</v>
      </c>
      <c r="K102" s="250"/>
      <c r="L102" s="25"/>
    </row>
    <row r="103" spans="1:12" customFormat="1" ht="32.25" customHeight="1">
      <c r="A103" s="82">
        <v>95</v>
      </c>
      <c r="B103" s="347" t="s">
        <v>1051</v>
      </c>
      <c r="C103" s="348" t="s">
        <v>1057</v>
      </c>
      <c r="D103" s="349"/>
      <c r="E103" s="350">
        <v>1996</v>
      </c>
      <c r="F103" s="350" t="s">
        <v>1899</v>
      </c>
      <c r="G103" s="351"/>
      <c r="H103" s="352" t="s">
        <v>840</v>
      </c>
      <c r="I103" s="353" t="s">
        <v>1900</v>
      </c>
      <c r="J103" s="353" t="s">
        <v>1901</v>
      </c>
      <c r="K103" s="250"/>
      <c r="L103" s="25"/>
    </row>
    <row r="104" spans="1:12" customFormat="1" ht="32.25" customHeight="1">
      <c r="A104" s="82">
        <v>96</v>
      </c>
      <c r="B104" s="347" t="s">
        <v>1042</v>
      </c>
      <c r="C104" s="348" t="s">
        <v>1057</v>
      </c>
      <c r="D104" s="349" t="s">
        <v>1902</v>
      </c>
      <c r="E104" s="350">
        <v>1995</v>
      </c>
      <c r="F104" s="350" t="s">
        <v>1903</v>
      </c>
      <c r="G104" s="351"/>
      <c r="H104" s="352" t="s">
        <v>844</v>
      </c>
      <c r="I104" s="353" t="s">
        <v>1183</v>
      </c>
      <c r="J104" s="353" t="s">
        <v>1904</v>
      </c>
      <c r="K104" s="250"/>
      <c r="L104" s="25"/>
    </row>
    <row r="105" spans="1:12" customFormat="1" ht="32.25" customHeight="1">
      <c r="A105" s="82">
        <v>97</v>
      </c>
      <c r="B105" s="347" t="s">
        <v>1042</v>
      </c>
      <c r="C105" s="348" t="s">
        <v>1043</v>
      </c>
      <c r="D105" s="349" t="s">
        <v>1065</v>
      </c>
      <c r="E105" s="350">
        <v>1997</v>
      </c>
      <c r="F105" s="350" t="s">
        <v>1905</v>
      </c>
      <c r="G105" s="351"/>
      <c r="H105" s="352" t="s">
        <v>715</v>
      </c>
      <c r="I105" s="353" t="s">
        <v>1870</v>
      </c>
      <c r="J105" s="353" t="s">
        <v>1906</v>
      </c>
      <c r="K105" s="250"/>
      <c r="L105" s="25"/>
    </row>
    <row r="106" spans="1:12" customFormat="1" ht="32.25" customHeight="1">
      <c r="A106" s="82">
        <v>98</v>
      </c>
      <c r="B106" s="347" t="s">
        <v>1042</v>
      </c>
      <c r="C106" s="348" t="s">
        <v>1043</v>
      </c>
      <c r="D106" s="349" t="s">
        <v>1065</v>
      </c>
      <c r="E106" s="350">
        <v>1995</v>
      </c>
      <c r="F106" s="350" t="s">
        <v>1907</v>
      </c>
      <c r="G106" s="351"/>
      <c r="H106" s="352" t="s">
        <v>721</v>
      </c>
      <c r="I106" s="353" t="s">
        <v>1908</v>
      </c>
      <c r="J106" s="353" t="s">
        <v>1909</v>
      </c>
      <c r="K106" s="250"/>
      <c r="L106" s="25"/>
    </row>
    <row r="107" spans="1:12" customFormat="1" ht="32.25" customHeight="1">
      <c r="A107" s="82">
        <v>99</v>
      </c>
      <c r="B107" s="347" t="s">
        <v>1051</v>
      </c>
      <c r="C107" s="348" t="s">
        <v>1057</v>
      </c>
      <c r="D107" s="349"/>
      <c r="E107" s="350">
        <v>1990</v>
      </c>
      <c r="F107" s="350" t="s">
        <v>1910</v>
      </c>
      <c r="G107" s="351"/>
      <c r="H107" s="352" t="s">
        <v>842</v>
      </c>
      <c r="I107" s="353" t="s">
        <v>1911</v>
      </c>
      <c r="J107" s="353" t="s">
        <v>1912</v>
      </c>
      <c r="K107" s="250"/>
      <c r="L107" s="25"/>
    </row>
    <row r="108" spans="1:12" customFormat="1" ht="32.25" customHeight="1">
      <c r="A108" s="82">
        <v>100</v>
      </c>
      <c r="B108" s="347" t="s">
        <v>1232</v>
      </c>
      <c r="C108" s="348" t="s">
        <v>1043</v>
      </c>
      <c r="D108" s="349" t="s">
        <v>1913</v>
      </c>
      <c r="E108" s="350">
        <v>1997</v>
      </c>
      <c r="F108" s="350" t="s">
        <v>1914</v>
      </c>
      <c r="G108" s="351"/>
      <c r="H108" s="352" t="s">
        <v>843</v>
      </c>
      <c r="I108" s="353" t="s">
        <v>1183</v>
      </c>
      <c r="J108" s="353" t="s">
        <v>1272</v>
      </c>
      <c r="K108" s="250"/>
      <c r="L108" s="25"/>
    </row>
    <row r="109" spans="1:12" customFormat="1" ht="32.25" customHeight="1">
      <c r="A109" s="82">
        <v>101</v>
      </c>
      <c r="B109" s="347" t="s">
        <v>1232</v>
      </c>
      <c r="C109" s="348" t="s">
        <v>1915</v>
      </c>
      <c r="D109" s="349"/>
      <c r="E109" s="350">
        <v>2000</v>
      </c>
      <c r="F109" s="350" t="s">
        <v>1916</v>
      </c>
      <c r="G109" s="351"/>
      <c r="H109" s="352" t="s">
        <v>722</v>
      </c>
      <c r="I109" s="353" t="s">
        <v>1917</v>
      </c>
      <c r="J109" s="353" t="s">
        <v>1918</v>
      </c>
      <c r="K109" s="250"/>
      <c r="L109" s="25"/>
    </row>
    <row r="110" spans="1:12" customFormat="1" ht="32.25" customHeight="1">
      <c r="A110" s="82">
        <v>102</v>
      </c>
      <c r="B110" s="347" t="s">
        <v>1051</v>
      </c>
      <c r="C110" s="348" t="s">
        <v>1043</v>
      </c>
      <c r="D110" s="349" t="s">
        <v>1176</v>
      </c>
      <c r="E110" s="350">
        <v>1985</v>
      </c>
      <c r="F110" s="350" t="s">
        <v>1919</v>
      </c>
      <c r="G110" s="351"/>
      <c r="H110" s="352" t="s">
        <v>723</v>
      </c>
      <c r="I110" s="353" t="s">
        <v>1120</v>
      </c>
      <c r="J110" s="353" t="s">
        <v>1920</v>
      </c>
      <c r="K110" s="250"/>
      <c r="L110" s="25"/>
    </row>
    <row r="111" spans="1:12" customFormat="1" ht="32.25" customHeight="1">
      <c r="A111" s="82">
        <v>103</v>
      </c>
      <c r="B111" s="347" t="s">
        <v>1051</v>
      </c>
      <c r="C111" s="348" t="s">
        <v>1057</v>
      </c>
      <c r="D111" s="349"/>
      <c r="E111" s="350">
        <v>1989</v>
      </c>
      <c r="F111" s="350" t="s">
        <v>1921</v>
      </c>
      <c r="G111" s="351"/>
      <c r="H111" s="352" t="s">
        <v>849</v>
      </c>
      <c r="I111" s="353" t="s">
        <v>1060</v>
      </c>
      <c r="J111" s="353" t="s">
        <v>1922</v>
      </c>
      <c r="K111" s="250"/>
      <c r="L111" s="25"/>
    </row>
    <row r="112" spans="1:12" customFormat="1" ht="32.25" customHeight="1">
      <c r="A112" s="82">
        <v>104</v>
      </c>
      <c r="B112" s="347" t="s">
        <v>1042</v>
      </c>
      <c r="C112" s="348" t="s">
        <v>1043</v>
      </c>
      <c r="D112" s="349"/>
      <c r="E112" s="350">
        <v>1988</v>
      </c>
      <c r="F112" s="350" t="s">
        <v>1923</v>
      </c>
      <c r="G112" s="351"/>
      <c r="H112" s="352" t="s">
        <v>839</v>
      </c>
      <c r="I112" s="353" t="s">
        <v>1924</v>
      </c>
      <c r="J112" s="353" t="s">
        <v>1925</v>
      </c>
      <c r="K112" s="250"/>
      <c r="L112" s="25"/>
    </row>
    <row r="113" spans="1:12" customFormat="1" ht="32.25" customHeight="1">
      <c r="A113" s="82">
        <v>105</v>
      </c>
      <c r="B113" s="347" t="s">
        <v>1042</v>
      </c>
      <c r="C113" s="348" t="s">
        <v>1043</v>
      </c>
      <c r="D113" s="349" t="s">
        <v>1077</v>
      </c>
      <c r="E113" s="350">
        <v>1998</v>
      </c>
      <c r="F113" s="350" t="s">
        <v>1926</v>
      </c>
      <c r="G113" s="351"/>
      <c r="H113" s="352" t="s">
        <v>846</v>
      </c>
      <c r="I113" s="353" t="s">
        <v>1124</v>
      </c>
      <c r="J113" s="353" t="s">
        <v>1927</v>
      </c>
      <c r="K113" s="250"/>
      <c r="L113" s="25"/>
    </row>
    <row r="114" spans="1:12" customFormat="1" ht="32.25" customHeight="1">
      <c r="A114" s="82">
        <v>106</v>
      </c>
      <c r="B114" s="347" t="s">
        <v>1042</v>
      </c>
      <c r="C114" s="348" t="s">
        <v>1043</v>
      </c>
      <c r="D114" s="349" t="s">
        <v>1077</v>
      </c>
      <c r="E114" s="350">
        <v>1995</v>
      </c>
      <c r="F114" s="350" t="s">
        <v>1928</v>
      </c>
      <c r="G114" s="351"/>
      <c r="H114" s="352" t="s">
        <v>845</v>
      </c>
      <c r="I114" s="353" t="s">
        <v>1929</v>
      </c>
      <c r="J114" s="353" t="s">
        <v>1930</v>
      </c>
      <c r="K114" s="250"/>
      <c r="L114" s="25"/>
    </row>
    <row r="115" spans="1:12" customFormat="1" ht="32.25" customHeight="1">
      <c r="A115" s="82">
        <v>107</v>
      </c>
      <c r="B115" s="347" t="s">
        <v>1042</v>
      </c>
      <c r="C115" s="348" t="s">
        <v>1043</v>
      </c>
      <c r="D115" s="349" t="s">
        <v>1077</v>
      </c>
      <c r="E115" s="350">
        <v>1998</v>
      </c>
      <c r="F115" s="350" t="s">
        <v>1931</v>
      </c>
      <c r="G115" s="351"/>
      <c r="H115" s="352" t="s">
        <v>848</v>
      </c>
      <c r="I115" s="353" t="s">
        <v>1932</v>
      </c>
      <c r="J115" s="353" t="s">
        <v>1933</v>
      </c>
      <c r="K115" s="250"/>
      <c r="L115" s="25"/>
    </row>
    <row r="116" spans="1:12" customFormat="1" ht="32.25" customHeight="1">
      <c r="A116" s="82">
        <v>108</v>
      </c>
      <c r="B116" s="347" t="s">
        <v>1042</v>
      </c>
      <c r="C116" s="348" t="s">
        <v>1043</v>
      </c>
      <c r="D116" s="349" t="s">
        <v>1065</v>
      </c>
      <c r="E116" s="350">
        <v>1992</v>
      </c>
      <c r="F116" s="350" t="s">
        <v>1934</v>
      </c>
      <c r="G116" s="351"/>
      <c r="H116" s="352" t="s">
        <v>724</v>
      </c>
      <c r="I116" s="353" t="s">
        <v>1935</v>
      </c>
      <c r="J116" s="353" t="s">
        <v>1936</v>
      </c>
      <c r="K116" s="250"/>
      <c r="L116" s="25"/>
    </row>
    <row r="117" spans="1:12" customFormat="1" ht="32.25" customHeight="1">
      <c r="A117" s="82">
        <v>109</v>
      </c>
      <c r="B117" s="347" t="s">
        <v>1051</v>
      </c>
      <c r="C117" s="348" t="s">
        <v>1057</v>
      </c>
      <c r="D117" s="349">
        <v>100</v>
      </c>
      <c r="E117" s="350">
        <v>1991</v>
      </c>
      <c r="F117" s="350" t="s">
        <v>1937</v>
      </c>
      <c r="G117" s="351"/>
      <c r="H117" s="352" t="s">
        <v>726</v>
      </c>
      <c r="I117" s="353" t="s">
        <v>1938</v>
      </c>
      <c r="J117" s="353" t="s">
        <v>1939</v>
      </c>
      <c r="K117" s="250"/>
      <c r="L117" s="25"/>
    </row>
    <row r="118" spans="1:12" customFormat="1" ht="32.25" customHeight="1">
      <c r="A118" s="82">
        <v>110</v>
      </c>
      <c r="B118" s="347" t="s">
        <v>1051</v>
      </c>
      <c r="C118" s="348" t="s">
        <v>1043</v>
      </c>
      <c r="D118" s="349" t="s">
        <v>1169</v>
      </c>
      <c r="E118" s="350">
        <v>1987</v>
      </c>
      <c r="F118" s="350" t="s">
        <v>1940</v>
      </c>
      <c r="G118" s="351"/>
      <c r="H118" s="352" t="s">
        <v>725</v>
      </c>
      <c r="I118" s="353" t="s">
        <v>1941</v>
      </c>
      <c r="J118" s="353" t="s">
        <v>1942</v>
      </c>
      <c r="K118" s="250"/>
      <c r="L118" s="25"/>
    </row>
    <row r="119" spans="1:12" customFormat="1" ht="32.25" customHeight="1">
      <c r="A119" s="82">
        <v>111</v>
      </c>
      <c r="B119" s="347" t="s">
        <v>1042</v>
      </c>
      <c r="C119" s="348" t="s">
        <v>1057</v>
      </c>
      <c r="D119" s="349" t="s">
        <v>1073</v>
      </c>
      <c r="E119" s="350">
        <v>1999</v>
      </c>
      <c r="F119" s="350" t="s">
        <v>1943</v>
      </c>
      <c r="G119" s="351"/>
      <c r="H119" s="352" t="s">
        <v>1944</v>
      </c>
      <c r="I119" s="353" t="s">
        <v>1945</v>
      </c>
      <c r="J119" s="353" t="s">
        <v>1946</v>
      </c>
      <c r="K119" s="250"/>
      <c r="L119" s="25"/>
    </row>
    <row r="120" spans="1:12" customFormat="1" ht="32.25" customHeight="1">
      <c r="A120" s="82">
        <v>112</v>
      </c>
      <c r="B120" s="347" t="s">
        <v>1042</v>
      </c>
      <c r="C120" s="348" t="s">
        <v>1057</v>
      </c>
      <c r="D120" s="349" t="s">
        <v>1947</v>
      </c>
      <c r="E120" s="350">
        <v>1997</v>
      </c>
      <c r="F120" s="350" t="s">
        <v>1948</v>
      </c>
      <c r="G120" s="351"/>
      <c r="H120" s="352" t="s">
        <v>850</v>
      </c>
      <c r="I120" s="353" t="s">
        <v>1949</v>
      </c>
      <c r="J120" s="353" t="s">
        <v>1950</v>
      </c>
      <c r="K120" s="250"/>
      <c r="L120" s="25"/>
    </row>
    <row r="121" spans="1:12" customFormat="1" ht="32.25" customHeight="1">
      <c r="A121" s="82">
        <v>113</v>
      </c>
      <c r="B121" s="347" t="s">
        <v>1051</v>
      </c>
      <c r="C121" s="348" t="s">
        <v>1043</v>
      </c>
      <c r="D121" s="349"/>
      <c r="E121" s="350">
        <v>1987</v>
      </c>
      <c r="F121" s="350" t="s">
        <v>1951</v>
      </c>
      <c r="G121" s="351"/>
      <c r="H121" s="352" t="s">
        <v>851</v>
      </c>
      <c r="I121" s="353" t="s">
        <v>1952</v>
      </c>
      <c r="J121" s="353" t="s">
        <v>1953</v>
      </c>
      <c r="K121" s="250"/>
      <c r="L121" s="25"/>
    </row>
    <row r="122" spans="1:12" customFormat="1" ht="32.25" customHeight="1">
      <c r="A122" s="82">
        <v>114</v>
      </c>
      <c r="B122" s="347" t="s">
        <v>1042</v>
      </c>
      <c r="C122" s="348" t="s">
        <v>1057</v>
      </c>
      <c r="D122" s="349"/>
      <c r="E122" s="350">
        <v>1996</v>
      </c>
      <c r="F122" s="350" t="s">
        <v>1954</v>
      </c>
      <c r="G122" s="351"/>
      <c r="H122" s="352" t="s">
        <v>727</v>
      </c>
      <c r="I122" s="353" t="s">
        <v>1955</v>
      </c>
      <c r="J122" s="353" t="s">
        <v>1217</v>
      </c>
      <c r="K122" s="250"/>
      <c r="L122" s="25"/>
    </row>
    <row r="123" spans="1:12" customFormat="1" ht="32.25" customHeight="1">
      <c r="A123" s="82">
        <v>115</v>
      </c>
      <c r="B123" s="347" t="s">
        <v>1042</v>
      </c>
      <c r="C123" s="348" t="s">
        <v>1057</v>
      </c>
      <c r="D123" s="349"/>
      <c r="E123" s="350">
        <v>1993</v>
      </c>
      <c r="F123" s="350" t="s">
        <v>1956</v>
      </c>
      <c r="G123" s="351"/>
      <c r="H123" s="352" t="s">
        <v>728</v>
      </c>
      <c r="I123" s="353" t="s">
        <v>1060</v>
      </c>
      <c r="J123" s="353" t="s">
        <v>1957</v>
      </c>
      <c r="K123" s="250"/>
      <c r="L123" s="25"/>
    </row>
    <row r="124" spans="1:12" customFormat="1" ht="32.25" customHeight="1">
      <c r="A124" s="82">
        <v>116</v>
      </c>
      <c r="B124" s="347" t="s">
        <v>1042</v>
      </c>
      <c r="C124" s="348" t="s">
        <v>1043</v>
      </c>
      <c r="D124" s="349" t="s">
        <v>1065</v>
      </c>
      <c r="E124" s="350">
        <v>1993</v>
      </c>
      <c r="F124" s="350" t="s">
        <v>1958</v>
      </c>
      <c r="G124" s="351"/>
      <c r="H124" s="352" t="s">
        <v>852</v>
      </c>
      <c r="I124" s="353" t="s">
        <v>1071</v>
      </c>
      <c r="J124" s="353" t="s">
        <v>1959</v>
      </c>
      <c r="K124" s="250"/>
      <c r="L124" s="25"/>
    </row>
    <row r="125" spans="1:12" customFormat="1" ht="32.25" customHeight="1">
      <c r="A125" s="82">
        <v>117</v>
      </c>
      <c r="B125" s="347" t="s">
        <v>1042</v>
      </c>
      <c r="C125" s="348" t="s">
        <v>1043</v>
      </c>
      <c r="D125" s="349" t="s">
        <v>1065</v>
      </c>
      <c r="E125" s="350">
        <v>1995</v>
      </c>
      <c r="F125" s="350" t="s">
        <v>1960</v>
      </c>
      <c r="G125" s="351"/>
      <c r="H125" s="352" t="s">
        <v>729</v>
      </c>
      <c r="I125" s="353" t="s">
        <v>1961</v>
      </c>
      <c r="J125" s="353" t="s">
        <v>1962</v>
      </c>
      <c r="K125" s="250"/>
      <c r="L125" s="25"/>
    </row>
    <row r="126" spans="1:12" customFormat="1" ht="32.25" customHeight="1">
      <c r="A126" s="82">
        <v>118</v>
      </c>
      <c r="B126" s="347" t="s">
        <v>1051</v>
      </c>
      <c r="C126" s="348" t="s">
        <v>1043</v>
      </c>
      <c r="D126" s="349" t="s">
        <v>1065</v>
      </c>
      <c r="E126" s="350">
        <v>1991</v>
      </c>
      <c r="F126" s="350" t="s">
        <v>1963</v>
      </c>
      <c r="G126" s="351"/>
      <c r="H126" s="352" t="s">
        <v>855</v>
      </c>
      <c r="I126" s="353" t="s">
        <v>1206</v>
      </c>
      <c r="J126" s="353" t="s">
        <v>1193</v>
      </c>
      <c r="K126" s="250"/>
      <c r="L126" s="25"/>
    </row>
    <row r="127" spans="1:12" customFormat="1" ht="32.25" customHeight="1">
      <c r="A127" s="82">
        <v>119</v>
      </c>
      <c r="B127" s="347" t="s">
        <v>1042</v>
      </c>
      <c r="C127" s="348" t="s">
        <v>1057</v>
      </c>
      <c r="D127" s="349"/>
      <c r="E127" s="350">
        <v>1993</v>
      </c>
      <c r="F127" s="350" t="s">
        <v>1964</v>
      </c>
      <c r="G127" s="351"/>
      <c r="H127" s="352" t="s">
        <v>854</v>
      </c>
      <c r="I127" s="353" t="s">
        <v>1965</v>
      </c>
      <c r="J127" s="353" t="s">
        <v>1966</v>
      </c>
      <c r="K127" s="250"/>
      <c r="L127" s="25"/>
    </row>
    <row r="128" spans="1:12" customFormat="1" ht="32.25" customHeight="1">
      <c r="A128" s="82">
        <v>120</v>
      </c>
      <c r="B128" s="347" t="s">
        <v>1042</v>
      </c>
      <c r="C128" s="348" t="s">
        <v>1043</v>
      </c>
      <c r="D128" s="349" t="s">
        <v>1077</v>
      </c>
      <c r="E128" s="350">
        <v>1996</v>
      </c>
      <c r="F128" s="350" t="s">
        <v>1967</v>
      </c>
      <c r="G128" s="351"/>
      <c r="H128" s="352" t="s">
        <v>853</v>
      </c>
      <c r="I128" s="353" t="s">
        <v>1897</v>
      </c>
      <c r="J128" s="353" t="s">
        <v>1968</v>
      </c>
      <c r="K128" s="250"/>
      <c r="L128" s="25"/>
    </row>
    <row r="129" spans="1:12" customFormat="1" ht="32.25" customHeight="1">
      <c r="A129" s="82">
        <v>121</v>
      </c>
      <c r="B129" s="347" t="s">
        <v>1042</v>
      </c>
      <c r="C129" s="348" t="s">
        <v>1057</v>
      </c>
      <c r="D129" s="349" t="s">
        <v>1135</v>
      </c>
      <c r="E129" s="350">
        <v>1992</v>
      </c>
      <c r="F129" s="350" t="s">
        <v>1969</v>
      </c>
      <c r="G129" s="351"/>
      <c r="H129" s="352" t="s">
        <v>732</v>
      </c>
      <c r="I129" s="353" t="s">
        <v>1046</v>
      </c>
      <c r="J129" s="353" t="s">
        <v>1970</v>
      </c>
      <c r="K129" s="250"/>
      <c r="L129" s="25"/>
    </row>
    <row r="130" spans="1:12" customFormat="1" ht="32.25" customHeight="1">
      <c r="A130" s="82">
        <v>122</v>
      </c>
      <c r="B130" s="347" t="s">
        <v>1051</v>
      </c>
      <c r="C130" s="348" t="s">
        <v>1043</v>
      </c>
      <c r="D130" s="349" t="s">
        <v>1065</v>
      </c>
      <c r="E130" s="350">
        <v>1995</v>
      </c>
      <c r="F130" s="350" t="s">
        <v>1971</v>
      </c>
      <c r="G130" s="351"/>
      <c r="H130" s="352" t="s">
        <v>730</v>
      </c>
      <c r="I130" s="353" t="s">
        <v>1071</v>
      </c>
      <c r="J130" s="353" t="s">
        <v>1972</v>
      </c>
      <c r="K130" s="250"/>
      <c r="L130" s="25"/>
    </row>
    <row r="131" spans="1:12" customFormat="1" ht="32.25" customHeight="1">
      <c r="A131" s="82">
        <v>123</v>
      </c>
      <c r="B131" s="347" t="s">
        <v>1042</v>
      </c>
      <c r="C131" s="348" t="s">
        <v>1043</v>
      </c>
      <c r="D131" s="349" t="s">
        <v>1065</v>
      </c>
      <c r="E131" s="350">
        <v>1991</v>
      </c>
      <c r="F131" s="350" t="s">
        <v>1973</v>
      </c>
      <c r="G131" s="351"/>
      <c r="H131" s="352" t="s">
        <v>856</v>
      </c>
      <c r="I131" s="353" t="s">
        <v>1101</v>
      </c>
      <c r="J131" s="353" t="s">
        <v>1974</v>
      </c>
      <c r="K131" s="250"/>
      <c r="L131" s="25"/>
    </row>
    <row r="132" spans="1:12" customFormat="1" ht="32.25" customHeight="1">
      <c r="A132" s="82">
        <v>124</v>
      </c>
      <c r="B132" s="347" t="s">
        <v>1042</v>
      </c>
      <c r="C132" s="348" t="s">
        <v>1043</v>
      </c>
      <c r="D132" s="349" t="s">
        <v>1077</v>
      </c>
      <c r="E132" s="350">
        <v>1997</v>
      </c>
      <c r="F132" s="350" t="s">
        <v>1975</v>
      </c>
      <c r="G132" s="351"/>
      <c r="H132" s="352" t="s">
        <v>731</v>
      </c>
      <c r="I132" s="353" t="s">
        <v>1101</v>
      </c>
      <c r="J132" s="353" t="s">
        <v>1976</v>
      </c>
      <c r="K132" s="250"/>
      <c r="L132" s="25"/>
    </row>
    <row r="133" spans="1:12" customFormat="1" ht="32.25" customHeight="1">
      <c r="A133" s="82">
        <v>125</v>
      </c>
      <c r="B133" s="347" t="s">
        <v>1051</v>
      </c>
      <c r="C133" s="348" t="s">
        <v>1057</v>
      </c>
      <c r="D133" s="349" t="s">
        <v>1977</v>
      </c>
      <c r="E133" s="350">
        <v>1994</v>
      </c>
      <c r="F133" s="350" t="s">
        <v>1978</v>
      </c>
      <c r="G133" s="351"/>
      <c r="H133" s="352" t="s">
        <v>857</v>
      </c>
      <c r="I133" s="353" t="s">
        <v>1979</v>
      </c>
      <c r="J133" s="353" t="s">
        <v>1980</v>
      </c>
      <c r="K133" s="250"/>
      <c r="L133" s="25"/>
    </row>
    <row r="134" spans="1:12" customFormat="1" ht="32.25" customHeight="1">
      <c r="A134" s="82">
        <v>126</v>
      </c>
      <c r="B134" s="347" t="s">
        <v>1051</v>
      </c>
      <c r="C134" s="348" t="s">
        <v>1043</v>
      </c>
      <c r="D134" s="349" t="s">
        <v>1065</v>
      </c>
      <c r="E134" s="350">
        <v>1993</v>
      </c>
      <c r="F134" s="350" t="s">
        <v>1981</v>
      </c>
      <c r="G134" s="351"/>
      <c r="H134" s="352" t="s">
        <v>858</v>
      </c>
      <c r="I134" s="353" t="s">
        <v>1982</v>
      </c>
      <c r="J134" s="353" t="s">
        <v>1983</v>
      </c>
      <c r="K134" s="250"/>
      <c r="L134" s="25"/>
    </row>
    <row r="135" spans="1:12" customFormat="1" ht="32.25" customHeight="1">
      <c r="A135" s="82">
        <v>127</v>
      </c>
      <c r="B135" s="347" t="s">
        <v>1042</v>
      </c>
      <c r="C135" s="348" t="s">
        <v>1057</v>
      </c>
      <c r="D135" s="349" t="s">
        <v>1984</v>
      </c>
      <c r="E135" s="350">
        <v>1999</v>
      </c>
      <c r="F135" s="350" t="s">
        <v>1985</v>
      </c>
      <c r="G135" s="351"/>
      <c r="H135" s="352" t="s">
        <v>740</v>
      </c>
      <c r="I135" s="353" t="s">
        <v>1986</v>
      </c>
      <c r="J135" s="353" t="s">
        <v>1987</v>
      </c>
      <c r="K135" s="250"/>
      <c r="L135" s="25"/>
    </row>
    <row r="136" spans="1:12" customFormat="1" ht="32.25" customHeight="1">
      <c r="A136" s="82">
        <v>128</v>
      </c>
      <c r="B136" s="347" t="s">
        <v>1042</v>
      </c>
      <c r="C136" s="348" t="s">
        <v>1057</v>
      </c>
      <c r="D136" s="349"/>
      <c r="E136" s="350">
        <v>1997</v>
      </c>
      <c r="F136" s="350" t="s">
        <v>1988</v>
      </c>
      <c r="G136" s="351"/>
      <c r="H136" s="352" t="s">
        <v>859</v>
      </c>
      <c r="I136" s="353" t="s">
        <v>1989</v>
      </c>
      <c r="J136" s="353" t="s">
        <v>1990</v>
      </c>
      <c r="K136" s="250"/>
      <c r="L136" s="25"/>
    </row>
    <row r="137" spans="1:12" customFormat="1" ht="32.25" customHeight="1">
      <c r="A137" s="82">
        <v>129</v>
      </c>
      <c r="B137" s="347" t="s">
        <v>1232</v>
      </c>
      <c r="C137" s="348" t="s">
        <v>1057</v>
      </c>
      <c r="D137" s="349"/>
      <c r="E137" s="350">
        <v>1998</v>
      </c>
      <c r="F137" s="350" t="s">
        <v>1991</v>
      </c>
      <c r="G137" s="351"/>
      <c r="H137" s="352" t="s">
        <v>733</v>
      </c>
      <c r="I137" s="353" t="s">
        <v>1060</v>
      </c>
      <c r="J137" s="353" t="s">
        <v>1992</v>
      </c>
      <c r="K137" s="250"/>
      <c r="L137" s="25"/>
    </row>
    <row r="138" spans="1:12" customFormat="1" ht="32.25" customHeight="1">
      <c r="A138" s="82">
        <v>130</v>
      </c>
      <c r="B138" s="347" t="s">
        <v>1042</v>
      </c>
      <c r="C138" s="348" t="s">
        <v>1057</v>
      </c>
      <c r="D138" s="349"/>
      <c r="E138" s="350">
        <v>1997</v>
      </c>
      <c r="F138" s="350" t="s">
        <v>1993</v>
      </c>
      <c r="G138" s="351"/>
      <c r="H138" s="352" t="s">
        <v>860</v>
      </c>
      <c r="I138" s="353" t="s">
        <v>1994</v>
      </c>
      <c r="J138" s="353" t="s">
        <v>1995</v>
      </c>
      <c r="K138" s="250"/>
      <c r="L138" s="25"/>
    </row>
    <row r="139" spans="1:12" customFormat="1" ht="32.25" customHeight="1">
      <c r="A139" s="82">
        <v>131</v>
      </c>
      <c r="B139" s="347" t="s">
        <v>1042</v>
      </c>
      <c r="C139" s="348" t="s">
        <v>1043</v>
      </c>
      <c r="D139" s="349" t="s">
        <v>1077</v>
      </c>
      <c r="E139" s="350">
        <v>1999</v>
      </c>
      <c r="F139" s="350" t="s">
        <v>1996</v>
      </c>
      <c r="G139" s="351"/>
      <c r="H139" s="352" t="s">
        <v>861</v>
      </c>
      <c r="I139" s="353" t="s">
        <v>1101</v>
      </c>
      <c r="J139" s="353" t="s">
        <v>1997</v>
      </c>
      <c r="K139" s="250"/>
      <c r="L139" s="25"/>
    </row>
    <row r="140" spans="1:12" customFormat="1" ht="32.25" customHeight="1">
      <c r="A140" s="82">
        <v>132</v>
      </c>
      <c r="B140" s="347" t="s">
        <v>1088</v>
      </c>
      <c r="C140" s="348" t="s">
        <v>1057</v>
      </c>
      <c r="D140" s="349"/>
      <c r="E140" s="350">
        <v>1997</v>
      </c>
      <c r="F140" s="350" t="s">
        <v>1998</v>
      </c>
      <c r="G140" s="351"/>
      <c r="H140" s="352" t="s">
        <v>734</v>
      </c>
      <c r="I140" s="353" t="s">
        <v>1999</v>
      </c>
      <c r="J140" s="353" t="s">
        <v>2000</v>
      </c>
      <c r="K140" s="250"/>
      <c r="L140" s="25"/>
    </row>
    <row r="141" spans="1:12" customFormat="1" ht="32.25" customHeight="1">
      <c r="A141" s="82">
        <v>133</v>
      </c>
      <c r="B141" s="347" t="s">
        <v>1042</v>
      </c>
      <c r="C141" s="348" t="s">
        <v>1057</v>
      </c>
      <c r="D141" s="349"/>
      <c r="E141" s="350">
        <v>1992</v>
      </c>
      <c r="F141" s="350" t="s">
        <v>2001</v>
      </c>
      <c r="G141" s="351"/>
      <c r="H141" s="352" t="s">
        <v>735</v>
      </c>
      <c r="I141" s="353" t="s">
        <v>2002</v>
      </c>
      <c r="J141" s="353" t="s">
        <v>2003</v>
      </c>
      <c r="K141" s="250"/>
      <c r="L141" s="25"/>
    </row>
    <row r="142" spans="1:12" customFormat="1" ht="32.25" customHeight="1">
      <c r="A142" s="82">
        <v>134</v>
      </c>
      <c r="B142" s="347" t="s">
        <v>1042</v>
      </c>
      <c r="C142" s="348" t="s">
        <v>1043</v>
      </c>
      <c r="D142" s="349" t="s">
        <v>1065</v>
      </c>
      <c r="E142" s="350">
        <v>1991</v>
      </c>
      <c r="F142" s="350" t="s">
        <v>2004</v>
      </c>
      <c r="G142" s="351"/>
      <c r="H142" s="352" t="s">
        <v>736</v>
      </c>
      <c r="I142" s="353" t="s">
        <v>2005</v>
      </c>
      <c r="J142" s="353" t="s">
        <v>2006</v>
      </c>
      <c r="K142" s="250"/>
      <c r="L142" s="25"/>
    </row>
    <row r="143" spans="1:12" customFormat="1" ht="32.25" customHeight="1">
      <c r="A143" s="82">
        <v>135</v>
      </c>
      <c r="B143" s="347" t="s">
        <v>1042</v>
      </c>
      <c r="C143" s="348" t="s">
        <v>1043</v>
      </c>
      <c r="D143" s="349" t="s">
        <v>1115</v>
      </c>
      <c r="E143" s="350">
        <v>1998</v>
      </c>
      <c r="F143" s="350" t="s">
        <v>2007</v>
      </c>
      <c r="G143" s="351"/>
      <c r="H143" s="352" t="s">
        <v>737</v>
      </c>
      <c r="I143" s="353" t="s">
        <v>2008</v>
      </c>
      <c r="J143" s="353" t="s">
        <v>2000</v>
      </c>
      <c r="K143" s="250"/>
      <c r="L143" s="25"/>
    </row>
    <row r="144" spans="1:12" customFormat="1" ht="32.25" customHeight="1">
      <c r="A144" s="82">
        <v>136</v>
      </c>
      <c r="B144" s="347" t="s">
        <v>1042</v>
      </c>
      <c r="C144" s="348" t="s">
        <v>1057</v>
      </c>
      <c r="D144" s="349" t="s">
        <v>1977</v>
      </c>
      <c r="E144" s="350">
        <v>1990</v>
      </c>
      <c r="F144" s="350" t="s">
        <v>2009</v>
      </c>
      <c r="G144" s="351"/>
      <c r="H144" s="352" t="s">
        <v>738</v>
      </c>
      <c r="I144" s="353" t="s">
        <v>2010</v>
      </c>
      <c r="J144" s="353" t="s">
        <v>1193</v>
      </c>
      <c r="K144" s="250"/>
      <c r="L144" s="25"/>
    </row>
    <row r="145" spans="1:12" customFormat="1" ht="32.25" customHeight="1">
      <c r="A145" s="82">
        <v>137</v>
      </c>
      <c r="B145" s="347" t="s">
        <v>1042</v>
      </c>
      <c r="C145" s="348" t="s">
        <v>1043</v>
      </c>
      <c r="D145" s="349" t="s">
        <v>1077</v>
      </c>
      <c r="E145" s="359"/>
      <c r="F145" s="350" t="s">
        <v>2011</v>
      </c>
      <c r="G145" s="351"/>
      <c r="H145" s="352" t="s">
        <v>739</v>
      </c>
      <c r="I145" s="353" t="s">
        <v>2010</v>
      </c>
      <c r="J145" s="353" t="s">
        <v>2012</v>
      </c>
      <c r="K145" s="250"/>
      <c r="L145" s="25"/>
    </row>
    <row r="146" spans="1:12" customFormat="1" ht="32.25" customHeight="1">
      <c r="A146" s="82">
        <v>138</v>
      </c>
      <c r="B146" s="347" t="s">
        <v>1042</v>
      </c>
      <c r="C146" s="348" t="s">
        <v>1057</v>
      </c>
      <c r="D146" s="349" t="s">
        <v>1181</v>
      </c>
      <c r="E146" s="350">
        <v>1997</v>
      </c>
      <c r="F146" s="350" t="s">
        <v>2013</v>
      </c>
      <c r="G146" s="351"/>
      <c r="H146" s="352" t="s">
        <v>742</v>
      </c>
      <c r="I146" s="353" t="s">
        <v>2014</v>
      </c>
      <c r="J146" s="353" t="s">
        <v>2015</v>
      </c>
      <c r="K146" s="250"/>
      <c r="L146" s="25"/>
    </row>
    <row r="147" spans="1:12" customFormat="1" ht="32.25" customHeight="1">
      <c r="A147" s="82">
        <v>139</v>
      </c>
      <c r="B147" s="347" t="s">
        <v>1042</v>
      </c>
      <c r="C147" s="348" t="s">
        <v>1057</v>
      </c>
      <c r="D147" s="349" t="s">
        <v>1181</v>
      </c>
      <c r="E147" s="350">
        <v>1997</v>
      </c>
      <c r="F147" s="350" t="s">
        <v>2016</v>
      </c>
      <c r="G147" s="351"/>
      <c r="H147" s="352" t="s">
        <v>741</v>
      </c>
      <c r="I147" s="353" t="s">
        <v>2017</v>
      </c>
      <c r="J147" s="353" t="s">
        <v>2018</v>
      </c>
      <c r="K147" s="250"/>
      <c r="L147" s="25"/>
    </row>
    <row r="148" spans="1:12" customFormat="1" ht="32.25" customHeight="1">
      <c r="A148" s="82">
        <v>140</v>
      </c>
      <c r="B148" s="347" t="s">
        <v>1042</v>
      </c>
      <c r="C148" s="348" t="s">
        <v>1057</v>
      </c>
      <c r="D148" s="349" t="s">
        <v>1138</v>
      </c>
      <c r="E148" s="350">
        <v>1999</v>
      </c>
      <c r="F148" s="350" t="s">
        <v>2019</v>
      </c>
      <c r="G148" s="351"/>
      <c r="H148" s="352" t="s">
        <v>753</v>
      </c>
      <c r="I148" s="353" t="s">
        <v>1067</v>
      </c>
      <c r="J148" s="353" t="s">
        <v>2020</v>
      </c>
      <c r="K148" s="250"/>
      <c r="L148" s="25"/>
    </row>
    <row r="149" spans="1:12" customFormat="1" ht="32.25" customHeight="1">
      <c r="A149" s="82">
        <v>141</v>
      </c>
      <c r="B149" s="347" t="s">
        <v>1042</v>
      </c>
      <c r="C149" s="348" t="s">
        <v>1057</v>
      </c>
      <c r="D149" s="349" t="s">
        <v>1977</v>
      </c>
      <c r="E149" s="350">
        <v>1995</v>
      </c>
      <c r="F149" s="350" t="s">
        <v>2021</v>
      </c>
      <c r="G149" s="351"/>
      <c r="H149" s="352" t="s">
        <v>743</v>
      </c>
      <c r="I149" s="353" t="s">
        <v>2022</v>
      </c>
      <c r="J149" s="353" t="s">
        <v>2023</v>
      </c>
      <c r="K149" s="250"/>
      <c r="L149" s="25"/>
    </row>
    <row r="150" spans="1:12" customFormat="1" ht="32.25" customHeight="1">
      <c r="A150" s="82">
        <v>142</v>
      </c>
      <c r="B150" s="347" t="s">
        <v>1042</v>
      </c>
      <c r="C150" s="348" t="s">
        <v>1057</v>
      </c>
      <c r="D150" s="349"/>
      <c r="E150" s="350">
        <v>1996</v>
      </c>
      <c r="F150" s="350" t="s">
        <v>2024</v>
      </c>
      <c r="G150" s="351"/>
      <c r="H150" s="352" t="s">
        <v>755</v>
      </c>
      <c r="I150" s="353" t="s">
        <v>1046</v>
      </c>
      <c r="J150" s="353" t="s">
        <v>1972</v>
      </c>
      <c r="K150" s="250"/>
      <c r="L150" s="25"/>
    </row>
    <row r="151" spans="1:12" customFormat="1" ht="32.25" customHeight="1">
      <c r="A151" s="82">
        <v>143</v>
      </c>
      <c r="B151" s="347" t="s">
        <v>1088</v>
      </c>
      <c r="C151" s="348" t="s">
        <v>1057</v>
      </c>
      <c r="D151" s="349" t="s">
        <v>2025</v>
      </c>
      <c r="E151" s="350">
        <v>1997</v>
      </c>
      <c r="F151" s="350" t="s">
        <v>2026</v>
      </c>
      <c r="G151" s="351"/>
      <c r="H151" s="352" t="s">
        <v>754</v>
      </c>
      <c r="I151" s="353" t="s">
        <v>1894</v>
      </c>
      <c r="J151" s="353" t="s">
        <v>2000</v>
      </c>
      <c r="K151" s="250"/>
      <c r="L151" s="25"/>
    </row>
    <row r="152" spans="1:12" customFormat="1" ht="32.25" customHeight="1">
      <c r="A152" s="82">
        <v>144</v>
      </c>
      <c r="B152" s="347" t="s">
        <v>1051</v>
      </c>
      <c r="C152" s="348" t="s">
        <v>1043</v>
      </c>
      <c r="D152" s="349" t="s">
        <v>1048</v>
      </c>
      <c r="E152" s="350">
        <v>1990</v>
      </c>
      <c r="F152" s="350" t="s">
        <v>2027</v>
      </c>
      <c r="G152" s="351"/>
      <c r="H152" s="352" t="s">
        <v>750</v>
      </c>
      <c r="I152" s="353" t="s">
        <v>2005</v>
      </c>
      <c r="J152" s="353" t="s">
        <v>2028</v>
      </c>
      <c r="K152" s="250"/>
      <c r="L152" s="25"/>
    </row>
    <row r="153" spans="1:12" customFormat="1" ht="32.25" customHeight="1">
      <c r="A153" s="82">
        <v>145</v>
      </c>
      <c r="B153" s="347" t="s">
        <v>1232</v>
      </c>
      <c r="C153" s="348" t="s">
        <v>1057</v>
      </c>
      <c r="D153" s="349">
        <v>80</v>
      </c>
      <c r="E153" s="350">
        <v>1999</v>
      </c>
      <c r="F153" s="350" t="s">
        <v>2029</v>
      </c>
      <c r="G153" s="351"/>
      <c r="H153" s="352" t="s">
        <v>752</v>
      </c>
      <c r="I153" s="353" t="s">
        <v>2030</v>
      </c>
      <c r="J153" s="353" t="s">
        <v>2031</v>
      </c>
      <c r="K153" s="250"/>
      <c r="L153" s="25"/>
    </row>
    <row r="154" spans="1:12" customFormat="1" ht="32.25" customHeight="1">
      <c r="A154" s="82">
        <v>146</v>
      </c>
      <c r="B154" s="347" t="s">
        <v>1042</v>
      </c>
      <c r="C154" s="348" t="s">
        <v>1043</v>
      </c>
      <c r="D154" s="349" t="s">
        <v>1065</v>
      </c>
      <c r="E154" s="350">
        <v>1993</v>
      </c>
      <c r="F154" s="350" t="s">
        <v>2032</v>
      </c>
      <c r="G154" s="351"/>
      <c r="H154" s="352" t="s">
        <v>749</v>
      </c>
      <c r="I154" s="353" t="s">
        <v>2033</v>
      </c>
      <c r="J154" s="353" t="s">
        <v>2034</v>
      </c>
      <c r="K154" s="250"/>
      <c r="L154" s="25"/>
    </row>
    <row r="155" spans="1:12" customFormat="1" ht="32.25" customHeight="1">
      <c r="A155" s="82">
        <v>147</v>
      </c>
      <c r="B155" s="347" t="s">
        <v>1088</v>
      </c>
      <c r="C155" s="348" t="s">
        <v>1057</v>
      </c>
      <c r="D155" s="349"/>
      <c r="E155" s="350">
        <v>1999</v>
      </c>
      <c r="F155" s="350" t="s">
        <v>2035</v>
      </c>
      <c r="G155" s="351"/>
      <c r="H155" s="352" t="s">
        <v>748</v>
      </c>
      <c r="I155" s="353" t="s">
        <v>1060</v>
      </c>
      <c r="J155" s="353" t="s">
        <v>2036</v>
      </c>
      <c r="K155" s="250"/>
      <c r="L155" s="25"/>
    </row>
    <row r="156" spans="1:12" customFormat="1" ht="32.25" customHeight="1">
      <c r="A156" s="82">
        <v>148</v>
      </c>
      <c r="B156" s="347" t="s">
        <v>1042</v>
      </c>
      <c r="C156" s="348" t="s">
        <v>1043</v>
      </c>
      <c r="D156" s="349" t="s">
        <v>1077</v>
      </c>
      <c r="E156" s="350">
        <v>1997</v>
      </c>
      <c r="F156" s="350" t="s">
        <v>2037</v>
      </c>
      <c r="G156" s="351"/>
      <c r="H156" s="352" t="s">
        <v>747</v>
      </c>
      <c r="I156" s="353" t="s">
        <v>1060</v>
      </c>
      <c r="J156" s="353" t="s">
        <v>2038</v>
      </c>
      <c r="K156" s="250"/>
      <c r="L156" s="25"/>
    </row>
    <row r="157" spans="1:12" customFormat="1" ht="32.25" customHeight="1">
      <c r="A157" s="82">
        <v>149</v>
      </c>
      <c r="B157" s="347" t="s">
        <v>1275</v>
      </c>
      <c r="C157" s="348" t="s">
        <v>1057</v>
      </c>
      <c r="D157" s="349"/>
      <c r="E157" s="350">
        <v>1995</v>
      </c>
      <c r="F157" s="350" t="s">
        <v>2039</v>
      </c>
      <c r="G157" s="351"/>
      <c r="H157" s="352" t="s">
        <v>746</v>
      </c>
      <c r="I157" s="353" t="s">
        <v>2040</v>
      </c>
      <c r="J157" s="353" t="s">
        <v>2041</v>
      </c>
      <c r="K157" s="250"/>
      <c r="L157" s="25"/>
    </row>
    <row r="158" spans="1:12" customFormat="1" ht="32.25" customHeight="1">
      <c r="A158" s="82">
        <v>150</v>
      </c>
      <c r="B158" s="347" t="s">
        <v>1042</v>
      </c>
      <c r="C158" s="348" t="s">
        <v>1043</v>
      </c>
      <c r="D158" s="349" t="s">
        <v>1048</v>
      </c>
      <c r="E158" s="350">
        <v>1990</v>
      </c>
      <c r="F158" s="350" t="s">
        <v>2042</v>
      </c>
      <c r="G158" s="351"/>
      <c r="H158" s="352" t="s">
        <v>745</v>
      </c>
      <c r="I158" s="353" t="s">
        <v>1183</v>
      </c>
      <c r="J158" s="353" t="s">
        <v>1970</v>
      </c>
      <c r="K158" s="250"/>
      <c r="L158" s="25"/>
    </row>
    <row r="159" spans="1:12" customFormat="1" ht="32.25" customHeight="1">
      <c r="A159" s="82">
        <v>151</v>
      </c>
      <c r="B159" s="347" t="s">
        <v>1042</v>
      </c>
      <c r="C159" s="348" t="s">
        <v>1043</v>
      </c>
      <c r="D159" s="349" t="s">
        <v>1892</v>
      </c>
      <c r="E159" s="350">
        <v>1996</v>
      </c>
      <c r="F159" s="350" t="s">
        <v>2043</v>
      </c>
      <c r="G159" s="351"/>
      <c r="H159" s="352" t="s">
        <v>744</v>
      </c>
      <c r="I159" s="353" t="s">
        <v>1873</v>
      </c>
      <c r="J159" s="353" t="s">
        <v>2012</v>
      </c>
      <c r="K159" s="250"/>
      <c r="L159" s="25"/>
    </row>
    <row r="160" spans="1:12" customFormat="1" ht="32.25" customHeight="1">
      <c r="A160" s="82">
        <v>152</v>
      </c>
      <c r="B160" s="347" t="s">
        <v>1051</v>
      </c>
      <c r="C160" s="348" t="s">
        <v>1057</v>
      </c>
      <c r="D160" s="349"/>
      <c r="E160" s="350">
        <v>1992</v>
      </c>
      <c r="F160" s="350" t="s">
        <v>2044</v>
      </c>
      <c r="G160" s="351"/>
      <c r="H160" s="352" t="s">
        <v>751</v>
      </c>
      <c r="I160" s="353" t="s">
        <v>2045</v>
      </c>
      <c r="J160" s="353" t="s">
        <v>2028</v>
      </c>
      <c r="K160" s="250"/>
      <c r="L160" s="25"/>
    </row>
    <row r="161" spans="1:12" customFormat="1" ht="32.25" customHeight="1">
      <c r="A161" s="82">
        <v>153</v>
      </c>
      <c r="B161" s="347" t="s">
        <v>1232</v>
      </c>
      <c r="C161" s="348" t="s">
        <v>1057</v>
      </c>
      <c r="D161" s="349">
        <v>80</v>
      </c>
      <c r="E161" s="350">
        <v>1996</v>
      </c>
      <c r="F161" s="350" t="s">
        <v>2046</v>
      </c>
      <c r="G161" s="351"/>
      <c r="H161" s="352" t="s">
        <v>2047</v>
      </c>
      <c r="I161" s="353" t="s">
        <v>2010</v>
      </c>
      <c r="J161" s="353" t="s">
        <v>1970</v>
      </c>
      <c r="K161" s="250"/>
      <c r="L161" s="25"/>
    </row>
    <row r="162" spans="1:12" customFormat="1" ht="32.25" customHeight="1">
      <c r="A162" s="82">
        <v>154</v>
      </c>
      <c r="B162" s="347" t="s">
        <v>1232</v>
      </c>
      <c r="C162" s="348" t="s">
        <v>1043</v>
      </c>
      <c r="D162" s="349" t="s">
        <v>1913</v>
      </c>
      <c r="E162" s="350">
        <v>2000</v>
      </c>
      <c r="F162" s="350" t="s">
        <v>2048</v>
      </c>
      <c r="G162" s="351"/>
      <c r="H162" s="352" t="s">
        <v>756</v>
      </c>
      <c r="I162" s="353" t="s">
        <v>2049</v>
      </c>
      <c r="J162" s="353" t="s">
        <v>1966</v>
      </c>
      <c r="K162" s="250"/>
      <c r="L162" s="25"/>
    </row>
    <row r="163" spans="1:12" customFormat="1" ht="32.25" customHeight="1">
      <c r="A163" s="82">
        <v>155</v>
      </c>
      <c r="B163" s="347" t="s">
        <v>1275</v>
      </c>
      <c r="C163" s="348" t="s">
        <v>1043</v>
      </c>
      <c r="D163" s="349" t="s">
        <v>2050</v>
      </c>
      <c r="E163" s="350">
        <v>1996</v>
      </c>
      <c r="F163" s="350" t="s">
        <v>2051</v>
      </c>
      <c r="G163" s="351"/>
      <c r="H163" s="352" t="s">
        <v>757</v>
      </c>
      <c r="I163" s="353" t="s">
        <v>2052</v>
      </c>
      <c r="J163" s="353" t="s">
        <v>2053</v>
      </c>
      <c r="K163" s="250"/>
      <c r="L163" s="25"/>
    </row>
    <row r="164" spans="1:12" customFormat="1" ht="32.25" customHeight="1">
      <c r="A164" s="82">
        <v>156</v>
      </c>
      <c r="B164" s="347" t="s">
        <v>1275</v>
      </c>
      <c r="C164" s="348" t="s">
        <v>1043</v>
      </c>
      <c r="D164" s="349" t="s">
        <v>1077</v>
      </c>
      <c r="E164" s="350">
        <v>2000</v>
      </c>
      <c r="F164" s="350" t="s">
        <v>2054</v>
      </c>
      <c r="G164" s="351"/>
      <c r="H164" s="352" t="s">
        <v>758</v>
      </c>
      <c r="I164" s="353" t="s">
        <v>2055</v>
      </c>
      <c r="J164" s="353" t="s">
        <v>2056</v>
      </c>
      <c r="K164" s="250"/>
      <c r="L164" s="25"/>
    </row>
    <row r="165" spans="1:12" customFormat="1" ht="32.25" customHeight="1">
      <c r="A165" s="82">
        <v>157</v>
      </c>
      <c r="B165" s="347" t="s">
        <v>1042</v>
      </c>
      <c r="C165" s="348" t="s">
        <v>1057</v>
      </c>
      <c r="D165" s="349"/>
      <c r="E165" s="350">
        <v>1998</v>
      </c>
      <c r="F165" s="350" t="s">
        <v>2057</v>
      </c>
      <c r="G165" s="351"/>
      <c r="H165" s="352" t="s">
        <v>759</v>
      </c>
      <c r="I165" s="353" t="s">
        <v>2058</v>
      </c>
      <c r="J165" s="353" t="s">
        <v>2059</v>
      </c>
      <c r="K165" s="250"/>
      <c r="L165" s="25"/>
    </row>
    <row r="166" spans="1:12" customFormat="1" ht="32.25" customHeight="1">
      <c r="A166" s="82">
        <v>158</v>
      </c>
      <c r="B166" s="347" t="s">
        <v>1051</v>
      </c>
      <c r="C166" s="348" t="s">
        <v>1057</v>
      </c>
      <c r="D166" s="349"/>
      <c r="E166" s="350">
        <v>1988</v>
      </c>
      <c r="F166" s="350" t="s">
        <v>2060</v>
      </c>
      <c r="G166" s="351"/>
      <c r="H166" s="352" t="s">
        <v>760</v>
      </c>
      <c r="I166" s="353" t="s">
        <v>2061</v>
      </c>
      <c r="J166" s="353" t="s">
        <v>2062</v>
      </c>
      <c r="K166" s="250"/>
      <c r="L166" s="25"/>
    </row>
    <row r="167" spans="1:12" customFormat="1" ht="32.25" customHeight="1">
      <c r="A167" s="82">
        <v>159</v>
      </c>
      <c r="B167" s="347" t="s">
        <v>2063</v>
      </c>
      <c r="C167" s="348" t="s">
        <v>2064</v>
      </c>
      <c r="D167" s="354" t="s">
        <v>2065</v>
      </c>
      <c r="E167" s="350">
        <v>1994</v>
      </c>
      <c r="F167" s="350" t="s">
        <v>2066</v>
      </c>
      <c r="G167" s="351"/>
      <c r="H167" s="352" t="s">
        <v>2067</v>
      </c>
      <c r="I167" s="353" t="s">
        <v>1143</v>
      </c>
      <c r="J167" s="353" t="s">
        <v>2068</v>
      </c>
      <c r="K167" s="250"/>
      <c r="L167" s="25"/>
    </row>
    <row r="168" spans="1:12" customFormat="1" ht="32.25" customHeight="1">
      <c r="A168" s="82">
        <v>160</v>
      </c>
      <c r="B168" s="347" t="s">
        <v>1042</v>
      </c>
      <c r="C168" s="348" t="s">
        <v>1043</v>
      </c>
      <c r="D168" s="349" t="s">
        <v>1065</v>
      </c>
      <c r="E168" s="350">
        <v>1990</v>
      </c>
      <c r="F168" s="350" t="s">
        <v>2069</v>
      </c>
      <c r="G168" s="351"/>
      <c r="H168" s="352" t="s">
        <v>761</v>
      </c>
      <c r="I168" s="353" t="s">
        <v>1183</v>
      </c>
      <c r="J168" s="353" t="s">
        <v>2070</v>
      </c>
      <c r="K168" s="250"/>
      <c r="L168" s="25"/>
    </row>
    <row r="169" spans="1:12" customFormat="1" ht="32.25" customHeight="1">
      <c r="A169" s="82">
        <v>161</v>
      </c>
      <c r="B169" s="347" t="s">
        <v>1042</v>
      </c>
      <c r="C169" s="348" t="s">
        <v>1043</v>
      </c>
      <c r="D169" s="349" t="s">
        <v>1077</v>
      </c>
      <c r="E169" s="350">
        <v>1996</v>
      </c>
      <c r="F169" s="350" t="s">
        <v>2071</v>
      </c>
      <c r="G169" s="351"/>
      <c r="H169" s="352" t="s">
        <v>2072</v>
      </c>
      <c r="I169" s="353" t="s">
        <v>2073</v>
      </c>
      <c r="J169" s="353" t="s">
        <v>1272</v>
      </c>
      <c r="K169" s="250"/>
      <c r="L169" s="25"/>
    </row>
    <row r="170" spans="1:12" customFormat="1" ht="32.25" customHeight="1">
      <c r="A170" s="82">
        <v>162</v>
      </c>
      <c r="B170" s="347" t="s">
        <v>1042</v>
      </c>
      <c r="C170" s="348" t="s">
        <v>1043</v>
      </c>
      <c r="D170" s="349" t="s">
        <v>2074</v>
      </c>
      <c r="E170" s="350">
        <v>1987</v>
      </c>
      <c r="F170" s="350" t="s">
        <v>2075</v>
      </c>
      <c r="G170" s="351"/>
      <c r="H170" s="352" t="s">
        <v>768</v>
      </c>
      <c r="I170" s="353" t="s">
        <v>2076</v>
      </c>
      <c r="J170" s="353" t="s">
        <v>2077</v>
      </c>
      <c r="K170" s="250"/>
      <c r="L170" s="25"/>
    </row>
    <row r="171" spans="1:12" customFormat="1" ht="32.25" customHeight="1">
      <c r="A171" s="82">
        <v>163</v>
      </c>
      <c r="B171" s="347" t="s">
        <v>1275</v>
      </c>
      <c r="C171" s="348" t="s">
        <v>1057</v>
      </c>
      <c r="D171" s="349"/>
      <c r="E171" s="350">
        <v>1989</v>
      </c>
      <c r="F171" s="350" t="s">
        <v>2078</v>
      </c>
      <c r="G171" s="351"/>
      <c r="H171" s="352" t="s">
        <v>767</v>
      </c>
      <c r="I171" s="353" t="s">
        <v>1060</v>
      </c>
      <c r="J171" s="353" t="s">
        <v>2079</v>
      </c>
      <c r="K171" s="250"/>
      <c r="L171" s="25"/>
    </row>
    <row r="172" spans="1:12" customFormat="1" ht="32.25" customHeight="1">
      <c r="A172" s="82">
        <v>164</v>
      </c>
      <c r="B172" s="347" t="s">
        <v>1232</v>
      </c>
      <c r="C172" s="348" t="s">
        <v>1057</v>
      </c>
      <c r="D172" s="349" t="s">
        <v>1138</v>
      </c>
      <c r="E172" s="350">
        <v>1998</v>
      </c>
      <c r="F172" s="350" t="s">
        <v>2080</v>
      </c>
      <c r="G172" s="351"/>
      <c r="H172" s="352" t="s">
        <v>766</v>
      </c>
      <c r="I172" s="353" t="s">
        <v>2081</v>
      </c>
      <c r="J172" s="353" t="s">
        <v>2082</v>
      </c>
      <c r="K172" s="250"/>
      <c r="L172" s="25"/>
    </row>
    <row r="173" spans="1:12" customFormat="1" ht="32.25" customHeight="1">
      <c r="A173" s="82">
        <v>165</v>
      </c>
      <c r="B173" s="347" t="s">
        <v>1232</v>
      </c>
      <c r="C173" s="348" t="s">
        <v>1057</v>
      </c>
      <c r="D173" s="349"/>
      <c r="E173" s="350">
        <v>1998</v>
      </c>
      <c r="F173" s="350" t="s">
        <v>2083</v>
      </c>
      <c r="G173" s="351"/>
      <c r="H173" s="352" t="s">
        <v>765</v>
      </c>
      <c r="I173" s="353" t="s">
        <v>2084</v>
      </c>
      <c r="J173" s="353" t="s">
        <v>2085</v>
      </c>
      <c r="K173" s="250"/>
      <c r="L173" s="25"/>
    </row>
    <row r="174" spans="1:12" customFormat="1" ht="32.25" customHeight="1">
      <c r="A174" s="82">
        <v>166</v>
      </c>
      <c r="B174" s="347" t="s">
        <v>1232</v>
      </c>
      <c r="C174" s="348" t="s">
        <v>1057</v>
      </c>
      <c r="D174" s="349" t="s">
        <v>2086</v>
      </c>
      <c r="E174" s="350">
        <v>1998</v>
      </c>
      <c r="F174" s="350" t="s">
        <v>2087</v>
      </c>
      <c r="G174" s="351"/>
      <c r="H174" s="352" t="s">
        <v>764</v>
      </c>
      <c r="I174" s="353" t="s">
        <v>2088</v>
      </c>
      <c r="J174" s="353" t="s">
        <v>2089</v>
      </c>
      <c r="K174" s="250"/>
      <c r="L174" s="25"/>
    </row>
    <row r="175" spans="1:12" customFormat="1" ht="32.25" customHeight="1">
      <c r="A175" s="82">
        <v>167</v>
      </c>
      <c r="B175" s="347" t="s">
        <v>1275</v>
      </c>
      <c r="C175" s="348" t="s">
        <v>1057</v>
      </c>
      <c r="D175" s="349"/>
      <c r="E175" s="350">
        <v>1997</v>
      </c>
      <c r="F175" s="350" t="s">
        <v>2090</v>
      </c>
      <c r="G175" s="351"/>
      <c r="H175" s="352" t="s">
        <v>763</v>
      </c>
      <c r="I175" s="353" t="s">
        <v>2091</v>
      </c>
      <c r="J175" s="353" t="s">
        <v>1193</v>
      </c>
      <c r="K175" s="250"/>
      <c r="L175" s="25"/>
    </row>
    <row r="176" spans="1:12" customFormat="1" ht="32.25" customHeight="1">
      <c r="A176" s="82">
        <v>168</v>
      </c>
      <c r="B176" s="347" t="s">
        <v>1051</v>
      </c>
      <c r="C176" s="348" t="s">
        <v>1057</v>
      </c>
      <c r="D176" s="349"/>
      <c r="E176" s="350">
        <v>1983</v>
      </c>
      <c r="F176" s="350" t="s">
        <v>2092</v>
      </c>
      <c r="G176" s="351"/>
      <c r="H176" s="352" t="s">
        <v>762</v>
      </c>
      <c r="I176" s="353" t="s">
        <v>1060</v>
      </c>
      <c r="J176" s="353" t="s">
        <v>2012</v>
      </c>
      <c r="K176" s="250"/>
      <c r="L176" s="25"/>
    </row>
    <row r="177" spans="1:12" customFormat="1" ht="32.25" customHeight="1">
      <c r="A177" s="82">
        <v>169</v>
      </c>
      <c r="B177" s="347" t="s">
        <v>1042</v>
      </c>
      <c r="C177" s="348" t="s">
        <v>1043</v>
      </c>
      <c r="D177" s="349" t="s">
        <v>1115</v>
      </c>
      <c r="E177" s="350">
        <v>1999</v>
      </c>
      <c r="F177" s="350" t="s">
        <v>2093</v>
      </c>
      <c r="G177" s="351"/>
      <c r="H177" s="352" t="s">
        <v>772</v>
      </c>
      <c r="I177" s="353" t="s">
        <v>2094</v>
      </c>
      <c r="J177" s="353" t="s">
        <v>2095</v>
      </c>
      <c r="K177" s="250"/>
      <c r="L177" s="25"/>
    </row>
    <row r="178" spans="1:12" customFormat="1" ht="32.25" customHeight="1">
      <c r="A178" s="82">
        <v>170</v>
      </c>
      <c r="B178" s="347" t="s">
        <v>1051</v>
      </c>
      <c r="C178" s="348" t="s">
        <v>1043</v>
      </c>
      <c r="D178" s="349" t="s">
        <v>1176</v>
      </c>
      <c r="E178" s="350">
        <v>1989</v>
      </c>
      <c r="F178" s="350" t="s">
        <v>2096</v>
      </c>
      <c r="G178" s="351"/>
      <c r="H178" s="352" t="s">
        <v>642</v>
      </c>
      <c r="I178" s="353" t="s">
        <v>2097</v>
      </c>
      <c r="J178" s="353" t="s">
        <v>2098</v>
      </c>
      <c r="K178" s="250"/>
      <c r="L178" s="25"/>
    </row>
    <row r="179" spans="1:12" customFormat="1" ht="32.25" customHeight="1">
      <c r="A179" s="82">
        <v>171</v>
      </c>
      <c r="B179" s="347" t="s">
        <v>1042</v>
      </c>
      <c r="C179" s="348" t="s">
        <v>2099</v>
      </c>
      <c r="D179" s="349"/>
      <c r="E179" s="350">
        <v>1993</v>
      </c>
      <c r="F179" s="350" t="s">
        <v>2100</v>
      </c>
      <c r="G179" s="351"/>
      <c r="H179" s="352" t="s">
        <v>2101</v>
      </c>
      <c r="I179" s="353" t="s">
        <v>2102</v>
      </c>
      <c r="J179" s="353" t="s">
        <v>2103</v>
      </c>
      <c r="K179" s="250"/>
      <c r="L179" s="25"/>
    </row>
    <row r="180" spans="1:12" customFormat="1" ht="32.25" customHeight="1">
      <c r="A180" s="82">
        <v>172</v>
      </c>
      <c r="B180" s="347" t="s">
        <v>1042</v>
      </c>
      <c r="C180" s="348" t="s">
        <v>1043</v>
      </c>
      <c r="D180" s="349" t="s">
        <v>1176</v>
      </c>
      <c r="E180" s="350">
        <v>1988</v>
      </c>
      <c r="F180" s="350" t="s">
        <v>2104</v>
      </c>
      <c r="G180" s="351"/>
      <c r="H180" s="352" t="s">
        <v>771</v>
      </c>
      <c r="I180" s="353" t="s">
        <v>2005</v>
      </c>
      <c r="J180" s="353" t="s">
        <v>2105</v>
      </c>
      <c r="K180" s="250"/>
      <c r="L180" s="25"/>
    </row>
    <row r="181" spans="1:12" customFormat="1" ht="32.25" customHeight="1">
      <c r="A181" s="82">
        <v>173</v>
      </c>
      <c r="B181" s="347" t="s">
        <v>1051</v>
      </c>
      <c r="C181" s="348" t="s">
        <v>1057</v>
      </c>
      <c r="D181" s="349">
        <v>100</v>
      </c>
      <c r="E181" s="350">
        <v>1994</v>
      </c>
      <c r="F181" s="350" t="s">
        <v>2106</v>
      </c>
      <c r="G181" s="351"/>
      <c r="H181" s="352" t="s">
        <v>770</v>
      </c>
      <c r="I181" s="353" t="s">
        <v>2052</v>
      </c>
      <c r="J181" s="353" t="s">
        <v>2107</v>
      </c>
      <c r="K181" s="250"/>
      <c r="L181" s="25"/>
    </row>
    <row r="182" spans="1:12" customFormat="1" ht="32.25" customHeight="1">
      <c r="A182" s="82">
        <v>174</v>
      </c>
      <c r="B182" s="347" t="s">
        <v>1232</v>
      </c>
      <c r="C182" s="348" t="s">
        <v>1057</v>
      </c>
      <c r="D182" s="349"/>
      <c r="E182" s="350">
        <v>1998</v>
      </c>
      <c r="F182" s="350" t="s">
        <v>2108</v>
      </c>
      <c r="G182" s="351"/>
      <c r="H182" s="352" t="s">
        <v>769</v>
      </c>
      <c r="I182" s="353" t="s">
        <v>1060</v>
      </c>
      <c r="J182" s="353" t="s">
        <v>1272</v>
      </c>
      <c r="K182" s="250"/>
      <c r="L182" s="25"/>
    </row>
    <row r="183" spans="1:12" customFormat="1" ht="32.25" customHeight="1">
      <c r="A183" s="82">
        <v>175</v>
      </c>
      <c r="B183" s="347" t="s">
        <v>1042</v>
      </c>
      <c r="C183" s="348" t="s">
        <v>2109</v>
      </c>
      <c r="D183" s="349"/>
      <c r="E183" s="350">
        <v>1993</v>
      </c>
      <c r="F183" s="350" t="s">
        <v>2110</v>
      </c>
      <c r="G183" s="351"/>
      <c r="H183" s="352" t="s">
        <v>2111</v>
      </c>
      <c r="I183" s="353" t="s">
        <v>1285</v>
      </c>
      <c r="J183" s="353" t="s">
        <v>2112</v>
      </c>
      <c r="K183" s="250"/>
      <c r="L183" s="25"/>
    </row>
    <row r="184" spans="1:12" customFormat="1" ht="32.25" customHeight="1">
      <c r="A184" s="82">
        <v>176</v>
      </c>
      <c r="B184" s="347" t="s">
        <v>1042</v>
      </c>
      <c r="C184" s="348" t="s">
        <v>1057</v>
      </c>
      <c r="D184" s="349"/>
      <c r="E184" s="350">
        <v>1991</v>
      </c>
      <c r="F184" s="350" t="s">
        <v>2113</v>
      </c>
      <c r="G184" s="351"/>
      <c r="H184" s="352" t="s">
        <v>2114</v>
      </c>
      <c r="I184" s="353" t="s">
        <v>2115</v>
      </c>
      <c r="J184" s="353" t="s">
        <v>2116</v>
      </c>
      <c r="K184" s="250"/>
      <c r="L184" s="25"/>
    </row>
    <row r="185" spans="1:12" customFormat="1" ht="32.25" customHeight="1">
      <c r="A185" s="82">
        <v>177</v>
      </c>
      <c r="B185" s="347" t="s">
        <v>1042</v>
      </c>
      <c r="C185" s="348" t="s">
        <v>1057</v>
      </c>
      <c r="D185" s="349"/>
      <c r="E185" s="350">
        <v>1991</v>
      </c>
      <c r="F185" s="350" t="s">
        <v>2117</v>
      </c>
      <c r="G185" s="351"/>
      <c r="H185" s="352" t="s">
        <v>863</v>
      </c>
      <c r="I185" s="353" t="s">
        <v>2118</v>
      </c>
      <c r="J185" s="353" t="s">
        <v>1207</v>
      </c>
      <c r="K185" s="250"/>
      <c r="L185" s="25"/>
    </row>
    <row r="186" spans="1:12" customFormat="1" ht="32.25" customHeight="1">
      <c r="A186" s="82">
        <v>178</v>
      </c>
      <c r="B186" s="347" t="s">
        <v>1042</v>
      </c>
      <c r="C186" s="348" t="s">
        <v>1057</v>
      </c>
      <c r="D186" s="349" t="s">
        <v>1977</v>
      </c>
      <c r="E186" s="350">
        <v>1995</v>
      </c>
      <c r="F186" s="350" t="s">
        <v>2119</v>
      </c>
      <c r="G186" s="351"/>
      <c r="H186" s="352" t="s">
        <v>777</v>
      </c>
      <c r="I186" s="353" t="s">
        <v>1101</v>
      </c>
      <c r="J186" s="353" t="s">
        <v>2120</v>
      </c>
      <c r="K186" s="250"/>
      <c r="L186" s="25"/>
    </row>
    <row r="187" spans="1:12" customFormat="1" ht="32.25" customHeight="1">
      <c r="A187" s="82">
        <v>179</v>
      </c>
      <c r="B187" s="347" t="s">
        <v>1051</v>
      </c>
      <c r="C187" s="348" t="s">
        <v>1057</v>
      </c>
      <c r="D187" s="349" t="s">
        <v>1977</v>
      </c>
      <c r="E187" s="350">
        <v>1988</v>
      </c>
      <c r="F187" s="350" t="s">
        <v>2121</v>
      </c>
      <c r="G187" s="351"/>
      <c r="H187" s="352" t="s">
        <v>862</v>
      </c>
      <c r="I187" s="353" t="s">
        <v>2122</v>
      </c>
      <c r="J187" s="353" t="s">
        <v>2123</v>
      </c>
      <c r="K187" s="250"/>
      <c r="L187" s="25"/>
    </row>
    <row r="188" spans="1:12" customFormat="1" ht="32.25" customHeight="1">
      <c r="A188" s="82">
        <v>180</v>
      </c>
      <c r="B188" s="347" t="s">
        <v>2124</v>
      </c>
      <c r="C188" s="348"/>
      <c r="D188" s="349" t="s">
        <v>2125</v>
      </c>
      <c r="E188" s="350">
        <v>1988</v>
      </c>
      <c r="F188" s="350" t="s">
        <v>2126</v>
      </c>
      <c r="G188" s="351"/>
      <c r="H188" s="352" t="s">
        <v>2127</v>
      </c>
      <c r="I188" s="353" t="s">
        <v>1294</v>
      </c>
      <c r="J188" s="353" t="s">
        <v>2128</v>
      </c>
      <c r="K188" s="250"/>
      <c r="L188" s="25"/>
    </row>
    <row r="189" spans="1:12" customFormat="1" ht="32.25" customHeight="1">
      <c r="A189" s="82">
        <v>181</v>
      </c>
      <c r="B189" s="347" t="s">
        <v>1042</v>
      </c>
      <c r="C189" s="348" t="s">
        <v>1057</v>
      </c>
      <c r="D189" s="349" t="s">
        <v>1977</v>
      </c>
      <c r="E189" s="350">
        <v>1994</v>
      </c>
      <c r="F189" s="350" t="s">
        <v>2129</v>
      </c>
      <c r="G189" s="351"/>
      <c r="H189" s="352" t="s">
        <v>2130</v>
      </c>
      <c r="I189" s="353" t="s">
        <v>2017</v>
      </c>
      <c r="J189" s="353" t="s">
        <v>2131</v>
      </c>
      <c r="K189" s="250"/>
      <c r="L189" s="25"/>
    </row>
    <row r="190" spans="1:12" customFormat="1" ht="32.25" customHeight="1">
      <c r="A190" s="82">
        <v>182</v>
      </c>
      <c r="B190" s="347" t="s">
        <v>2063</v>
      </c>
      <c r="C190" s="348" t="s">
        <v>2132</v>
      </c>
      <c r="D190" s="349" t="s">
        <v>2133</v>
      </c>
      <c r="E190" s="350">
        <v>2002</v>
      </c>
      <c r="F190" s="350" t="s">
        <v>2134</v>
      </c>
      <c r="G190" s="351"/>
      <c r="H190" s="352" t="s">
        <v>893</v>
      </c>
      <c r="I190" s="353" t="s">
        <v>2033</v>
      </c>
      <c r="J190" s="353" t="s">
        <v>2135</v>
      </c>
      <c r="K190" s="250"/>
      <c r="L190" s="25"/>
    </row>
    <row r="191" spans="1:12" customFormat="1" ht="32.25" customHeight="1">
      <c r="A191" s="82">
        <v>183</v>
      </c>
      <c r="B191" s="347" t="s">
        <v>2063</v>
      </c>
      <c r="C191" s="348" t="s">
        <v>2136</v>
      </c>
      <c r="D191" s="349" t="s">
        <v>2137</v>
      </c>
      <c r="E191" s="350">
        <v>2002</v>
      </c>
      <c r="F191" s="350" t="s">
        <v>2138</v>
      </c>
      <c r="G191" s="351"/>
      <c r="H191" s="352" t="s">
        <v>892</v>
      </c>
      <c r="I191" s="353" t="s">
        <v>1060</v>
      </c>
      <c r="J191" s="353" t="s">
        <v>2139</v>
      </c>
      <c r="K191" s="250"/>
      <c r="L191" s="25"/>
    </row>
    <row r="192" spans="1:12" customFormat="1" ht="32.25" customHeight="1">
      <c r="A192" s="82">
        <v>184</v>
      </c>
      <c r="B192" s="347" t="s">
        <v>1042</v>
      </c>
      <c r="C192" s="348" t="s">
        <v>1057</v>
      </c>
      <c r="D192" s="349" t="s">
        <v>2140</v>
      </c>
      <c r="E192" s="359"/>
      <c r="F192" s="350" t="s">
        <v>2141</v>
      </c>
      <c r="G192" s="351"/>
      <c r="H192" s="352" t="s">
        <v>774</v>
      </c>
      <c r="I192" s="353" t="s">
        <v>2142</v>
      </c>
      <c r="J192" s="353" t="s">
        <v>1980</v>
      </c>
      <c r="K192" s="250"/>
      <c r="L192" s="25"/>
    </row>
    <row r="193" spans="1:12" customFormat="1" ht="32.25" customHeight="1">
      <c r="A193" s="82">
        <v>185</v>
      </c>
      <c r="B193" s="347" t="s">
        <v>1275</v>
      </c>
      <c r="C193" s="348" t="s">
        <v>1043</v>
      </c>
      <c r="D193" s="349" t="s">
        <v>2143</v>
      </c>
      <c r="E193" s="350">
        <v>1989</v>
      </c>
      <c r="F193" s="350" t="s">
        <v>2144</v>
      </c>
      <c r="G193" s="351"/>
      <c r="H193" s="352" t="s">
        <v>891</v>
      </c>
      <c r="I193" s="353" t="s">
        <v>1961</v>
      </c>
      <c r="J193" s="353" t="s">
        <v>2145</v>
      </c>
      <c r="K193" s="250"/>
      <c r="L193" s="25"/>
    </row>
    <row r="194" spans="1:12" customFormat="1" ht="32.25" customHeight="1">
      <c r="A194" s="82">
        <v>186</v>
      </c>
      <c r="B194" s="347" t="s">
        <v>1275</v>
      </c>
      <c r="C194" s="348" t="s">
        <v>1043</v>
      </c>
      <c r="D194" s="349" t="s">
        <v>2146</v>
      </c>
      <c r="E194" s="350">
        <v>1994</v>
      </c>
      <c r="F194" s="350" t="s">
        <v>2147</v>
      </c>
      <c r="G194" s="351"/>
      <c r="H194" s="352" t="s">
        <v>890</v>
      </c>
      <c r="I194" s="353" t="s">
        <v>1164</v>
      </c>
      <c r="J194" s="353" t="s">
        <v>2148</v>
      </c>
      <c r="K194" s="250"/>
      <c r="L194" s="25"/>
    </row>
    <row r="195" spans="1:12" customFormat="1" ht="32.25" customHeight="1">
      <c r="A195" s="82">
        <v>187</v>
      </c>
      <c r="B195" s="347" t="s">
        <v>1042</v>
      </c>
      <c r="C195" s="348" t="s">
        <v>1043</v>
      </c>
      <c r="D195" s="349" t="s">
        <v>2149</v>
      </c>
      <c r="E195" s="350">
        <v>2000</v>
      </c>
      <c r="F195" s="350" t="s">
        <v>2150</v>
      </c>
      <c r="G195" s="351"/>
      <c r="H195" s="352" t="s">
        <v>778</v>
      </c>
      <c r="I195" s="353" t="s">
        <v>1219</v>
      </c>
      <c r="J195" s="353" t="s">
        <v>2151</v>
      </c>
      <c r="K195" s="250"/>
      <c r="L195" s="25"/>
    </row>
    <row r="196" spans="1:12" customFormat="1" ht="32.25" customHeight="1">
      <c r="A196" s="82">
        <v>188</v>
      </c>
      <c r="B196" s="347" t="s">
        <v>1051</v>
      </c>
      <c r="C196" s="348" t="s">
        <v>1043</v>
      </c>
      <c r="D196" s="349" t="s">
        <v>1081</v>
      </c>
      <c r="E196" s="350">
        <v>1991</v>
      </c>
      <c r="F196" s="350" t="s">
        <v>2152</v>
      </c>
      <c r="G196" s="351"/>
      <c r="H196" s="352" t="s">
        <v>775</v>
      </c>
      <c r="I196" s="353" t="s">
        <v>1060</v>
      </c>
      <c r="J196" s="353" t="s">
        <v>2153</v>
      </c>
      <c r="K196" s="250"/>
      <c r="L196" s="25"/>
    </row>
    <row r="197" spans="1:12" customFormat="1" ht="32.25" customHeight="1">
      <c r="A197" s="82">
        <v>189</v>
      </c>
      <c r="B197" s="347" t="s">
        <v>1042</v>
      </c>
      <c r="C197" s="348" t="s">
        <v>1043</v>
      </c>
      <c r="D197" s="349" t="s">
        <v>1115</v>
      </c>
      <c r="E197" s="350">
        <v>1999</v>
      </c>
      <c r="F197" s="350" t="s">
        <v>2154</v>
      </c>
      <c r="G197" s="351"/>
      <c r="H197" s="352" t="s">
        <v>773</v>
      </c>
      <c r="I197" s="353" t="s">
        <v>2155</v>
      </c>
      <c r="J197" s="353" t="s">
        <v>2156</v>
      </c>
      <c r="K197" s="250"/>
      <c r="L197" s="25"/>
    </row>
    <row r="198" spans="1:12" customFormat="1" ht="32.25" customHeight="1">
      <c r="A198" s="82">
        <v>190</v>
      </c>
      <c r="B198" s="347" t="s">
        <v>2124</v>
      </c>
      <c r="C198" s="348" t="s">
        <v>2157</v>
      </c>
      <c r="D198" s="349" t="s">
        <v>2158</v>
      </c>
      <c r="E198" s="350">
        <v>1998</v>
      </c>
      <c r="F198" s="350" t="s">
        <v>2159</v>
      </c>
      <c r="G198" s="351"/>
      <c r="H198" s="352" t="s">
        <v>889</v>
      </c>
      <c r="I198" s="353" t="s">
        <v>1949</v>
      </c>
      <c r="J198" s="353" t="s">
        <v>2160</v>
      </c>
      <c r="K198" s="250"/>
      <c r="L198" s="25"/>
    </row>
    <row r="199" spans="1:12" customFormat="1" ht="32.25" customHeight="1">
      <c r="A199" s="82">
        <v>191</v>
      </c>
      <c r="B199" s="347" t="s">
        <v>1042</v>
      </c>
      <c r="C199" s="348" t="s">
        <v>1043</v>
      </c>
      <c r="D199" s="349" t="s">
        <v>1044</v>
      </c>
      <c r="E199" s="350">
        <v>1993</v>
      </c>
      <c r="F199" s="350" t="s">
        <v>2161</v>
      </c>
      <c r="G199" s="351"/>
      <c r="H199" s="352" t="s">
        <v>776</v>
      </c>
      <c r="I199" s="353" t="s">
        <v>1101</v>
      </c>
      <c r="J199" s="353" t="s">
        <v>2162</v>
      </c>
      <c r="K199" s="250"/>
      <c r="L199" s="25"/>
    </row>
    <row r="200" spans="1:12" customFormat="1" ht="32.25" customHeight="1">
      <c r="A200" s="82">
        <v>192</v>
      </c>
      <c r="B200" s="347" t="s">
        <v>1275</v>
      </c>
      <c r="C200" s="348" t="s">
        <v>2163</v>
      </c>
      <c r="D200" s="349">
        <v>53371</v>
      </c>
      <c r="E200" s="350">
        <v>1990</v>
      </c>
      <c r="F200" s="350" t="s">
        <v>2164</v>
      </c>
      <c r="G200" s="351"/>
      <c r="H200" s="352" t="s">
        <v>2165</v>
      </c>
      <c r="I200" s="353" t="s">
        <v>2166</v>
      </c>
      <c r="J200" s="353" t="s">
        <v>2167</v>
      </c>
      <c r="K200" s="250"/>
      <c r="L200" s="25"/>
    </row>
    <row r="201" spans="1:12" customFormat="1" ht="32.25" customHeight="1">
      <c r="A201" s="82">
        <v>193</v>
      </c>
      <c r="B201" s="347" t="s">
        <v>1042</v>
      </c>
      <c r="C201" s="348" t="s">
        <v>1057</v>
      </c>
      <c r="D201" s="349" t="s">
        <v>1977</v>
      </c>
      <c r="E201" s="350">
        <v>1993</v>
      </c>
      <c r="F201" s="350" t="s">
        <v>2168</v>
      </c>
      <c r="G201" s="351"/>
      <c r="H201" s="352" t="s">
        <v>870</v>
      </c>
      <c r="I201" s="353" t="s">
        <v>2169</v>
      </c>
      <c r="J201" s="353" t="s">
        <v>2170</v>
      </c>
      <c r="K201" s="250"/>
      <c r="L201" s="25"/>
    </row>
    <row r="202" spans="1:12" customFormat="1" ht="32.25" customHeight="1">
      <c r="A202" s="82">
        <v>194</v>
      </c>
      <c r="B202" s="347" t="s">
        <v>1042</v>
      </c>
      <c r="C202" s="348" t="s">
        <v>1057</v>
      </c>
      <c r="D202" s="349" t="s">
        <v>1902</v>
      </c>
      <c r="E202" s="350">
        <v>1993</v>
      </c>
      <c r="F202" s="350" t="s">
        <v>2171</v>
      </c>
      <c r="G202" s="351"/>
      <c r="H202" s="352" t="s">
        <v>798</v>
      </c>
      <c r="I202" s="353" t="s">
        <v>1071</v>
      </c>
      <c r="J202" s="353" t="s">
        <v>2172</v>
      </c>
      <c r="K202" s="250"/>
      <c r="L202" s="25"/>
    </row>
    <row r="203" spans="1:12" customFormat="1" ht="32.25" customHeight="1">
      <c r="A203" s="82">
        <v>195</v>
      </c>
      <c r="B203" s="347" t="s">
        <v>1042</v>
      </c>
      <c r="C203" s="348" t="s">
        <v>1043</v>
      </c>
      <c r="D203" s="349" t="s">
        <v>1065</v>
      </c>
      <c r="E203" s="350">
        <v>1993</v>
      </c>
      <c r="F203" s="350" t="s">
        <v>2173</v>
      </c>
      <c r="G203" s="351"/>
      <c r="H203" s="352" t="s">
        <v>871</v>
      </c>
      <c r="I203" s="353" t="s">
        <v>1189</v>
      </c>
      <c r="J203" s="353" t="s">
        <v>2174</v>
      </c>
      <c r="K203" s="250"/>
      <c r="L203" s="25"/>
    </row>
    <row r="204" spans="1:12" customFormat="1" ht="32.25" customHeight="1">
      <c r="A204" s="82">
        <v>196</v>
      </c>
      <c r="B204" s="347" t="s">
        <v>1042</v>
      </c>
      <c r="C204" s="348" t="s">
        <v>2175</v>
      </c>
      <c r="D204" s="355" t="s">
        <v>2176</v>
      </c>
      <c r="E204" s="350">
        <v>1986</v>
      </c>
      <c r="F204" s="350" t="s">
        <v>2177</v>
      </c>
      <c r="G204" s="351"/>
      <c r="H204" s="352" t="s">
        <v>786</v>
      </c>
      <c r="I204" s="353" t="s">
        <v>2178</v>
      </c>
      <c r="J204" s="353" t="s">
        <v>2179</v>
      </c>
      <c r="K204" s="250"/>
      <c r="L204" s="25"/>
    </row>
    <row r="205" spans="1:12" customFormat="1" ht="32.25" customHeight="1">
      <c r="A205" s="82">
        <v>197</v>
      </c>
      <c r="B205" s="347" t="s">
        <v>1042</v>
      </c>
      <c r="C205" s="348" t="s">
        <v>1057</v>
      </c>
      <c r="D205" s="349" t="s">
        <v>2180</v>
      </c>
      <c r="E205" s="350">
        <v>1995</v>
      </c>
      <c r="F205" s="350" t="s">
        <v>2181</v>
      </c>
      <c r="G205" s="351"/>
      <c r="H205" s="352" t="s">
        <v>799</v>
      </c>
      <c r="I205" s="353" t="s">
        <v>2182</v>
      </c>
      <c r="J205" s="353" t="s">
        <v>2183</v>
      </c>
      <c r="K205" s="250"/>
      <c r="L205" s="25"/>
    </row>
    <row r="206" spans="1:12" customFormat="1" ht="32.25" customHeight="1">
      <c r="A206" s="82">
        <v>198</v>
      </c>
      <c r="B206" s="347" t="s">
        <v>1042</v>
      </c>
      <c r="C206" s="348" t="s">
        <v>1057</v>
      </c>
      <c r="D206" s="349" t="s">
        <v>2180</v>
      </c>
      <c r="E206" s="350">
        <v>1996</v>
      </c>
      <c r="F206" s="350" t="s">
        <v>2184</v>
      </c>
      <c r="G206" s="351"/>
      <c r="H206" s="352" t="s">
        <v>800</v>
      </c>
      <c r="I206" s="353" t="s">
        <v>2185</v>
      </c>
      <c r="J206" s="353" t="s">
        <v>2186</v>
      </c>
      <c r="K206" s="250"/>
      <c r="L206" s="25"/>
    </row>
    <row r="207" spans="1:12" customFormat="1" ht="32.25" customHeight="1">
      <c r="A207" s="82">
        <v>199</v>
      </c>
      <c r="B207" s="347" t="s">
        <v>1042</v>
      </c>
      <c r="C207" s="348" t="s">
        <v>1057</v>
      </c>
      <c r="D207" s="349" t="s">
        <v>2180</v>
      </c>
      <c r="E207" s="350">
        <v>1996</v>
      </c>
      <c r="F207" s="350" t="s">
        <v>2187</v>
      </c>
      <c r="G207" s="351"/>
      <c r="H207" s="352" t="s">
        <v>801</v>
      </c>
      <c r="I207" s="353" t="s">
        <v>2188</v>
      </c>
      <c r="J207" s="353" t="s">
        <v>2189</v>
      </c>
      <c r="K207" s="250"/>
      <c r="L207" s="25"/>
    </row>
    <row r="208" spans="1:12" customFormat="1" ht="32.25" customHeight="1">
      <c r="A208" s="82">
        <v>200</v>
      </c>
      <c r="B208" s="347" t="s">
        <v>1042</v>
      </c>
      <c r="C208" s="348" t="s">
        <v>2099</v>
      </c>
      <c r="D208" s="349" t="s">
        <v>2190</v>
      </c>
      <c r="E208" s="350">
        <v>1987</v>
      </c>
      <c r="F208" s="350" t="s">
        <v>2191</v>
      </c>
      <c r="G208" s="351"/>
      <c r="H208" s="352" t="s">
        <v>2192</v>
      </c>
      <c r="I208" s="353" t="s">
        <v>2193</v>
      </c>
      <c r="J208" s="353" t="s">
        <v>2156</v>
      </c>
      <c r="K208" s="250"/>
      <c r="L208" s="25"/>
    </row>
    <row r="209" spans="1:12" customFormat="1" ht="32.25" customHeight="1">
      <c r="A209" s="82">
        <v>201</v>
      </c>
      <c r="B209" s="347" t="s">
        <v>1051</v>
      </c>
      <c r="C209" s="348" t="s">
        <v>1043</v>
      </c>
      <c r="D209" s="349" t="s">
        <v>1115</v>
      </c>
      <c r="E209" s="350">
        <v>1994</v>
      </c>
      <c r="F209" s="350" t="s">
        <v>2194</v>
      </c>
      <c r="G209" s="351"/>
      <c r="H209" s="352" t="s">
        <v>785</v>
      </c>
      <c r="I209" s="353" t="s">
        <v>1269</v>
      </c>
      <c r="J209" s="353" t="s">
        <v>1296</v>
      </c>
      <c r="K209" s="250"/>
      <c r="L209" s="25"/>
    </row>
    <row r="210" spans="1:12" customFormat="1" ht="32.25" customHeight="1">
      <c r="A210" s="82">
        <v>202</v>
      </c>
      <c r="B210" s="347" t="s">
        <v>1042</v>
      </c>
      <c r="C210" s="348" t="s">
        <v>1057</v>
      </c>
      <c r="D210" s="349" t="s">
        <v>1977</v>
      </c>
      <c r="E210" s="350">
        <v>1995</v>
      </c>
      <c r="F210" s="350" t="s">
        <v>1297</v>
      </c>
      <c r="G210" s="351"/>
      <c r="H210" s="352" t="s">
        <v>796</v>
      </c>
      <c r="I210" s="353" t="s">
        <v>1298</v>
      </c>
      <c r="J210" s="353" t="s">
        <v>1299</v>
      </c>
      <c r="K210" s="250"/>
      <c r="L210" s="25"/>
    </row>
    <row r="211" spans="1:12" customFormat="1" ht="32.25" customHeight="1">
      <c r="A211" s="82">
        <v>203</v>
      </c>
      <c r="B211" s="347" t="s">
        <v>1042</v>
      </c>
      <c r="C211" s="348" t="s">
        <v>1057</v>
      </c>
      <c r="D211" s="349" t="s">
        <v>1092</v>
      </c>
      <c r="E211" s="350">
        <v>1990</v>
      </c>
      <c r="F211" s="350" t="s">
        <v>1300</v>
      </c>
      <c r="G211" s="351"/>
      <c r="H211" s="352" t="s">
        <v>869</v>
      </c>
      <c r="I211" s="353" t="s">
        <v>1897</v>
      </c>
      <c r="J211" s="353" t="s">
        <v>1301</v>
      </c>
      <c r="K211" s="250"/>
      <c r="L211" s="25"/>
    </row>
    <row r="212" spans="1:12" customFormat="1" ht="32.25" customHeight="1">
      <c r="A212" s="82">
        <v>204</v>
      </c>
      <c r="B212" s="347" t="s">
        <v>1042</v>
      </c>
      <c r="C212" s="348" t="s">
        <v>1057</v>
      </c>
      <c r="D212" s="349" t="s">
        <v>2180</v>
      </c>
      <c r="E212" s="350">
        <v>1995</v>
      </c>
      <c r="F212" s="350" t="s">
        <v>1302</v>
      </c>
      <c r="G212" s="351"/>
      <c r="H212" s="352" t="s">
        <v>868</v>
      </c>
      <c r="I212" s="353" t="s">
        <v>1303</v>
      </c>
      <c r="J212" s="353" t="s">
        <v>1304</v>
      </c>
      <c r="K212" s="250"/>
      <c r="L212" s="25"/>
    </row>
    <row r="213" spans="1:12" customFormat="1" ht="32.25" customHeight="1">
      <c r="A213" s="82">
        <v>205</v>
      </c>
      <c r="B213" s="347" t="s">
        <v>1088</v>
      </c>
      <c r="C213" s="348" t="s">
        <v>1057</v>
      </c>
      <c r="D213" s="349" t="s">
        <v>1305</v>
      </c>
      <c r="E213" s="350">
        <v>2001</v>
      </c>
      <c r="F213" s="350" t="s">
        <v>1306</v>
      </c>
      <c r="G213" s="351"/>
      <c r="H213" s="352" t="s">
        <v>795</v>
      </c>
      <c r="I213" s="353" t="s">
        <v>1183</v>
      </c>
      <c r="J213" s="353" t="s">
        <v>1307</v>
      </c>
      <c r="K213" s="250"/>
      <c r="L213" s="25"/>
    </row>
    <row r="214" spans="1:12" customFormat="1" ht="32.25" customHeight="1">
      <c r="A214" s="82">
        <v>206</v>
      </c>
      <c r="B214" s="347" t="s">
        <v>1042</v>
      </c>
      <c r="C214" s="348" t="s">
        <v>1057</v>
      </c>
      <c r="D214" s="349"/>
      <c r="E214" s="350">
        <v>1994</v>
      </c>
      <c r="F214" s="350" t="s">
        <v>1308</v>
      </c>
      <c r="G214" s="351"/>
      <c r="H214" s="352" t="s">
        <v>790</v>
      </c>
      <c r="I214" s="353" t="s">
        <v>1282</v>
      </c>
      <c r="J214" s="353" t="s">
        <v>1309</v>
      </c>
      <c r="K214" s="250"/>
      <c r="L214" s="25"/>
    </row>
    <row r="215" spans="1:12" customFormat="1" ht="32.25" customHeight="1">
      <c r="A215" s="82">
        <v>207</v>
      </c>
      <c r="B215" s="347" t="s">
        <v>1042</v>
      </c>
      <c r="C215" s="348" t="s">
        <v>1043</v>
      </c>
      <c r="D215" s="349" t="s">
        <v>1044</v>
      </c>
      <c r="E215" s="350">
        <v>1992</v>
      </c>
      <c r="F215" s="350" t="s">
        <v>1310</v>
      </c>
      <c r="G215" s="351"/>
      <c r="H215" s="352" t="s">
        <v>789</v>
      </c>
      <c r="I215" s="353" t="s">
        <v>1311</v>
      </c>
      <c r="J215" s="353" t="s">
        <v>1874</v>
      </c>
      <c r="K215" s="250"/>
      <c r="L215" s="25"/>
    </row>
    <row r="216" spans="1:12" customFormat="1" ht="32.25" customHeight="1">
      <c r="A216" s="82">
        <v>208</v>
      </c>
      <c r="B216" s="347" t="s">
        <v>1051</v>
      </c>
      <c r="C216" s="348" t="s">
        <v>1057</v>
      </c>
      <c r="D216" s="349"/>
      <c r="E216" s="350">
        <v>1989</v>
      </c>
      <c r="F216" s="350" t="s">
        <v>1312</v>
      </c>
      <c r="G216" s="351"/>
      <c r="H216" s="352" t="s">
        <v>788</v>
      </c>
      <c r="I216" s="353" t="s">
        <v>1313</v>
      </c>
      <c r="J216" s="353" t="s">
        <v>1314</v>
      </c>
      <c r="K216" s="250"/>
      <c r="L216" s="25"/>
    </row>
    <row r="217" spans="1:12" customFormat="1" ht="32.25" customHeight="1">
      <c r="A217" s="82">
        <v>209</v>
      </c>
      <c r="B217" s="347" t="s">
        <v>1051</v>
      </c>
      <c r="C217" s="348" t="s">
        <v>1057</v>
      </c>
      <c r="D217" s="349"/>
      <c r="E217" s="350">
        <v>1984</v>
      </c>
      <c r="F217" s="350" t="s">
        <v>1315</v>
      </c>
      <c r="G217" s="351"/>
      <c r="H217" s="352" t="s">
        <v>787</v>
      </c>
      <c r="I217" s="353" t="s">
        <v>1316</v>
      </c>
      <c r="J217" s="353" t="s">
        <v>1317</v>
      </c>
      <c r="K217" s="250"/>
      <c r="L217" s="25"/>
    </row>
    <row r="218" spans="1:12" customFormat="1" ht="32.25" customHeight="1">
      <c r="A218" s="82">
        <v>210</v>
      </c>
      <c r="B218" s="347" t="s">
        <v>1042</v>
      </c>
      <c r="C218" s="348" t="s">
        <v>1057</v>
      </c>
      <c r="D218" s="349" t="s">
        <v>1092</v>
      </c>
      <c r="E218" s="350">
        <v>1996</v>
      </c>
      <c r="F218" s="350" t="s">
        <v>1318</v>
      </c>
      <c r="G218" s="351"/>
      <c r="H218" s="352" t="s">
        <v>797</v>
      </c>
      <c r="I218" s="353" t="s">
        <v>1319</v>
      </c>
      <c r="J218" s="353" t="s">
        <v>1320</v>
      </c>
      <c r="K218" s="250"/>
      <c r="L218" s="25"/>
    </row>
    <row r="219" spans="1:12" customFormat="1" ht="32.25" customHeight="1">
      <c r="A219" s="82">
        <v>211</v>
      </c>
      <c r="B219" s="347" t="s">
        <v>1042</v>
      </c>
      <c r="C219" s="348" t="s">
        <v>1043</v>
      </c>
      <c r="D219" s="349" t="s">
        <v>1321</v>
      </c>
      <c r="E219" s="350">
        <v>1998</v>
      </c>
      <c r="F219" s="350" t="s">
        <v>1322</v>
      </c>
      <c r="G219" s="351"/>
      <c r="H219" s="352" t="s">
        <v>867</v>
      </c>
      <c r="I219" s="353" t="s">
        <v>1071</v>
      </c>
      <c r="J219" s="353" t="s">
        <v>1323</v>
      </c>
      <c r="K219" s="250"/>
      <c r="L219" s="25"/>
    </row>
    <row r="220" spans="1:12" customFormat="1" ht="32.25" customHeight="1">
      <c r="A220" s="82">
        <v>212</v>
      </c>
      <c r="B220" s="347" t="s">
        <v>1051</v>
      </c>
      <c r="C220" s="348" t="s">
        <v>1057</v>
      </c>
      <c r="D220" s="349"/>
      <c r="E220" s="350">
        <v>1992</v>
      </c>
      <c r="F220" s="350" t="s">
        <v>1324</v>
      </c>
      <c r="G220" s="351"/>
      <c r="H220" s="352" t="s">
        <v>791</v>
      </c>
      <c r="I220" s="353" t="s">
        <v>1219</v>
      </c>
      <c r="J220" s="353" t="s">
        <v>1325</v>
      </c>
      <c r="K220" s="250"/>
      <c r="L220" s="25"/>
    </row>
    <row r="221" spans="1:12" customFormat="1" ht="32.25" customHeight="1">
      <c r="A221" s="82">
        <v>213</v>
      </c>
      <c r="B221" s="347" t="s">
        <v>1232</v>
      </c>
      <c r="C221" s="348" t="s">
        <v>1043</v>
      </c>
      <c r="D221" s="349" t="s">
        <v>1913</v>
      </c>
      <c r="E221" s="350">
        <v>1996</v>
      </c>
      <c r="F221" s="350" t="s">
        <v>1326</v>
      </c>
      <c r="G221" s="351"/>
      <c r="H221" s="352" t="s">
        <v>803</v>
      </c>
      <c r="I221" s="353" t="s">
        <v>1067</v>
      </c>
      <c r="J221" s="353" t="s">
        <v>2034</v>
      </c>
      <c r="K221" s="250"/>
      <c r="L221" s="25"/>
    </row>
    <row r="222" spans="1:12" customFormat="1" ht="32.25" customHeight="1">
      <c r="A222" s="82">
        <v>214</v>
      </c>
      <c r="B222" s="347" t="s">
        <v>1088</v>
      </c>
      <c r="C222" s="348" t="s">
        <v>1057</v>
      </c>
      <c r="D222" s="349">
        <v>100</v>
      </c>
      <c r="E222" s="350">
        <v>1997</v>
      </c>
      <c r="F222" s="350" t="s">
        <v>1327</v>
      </c>
      <c r="G222" s="351"/>
      <c r="H222" s="352" t="s">
        <v>806</v>
      </c>
      <c r="I222" s="353" t="s">
        <v>1171</v>
      </c>
      <c r="J222" s="353" t="s">
        <v>1966</v>
      </c>
      <c r="K222" s="250"/>
      <c r="L222" s="25"/>
    </row>
    <row r="223" spans="1:12" customFormat="1" ht="32.25" customHeight="1">
      <c r="A223" s="82">
        <v>215</v>
      </c>
      <c r="B223" s="347" t="s">
        <v>1232</v>
      </c>
      <c r="C223" s="348" t="s">
        <v>1057</v>
      </c>
      <c r="D223" s="349"/>
      <c r="E223" s="350">
        <v>1998</v>
      </c>
      <c r="F223" s="350" t="s">
        <v>1328</v>
      </c>
      <c r="G223" s="351"/>
      <c r="H223" s="352" t="s">
        <v>802</v>
      </c>
      <c r="I223" s="353" t="s">
        <v>2188</v>
      </c>
      <c r="J223" s="353" t="s">
        <v>1329</v>
      </c>
      <c r="K223" s="250"/>
      <c r="L223" s="25"/>
    </row>
    <row r="224" spans="1:12" customFormat="1" ht="32.25" customHeight="1">
      <c r="A224" s="82">
        <v>216</v>
      </c>
      <c r="B224" s="347" t="s">
        <v>1042</v>
      </c>
      <c r="C224" s="348" t="s">
        <v>1057</v>
      </c>
      <c r="D224" s="349" t="s">
        <v>1330</v>
      </c>
      <c r="E224" s="359"/>
      <c r="F224" s="350" t="s">
        <v>1331</v>
      </c>
      <c r="G224" s="351"/>
      <c r="H224" s="352" t="s">
        <v>805</v>
      </c>
      <c r="I224" s="353" t="s">
        <v>1332</v>
      </c>
      <c r="J224" s="353" t="s">
        <v>1333</v>
      </c>
      <c r="K224" s="250"/>
      <c r="L224" s="25"/>
    </row>
    <row r="225" spans="1:12" customFormat="1" ht="32.25" customHeight="1">
      <c r="A225" s="82">
        <v>217</v>
      </c>
      <c r="B225" s="347" t="s">
        <v>1042</v>
      </c>
      <c r="C225" s="348" t="s">
        <v>1057</v>
      </c>
      <c r="D225" s="349" t="s">
        <v>1106</v>
      </c>
      <c r="E225" s="350">
        <v>1999</v>
      </c>
      <c r="F225" s="350" t="s">
        <v>1334</v>
      </c>
      <c r="G225" s="351"/>
      <c r="H225" s="352" t="s">
        <v>865</v>
      </c>
      <c r="I225" s="353" t="s">
        <v>1989</v>
      </c>
      <c r="J225" s="353" t="s">
        <v>1335</v>
      </c>
      <c r="K225" s="250"/>
      <c r="L225" s="25"/>
    </row>
    <row r="226" spans="1:12" customFormat="1" ht="32.25" customHeight="1">
      <c r="A226" s="82">
        <v>218</v>
      </c>
      <c r="B226" s="347" t="s">
        <v>1042</v>
      </c>
      <c r="C226" s="348" t="s">
        <v>1043</v>
      </c>
      <c r="D226" s="349" t="s">
        <v>1077</v>
      </c>
      <c r="E226" s="350">
        <v>1999</v>
      </c>
      <c r="F226" s="350" t="s">
        <v>1336</v>
      </c>
      <c r="G226" s="351"/>
      <c r="H226" s="352" t="s">
        <v>783</v>
      </c>
      <c r="I226" s="353" t="s">
        <v>1067</v>
      </c>
      <c r="J226" s="353" t="s">
        <v>1987</v>
      </c>
      <c r="K226" s="250"/>
      <c r="L226" s="25"/>
    </row>
    <row r="227" spans="1:12" customFormat="1" ht="32.25" customHeight="1">
      <c r="A227" s="82">
        <v>219</v>
      </c>
      <c r="B227" s="347" t="s">
        <v>1042</v>
      </c>
      <c r="C227" s="348" t="s">
        <v>1043</v>
      </c>
      <c r="D227" s="349" t="s">
        <v>1077</v>
      </c>
      <c r="E227" s="350">
        <v>1999</v>
      </c>
      <c r="F227" s="350" t="s">
        <v>1337</v>
      </c>
      <c r="G227" s="351"/>
      <c r="H227" s="352" t="s">
        <v>690</v>
      </c>
      <c r="I227" s="353" t="s">
        <v>1338</v>
      </c>
      <c r="J227" s="353" t="s">
        <v>1339</v>
      </c>
      <c r="K227" s="250"/>
      <c r="L227" s="25"/>
    </row>
    <row r="228" spans="1:12" customFormat="1" ht="32.25" customHeight="1">
      <c r="A228" s="82">
        <v>220</v>
      </c>
      <c r="B228" s="347" t="s">
        <v>1232</v>
      </c>
      <c r="C228" s="348" t="s">
        <v>1043</v>
      </c>
      <c r="D228" s="349" t="s">
        <v>1065</v>
      </c>
      <c r="E228" s="350">
        <v>1997</v>
      </c>
      <c r="F228" s="350" t="s">
        <v>1340</v>
      </c>
      <c r="G228" s="351"/>
      <c r="H228" s="352" t="s">
        <v>782</v>
      </c>
      <c r="I228" s="353" t="s">
        <v>2084</v>
      </c>
      <c r="J228" s="353" t="s">
        <v>1987</v>
      </c>
      <c r="K228" s="250"/>
      <c r="L228" s="25"/>
    </row>
    <row r="229" spans="1:12" customFormat="1" ht="32.25" customHeight="1">
      <c r="A229" s="82">
        <v>221</v>
      </c>
      <c r="B229" s="347" t="s">
        <v>1051</v>
      </c>
      <c r="C229" s="348" t="s">
        <v>1057</v>
      </c>
      <c r="D229" s="349"/>
      <c r="E229" s="350">
        <v>1989</v>
      </c>
      <c r="F229" s="350" t="s">
        <v>1341</v>
      </c>
      <c r="G229" s="351"/>
      <c r="H229" s="352" t="s">
        <v>807</v>
      </c>
      <c r="I229" s="353" t="s">
        <v>1342</v>
      </c>
      <c r="J229" s="353" t="s">
        <v>1343</v>
      </c>
      <c r="K229" s="250"/>
      <c r="L229" s="25"/>
    </row>
    <row r="230" spans="1:12" customFormat="1" ht="32.25" customHeight="1">
      <c r="A230" s="82">
        <v>222</v>
      </c>
      <c r="B230" s="347" t="s">
        <v>1051</v>
      </c>
      <c r="C230" s="348" t="s">
        <v>1057</v>
      </c>
      <c r="D230" s="349"/>
      <c r="E230" s="350">
        <v>1993</v>
      </c>
      <c r="F230" s="350" t="s">
        <v>1344</v>
      </c>
      <c r="G230" s="351"/>
      <c r="H230" s="352" t="s">
        <v>781</v>
      </c>
      <c r="I230" s="353" t="s">
        <v>1345</v>
      </c>
      <c r="J230" s="353" t="s">
        <v>1346</v>
      </c>
      <c r="K230" s="250"/>
      <c r="L230" s="25"/>
    </row>
    <row r="231" spans="1:12" customFormat="1" ht="32.25" customHeight="1">
      <c r="A231" s="82">
        <v>223</v>
      </c>
      <c r="B231" s="347" t="s">
        <v>1042</v>
      </c>
      <c r="C231" s="348" t="s">
        <v>1043</v>
      </c>
      <c r="D231" s="349" t="s">
        <v>1077</v>
      </c>
      <c r="E231" s="350">
        <v>1996</v>
      </c>
      <c r="F231" s="350" t="s">
        <v>1278</v>
      </c>
      <c r="G231" s="351"/>
      <c r="H231" s="352" t="s">
        <v>784</v>
      </c>
      <c r="I231" s="353" t="s">
        <v>1206</v>
      </c>
      <c r="J231" s="353" t="s">
        <v>1347</v>
      </c>
      <c r="K231" s="250"/>
      <c r="L231" s="25"/>
    </row>
    <row r="232" spans="1:12" customFormat="1" ht="32.25" customHeight="1">
      <c r="A232" s="82">
        <v>224</v>
      </c>
      <c r="B232" s="347" t="s">
        <v>1051</v>
      </c>
      <c r="C232" s="348" t="s">
        <v>1057</v>
      </c>
      <c r="D232" s="349"/>
      <c r="E232" s="350">
        <v>1994</v>
      </c>
      <c r="F232" s="350" t="s">
        <v>1348</v>
      </c>
      <c r="G232" s="351"/>
      <c r="H232" s="352" t="s">
        <v>780</v>
      </c>
      <c r="I232" s="353" t="s">
        <v>1285</v>
      </c>
      <c r="J232" s="353" t="s">
        <v>1349</v>
      </c>
      <c r="K232" s="250"/>
      <c r="L232" s="25"/>
    </row>
    <row r="233" spans="1:12" customFormat="1" ht="32.25" customHeight="1">
      <c r="A233" s="82">
        <v>225</v>
      </c>
      <c r="B233" s="347" t="s">
        <v>1042</v>
      </c>
      <c r="C233" s="348" t="s">
        <v>1043</v>
      </c>
      <c r="D233" s="349" t="s">
        <v>1077</v>
      </c>
      <c r="E233" s="350">
        <v>1999</v>
      </c>
      <c r="F233" s="350" t="s">
        <v>1350</v>
      </c>
      <c r="G233" s="351"/>
      <c r="H233" s="352" t="s">
        <v>864</v>
      </c>
      <c r="I233" s="353" t="s">
        <v>1071</v>
      </c>
      <c r="J233" s="353" t="s">
        <v>1351</v>
      </c>
      <c r="K233" s="250"/>
      <c r="L233" s="25"/>
    </row>
    <row r="234" spans="1:12" customFormat="1" ht="32.25" customHeight="1">
      <c r="A234" s="82">
        <v>226</v>
      </c>
      <c r="B234" s="347" t="s">
        <v>1042</v>
      </c>
      <c r="C234" s="348" t="s">
        <v>1057</v>
      </c>
      <c r="D234" s="349" t="s">
        <v>2180</v>
      </c>
      <c r="E234" s="350">
        <v>1996</v>
      </c>
      <c r="F234" s="350" t="s">
        <v>1352</v>
      </c>
      <c r="G234" s="351"/>
      <c r="H234" s="352" t="s">
        <v>1353</v>
      </c>
      <c r="I234" s="353" t="s">
        <v>1354</v>
      </c>
      <c r="J234" s="353" t="s">
        <v>1355</v>
      </c>
      <c r="K234" s="250"/>
      <c r="L234" s="25"/>
    </row>
    <row r="235" spans="1:12" customFormat="1" ht="32.25" customHeight="1">
      <c r="A235" s="82">
        <v>227</v>
      </c>
      <c r="B235" s="347" t="s">
        <v>1051</v>
      </c>
      <c r="C235" s="348" t="s">
        <v>1043</v>
      </c>
      <c r="D235" s="349" t="s">
        <v>1176</v>
      </c>
      <c r="E235" s="350">
        <v>1986</v>
      </c>
      <c r="F235" s="350" t="s">
        <v>1356</v>
      </c>
      <c r="G235" s="351"/>
      <c r="H235" s="352" t="s">
        <v>804</v>
      </c>
      <c r="I235" s="353" t="s">
        <v>1149</v>
      </c>
      <c r="J235" s="353" t="s">
        <v>1357</v>
      </c>
      <c r="K235" s="250"/>
      <c r="L235" s="25"/>
    </row>
    <row r="236" spans="1:12" customFormat="1" ht="32.25" customHeight="1">
      <c r="A236" s="82">
        <v>228</v>
      </c>
      <c r="B236" s="347" t="s">
        <v>1232</v>
      </c>
      <c r="C236" s="348" t="s">
        <v>1057</v>
      </c>
      <c r="D236" s="349" t="s">
        <v>1181</v>
      </c>
      <c r="E236" s="350">
        <v>1992</v>
      </c>
      <c r="F236" s="350" t="s">
        <v>1358</v>
      </c>
      <c r="G236" s="351"/>
      <c r="H236" s="352" t="s">
        <v>794</v>
      </c>
      <c r="I236" s="353" t="s">
        <v>1359</v>
      </c>
      <c r="J236" s="353" t="s">
        <v>1360</v>
      </c>
      <c r="K236" s="250"/>
      <c r="L236" s="25"/>
    </row>
    <row r="237" spans="1:12" customFormat="1" ht="32.25" customHeight="1">
      <c r="A237" s="82">
        <v>229</v>
      </c>
      <c r="B237" s="347" t="s">
        <v>1042</v>
      </c>
      <c r="C237" s="348" t="s">
        <v>1057</v>
      </c>
      <c r="D237" s="349"/>
      <c r="E237" s="350">
        <v>1991</v>
      </c>
      <c r="F237" s="350" t="s">
        <v>1361</v>
      </c>
      <c r="G237" s="351"/>
      <c r="H237" s="352" t="s">
        <v>793</v>
      </c>
      <c r="I237" s="353" t="s">
        <v>1362</v>
      </c>
      <c r="J237" s="353" t="s">
        <v>1363</v>
      </c>
      <c r="K237" s="250"/>
      <c r="L237" s="25"/>
    </row>
    <row r="238" spans="1:12" customFormat="1" ht="32.25" customHeight="1">
      <c r="A238" s="82">
        <v>230</v>
      </c>
      <c r="B238" s="347" t="s">
        <v>1232</v>
      </c>
      <c r="C238" s="348" t="s">
        <v>1057</v>
      </c>
      <c r="D238" s="349" t="s">
        <v>1181</v>
      </c>
      <c r="E238" s="350">
        <v>1993</v>
      </c>
      <c r="F238" s="350" t="s">
        <v>1364</v>
      </c>
      <c r="G238" s="351"/>
      <c r="H238" s="352" t="s">
        <v>866</v>
      </c>
      <c r="I238" s="353" t="s">
        <v>1104</v>
      </c>
      <c r="J238" s="353" t="s">
        <v>1365</v>
      </c>
      <c r="K238" s="250"/>
      <c r="L238" s="25"/>
    </row>
    <row r="239" spans="1:12" customFormat="1" ht="32.25" customHeight="1">
      <c r="A239" s="82">
        <v>231</v>
      </c>
      <c r="B239" s="347" t="s">
        <v>1042</v>
      </c>
      <c r="C239" s="348" t="s">
        <v>1057</v>
      </c>
      <c r="D239" s="349"/>
      <c r="E239" s="350">
        <v>1993</v>
      </c>
      <c r="F239" s="350" t="s">
        <v>1366</v>
      </c>
      <c r="G239" s="351"/>
      <c r="H239" s="352" t="s">
        <v>792</v>
      </c>
      <c r="I239" s="353" t="s">
        <v>1911</v>
      </c>
      <c r="J239" s="353" t="s">
        <v>1367</v>
      </c>
      <c r="K239" s="250"/>
      <c r="L239" s="25"/>
    </row>
    <row r="240" spans="1:12" customFormat="1" ht="32.25" customHeight="1">
      <c r="A240" s="82">
        <v>232</v>
      </c>
      <c r="B240" s="347" t="s">
        <v>1051</v>
      </c>
      <c r="C240" s="348" t="s">
        <v>1043</v>
      </c>
      <c r="D240" s="349" t="s">
        <v>1048</v>
      </c>
      <c r="E240" s="350">
        <v>1990</v>
      </c>
      <c r="F240" s="350" t="s">
        <v>1368</v>
      </c>
      <c r="G240" s="351"/>
      <c r="H240" s="352" t="s">
        <v>1369</v>
      </c>
      <c r="I240" s="353" t="s">
        <v>1965</v>
      </c>
      <c r="J240" s="353" t="s">
        <v>1370</v>
      </c>
      <c r="K240" s="250"/>
      <c r="L240" s="25"/>
    </row>
    <row r="241" spans="1:12" customFormat="1" ht="32.25" customHeight="1">
      <c r="A241" s="82">
        <v>233</v>
      </c>
      <c r="B241" s="347" t="s">
        <v>1042</v>
      </c>
      <c r="C241" s="348" t="s">
        <v>1043</v>
      </c>
      <c r="D241" s="349" t="s">
        <v>1065</v>
      </c>
      <c r="E241" s="350">
        <v>1994</v>
      </c>
      <c r="F241" s="350" t="s">
        <v>1371</v>
      </c>
      <c r="G241" s="351"/>
      <c r="H241" s="352" t="s">
        <v>1372</v>
      </c>
      <c r="I241" s="353" t="s">
        <v>1101</v>
      </c>
      <c r="J241" s="353" t="s">
        <v>1373</v>
      </c>
      <c r="K241" s="250"/>
      <c r="L241" s="25"/>
    </row>
    <row r="242" spans="1:12" customFormat="1" ht="32.25" customHeight="1">
      <c r="A242" s="82">
        <v>234</v>
      </c>
      <c r="B242" s="347" t="s">
        <v>1042</v>
      </c>
      <c r="C242" s="348" t="s">
        <v>1043</v>
      </c>
      <c r="D242" s="349"/>
      <c r="E242" s="350">
        <v>1990</v>
      </c>
      <c r="F242" s="350" t="s">
        <v>1374</v>
      </c>
      <c r="G242" s="351"/>
      <c r="H242" s="352" t="s">
        <v>1375</v>
      </c>
      <c r="I242" s="353" t="s">
        <v>1376</v>
      </c>
      <c r="J242" s="353" t="s">
        <v>1918</v>
      </c>
      <c r="K242" s="250"/>
      <c r="L242" s="25"/>
    </row>
    <row r="243" spans="1:12" customFormat="1" ht="32.25" customHeight="1">
      <c r="A243" s="82">
        <v>235</v>
      </c>
      <c r="B243" s="347" t="s">
        <v>1042</v>
      </c>
      <c r="C243" s="348" t="s">
        <v>1057</v>
      </c>
      <c r="D243" s="349" t="s">
        <v>1073</v>
      </c>
      <c r="E243" s="350">
        <v>1997</v>
      </c>
      <c r="F243" s="350" t="s">
        <v>1377</v>
      </c>
      <c r="G243" s="351"/>
      <c r="H243" s="352" t="s">
        <v>1378</v>
      </c>
      <c r="I243" s="353" t="s">
        <v>1917</v>
      </c>
      <c r="J243" s="353" t="s">
        <v>1379</v>
      </c>
      <c r="K243" s="250"/>
      <c r="L243" s="25"/>
    </row>
    <row r="244" spans="1:12" customFormat="1" ht="32.25" customHeight="1">
      <c r="A244" s="82">
        <v>236</v>
      </c>
      <c r="B244" s="347" t="s">
        <v>1042</v>
      </c>
      <c r="C244" s="348" t="s">
        <v>1057</v>
      </c>
      <c r="D244" s="349"/>
      <c r="E244" s="350">
        <v>1989</v>
      </c>
      <c r="F244" s="350" t="s">
        <v>1380</v>
      </c>
      <c r="G244" s="351"/>
      <c r="H244" s="352" t="s">
        <v>1381</v>
      </c>
      <c r="I244" s="353" t="s">
        <v>1120</v>
      </c>
      <c r="J244" s="353" t="s">
        <v>1382</v>
      </c>
      <c r="K244" s="250"/>
      <c r="L244" s="25"/>
    </row>
    <row r="245" spans="1:12" customFormat="1" ht="32.25" customHeight="1">
      <c r="A245" s="82">
        <v>237</v>
      </c>
      <c r="B245" s="385" t="s">
        <v>1275</v>
      </c>
      <c r="C245" s="386" t="s">
        <v>1043</v>
      </c>
      <c r="D245" s="387" t="s">
        <v>1383</v>
      </c>
      <c r="E245" s="359"/>
      <c r="F245" s="359" t="s">
        <v>1384</v>
      </c>
      <c r="G245" s="388"/>
      <c r="H245" s="361" t="s">
        <v>1385</v>
      </c>
      <c r="I245" s="389" t="s">
        <v>1386</v>
      </c>
      <c r="J245" s="389" t="s">
        <v>1387</v>
      </c>
      <c r="K245" s="250"/>
      <c r="L245" s="25"/>
    </row>
    <row r="246" spans="1:12" customFormat="1" ht="32.25" customHeight="1">
      <c r="A246" s="82">
        <v>238</v>
      </c>
      <c r="B246" s="347" t="s">
        <v>1042</v>
      </c>
      <c r="C246" s="348" t="s">
        <v>1057</v>
      </c>
      <c r="D246" s="349" t="s">
        <v>1073</v>
      </c>
      <c r="E246" s="350">
        <v>1995</v>
      </c>
      <c r="F246" s="350" t="s">
        <v>1388</v>
      </c>
      <c r="G246" s="351"/>
      <c r="H246" s="352" t="s">
        <v>1389</v>
      </c>
      <c r="I246" s="353" t="s">
        <v>1390</v>
      </c>
      <c r="J246" s="353" t="s">
        <v>2012</v>
      </c>
      <c r="K246" s="250"/>
      <c r="L246" s="25"/>
    </row>
    <row r="247" spans="1:12" customFormat="1" ht="32.25" customHeight="1">
      <c r="A247" s="82">
        <v>239</v>
      </c>
      <c r="B247" s="347" t="s">
        <v>1051</v>
      </c>
      <c r="C247" s="348" t="s">
        <v>1057</v>
      </c>
      <c r="D247" s="349"/>
      <c r="E247" s="350">
        <v>1987</v>
      </c>
      <c r="F247" s="350" t="s">
        <v>1391</v>
      </c>
      <c r="G247" s="351"/>
      <c r="H247" s="352" t="s">
        <v>1392</v>
      </c>
      <c r="I247" s="353" t="s">
        <v>1393</v>
      </c>
      <c r="J247" s="353" t="s">
        <v>1394</v>
      </c>
      <c r="K247" s="250"/>
      <c r="L247" s="25"/>
    </row>
    <row r="248" spans="1:12" customFormat="1" ht="32.25" customHeight="1">
      <c r="A248" s="82">
        <v>240</v>
      </c>
      <c r="B248" s="347" t="s">
        <v>1051</v>
      </c>
      <c r="C248" s="348" t="s">
        <v>1043</v>
      </c>
      <c r="D248" s="349" t="s">
        <v>1048</v>
      </c>
      <c r="E248" s="350">
        <v>1990</v>
      </c>
      <c r="F248" s="350" t="s">
        <v>1395</v>
      </c>
      <c r="G248" s="351"/>
      <c r="H248" s="352" t="s">
        <v>881</v>
      </c>
      <c r="I248" s="353" t="s">
        <v>1396</v>
      </c>
      <c r="J248" s="353" t="s">
        <v>1397</v>
      </c>
      <c r="K248" s="250"/>
      <c r="L248" s="25"/>
    </row>
    <row r="249" spans="1:12" customFormat="1" ht="32.25" customHeight="1">
      <c r="A249" s="82">
        <v>241</v>
      </c>
      <c r="B249" s="347" t="s">
        <v>1042</v>
      </c>
      <c r="C249" s="348" t="s">
        <v>1043</v>
      </c>
      <c r="D249" s="349" t="s">
        <v>1077</v>
      </c>
      <c r="E249" s="350">
        <v>1996</v>
      </c>
      <c r="F249" s="350" t="s">
        <v>1398</v>
      </c>
      <c r="G249" s="351"/>
      <c r="H249" s="352" t="s">
        <v>1399</v>
      </c>
      <c r="I249" s="353" t="s">
        <v>1400</v>
      </c>
      <c r="J249" s="353" t="s">
        <v>1401</v>
      </c>
      <c r="K249" s="250"/>
      <c r="L249" s="25"/>
    </row>
    <row r="250" spans="1:12" customFormat="1" ht="32.25" customHeight="1">
      <c r="A250" s="82">
        <v>242</v>
      </c>
      <c r="B250" s="347" t="s">
        <v>1042</v>
      </c>
      <c r="C250" s="348" t="s">
        <v>1057</v>
      </c>
      <c r="D250" s="349"/>
      <c r="E250" s="350">
        <v>1991</v>
      </c>
      <c r="F250" s="350" t="s">
        <v>1402</v>
      </c>
      <c r="G250" s="351"/>
      <c r="H250" s="352" t="s">
        <v>1403</v>
      </c>
      <c r="I250" s="353" t="s">
        <v>1404</v>
      </c>
      <c r="J250" s="353" t="s">
        <v>1405</v>
      </c>
      <c r="K250" s="250"/>
      <c r="L250" s="25"/>
    </row>
    <row r="251" spans="1:12" customFormat="1" ht="32.25" customHeight="1">
      <c r="A251" s="82">
        <v>243</v>
      </c>
      <c r="B251" s="347" t="s">
        <v>1042</v>
      </c>
      <c r="C251" s="348" t="s">
        <v>1057</v>
      </c>
      <c r="D251" s="349" t="s">
        <v>1073</v>
      </c>
      <c r="E251" s="350">
        <v>1998</v>
      </c>
      <c r="F251" s="350" t="s">
        <v>1406</v>
      </c>
      <c r="G251" s="351"/>
      <c r="H251" s="352" t="s">
        <v>880</v>
      </c>
      <c r="I251" s="353" t="s">
        <v>1965</v>
      </c>
      <c r="J251" s="353" t="s">
        <v>1407</v>
      </c>
      <c r="K251" s="250"/>
      <c r="L251" s="25"/>
    </row>
    <row r="252" spans="1:12" customFormat="1" ht="32.25" customHeight="1">
      <c r="A252" s="82">
        <v>244</v>
      </c>
      <c r="B252" s="347" t="s">
        <v>1232</v>
      </c>
      <c r="C252" s="348" t="s">
        <v>1057</v>
      </c>
      <c r="D252" s="349"/>
      <c r="E252" s="350">
        <v>1999</v>
      </c>
      <c r="F252" s="350" t="s">
        <v>1408</v>
      </c>
      <c r="G252" s="351"/>
      <c r="H252" s="352" t="s">
        <v>1409</v>
      </c>
      <c r="I252" s="353" t="s">
        <v>1332</v>
      </c>
      <c r="J252" s="353" t="s">
        <v>1410</v>
      </c>
      <c r="K252" s="250"/>
      <c r="L252" s="25"/>
    </row>
    <row r="253" spans="1:12" customFormat="1" ht="32.25" customHeight="1">
      <c r="A253" s="82">
        <v>245</v>
      </c>
      <c r="B253" s="347" t="s">
        <v>1042</v>
      </c>
      <c r="C253" s="348" t="s">
        <v>1043</v>
      </c>
      <c r="D253" s="349" t="s">
        <v>1065</v>
      </c>
      <c r="E253" s="350">
        <v>1989</v>
      </c>
      <c r="F253" s="350" t="s">
        <v>1411</v>
      </c>
      <c r="G253" s="351"/>
      <c r="H253" s="352" t="s">
        <v>879</v>
      </c>
      <c r="I253" s="353" t="s">
        <v>1412</v>
      </c>
      <c r="J253" s="353" t="s">
        <v>1413</v>
      </c>
      <c r="K253" s="250"/>
      <c r="L253" s="25"/>
    </row>
    <row r="254" spans="1:12" customFormat="1" ht="32.25" customHeight="1">
      <c r="A254" s="82">
        <v>246</v>
      </c>
      <c r="B254" s="347" t="s">
        <v>1042</v>
      </c>
      <c r="C254" s="348" t="s">
        <v>1043</v>
      </c>
      <c r="D254" s="349" t="s">
        <v>1065</v>
      </c>
      <c r="E254" s="350">
        <v>1993</v>
      </c>
      <c r="F254" s="350" t="s">
        <v>1414</v>
      </c>
      <c r="G254" s="351"/>
      <c r="H254" s="352" t="s">
        <v>1415</v>
      </c>
      <c r="I254" s="353" t="s">
        <v>1416</v>
      </c>
      <c r="J254" s="353" t="s">
        <v>1417</v>
      </c>
      <c r="K254" s="250"/>
      <c r="L254" s="25"/>
    </row>
    <row r="255" spans="1:12" customFormat="1" ht="32.25" customHeight="1">
      <c r="A255" s="82">
        <v>247</v>
      </c>
      <c r="B255" s="347" t="s">
        <v>1051</v>
      </c>
      <c r="C255" s="348" t="s">
        <v>1057</v>
      </c>
      <c r="D255" s="349"/>
      <c r="E255" s="350">
        <v>1994</v>
      </c>
      <c r="F255" s="350" t="s">
        <v>1418</v>
      </c>
      <c r="G255" s="351"/>
      <c r="H255" s="352" t="s">
        <v>1419</v>
      </c>
      <c r="I255" s="353" t="s">
        <v>1420</v>
      </c>
      <c r="J255" s="353" t="s">
        <v>1421</v>
      </c>
      <c r="K255" s="250"/>
      <c r="L255" s="25"/>
    </row>
    <row r="256" spans="1:12" customFormat="1" ht="32.25" customHeight="1">
      <c r="A256" s="82">
        <v>248</v>
      </c>
      <c r="B256" s="347" t="s">
        <v>1042</v>
      </c>
      <c r="C256" s="348" t="s">
        <v>1057</v>
      </c>
      <c r="D256" s="349">
        <v>100</v>
      </c>
      <c r="E256" s="350">
        <v>1992</v>
      </c>
      <c r="F256" s="350" t="s">
        <v>1422</v>
      </c>
      <c r="G256" s="351"/>
      <c r="H256" s="352" t="s">
        <v>1423</v>
      </c>
      <c r="I256" s="353" t="s">
        <v>1424</v>
      </c>
      <c r="J256" s="353" t="s">
        <v>1425</v>
      </c>
      <c r="K256" s="250"/>
      <c r="L256" s="25"/>
    </row>
    <row r="257" spans="1:12" customFormat="1" ht="32.25" customHeight="1">
      <c r="A257" s="82">
        <v>249</v>
      </c>
      <c r="B257" s="347" t="s">
        <v>1051</v>
      </c>
      <c r="C257" s="348" t="s">
        <v>1057</v>
      </c>
      <c r="D257" s="349"/>
      <c r="E257" s="350">
        <v>1994</v>
      </c>
      <c r="F257" s="350" t="s">
        <v>1426</v>
      </c>
      <c r="G257" s="351"/>
      <c r="H257" s="352" t="s">
        <v>1427</v>
      </c>
      <c r="I257" s="353" t="s">
        <v>1428</v>
      </c>
      <c r="J257" s="353" t="s">
        <v>1429</v>
      </c>
      <c r="K257" s="250"/>
      <c r="L257" s="25"/>
    </row>
    <row r="258" spans="1:12" customFormat="1" ht="32.25" customHeight="1">
      <c r="A258" s="82">
        <v>250</v>
      </c>
      <c r="B258" s="347" t="s">
        <v>1042</v>
      </c>
      <c r="C258" s="348" t="s">
        <v>1057</v>
      </c>
      <c r="D258" s="349" t="s">
        <v>1181</v>
      </c>
      <c r="E258" s="350">
        <v>1991</v>
      </c>
      <c r="F258" s="350" t="s">
        <v>1430</v>
      </c>
      <c r="G258" s="351"/>
      <c r="H258" s="352" t="s">
        <v>1431</v>
      </c>
      <c r="I258" s="353" t="s">
        <v>1060</v>
      </c>
      <c r="J258" s="353" t="s">
        <v>1202</v>
      </c>
      <c r="K258" s="250"/>
      <c r="L258" s="25"/>
    </row>
    <row r="259" spans="1:12" customFormat="1" ht="32.25" customHeight="1">
      <c r="A259" s="82">
        <v>251</v>
      </c>
      <c r="B259" s="347" t="s">
        <v>1042</v>
      </c>
      <c r="C259" s="348" t="s">
        <v>1057</v>
      </c>
      <c r="D259" s="349"/>
      <c r="E259" s="350">
        <v>1993</v>
      </c>
      <c r="F259" s="350" t="s">
        <v>1432</v>
      </c>
      <c r="G259" s="351"/>
      <c r="H259" s="352" t="s">
        <v>1433</v>
      </c>
      <c r="I259" s="353" t="s">
        <v>1982</v>
      </c>
      <c r="J259" s="353" t="s">
        <v>1434</v>
      </c>
      <c r="K259" s="250"/>
      <c r="L259" s="25"/>
    </row>
    <row r="260" spans="1:12" customFormat="1" ht="32.25" customHeight="1">
      <c r="A260" s="82">
        <v>252</v>
      </c>
      <c r="B260" s="347" t="s">
        <v>1042</v>
      </c>
      <c r="C260" s="348" t="s">
        <v>1043</v>
      </c>
      <c r="D260" s="349" t="s">
        <v>1065</v>
      </c>
      <c r="E260" s="350">
        <v>1995</v>
      </c>
      <c r="F260" s="350" t="s">
        <v>1435</v>
      </c>
      <c r="G260" s="351"/>
      <c r="H260" s="352" t="s">
        <v>878</v>
      </c>
      <c r="I260" s="353" t="s">
        <v>1046</v>
      </c>
      <c r="J260" s="353" t="s">
        <v>2082</v>
      </c>
      <c r="K260" s="250"/>
      <c r="L260" s="25"/>
    </row>
    <row r="261" spans="1:12" customFormat="1" ht="32.25" customHeight="1">
      <c r="A261" s="82">
        <v>253</v>
      </c>
      <c r="B261" s="347" t="s">
        <v>1051</v>
      </c>
      <c r="C261" s="348" t="s">
        <v>1043</v>
      </c>
      <c r="D261" s="349" t="s">
        <v>1065</v>
      </c>
      <c r="E261" s="350">
        <v>1991</v>
      </c>
      <c r="F261" s="350" t="s">
        <v>1436</v>
      </c>
      <c r="G261" s="351"/>
      <c r="H261" s="352" t="s">
        <v>877</v>
      </c>
      <c r="I261" s="353" t="s">
        <v>1101</v>
      </c>
      <c r="J261" s="353" t="s">
        <v>1437</v>
      </c>
      <c r="K261" s="250"/>
      <c r="L261" s="25"/>
    </row>
    <row r="262" spans="1:12" customFormat="1" ht="32.25" customHeight="1">
      <c r="A262" s="82">
        <v>254</v>
      </c>
      <c r="B262" s="347" t="s">
        <v>1042</v>
      </c>
      <c r="C262" s="348" t="s">
        <v>1043</v>
      </c>
      <c r="D262" s="349"/>
      <c r="E262" s="350">
        <v>2002</v>
      </c>
      <c r="F262" s="350" t="s">
        <v>1438</v>
      </c>
      <c r="G262" s="351"/>
      <c r="H262" s="352" t="s">
        <v>1439</v>
      </c>
      <c r="I262" s="353" t="s">
        <v>1060</v>
      </c>
      <c r="J262" s="353" t="s">
        <v>1440</v>
      </c>
      <c r="K262" s="250"/>
      <c r="L262" s="25"/>
    </row>
    <row r="263" spans="1:12" customFormat="1" ht="32.25" customHeight="1">
      <c r="A263" s="82">
        <v>255</v>
      </c>
      <c r="B263" s="347" t="s">
        <v>1275</v>
      </c>
      <c r="C263" s="348" t="s">
        <v>1043</v>
      </c>
      <c r="D263" s="349"/>
      <c r="E263" s="350">
        <v>1988</v>
      </c>
      <c r="F263" s="350" t="s">
        <v>1441</v>
      </c>
      <c r="G263" s="351"/>
      <c r="H263" s="352" t="s">
        <v>1442</v>
      </c>
      <c r="I263" s="353" t="s">
        <v>2052</v>
      </c>
      <c r="J263" s="353" t="s">
        <v>1443</v>
      </c>
      <c r="K263" s="250"/>
      <c r="L263" s="25"/>
    </row>
    <row r="264" spans="1:12" customFormat="1" ht="32.25" customHeight="1">
      <c r="A264" s="82">
        <v>256</v>
      </c>
      <c r="B264" s="347" t="s">
        <v>1088</v>
      </c>
      <c r="C264" s="348" t="s">
        <v>1057</v>
      </c>
      <c r="D264" s="349"/>
      <c r="E264" s="350">
        <v>1990</v>
      </c>
      <c r="F264" s="350" t="s">
        <v>1444</v>
      </c>
      <c r="G264" s="351"/>
      <c r="H264" s="352" t="s">
        <v>1445</v>
      </c>
      <c r="I264" s="353" t="s">
        <v>1071</v>
      </c>
      <c r="J264" s="353" t="s">
        <v>1446</v>
      </c>
      <c r="K264" s="250"/>
      <c r="L264" s="25"/>
    </row>
    <row r="265" spans="1:12" customFormat="1" ht="32.25" customHeight="1">
      <c r="A265" s="82">
        <v>257</v>
      </c>
      <c r="B265" s="356" t="s">
        <v>1447</v>
      </c>
      <c r="C265" s="357" t="s">
        <v>1077</v>
      </c>
      <c r="D265" s="358"/>
      <c r="E265" s="359">
        <v>1998</v>
      </c>
      <c r="F265" s="359" t="s">
        <v>1448</v>
      </c>
      <c r="G265" s="360"/>
      <c r="H265" s="361" t="s">
        <v>1449</v>
      </c>
      <c r="I265" s="357" t="s">
        <v>1450</v>
      </c>
      <c r="J265" s="357" t="s">
        <v>1405</v>
      </c>
      <c r="K265" s="250"/>
      <c r="L265" s="25"/>
    </row>
    <row r="266" spans="1:12" customFormat="1" ht="32.25" customHeight="1">
      <c r="A266" s="82">
        <v>258</v>
      </c>
      <c r="B266" s="362" t="s">
        <v>1042</v>
      </c>
      <c r="C266" s="363" t="s">
        <v>1043</v>
      </c>
      <c r="D266" s="364"/>
      <c r="E266" s="350">
        <v>1992</v>
      </c>
      <c r="F266" s="350" t="s">
        <v>1451</v>
      </c>
      <c r="G266" s="365"/>
      <c r="H266" s="352" t="s">
        <v>1452</v>
      </c>
      <c r="I266" s="363" t="s">
        <v>1453</v>
      </c>
      <c r="J266" s="363" t="s">
        <v>1454</v>
      </c>
      <c r="K266" s="250"/>
      <c r="L266" s="25"/>
    </row>
    <row r="267" spans="1:12" customFormat="1" ht="32.25" customHeight="1">
      <c r="A267" s="82">
        <v>259</v>
      </c>
      <c r="B267" s="362" t="s">
        <v>1042</v>
      </c>
      <c r="C267" s="363" t="s">
        <v>1057</v>
      </c>
      <c r="D267" s="364"/>
      <c r="E267" s="350">
        <v>2000</v>
      </c>
      <c r="F267" s="350" t="s">
        <v>1455</v>
      </c>
      <c r="G267" s="365"/>
      <c r="H267" s="352" t="s">
        <v>1456</v>
      </c>
      <c r="I267" s="363" t="s">
        <v>1457</v>
      </c>
      <c r="J267" s="363" t="s">
        <v>1458</v>
      </c>
      <c r="K267" s="250"/>
      <c r="L267" s="25"/>
    </row>
    <row r="268" spans="1:12" customFormat="1" ht="32.25" customHeight="1">
      <c r="A268" s="82">
        <v>260</v>
      </c>
      <c r="B268" s="362" t="s">
        <v>1042</v>
      </c>
      <c r="C268" s="363" t="s">
        <v>1057</v>
      </c>
      <c r="D268" s="364"/>
      <c r="E268" s="350">
        <v>1999</v>
      </c>
      <c r="F268" s="350" t="s">
        <v>1459</v>
      </c>
      <c r="G268" s="365"/>
      <c r="H268" s="352" t="s">
        <v>872</v>
      </c>
      <c r="I268" s="363" t="s">
        <v>1460</v>
      </c>
      <c r="J268" s="363" t="s">
        <v>1458</v>
      </c>
      <c r="K268" s="250"/>
      <c r="L268" s="25"/>
    </row>
    <row r="269" spans="1:12" customFormat="1" ht="32.25" customHeight="1">
      <c r="A269" s="82">
        <v>261</v>
      </c>
      <c r="B269" s="362" t="s">
        <v>1042</v>
      </c>
      <c r="C269" s="363" t="s">
        <v>1043</v>
      </c>
      <c r="D269" s="364"/>
      <c r="E269" s="350">
        <v>1990</v>
      </c>
      <c r="F269" s="350" t="s">
        <v>1461</v>
      </c>
      <c r="G269" s="365"/>
      <c r="H269" s="352" t="s">
        <v>1462</v>
      </c>
      <c r="I269" s="363" t="s">
        <v>1046</v>
      </c>
      <c r="J269" s="363" t="s">
        <v>1463</v>
      </c>
      <c r="K269" s="250"/>
      <c r="L269" s="25"/>
    </row>
    <row r="270" spans="1:12" customFormat="1" ht="32.25" customHeight="1">
      <c r="A270" s="82">
        <v>262</v>
      </c>
      <c r="B270" s="362" t="s">
        <v>1042</v>
      </c>
      <c r="C270" s="363" t="s">
        <v>1043</v>
      </c>
      <c r="D270" s="364"/>
      <c r="E270" s="350">
        <v>1997</v>
      </c>
      <c r="F270" s="350" t="s">
        <v>1464</v>
      </c>
      <c r="G270" s="365"/>
      <c r="H270" s="352" t="s">
        <v>1465</v>
      </c>
      <c r="I270" s="363" t="s">
        <v>1332</v>
      </c>
      <c r="J270" s="363" t="s">
        <v>1193</v>
      </c>
      <c r="K270" s="250"/>
      <c r="L270" s="25"/>
    </row>
    <row r="271" spans="1:12" customFormat="1" ht="32.25" customHeight="1">
      <c r="A271" s="82">
        <v>263</v>
      </c>
      <c r="B271" s="362" t="s">
        <v>1042</v>
      </c>
      <c r="C271" s="363" t="s">
        <v>1043</v>
      </c>
      <c r="D271" s="364"/>
      <c r="E271" s="350">
        <v>1990</v>
      </c>
      <c r="F271" s="350" t="s">
        <v>1466</v>
      </c>
      <c r="G271" s="365"/>
      <c r="H271" s="352" t="s">
        <v>1467</v>
      </c>
      <c r="I271" s="363" t="s">
        <v>1468</v>
      </c>
      <c r="J271" s="363" t="s">
        <v>1469</v>
      </c>
      <c r="K271" s="250"/>
      <c r="L271" s="25"/>
    </row>
    <row r="272" spans="1:12" customFormat="1" ht="32.25" customHeight="1">
      <c r="A272" s="82">
        <v>264</v>
      </c>
      <c r="B272" s="362" t="s">
        <v>1042</v>
      </c>
      <c r="C272" s="363" t="s">
        <v>1043</v>
      </c>
      <c r="D272" s="364"/>
      <c r="E272" s="350">
        <v>1988</v>
      </c>
      <c r="F272" s="350" t="s">
        <v>1470</v>
      </c>
      <c r="G272" s="365"/>
      <c r="H272" s="352" t="s">
        <v>1471</v>
      </c>
      <c r="I272" s="363" t="s">
        <v>1472</v>
      </c>
      <c r="J272" s="363" t="s">
        <v>1473</v>
      </c>
      <c r="K272" s="250"/>
      <c r="L272" s="25"/>
    </row>
    <row r="273" spans="1:12" customFormat="1" ht="32.25" customHeight="1">
      <c r="A273" s="82">
        <v>265</v>
      </c>
      <c r="B273" s="362" t="s">
        <v>1051</v>
      </c>
      <c r="C273" s="363" t="s">
        <v>1057</v>
      </c>
      <c r="D273" s="364"/>
      <c r="E273" s="350">
        <v>1990</v>
      </c>
      <c r="F273" s="350" t="s">
        <v>1474</v>
      </c>
      <c r="G273" s="365"/>
      <c r="H273" s="352" t="s">
        <v>873</v>
      </c>
      <c r="I273" s="363" t="s">
        <v>1183</v>
      </c>
      <c r="J273" s="363" t="s">
        <v>1475</v>
      </c>
      <c r="K273" s="250"/>
      <c r="L273" s="25"/>
    </row>
    <row r="274" spans="1:12" customFormat="1" ht="32.25" customHeight="1">
      <c r="A274" s="82">
        <v>266</v>
      </c>
      <c r="B274" s="362" t="s">
        <v>1042</v>
      </c>
      <c r="C274" s="363" t="s">
        <v>1043</v>
      </c>
      <c r="D274" s="364"/>
      <c r="E274" s="350">
        <v>1991</v>
      </c>
      <c r="F274" s="350" t="s">
        <v>1476</v>
      </c>
      <c r="G274" s="365"/>
      <c r="H274" s="352" t="s">
        <v>1477</v>
      </c>
      <c r="I274" s="363" t="s">
        <v>1478</v>
      </c>
      <c r="J274" s="363" t="s">
        <v>1972</v>
      </c>
      <c r="K274" s="250"/>
      <c r="L274" s="25"/>
    </row>
    <row r="275" spans="1:12" customFormat="1" ht="32.25" customHeight="1">
      <c r="A275" s="82">
        <v>267</v>
      </c>
      <c r="B275" s="362" t="s">
        <v>1042</v>
      </c>
      <c r="C275" s="363" t="s">
        <v>1043</v>
      </c>
      <c r="D275" s="364"/>
      <c r="E275" s="350">
        <v>1990</v>
      </c>
      <c r="F275" s="350" t="s">
        <v>1479</v>
      </c>
      <c r="G275" s="365"/>
      <c r="H275" s="352" t="s">
        <v>1480</v>
      </c>
      <c r="I275" s="363" t="s">
        <v>1481</v>
      </c>
      <c r="J275" s="363" t="s">
        <v>1482</v>
      </c>
      <c r="K275" s="250"/>
      <c r="L275" s="25"/>
    </row>
    <row r="276" spans="1:12" customFormat="1" ht="32.25" customHeight="1">
      <c r="A276" s="82">
        <v>268</v>
      </c>
      <c r="B276" s="362" t="s">
        <v>1042</v>
      </c>
      <c r="C276" s="363" t="s">
        <v>1057</v>
      </c>
      <c r="D276" s="366"/>
      <c r="E276" s="367">
        <v>1992</v>
      </c>
      <c r="F276" s="350" t="s">
        <v>1483</v>
      </c>
      <c r="G276" s="368"/>
      <c r="H276" s="369">
        <v>62005021598</v>
      </c>
      <c r="I276" s="370" t="s">
        <v>1484</v>
      </c>
      <c r="J276" s="370" t="s">
        <v>1485</v>
      </c>
      <c r="K276" s="250"/>
      <c r="L276" s="25"/>
    </row>
    <row r="277" spans="1:12" customFormat="1" ht="32.25" customHeight="1">
      <c r="A277" s="82">
        <v>269</v>
      </c>
      <c r="B277" s="362" t="s">
        <v>1042</v>
      </c>
      <c r="C277" s="363" t="s">
        <v>1043</v>
      </c>
      <c r="D277" s="366"/>
      <c r="E277" s="367">
        <v>1994</v>
      </c>
      <c r="F277" s="350" t="s">
        <v>1486</v>
      </c>
      <c r="G277" s="368"/>
      <c r="H277" s="369">
        <v>51001004641</v>
      </c>
      <c r="I277" s="370" t="s">
        <v>1060</v>
      </c>
      <c r="J277" s="370" t="s">
        <v>1487</v>
      </c>
      <c r="K277" s="250"/>
      <c r="L277" s="25"/>
    </row>
    <row r="278" spans="1:12" customFormat="1" ht="32.25" customHeight="1">
      <c r="A278" s="82">
        <v>270</v>
      </c>
      <c r="B278" s="362" t="s">
        <v>1042</v>
      </c>
      <c r="C278" s="363" t="s">
        <v>1043</v>
      </c>
      <c r="D278" s="366"/>
      <c r="E278" s="367">
        <v>1996</v>
      </c>
      <c r="F278" s="350" t="s">
        <v>1488</v>
      </c>
      <c r="G278" s="368"/>
      <c r="H278" s="352" t="s">
        <v>1489</v>
      </c>
      <c r="I278" s="370" t="s">
        <v>1219</v>
      </c>
      <c r="J278" s="370" t="s">
        <v>1490</v>
      </c>
      <c r="K278" s="250"/>
      <c r="L278" s="25"/>
    </row>
    <row r="279" spans="1:12" customFormat="1" ht="32.25" customHeight="1">
      <c r="A279" s="82">
        <v>271</v>
      </c>
      <c r="B279" s="362" t="s">
        <v>1051</v>
      </c>
      <c r="C279" s="363" t="s">
        <v>1057</v>
      </c>
      <c r="D279" s="371"/>
      <c r="E279" s="367">
        <v>1994</v>
      </c>
      <c r="F279" s="350" t="s">
        <v>1491</v>
      </c>
      <c r="G279" s="372"/>
      <c r="H279" s="352" t="s">
        <v>1492</v>
      </c>
      <c r="I279" s="370" t="s">
        <v>1060</v>
      </c>
      <c r="J279" s="370" t="s">
        <v>1493</v>
      </c>
      <c r="K279" s="250"/>
      <c r="L279" s="25"/>
    </row>
    <row r="280" spans="1:12" customFormat="1" ht="32.25" customHeight="1">
      <c r="A280" s="82">
        <v>272</v>
      </c>
      <c r="B280" s="362" t="s">
        <v>1042</v>
      </c>
      <c r="C280" s="363" t="s">
        <v>1057</v>
      </c>
      <c r="D280" s="371"/>
      <c r="E280" s="367">
        <v>1996</v>
      </c>
      <c r="F280" s="350" t="s">
        <v>1494</v>
      </c>
      <c r="G280" s="372"/>
      <c r="H280" s="352" t="s">
        <v>1495</v>
      </c>
      <c r="I280" s="373" t="s">
        <v>1496</v>
      </c>
      <c r="J280" s="373" t="s">
        <v>1497</v>
      </c>
      <c r="K280" s="250"/>
      <c r="L280" s="25"/>
    </row>
    <row r="281" spans="1:12" customFormat="1" ht="32.25" customHeight="1">
      <c r="A281" s="82">
        <v>273</v>
      </c>
      <c r="B281" s="347" t="s">
        <v>1042</v>
      </c>
      <c r="C281" s="348" t="s">
        <v>1043</v>
      </c>
      <c r="D281" s="349" t="s">
        <v>1077</v>
      </c>
      <c r="E281" s="350">
        <v>2001</v>
      </c>
      <c r="F281" s="350" t="s">
        <v>1498</v>
      </c>
      <c r="G281" s="351"/>
      <c r="H281" s="352" t="s">
        <v>1499</v>
      </c>
      <c r="I281" s="353" t="s">
        <v>1500</v>
      </c>
      <c r="J281" s="353" t="s">
        <v>1501</v>
      </c>
      <c r="K281" s="250"/>
      <c r="L281" s="25"/>
    </row>
    <row r="282" spans="1:12" customFormat="1" ht="32.25" customHeight="1">
      <c r="A282" s="82">
        <v>274</v>
      </c>
      <c r="B282" s="347" t="s">
        <v>1042</v>
      </c>
      <c r="C282" s="348" t="s">
        <v>1057</v>
      </c>
      <c r="D282" s="349"/>
      <c r="E282" s="350">
        <v>1997</v>
      </c>
      <c r="F282" s="350" t="s">
        <v>1502</v>
      </c>
      <c r="G282" s="351"/>
      <c r="H282" s="352" t="s">
        <v>691</v>
      </c>
      <c r="I282" s="353" t="s">
        <v>1083</v>
      </c>
      <c r="J282" s="353" t="s">
        <v>1503</v>
      </c>
      <c r="K282" s="250"/>
      <c r="L282" s="25"/>
    </row>
    <row r="283" spans="1:12" customFormat="1" ht="32.25" customHeight="1">
      <c r="A283" s="82">
        <v>275</v>
      </c>
      <c r="B283" s="362" t="s">
        <v>1051</v>
      </c>
      <c r="C283" s="363" t="s">
        <v>1504</v>
      </c>
      <c r="D283" s="364">
        <v>510</v>
      </c>
      <c r="E283" s="374"/>
      <c r="F283" s="374" t="s">
        <v>1505</v>
      </c>
      <c r="G283" s="365"/>
      <c r="H283" s="352" t="s">
        <v>665</v>
      </c>
      <c r="I283" s="375" t="s">
        <v>1506</v>
      </c>
      <c r="J283" s="375" t="s">
        <v>1507</v>
      </c>
      <c r="K283" s="250"/>
      <c r="L283" s="25"/>
    </row>
    <row r="284" spans="1:12" customFormat="1" ht="32.25" customHeight="1">
      <c r="A284" s="82">
        <v>276</v>
      </c>
      <c r="B284" s="362" t="s">
        <v>1042</v>
      </c>
      <c r="C284" s="363" t="s">
        <v>1057</v>
      </c>
      <c r="D284" s="364" t="s">
        <v>1508</v>
      </c>
      <c r="E284" s="374">
        <v>1990</v>
      </c>
      <c r="F284" s="374" t="s">
        <v>1509</v>
      </c>
      <c r="G284" s="365"/>
      <c r="H284" s="352" t="s">
        <v>824</v>
      </c>
      <c r="I284" s="375" t="s">
        <v>1510</v>
      </c>
      <c r="J284" s="375" t="s">
        <v>2123</v>
      </c>
      <c r="K284" s="250"/>
      <c r="L284" s="25"/>
    </row>
    <row r="285" spans="1:12" customFormat="1" ht="32.25" customHeight="1">
      <c r="A285" s="82">
        <v>277</v>
      </c>
      <c r="B285" s="362" t="s">
        <v>1042</v>
      </c>
      <c r="C285" s="363" t="s">
        <v>1057</v>
      </c>
      <c r="D285" s="364" t="s">
        <v>2180</v>
      </c>
      <c r="E285" s="374">
        <v>1992</v>
      </c>
      <c r="F285" s="374" t="s">
        <v>1511</v>
      </c>
      <c r="G285" s="365"/>
      <c r="H285" s="352" t="s">
        <v>827</v>
      </c>
      <c r="I285" s="375" t="s">
        <v>1206</v>
      </c>
      <c r="J285" s="375" t="s">
        <v>1512</v>
      </c>
      <c r="K285" s="250"/>
      <c r="L285" s="25"/>
    </row>
    <row r="286" spans="1:12" customFormat="1" ht="32.25" customHeight="1">
      <c r="A286" s="82">
        <v>278</v>
      </c>
      <c r="B286" s="362" t="s">
        <v>1042</v>
      </c>
      <c r="C286" s="363" t="s">
        <v>1057</v>
      </c>
      <c r="D286" s="364" t="s">
        <v>1513</v>
      </c>
      <c r="E286" s="374">
        <v>1996</v>
      </c>
      <c r="F286" s="374" t="s">
        <v>1514</v>
      </c>
      <c r="G286" s="365"/>
      <c r="H286" s="352" t="s">
        <v>708</v>
      </c>
      <c r="I286" s="375" t="s">
        <v>1515</v>
      </c>
      <c r="J286" s="375" t="s">
        <v>1516</v>
      </c>
      <c r="K286" s="250"/>
      <c r="L286" s="25"/>
    </row>
    <row r="287" spans="1:12" customFormat="1" ht="32.25" customHeight="1">
      <c r="A287" s="82">
        <v>279</v>
      </c>
      <c r="B287" s="362" t="s">
        <v>1051</v>
      </c>
      <c r="C287" s="363" t="s">
        <v>1504</v>
      </c>
      <c r="D287" s="364" t="s">
        <v>1517</v>
      </c>
      <c r="E287" s="374">
        <v>1990</v>
      </c>
      <c r="F287" s="374" t="s">
        <v>1518</v>
      </c>
      <c r="G287" s="365"/>
      <c r="H287" s="352" t="s">
        <v>841</v>
      </c>
      <c r="I287" s="375" t="s">
        <v>1955</v>
      </c>
      <c r="J287" s="375" t="s">
        <v>1519</v>
      </c>
      <c r="K287" s="250"/>
      <c r="L287" s="25"/>
    </row>
    <row r="288" spans="1:12" customFormat="1" ht="32.25" customHeight="1">
      <c r="A288" s="82">
        <v>280</v>
      </c>
      <c r="B288" s="362" t="s">
        <v>1051</v>
      </c>
      <c r="C288" s="363" t="s">
        <v>1520</v>
      </c>
      <c r="D288" s="364"/>
      <c r="E288" s="374"/>
      <c r="F288" s="384"/>
      <c r="G288" s="365"/>
      <c r="H288" s="352" t="s">
        <v>847</v>
      </c>
      <c r="I288" s="375" t="s">
        <v>1521</v>
      </c>
      <c r="J288" s="375" t="s">
        <v>1522</v>
      </c>
      <c r="K288" s="250"/>
      <c r="L288" s="25"/>
    </row>
    <row r="289" spans="1:12" customFormat="1" ht="15">
      <c r="A289" s="82" t="s">
        <v>138</v>
      </c>
      <c r="B289" s="82"/>
      <c r="C289" s="25"/>
      <c r="D289" s="25"/>
      <c r="E289" s="25"/>
      <c r="F289" s="25"/>
      <c r="G289" s="25"/>
      <c r="H289" s="25"/>
      <c r="I289" s="250"/>
      <c r="J289" s="250"/>
      <c r="K289" s="250"/>
      <c r="L289" s="25"/>
    </row>
    <row r="290" spans="1:12">
      <c r="A290" s="254"/>
      <c r="B290" s="254"/>
      <c r="C290" s="254"/>
      <c r="D290" s="254"/>
      <c r="E290" s="254"/>
      <c r="F290" s="254"/>
      <c r="G290" s="254"/>
      <c r="H290" s="254"/>
      <c r="I290" s="254"/>
      <c r="J290" s="254"/>
      <c r="K290" s="254"/>
      <c r="L290" s="254"/>
    </row>
    <row r="291" spans="1:12">
      <c r="A291" s="255"/>
      <c r="B291" s="255"/>
      <c r="C291" s="254"/>
      <c r="D291" s="254"/>
      <c r="E291" s="254"/>
      <c r="F291" s="254"/>
      <c r="G291" s="254"/>
      <c r="H291" s="254"/>
      <c r="I291" s="254"/>
      <c r="J291" s="254"/>
      <c r="K291" s="254"/>
      <c r="L291" s="254"/>
    </row>
    <row r="292" spans="1:12" ht="15">
      <c r="A292" s="114"/>
      <c r="B292" s="114"/>
      <c r="C292" s="219" t="s">
        <v>1823</v>
      </c>
      <c r="D292" s="114"/>
      <c r="E292" s="114"/>
      <c r="F292" s="110"/>
      <c r="G292" s="114"/>
      <c r="H292" s="114"/>
      <c r="I292" s="114"/>
      <c r="J292" s="114"/>
      <c r="K292" s="114"/>
      <c r="L292" s="114"/>
    </row>
    <row r="293" spans="1:12" ht="15">
      <c r="C293" s="114"/>
      <c r="D293" s="222" t="s">
        <v>125</v>
      </c>
      <c r="E293" s="114"/>
      <c r="G293" s="223" t="s">
        <v>130</v>
      </c>
    </row>
    <row r="294" spans="1:12" ht="15">
      <c r="C294" s="114"/>
      <c r="D294" s="224" t="s">
        <v>1855</v>
      </c>
      <c r="E294" s="114"/>
      <c r="G294" s="114" t="s">
        <v>126</v>
      </c>
    </row>
    <row r="295" spans="1:12" ht="15">
      <c r="C295" s="114"/>
      <c r="D295" s="224"/>
    </row>
  </sheetData>
  <mergeCells count="1">
    <mergeCell ref="L2:M2"/>
  </mergeCells>
  <phoneticPr fontId="46" type="noConversion"/>
  <pageMargins left="0.7" right="0.7" top="0.75" bottom="0.75" header="0.3" footer="0.3"/>
  <pageSetup scale="5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view="pageBreakPreview" topLeftCell="A16" zoomScale="70" zoomScaleSheetLayoutView="70" workbookViewId="0">
      <selection activeCell="E38" sqref="E38"/>
    </sheetView>
  </sheetViews>
  <sheetFormatPr defaultRowHeight="12.75"/>
  <cols>
    <col min="1" max="1" width="11.7109375" style="218" customWidth="1"/>
    <col min="2" max="2" width="21.5703125" style="218" customWidth="1"/>
    <col min="3" max="3" width="19.140625" style="218" customWidth="1"/>
    <col min="4" max="4" width="23.7109375" style="218" customWidth="1"/>
    <col min="5" max="6" width="16.5703125" style="218" bestFit="1" customWidth="1"/>
    <col min="7" max="7" width="17" style="218" customWidth="1"/>
    <col min="8" max="8" width="19" style="218" customWidth="1"/>
    <col min="9" max="9" width="24.42578125" style="218" customWidth="1"/>
    <col min="10" max="16384" width="9.140625" style="218"/>
  </cols>
  <sheetData>
    <row r="1" spans="1:13" customFormat="1" ht="15">
      <c r="A1" s="170" t="s">
        <v>307</v>
      </c>
      <c r="B1" s="171"/>
      <c r="C1" s="171"/>
      <c r="D1" s="171"/>
      <c r="E1" s="171"/>
      <c r="F1" s="171"/>
      <c r="G1" s="171"/>
      <c r="H1" s="177"/>
      <c r="I1" s="96" t="s">
        <v>1825</v>
      </c>
    </row>
    <row r="2" spans="1:13" customFormat="1" ht="15">
      <c r="A2" s="138" t="s">
        <v>1856</v>
      </c>
      <c r="B2" s="171"/>
      <c r="C2" s="171"/>
      <c r="D2" s="171"/>
      <c r="E2" s="171"/>
      <c r="F2" s="171"/>
      <c r="G2" s="171"/>
      <c r="H2" s="177"/>
      <c r="I2" s="638" t="s">
        <v>6611</v>
      </c>
      <c r="J2" s="639"/>
    </row>
    <row r="3" spans="1:13" customFormat="1" ht="15">
      <c r="A3" s="171"/>
      <c r="B3" s="171"/>
      <c r="C3" s="171"/>
      <c r="D3" s="171"/>
      <c r="E3" s="171"/>
      <c r="F3" s="171"/>
      <c r="G3" s="171"/>
      <c r="H3" s="174"/>
      <c r="I3" s="174"/>
      <c r="M3" s="218"/>
    </row>
    <row r="4" spans="1:13" customFormat="1" ht="15">
      <c r="A4" s="149" t="s">
        <v>131</v>
      </c>
      <c r="B4" s="94"/>
      <c r="C4" s="94"/>
      <c r="D4" s="171"/>
      <c r="E4" s="171"/>
      <c r="F4" s="171"/>
      <c r="G4" s="171"/>
      <c r="H4" s="171"/>
      <c r="I4" s="180"/>
    </row>
    <row r="5" spans="1:13" ht="15">
      <c r="A5" s="128" t="s">
        <v>6524</v>
      </c>
      <c r="B5" s="98"/>
      <c r="C5" s="98"/>
      <c r="D5" s="253"/>
      <c r="E5" s="253"/>
      <c r="F5" s="253"/>
      <c r="G5" s="253"/>
      <c r="H5" s="253"/>
      <c r="I5" s="252"/>
    </row>
    <row r="6" spans="1:13" customFormat="1" ht="13.5">
      <c r="A6" s="175"/>
      <c r="B6" s="176"/>
      <c r="C6" s="176"/>
      <c r="D6" s="171"/>
      <c r="E6" s="171"/>
      <c r="F6" s="171"/>
      <c r="G6" s="171"/>
      <c r="H6" s="171"/>
      <c r="I6" s="171"/>
    </row>
    <row r="7" spans="1:13" customFormat="1" ht="60">
      <c r="A7" s="183" t="s">
        <v>1788</v>
      </c>
      <c r="B7" s="169" t="s">
        <v>241</v>
      </c>
      <c r="C7" s="169" t="s">
        <v>242</v>
      </c>
      <c r="D7" s="169" t="s">
        <v>247</v>
      </c>
      <c r="E7" s="169" t="s">
        <v>249</v>
      </c>
      <c r="F7" s="169" t="s">
        <v>243</v>
      </c>
      <c r="G7" s="169" t="s">
        <v>244</v>
      </c>
      <c r="H7" s="169" t="s">
        <v>256</v>
      </c>
      <c r="I7" s="169" t="s">
        <v>245</v>
      </c>
    </row>
    <row r="8" spans="1:13" customFormat="1" ht="15">
      <c r="A8" s="167">
        <v>1</v>
      </c>
      <c r="B8" s="167">
        <v>2</v>
      </c>
      <c r="C8" s="169">
        <v>3</v>
      </c>
      <c r="D8" s="167">
        <v>6</v>
      </c>
      <c r="E8" s="169">
        <v>7</v>
      </c>
      <c r="F8" s="167">
        <v>8</v>
      </c>
      <c r="G8" s="167">
        <v>9</v>
      </c>
      <c r="H8" s="167">
        <v>10</v>
      </c>
      <c r="I8" s="169">
        <v>11</v>
      </c>
    </row>
    <row r="9" spans="1:13" customFormat="1" ht="45">
      <c r="A9" s="82">
        <v>1</v>
      </c>
      <c r="B9" s="25" t="s">
        <v>597</v>
      </c>
      <c r="C9" s="25" t="s">
        <v>598</v>
      </c>
      <c r="D9" s="654">
        <v>2000</v>
      </c>
      <c r="E9" s="25"/>
      <c r="F9" s="250"/>
      <c r="G9" s="250"/>
      <c r="H9" s="305">
        <v>205177057</v>
      </c>
      <c r="I9" s="25" t="s">
        <v>337</v>
      </c>
    </row>
    <row r="10" spans="1:13" customFormat="1" ht="45">
      <c r="A10" s="82">
        <v>2</v>
      </c>
      <c r="B10" s="25" t="s">
        <v>599</v>
      </c>
      <c r="C10" s="25" t="s">
        <v>600</v>
      </c>
      <c r="D10" s="655"/>
      <c r="E10" s="25"/>
      <c r="F10" s="250"/>
      <c r="G10" s="250"/>
      <c r="H10" s="305">
        <v>205177057</v>
      </c>
      <c r="I10" s="25" t="s">
        <v>337</v>
      </c>
    </row>
    <row r="11" spans="1:13" customFormat="1" ht="15">
      <c r="A11" s="82">
        <v>3</v>
      </c>
      <c r="B11" s="25" t="s">
        <v>601</v>
      </c>
      <c r="C11" s="25"/>
      <c r="D11" s="655"/>
      <c r="E11" s="25"/>
      <c r="F11" s="250"/>
      <c r="G11" s="250"/>
      <c r="H11" s="305">
        <v>205177057</v>
      </c>
      <c r="I11" s="25" t="s">
        <v>337</v>
      </c>
    </row>
    <row r="12" spans="1:13" customFormat="1" ht="15">
      <c r="A12" s="82">
        <v>4</v>
      </c>
      <c r="B12" s="25" t="s">
        <v>602</v>
      </c>
      <c r="C12" s="25"/>
      <c r="D12" s="655"/>
      <c r="E12" s="25"/>
      <c r="F12" s="250"/>
      <c r="G12" s="250"/>
      <c r="H12" s="305">
        <v>205177057</v>
      </c>
      <c r="I12" s="25" t="s">
        <v>337</v>
      </c>
    </row>
    <row r="13" spans="1:13" customFormat="1" ht="15">
      <c r="A13" s="82">
        <v>5</v>
      </c>
      <c r="B13" s="25" t="s">
        <v>603</v>
      </c>
      <c r="C13" s="25"/>
      <c r="D13" s="655"/>
      <c r="E13" s="25"/>
      <c r="F13" s="250"/>
      <c r="G13" s="250"/>
      <c r="H13" s="305">
        <v>205177057</v>
      </c>
      <c r="I13" s="25" t="s">
        <v>337</v>
      </c>
    </row>
    <row r="14" spans="1:13" customFormat="1" ht="15">
      <c r="A14" s="82">
        <v>6</v>
      </c>
      <c r="B14" s="25" t="s">
        <v>604</v>
      </c>
      <c r="C14" s="25"/>
      <c r="D14" s="655"/>
      <c r="E14" s="25"/>
      <c r="F14" s="250"/>
      <c r="G14" s="250"/>
      <c r="H14" s="305">
        <v>205177057</v>
      </c>
      <c r="I14" s="25" t="s">
        <v>337</v>
      </c>
    </row>
    <row r="15" spans="1:13" customFormat="1" ht="15">
      <c r="A15" s="82">
        <v>7</v>
      </c>
      <c r="B15" s="25" t="s">
        <v>605</v>
      </c>
      <c r="C15" s="25" t="s">
        <v>606</v>
      </c>
      <c r="D15" s="655"/>
      <c r="E15" s="25"/>
      <c r="F15" s="250"/>
      <c r="G15" s="250"/>
      <c r="H15" s="305">
        <v>205177057</v>
      </c>
      <c r="I15" s="25" t="s">
        <v>337</v>
      </c>
    </row>
    <row r="16" spans="1:13" customFormat="1" ht="15">
      <c r="A16" s="82">
        <v>8</v>
      </c>
      <c r="B16" s="25" t="s">
        <v>607</v>
      </c>
      <c r="C16" s="25"/>
      <c r="D16" s="655"/>
      <c r="E16" s="25"/>
      <c r="F16" s="250"/>
      <c r="G16" s="250"/>
      <c r="H16" s="305">
        <v>205177057</v>
      </c>
      <c r="I16" s="25" t="s">
        <v>337</v>
      </c>
    </row>
    <row r="17" spans="1:9" customFormat="1" ht="15">
      <c r="A17" s="82">
        <v>9</v>
      </c>
      <c r="B17" s="25" t="s">
        <v>608</v>
      </c>
      <c r="C17" s="25"/>
      <c r="D17" s="655"/>
      <c r="E17" s="25"/>
      <c r="F17" s="250"/>
      <c r="G17" s="250"/>
      <c r="H17" s="305">
        <v>205177057</v>
      </c>
      <c r="I17" s="25" t="s">
        <v>337</v>
      </c>
    </row>
    <row r="18" spans="1:9" customFormat="1" ht="15">
      <c r="A18" s="82">
        <v>10</v>
      </c>
      <c r="B18" s="25" t="s">
        <v>609</v>
      </c>
      <c r="C18" s="25" t="s">
        <v>610</v>
      </c>
      <c r="D18" s="655"/>
      <c r="E18" s="25"/>
      <c r="F18" s="250"/>
      <c r="G18" s="250"/>
      <c r="H18" s="305">
        <v>205177057</v>
      </c>
      <c r="I18" s="25" t="s">
        <v>337</v>
      </c>
    </row>
    <row r="19" spans="1:9" customFormat="1" ht="15">
      <c r="A19" s="82">
        <v>11</v>
      </c>
      <c r="B19" s="25" t="s">
        <v>609</v>
      </c>
      <c r="C19" s="25" t="s">
        <v>610</v>
      </c>
      <c r="D19" s="655"/>
      <c r="E19" s="25"/>
      <c r="F19" s="250"/>
      <c r="G19" s="250"/>
      <c r="H19" s="305">
        <v>205177057</v>
      </c>
      <c r="I19" s="25" t="s">
        <v>337</v>
      </c>
    </row>
    <row r="20" spans="1:9" customFormat="1" ht="15">
      <c r="A20" s="82">
        <v>12</v>
      </c>
      <c r="B20" s="25" t="s">
        <v>611</v>
      </c>
      <c r="C20" s="25"/>
      <c r="D20" s="655"/>
      <c r="E20" s="25"/>
      <c r="F20" s="250"/>
      <c r="G20" s="250"/>
      <c r="H20" s="305">
        <v>205177057</v>
      </c>
      <c r="I20" s="25" t="s">
        <v>337</v>
      </c>
    </row>
    <row r="21" spans="1:9" customFormat="1" ht="30">
      <c r="A21" s="82">
        <v>13</v>
      </c>
      <c r="B21" s="25" t="s">
        <v>612</v>
      </c>
      <c r="C21" s="25" t="s">
        <v>613</v>
      </c>
      <c r="D21" s="655"/>
      <c r="E21" s="25"/>
      <c r="F21" s="250"/>
      <c r="G21" s="250"/>
      <c r="H21" s="305">
        <v>205177057</v>
      </c>
      <c r="I21" s="25" t="s">
        <v>337</v>
      </c>
    </row>
    <row r="22" spans="1:9" customFormat="1" ht="30">
      <c r="A22" s="82">
        <v>14</v>
      </c>
      <c r="B22" s="25" t="s">
        <v>614</v>
      </c>
      <c r="C22" s="25" t="s">
        <v>615</v>
      </c>
      <c r="D22" s="655"/>
      <c r="E22" s="25"/>
      <c r="F22" s="250"/>
      <c r="G22" s="250"/>
      <c r="H22" s="305">
        <v>205177057</v>
      </c>
      <c r="I22" s="25" t="s">
        <v>337</v>
      </c>
    </row>
    <row r="23" spans="1:9" customFormat="1" ht="30">
      <c r="A23" s="82">
        <v>15</v>
      </c>
      <c r="B23" s="25" t="s">
        <v>614</v>
      </c>
      <c r="C23" s="25" t="s">
        <v>616</v>
      </c>
      <c r="D23" s="655"/>
      <c r="E23" s="25"/>
      <c r="F23" s="250"/>
      <c r="G23" s="250"/>
      <c r="H23" s="305">
        <v>205177057</v>
      </c>
      <c r="I23" s="25" t="s">
        <v>337</v>
      </c>
    </row>
    <row r="24" spans="1:9" customFormat="1" ht="30">
      <c r="A24" s="82">
        <v>16</v>
      </c>
      <c r="B24" s="25" t="s">
        <v>617</v>
      </c>
      <c r="C24" s="25"/>
      <c r="D24" s="655"/>
      <c r="E24" s="25"/>
      <c r="F24" s="250"/>
      <c r="G24" s="250"/>
      <c r="H24" s="305">
        <v>205177057</v>
      </c>
      <c r="I24" s="25" t="s">
        <v>337</v>
      </c>
    </row>
    <row r="25" spans="1:9" customFormat="1" ht="30">
      <c r="A25" s="82">
        <v>17</v>
      </c>
      <c r="B25" s="25" t="s">
        <v>617</v>
      </c>
      <c r="C25" s="25" t="s">
        <v>618</v>
      </c>
      <c r="D25" s="655"/>
      <c r="E25" s="25"/>
      <c r="F25" s="250"/>
      <c r="G25" s="250"/>
      <c r="H25" s="305">
        <v>205177057</v>
      </c>
      <c r="I25" s="25" t="s">
        <v>337</v>
      </c>
    </row>
    <row r="26" spans="1:9" customFormat="1" ht="15">
      <c r="A26" s="82">
        <v>18</v>
      </c>
      <c r="B26" s="25" t="s">
        <v>619</v>
      </c>
      <c r="C26" s="25"/>
      <c r="D26" s="655"/>
      <c r="E26" s="25"/>
      <c r="F26" s="250"/>
      <c r="G26" s="250"/>
      <c r="H26" s="305">
        <v>205177057</v>
      </c>
      <c r="I26" s="25" t="s">
        <v>337</v>
      </c>
    </row>
    <row r="27" spans="1:9" customFormat="1" ht="15">
      <c r="A27" s="82">
        <v>19</v>
      </c>
      <c r="B27" s="25" t="s">
        <v>620</v>
      </c>
      <c r="C27" s="25"/>
      <c r="D27" s="655"/>
      <c r="E27" s="25"/>
      <c r="F27" s="250"/>
      <c r="G27" s="250"/>
      <c r="H27" s="305">
        <v>205177057</v>
      </c>
      <c r="I27" s="25" t="s">
        <v>337</v>
      </c>
    </row>
    <row r="28" spans="1:9" customFormat="1" ht="15">
      <c r="A28" s="82">
        <v>20</v>
      </c>
      <c r="B28" s="25" t="s">
        <v>621</v>
      </c>
      <c r="C28" s="25" t="s">
        <v>622</v>
      </c>
      <c r="D28" s="655"/>
      <c r="E28" s="25"/>
      <c r="F28" s="250"/>
      <c r="G28" s="250"/>
      <c r="H28" s="305">
        <v>205177057</v>
      </c>
      <c r="I28" s="25" t="s">
        <v>337</v>
      </c>
    </row>
    <row r="29" spans="1:9" customFormat="1" ht="30">
      <c r="A29" s="82">
        <v>21</v>
      </c>
      <c r="B29" s="25" t="s">
        <v>621</v>
      </c>
      <c r="C29" s="25" t="s">
        <v>623</v>
      </c>
      <c r="D29" s="655"/>
      <c r="E29" s="25"/>
      <c r="F29" s="250"/>
      <c r="G29" s="250"/>
      <c r="H29" s="305">
        <v>205177057</v>
      </c>
      <c r="I29" s="25" t="s">
        <v>337</v>
      </c>
    </row>
    <row r="30" spans="1:9" customFormat="1" ht="15">
      <c r="A30" s="82">
        <v>22</v>
      </c>
      <c r="B30" s="25" t="s">
        <v>620</v>
      </c>
      <c r="C30" s="25" t="s">
        <v>624</v>
      </c>
      <c r="D30" s="655"/>
      <c r="E30" s="25"/>
      <c r="F30" s="250"/>
      <c r="G30" s="250"/>
      <c r="H30" s="305">
        <v>205177057</v>
      </c>
      <c r="I30" s="25" t="s">
        <v>337</v>
      </c>
    </row>
    <row r="31" spans="1:9" customFormat="1" ht="15">
      <c r="A31" s="82">
        <v>23</v>
      </c>
      <c r="B31" s="25" t="s">
        <v>620</v>
      </c>
      <c r="C31" s="25" t="s">
        <v>625</v>
      </c>
      <c r="D31" s="655"/>
      <c r="E31" s="25"/>
      <c r="F31" s="250"/>
      <c r="G31" s="250"/>
      <c r="H31" s="305">
        <v>205177057</v>
      </c>
      <c r="I31" s="25" t="s">
        <v>337</v>
      </c>
    </row>
    <row r="32" spans="1:9" customFormat="1" ht="15">
      <c r="A32" s="82">
        <v>24</v>
      </c>
      <c r="B32" s="25" t="s">
        <v>620</v>
      </c>
      <c r="C32" s="25" t="s">
        <v>626</v>
      </c>
      <c r="D32" s="655"/>
      <c r="E32" s="25"/>
      <c r="F32" s="250"/>
      <c r="G32" s="250"/>
      <c r="H32" s="305">
        <v>205177057</v>
      </c>
      <c r="I32" s="25" t="s">
        <v>337</v>
      </c>
    </row>
    <row r="33" spans="1:9" customFormat="1" ht="45">
      <c r="A33" s="82">
        <v>25</v>
      </c>
      <c r="B33" s="25" t="s">
        <v>627</v>
      </c>
      <c r="C33" s="25" t="s">
        <v>628</v>
      </c>
      <c r="D33" s="655"/>
      <c r="E33" s="25"/>
      <c r="F33" s="250"/>
      <c r="G33" s="250"/>
      <c r="H33" s="305">
        <v>205177057</v>
      </c>
      <c r="I33" s="25" t="s">
        <v>337</v>
      </c>
    </row>
    <row r="34" spans="1:9" customFormat="1" ht="45">
      <c r="A34" s="82">
        <v>26</v>
      </c>
      <c r="B34" s="25" t="s">
        <v>627</v>
      </c>
      <c r="C34" s="25" t="s">
        <v>629</v>
      </c>
      <c r="D34" s="655"/>
      <c r="E34" s="25"/>
      <c r="F34" s="250"/>
      <c r="G34" s="250"/>
      <c r="H34" s="305">
        <v>205177057</v>
      </c>
      <c r="I34" s="25" t="s">
        <v>337</v>
      </c>
    </row>
    <row r="35" spans="1:9" customFormat="1" ht="15">
      <c r="A35" s="82">
        <v>27</v>
      </c>
      <c r="B35" s="25" t="s">
        <v>630</v>
      </c>
      <c r="C35" s="25" t="s">
        <v>631</v>
      </c>
      <c r="D35" s="655"/>
      <c r="E35" s="25"/>
      <c r="F35" s="250"/>
      <c r="G35" s="250"/>
      <c r="H35" s="305">
        <v>205177057</v>
      </c>
      <c r="I35" s="25" t="s">
        <v>337</v>
      </c>
    </row>
    <row r="36" spans="1:9" customFormat="1" ht="15">
      <c r="A36" s="82">
        <v>28</v>
      </c>
      <c r="B36" s="25" t="s">
        <v>632</v>
      </c>
      <c r="C36" s="25" t="s">
        <v>633</v>
      </c>
      <c r="D36" s="655"/>
      <c r="E36" s="25"/>
      <c r="F36" s="250"/>
      <c r="G36" s="250"/>
      <c r="H36" s="305">
        <v>205177057</v>
      </c>
      <c r="I36" s="25" t="s">
        <v>337</v>
      </c>
    </row>
    <row r="37" spans="1:9" customFormat="1" ht="15">
      <c r="A37" s="82">
        <v>29</v>
      </c>
      <c r="B37" s="25" t="s">
        <v>634</v>
      </c>
      <c r="C37" s="25"/>
      <c r="D37" s="655"/>
      <c r="E37" s="25"/>
      <c r="F37" s="250"/>
      <c r="G37" s="250"/>
      <c r="H37" s="305">
        <v>205177057</v>
      </c>
      <c r="I37" s="25" t="s">
        <v>337</v>
      </c>
    </row>
    <row r="38" spans="1:9" customFormat="1" ht="15">
      <c r="A38" s="82">
        <v>30</v>
      </c>
      <c r="B38" s="25" t="s">
        <v>635</v>
      </c>
      <c r="C38" s="25"/>
      <c r="D38" s="655"/>
      <c r="E38" s="25"/>
      <c r="F38" s="250"/>
      <c r="G38" s="250"/>
      <c r="H38" s="305">
        <v>205177057</v>
      </c>
      <c r="I38" s="25" t="s">
        <v>337</v>
      </c>
    </row>
    <row r="39" spans="1:9" customFormat="1" ht="15">
      <c r="A39" s="82">
        <v>31</v>
      </c>
      <c r="B39" s="25" t="s">
        <v>635</v>
      </c>
      <c r="C39" s="25" t="s">
        <v>636</v>
      </c>
      <c r="D39" s="655"/>
      <c r="E39" s="25"/>
      <c r="F39" s="250"/>
      <c r="G39" s="250"/>
      <c r="H39" s="305">
        <v>205177057</v>
      </c>
      <c r="I39" s="25" t="s">
        <v>337</v>
      </c>
    </row>
    <row r="40" spans="1:9" customFormat="1" ht="30">
      <c r="A40" s="82">
        <v>32</v>
      </c>
      <c r="B40" s="25" t="s">
        <v>611</v>
      </c>
      <c r="C40" s="25" t="s">
        <v>637</v>
      </c>
      <c r="D40" s="655"/>
      <c r="E40" s="25"/>
      <c r="F40" s="250"/>
      <c r="G40" s="250"/>
      <c r="H40" s="305">
        <v>205177057</v>
      </c>
      <c r="I40" s="25" t="s">
        <v>337</v>
      </c>
    </row>
    <row r="41" spans="1:9" customFormat="1" ht="15">
      <c r="A41" s="82">
        <v>33</v>
      </c>
      <c r="B41" s="25" t="s">
        <v>638</v>
      </c>
      <c r="C41" s="25"/>
      <c r="D41" s="655"/>
      <c r="E41" s="25"/>
      <c r="F41" s="250"/>
      <c r="G41" s="250"/>
      <c r="H41" s="305">
        <v>205177057</v>
      </c>
      <c r="I41" s="25" t="s">
        <v>337</v>
      </c>
    </row>
    <row r="42" spans="1:9" customFormat="1" ht="15">
      <c r="A42" s="82">
        <v>34</v>
      </c>
      <c r="B42" s="25" t="s">
        <v>639</v>
      </c>
      <c r="C42" s="25" t="s">
        <v>640</v>
      </c>
      <c r="D42" s="656"/>
      <c r="E42" s="25"/>
      <c r="F42" s="250"/>
      <c r="G42" s="250"/>
      <c r="H42" s="305">
        <v>205177057</v>
      </c>
      <c r="I42" s="25" t="s">
        <v>337</v>
      </c>
    </row>
    <row r="43" spans="1:9" customFormat="1" ht="15">
      <c r="A43" s="82" t="s">
        <v>138</v>
      </c>
      <c r="B43" s="25"/>
      <c r="C43" s="25"/>
      <c r="D43" s="25"/>
      <c r="E43" s="25"/>
      <c r="F43" s="250"/>
      <c r="G43" s="250"/>
      <c r="H43" s="250"/>
      <c r="I43" s="25"/>
    </row>
    <row r="44" spans="1:9">
      <c r="A44" s="254"/>
      <c r="B44" s="254"/>
      <c r="C44" s="254"/>
      <c r="D44" s="254"/>
      <c r="E44" s="254"/>
      <c r="F44" s="254"/>
      <c r="G44" s="254"/>
      <c r="H44" s="254"/>
      <c r="I44" s="254"/>
    </row>
    <row r="45" spans="1:9">
      <c r="A45" s="254"/>
      <c r="B45" s="254"/>
      <c r="C45" s="254"/>
      <c r="D45" s="254"/>
      <c r="E45" s="254"/>
      <c r="F45" s="254"/>
      <c r="G45" s="254"/>
      <c r="H45" s="254"/>
      <c r="I45" s="254"/>
    </row>
    <row r="46" spans="1:9">
      <c r="A46" s="255"/>
      <c r="B46" s="254"/>
      <c r="C46" s="254"/>
      <c r="D46" s="254"/>
      <c r="E46" s="254"/>
      <c r="F46" s="254"/>
      <c r="G46" s="254"/>
      <c r="H46" s="254"/>
      <c r="I46" s="254"/>
    </row>
    <row r="47" spans="1:9" ht="15">
      <c r="A47" s="114"/>
      <c r="B47" s="219" t="s">
        <v>1823</v>
      </c>
      <c r="C47" s="114"/>
      <c r="D47" s="114"/>
      <c r="E47" s="110"/>
      <c r="F47" s="114"/>
      <c r="G47" s="114"/>
      <c r="H47" s="114"/>
      <c r="I47" s="114"/>
    </row>
    <row r="48" spans="1:9" ht="15">
      <c r="A48" s="114"/>
      <c r="B48" s="114"/>
      <c r="C48" s="220"/>
      <c r="D48" s="114"/>
      <c r="F48" s="220"/>
      <c r="G48" s="259"/>
    </row>
    <row r="49" spans="2:6" ht="15">
      <c r="B49" s="114"/>
      <c r="C49" s="222" t="s">
        <v>125</v>
      </c>
      <c r="D49" s="114"/>
      <c r="F49" s="223" t="s">
        <v>130</v>
      </c>
    </row>
    <row r="50" spans="2:6" ht="15">
      <c r="B50" s="114"/>
      <c r="C50" s="224" t="s">
        <v>1855</v>
      </c>
      <c r="D50" s="114"/>
      <c r="F50" s="114" t="s">
        <v>126</v>
      </c>
    </row>
    <row r="51" spans="2:6" ht="15">
      <c r="B51" s="114"/>
      <c r="C51" s="224"/>
    </row>
  </sheetData>
  <mergeCells count="2">
    <mergeCell ref="D9:D42"/>
    <mergeCell ref="I2:J2"/>
  </mergeCells>
  <phoneticPr fontId="46" type="noConversion"/>
  <pageMargins left="0.7" right="0.7" top="0.75" bottom="0.75" header="0.3" footer="0.3"/>
  <pageSetup scale="5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1"/>
  <sheetViews>
    <sheetView view="pageBreakPreview" zoomScale="70" zoomScaleSheetLayoutView="70" workbookViewId="0"/>
  </sheetViews>
  <sheetFormatPr defaultRowHeight="15"/>
  <cols>
    <col min="1" max="1" width="10" style="114" customWidth="1"/>
    <col min="2" max="2" width="20.28515625" style="114" customWidth="1"/>
    <col min="3" max="3" width="30" style="114" customWidth="1"/>
    <col min="4" max="4" width="29" style="114" customWidth="1"/>
    <col min="5" max="5" width="22.5703125" style="114" customWidth="1"/>
    <col min="6" max="6" width="20" style="114" customWidth="1"/>
    <col min="7" max="7" width="29.28515625" style="114" customWidth="1"/>
    <col min="8" max="8" width="27.140625" style="114" customWidth="1"/>
    <col min="9" max="9" width="26.42578125" style="114" customWidth="1"/>
    <col min="10" max="10" width="0.5703125" style="114" customWidth="1"/>
    <col min="11" max="16384" width="9.140625" style="114"/>
  </cols>
  <sheetData>
    <row r="1" spans="1:10">
      <c r="A1" s="92" t="s">
        <v>258</v>
      </c>
      <c r="B1" s="94"/>
      <c r="C1" s="94"/>
      <c r="D1" s="94"/>
      <c r="E1" s="94"/>
      <c r="F1" s="94"/>
      <c r="G1" s="94"/>
      <c r="H1" s="94"/>
      <c r="I1" s="396" t="s">
        <v>53</v>
      </c>
      <c r="J1" s="199"/>
    </row>
    <row r="2" spans="1:10">
      <c r="A2" s="94" t="s">
        <v>1856</v>
      </c>
      <c r="B2" s="94"/>
      <c r="C2" s="94"/>
      <c r="D2" s="94"/>
      <c r="E2" s="94"/>
      <c r="F2" s="94"/>
      <c r="G2" s="94"/>
      <c r="H2" s="94"/>
      <c r="I2" s="638" t="s">
        <v>6611</v>
      </c>
      <c r="J2" s="639"/>
    </row>
    <row r="3" spans="1:10">
      <c r="A3" s="94"/>
      <c r="B3" s="94"/>
      <c r="C3" s="94"/>
      <c r="D3" s="94"/>
      <c r="E3" s="94"/>
      <c r="F3" s="94"/>
      <c r="G3" s="94"/>
      <c r="H3" s="94"/>
      <c r="I3" s="397"/>
      <c r="J3" s="199"/>
    </row>
    <row r="4" spans="1:10">
      <c r="A4" s="95" t="str">
        <f>'[1]ფორმა N2'!A4</f>
        <v>ანგარიშვალდებული პირის დასახელება:</v>
      </c>
      <c r="B4" s="94"/>
      <c r="C4" s="94"/>
      <c r="D4" s="94"/>
      <c r="E4" s="94"/>
      <c r="F4" s="94"/>
      <c r="G4" s="94"/>
      <c r="H4" s="94"/>
      <c r="I4" s="99"/>
      <c r="J4" s="137"/>
    </row>
    <row r="5" spans="1:10">
      <c r="A5" s="128" t="s">
        <v>6524</v>
      </c>
      <c r="B5" s="251"/>
      <c r="C5" s="251"/>
      <c r="D5" s="251"/>
      <c r="E5" s="251"/>
      <c r="F5" s="251"/>
      <c r="G5" s="251"/>
      <c r="H5" s="251"/>
      <c r="I5" s="251"/>
      <c r="J5" s="223"/>
    </row>
    <row r="6" spans="1:10">
      <c r="A6" s="95"/>
      <c r="B6" s="94"/>
      <c r="C6" s="94"/>
      <c r="D6" s="94"/>
      <c r="E6" s="94"/>
      <c r="F6" s="94"/>
      <c r="G6" s="94"/>
      <c r="H6" s="94"/>
      <c r="I6" s="99"/>
      <c r="J6" s="137"/>
    </row>
    <row r="7" spans="1:10">
      <c r="A7" s="94"/>
      <c r="B7" s="94"/>
      <c r="C7" s="94"/>
      <c r="D7" s="94"/>
      <c r="E7" s="94"/>
      <c r="F7" s="94"/>
      <c r="G7" s="94"/>
      <c r="H7" s="94"/>
      <c r="I7" s="99"/>
      <c r="J7" s="138"/>
    </row>
    <row r="8" spans="1:10" ht="63.75" customHeight="1">
      <c r="A8" s="200" t="s">
        <v>1788</v>
      </c>
      <c r="B8" s="200" t="s">
        <v>233</v>
      </c>
      <c r="C8" s="201" t="s">
        <v>283</v>
      </c>
      <c r="D8" s="201" t="s">
        <v>284</v>
      </c>
      <c r="E8" s="201" t="s">
        <v>234</v>
      </c>
      <c r="F8" s="201" t="s">
        <v>253</v>
      </c>
      <c r="G8" s="201" t="s">
        <v>254</v>
      </c>
      <c r="H8" s="201" t="s">
        <v>286</v>
      </c>
      <c r="I8" s="398" t="s">
        <v>255</v>
      </c>
      <c r="J8" s="138"/>
    </row>
    <row r="9" spans="1:10" ht="15.75">
      <c r="A9" s="536">
        <v>1</v>
      </c>
      <c r="B9" s="538">
        <v>41045</v>
      </c>
      <c r="C9" s="522" t="s">
        <v>2243</v>
      </c>
      <c r="D9" s="539">
        <v>204973742</v>
      </c>
      <c r="E9" s="521" t="s">
        <v>2244</v>
      </c>
      <c r="F9" s="540" t="s">
        <v>2245</v>
      </c>
      <c r="G9" s="541">
        <v>53334.59</v>
      </c>
      <c r="H9" s="542"/>
      <c r="I9" s="457">
        <v>53334.59</v>
      </c>
    </row>
    <row r="10" spans="1:10" ht="30" customHeight="1">
      <c r="A10" s="536">
        <v>2</v>
      </c>
      <c r="B10" s="538">
        <v>41045</v>
      </c>
      <c r="C10" s="522" t="s">
        <v>2246</v>
      </c>
      <c r="D10" s="539">
        <v>203842823</v>
      </c>
      <c r="E10" s="521" t="s">
        <v>2247</v>
      </c>
      <c r="F10" s="540" t="s">
        <v>2245</v>
      </c>
      <c r="G10" s="541">
        <v>509.93</v>
      </c>
      <c r="H10" s="542">
        <v>0</v>
      </c>
      <c r="I10" s="457">
        <v>509.93</v>
      </c>
    </row>
    <row r="11" spans="1:10" ht="30" customHeight="1">
      <c r="A11" s="536">
        <v>3</v>
      </c>
      <c r="B11" s="538">
        <v>41060</v>
      </c>
      <c r="C11" s="522" t="s">
        <v>2248</v>
      </c>
      <c r="D11" s="539">
        <v>202191699</v>
      </c>
      <c r="E11" s="521" t="s">
        <v>2249</v>
      </c>
      <c r="F11" s="543">
        <v>2526.6</v>
      </c>
      <c r="G11" s="541">
        <v>2526.6</v>
      </c>
      <c r="H11" s="542">
        <f t="shared" ref="H11:H72" si="0">F11-I11</f>
        <v>0</v>
      </c>
      <c r="I11" s="457">
        <v>2526.6</v>
      </c>
    </row>
    <row r="12" spans="1:10" ht="30" customHeight="1">
      <c r="A12" s="536">
        <v>4</v>
      </c>
      <c r="B12" s="538">
        <v>41061</v>
      </c>
      <c r="C12" s="522" t="s">
        <v>2250</v>
      </c>
      <c r="D12" s="539">
        <v>205177057</v>
      </c>
      <c r="E12" s="521" t="s">
        <v>2251</v>
      </c>
      <c r="F12" s="543">
        <v>8000</v>
      </c>
      <c r="G12" s="541">
        <v>8000</v>
      </c>
      <c r="H12" s="542">
        <f t="shared" si="0"/>
        <v>0</v>
      </c>
      <c r="I12" s="457">
        <v>8000</v>
      </c>
    </row>
    <row r="13" spans="1:10" ht="30" customHeight="1">
      <c r="A13" s="536">
        <v>5</v>
      </c>
      <c r="B13" s="538">
        <v>41061</v>
      </c>
      <c r="C13" s="522" t="s">
        <v>2250</v>
      </c>
      <c r="D13" s="539">
        <v>205177057</v>
      </c>
      <c r="E13" s="521" t="s">
        <v>2200</v>
      </c>
      <c r="F13" s="543">
        <f>7635.74+3817.87+3817.87</f>
        <v>15271.48</v>
      </c>
      <c r="G13" s="543">
        <f>7635.74+3817.87+3817.87</f>
        <v>15271.48</v>
      </c>
      <c r="H13" s="542">
        <f t="shared" si="0"/>
        <v>0</v>
      </c>
      <c r="I13" s="458">
        <f>7635.74+3817.87+3817.87</f>
        <v>15271.48</v>
      </c>
    </row>
    <row r="14" spans="1:10" ht="30" customHeight="1">
      <c r="A14" s="536">
        <v>6</v>
      </c>
      <c r="B14" s="538">
        <v>41061</v>
      </c>
      <c r="C14" s="522" t="s">
        <v>2250</v>
      </c>
      <c r="D14" s="539">
        <v>205177057</v>
      </c>
      <c r="E14" s="521" t="s">
        <v>2252</v>
      </c>
      <c r="F14" s="543">
        <v>1937.45</v>
      </c>
      <c r="G14" s="541">
        <v>1937.45</v>
      </c>
      <c r="H14" s="542">
        <f t="shared" si="0"/>
        <v>0</v>
      </c>
      <c r="I14" s="457">
        <v>1937.45</v>
      </c>
    </row>
    <row r="15" spans="1:10" ht="30" customHeight="1">
      <c r="A15" s="536">
        <v>7</v>
      </c>
      <c r="B15" s="538">
        <v>41083</v>
      </c>
      <c r="C15" s="522" t="s">
        <v>2253</v>
      </c>
      <c r="D15" s="539">
        <v>204436173</v>
      </c>
      <c r="E15" s="521" t="s">
        <v>2220</v>
      </c>
      <c r="F15" s="540" t="s">
        <v>2245</v>
      </c>
      <c r="G15" s="541">
        <v>6512.23</v>
      </c>
      <c r="H15" s="542">
        <v>0</v>
      </c>
      <c r="I15" s="457">
        <v>6512.23</v>
      </c>
    </row>
    <row r="16" spans="1:10" ht="30" customHeight="1">
      <c r="A16" s="536">
        <v>8</v>
      </c>
      <c r="B16" s="538">
        <v>41046</v>
      </c>
      <c r="C16" s="522" t="s">
        <v>2254</v>
      </c>
      <c r="D16" s="539">
        <v>205283637</v>
      </c>
      <c r="E16" s="521" t="s">
        <v>2255</v>
      </c>
      <c r="F16" s="540">
        <v>247231.06</v>
      </c>
      <c r="G16" s="540">
        <v>247231.06</v>
      </c>
      <c r="H16" s="542">
        <f t="shared" si="0"/>
        <v>0</v>
      </c>
      <c r="I16" s="459">
        <v>247231.06</v>
      </c>
    </row>
    <row r="17" spans="1:9" ht="30" customHeight="1">
      <c r="A17" s="536">
        <v>9</v>
      </c>
      <c r="B17" s="538">
        <v>41045</v>
      </c>
      <c r="C17" s="522" t="s">
        <v>2256</v>
      </c>
      <c r="D17" s="539">
        <v>205150726</v>
      </c>
      <c r="E17" s="521" t="s">
        <v>2247</v>
      </c>
      <c r="F17" s="540" t="s">
        <v>2245</v>
      </c>
      <c r="G17" s="541">
        <v>3186.09</v>
      </c>
      <c r="H17" s="542">
        <v>0</v>
      </c>
      <c r="I17" s="457">
        <v>3186.09</v>
      </c>
    </row>
    <row r="18" spans="1:9" ht="30" customHeight="1">
      <c r="A18" s="536">
        <v>10</v>
      </c>
      <c r="B18" s="538">
        <v>41061</v>
      </c>
      <c r="C18" s="522" t="s">
        <v>2257</v>
      </c>
      <c r="D18" s="539">
        <v>236080557</v>
      </c>
      <c r="E18" s="521" t="s">
        <v>2247</v>
      </c>
      <c r="F18" s="540" t="s">
        <v>2245</v>
      </c>
      <c r="G18" s="541">
        <v>18420.54</v>
      </c>
      <c r="H18" s="542">
        <v>0</v>
      </c>
      <c r="I18" s="457">
        <v>18420.54</v>
      </c>
    </row>
    <row r="19" spans="1:9" ht="30" customHeight="1">
      <c r="A19" s="536">
        <v>11</v>
      </c>
      <c r="B19" s="538">
        <v>41124</v>
      </c>
      <c r="C19" s="522" t="s">
        <v>2258</v>
      </c>
      <c r="D19" s="539">
        <v>3500101011455</v>
      </c>
      <c r="E19" s="521" t="s">
        <v>2259</v>
      </c>
      <c r="F19" s="540">
        <v>1558.33</v>
      </c>
      <c r="G19" s="541">
        <v>1558.33</v>
      </c>
      <c r="H19" s="542">
        <f t="shared" si="0"/>
        <v>0</v>
      </c>
      <c r="I19" s="457">
        <v>1558.33</v>
      </c>
    </row>
    <row r="20" spans="1:9" ht="30" customHeight="1">
      <c r="A20" s="536">
        <v>12</v>
      </c>
      <c r="B20" s="538">
        <v>41119</v>
      </c>
      <c r="C20" s="522" t="s">
        <v>2260</v>
      </c>
      <c r="D20" s="539">
        <v>215119627</v>
      </c>
      <c r="E20" s="521" t="s">
        <v>2261</v>
      </c>
      <c r="F20" s="540">
        <v>83.33</v>
      </c>
      <c r="G20" s="541">
        <v>83.33</v>
      </c>
      <c r="H20" s="542">
        <f t="shared" si="0"/>
        <v>0</v>
      </c>
      <c r="I20" s="457">
        <v>83.33</v>
      </c>
    </row>
    <row r="21" spans="1:9" ht="30" customHeight="1">
      <c r="A21" s="536">
        <v>13</v>
      </c>
      <c r="B21" s="538">
        <v>41124</v>
      </c>
      <c r="C21" s="522" t="s">
        <v>2262</v>
      </c>
      <c r="D21" s="539">
        <v>61001061047</v>
      </c>
      <c r="E21" s="521" t="s">
        <v>2263</v>
      </c>
      <c r="F21" s="540">
        <v>200</v>
      </c>
      <c r="G21" s="541">
        <v>200</v>
      </c>
      <c r="H21" s="542">
        <f t="shared" si="0"/>
        <v>0</v>
      </c>
      <c r="I21" s="457">
        <v>200</v>
      </c>
    </row>
    <row r="22" spans="1:9" ht="30" customHeight="1">
      <c r="A22" s="536">
        <v>14</v>
      </c>
      <c r="B22" s="538">
        <v>41131</v>
      </c>
      <c r="C22" s="522" t="s">
        <v>2264</v>
      </c>
      <c r="D22" s="539">
        <v>230053820</v>
      </c>
      <c r="E22" s="521" t="s">
        <v>2261</v>
      </c>
      <c r="F22" s="540">
        <v>83.33</v>
      </c>
      <c r="G22" s="541">
        <v>83.33</v>
      </c>
      <c r="H22" s="542">
        <f t="shared" si="0"/>
        <v>0</v>
      </c>
      <c r="I22" s="457">
        <v>83.33</v>
      </c>
    </row>
    <row r="23" spans="1:9" ht="30" customHeight="1">
      <c r="A23" s="536">
        <v>15</v>
      </c>
      <c r="B23" s="538">
        <v>41139</v>
      </c>
      <c r="C23" s="522" t="s">
        <v>2258</v>
      </c>
      <c r="D23" s="539">
        <v>3500101011455</v>
      </c>
      <c r="E23" s="521" t="s">
        <v>2259</v>
      </c>
      <c r="F23" s="544">
        <v>66050</v>
      </c>
      <c r="G23" s="544">
        <v>66050</v>
      </c>
      <c r="H23" s="542">
        <f t="shared" si="0"/>
        <v>0</v>
      </c>
      <c r="I23" s="460">
        <v>66050</v>
      </c>
    </row>
    <row r="24" spans="1:9" ht="30" customHeight="1">
      <c r="A24" s="536">
        <v>16</v>
      </c>
      <c r="B24" s="538">
        <v>41139</v>
      </c>
      <c r="C24" s="522" t="s">
        <v>2265</v>
      </c>
      <c r="D24" s="539">
        <v>202460755</v>
      </c>
      <c r="E24" s="545" t="s">
        <v>882</v>
      </c>
      <c r="F24" s="544">
        <v>45550</v>
      </c>
      <c r="G24" s="544">
        <v>45550</v>
      </c>
      <c r="H24" s="542">
        <f t="shared" si="0"/>
        <v>0</v>
      </c>
      <c r="I24" s="460">
        <v>45550</v>
      </c>
    </row>
    <row r="25" spans="1:9" ht="30" customHeight="1">
      <c r="A25" s="536">
        <v>17</v>
      </c>
      <c r="B25" s="538">
        <v>41131</v>
      </c>
      <c r="C25" s="522" t="s">
        <v>2266</v>
      </c>
      <c r="D25" s="539"/>
      <c r="E25" s="545" t="s">
        <v>2267</v>
      </c>
      <c r="F25" s="544">
        <v>41437.199999999997</v>
      </c>
      <c r="G25" s="544">
        <v>41437.199999999997</v>
      </c>
      <c r="H25" s="546" t="s">
        <v>6534</v>
      </c>
      <c r="I25" s="460">
        <f>54913.9-13476.7</f>
        <v>41437.199999999997</v>
      </c>
    </row>
    <row r="26" spans="1:9" ht="30" customHeight="1">
      <c r="A26" s="536">
        <v>18</v>
      </c>
      <c r="B26" s="538">
        <v>41139</v>
      </c>
      <c r="C26" s="522" t="s">
        <v>2268</v>
      </c>
      <c r="D26" s="539">
        <v>205282905</v>
      </c>
      <c r="E26" s="116" t="s">
        <v>883</v>
      </c>
      <c r="F26" s="544">
        <v>141390</v>
      </c>
      <c r="G26" s="544">
        <v>141390</v>
      </c>
      <c r="H26" s="546">
        <f t="shared" si="0"/>
        <v>0</v>
      </c>
      <c r="I26" s="460">
        <v>141390</v>
      </c>
    </row>
    <row r="27" spans="1:9" ht="30" customHeight="1">
      <c r="A27" s="536">
        <v>19</v>
      </c>
      <c r="B27" s="538">
        <v>41142</v>
      </c>
      <c r="C27" s="522" t="s">
        <v>2269</v>
      </c>
      <c r="D27" s="539">
        <v>206176109</v>
      </c>
      <c r="E27" s="545" t="s">
        <v>882</v>
      </c>
      <c r="F27" s="544">
        <v>329134.2</v>
      </c>
      <c r="G27" s="544">
        <v>329134.2</v>
      </c>
      <c r="H27" s="546">
        <f t="shared" si="0"/>
        <v>0</v>
      </c>
      <c r="I27" s="460">
        <v>329134.2</v>
      </c>
    </row>
    <row r="28" spans="1:9" ht="30" customHeight="1">
      <c r="A28" s="536">
        <v>20</v>
      </c>
      <c r="B28" s="538">
        <v>41139</v>
      </c>
      <c r="C28" s="522" t="s">
        <v>2270</v>
      </c>
      <c r="D28" s="539">
        <v>400053838</v>
      </c>
      <c r="E28" s="545" t="s">
        <v>882</v>
      </c>
      <c r="F28" s="544">
        <v>711278.65</v>
      </c>
      <c r="G28" s="544">
        <v>711278.65</v>
      </c>
      <c r="H28" s="546">
        <f t="shared" si="0"/>
        <v>0</v>
      </c>
      <c r="I28" s="461">
        <v>711278.65</v>
      </c>
    </row>
    <row r="29" spans="1:9" ht="30" customHeight="1">
      <c r="A29" s="536">
        <v>21</v>
      </c>
      <c r="B29" s="547">
        <v>41084</v>
      </c>
      <c r="C29" s="548" t="s">
        <v>2271</v>
      </c>
      <c r="D29" s="549">
        <v>60001104537</v>
      </c>
      <c r="E29" s="550" t="s">
        <v>641</v>
      </c>
      <c r="F29" s="551">
        <v>162.5</v>
      </c>
      <c r="G29" s="552">
        <v>162.5</v>
      </c>
      <c r="H29" s="546">
        <f t="shared" si="0"/>
        <v>0</v>
      </c>
      <c r="I29" s="448">
        <v>162.5</v>
      </c>
    </row>
    <row r="30" spans="1:9" ht="30" customHeight="1">
      <c r="A30" s="536">
        <v>22</v>
      </c>
      <c r="B30" s="547">
        <v>41084</v>
      </c>
      <c r="C30" s="548" t="s">
        <v>2230</v>
      </c>
      <c r="D30" s="549">
        <v>60002018284</v>
      </c>
      <c r="E30" s="550" t="s">
        <v>641</v>
      </c>
      <c r="F30" s="551">
        <v>162.5</v>
      </c>
      <c r="G30" s="552">
        <v>162.5</v>
      </c>
      <c r="H30" s="546">
        <f t="shared" si="0"/>
        <v>0</v>
      </c>
      <c r="I30" s="448">
        <v>162.5</v>
      </c>
    </row>
    <row r="31" spans="1:9" ht="30" customHeight="1">
      <c r="A31" s="536">
        <v>23</v>
      </c>
      <c r="B31" s="547">
        <v>41084</v>
      </c>
      <c r="C31" s="548" t="s">
        <v>2272</v>
      </c>
      <c r="D31" s="549">
        <v>41001019325</v>
      </c>
      <c r="E31" s="550" t="s">
        <v>641</v>
      </c>
      <c r="F31" s="551">
        <v>125</v>
      </c>
      <c r="G31" s="552">
        <v>125</v>
      </c>
      <c r="H31" s="546">
        <f t="shared" si="0"/>
        <v>0</v>
      </c>
      <c r="I31" s="448">
        <v>125</v>
      </c>
    </row>
    <row r="32" spans="1:9" ht="30" customHeight="1">
      <c r="A32" s="536">
        <v>24</v>
      </c>
      <c r="B32" s="547">
        <v>41084</v>
      </c>
      <c r="C32" s="548" t="s">
        <v>2273</v>
      </c>
      <c r="D32" s="549">
        <v>60001076780</v>
      </c>
      <c r="E32" s="550" t="s">
        <v>641</v>
      </c>
      <c r="F32" s="551">
        <v>162.5</v>
      </c>
      <c r="G32" s="552">
        <v>162.5</v>
      </c>
      <c r="H32" s="546">
        <f t="shared" si="0"/>
        <v>0</v>
      </c>
      <c r="I32" s="448">
        <v>162.5</v>
      </c>
    </row>
    <row r="33" spans="1:9" ht="30" customHeight="1">
      <c r="A33" s="536">
        <v>25</v>
      </c>
      <c r="B33" s="547">
        <v>41084</v>
      </c>
      <c r="C33" s="548" t="s">
        <v>2274</v>
      </c>
      <c r="D33" s="549">
        <v>60001001664</v>
      </c>
      <c r="E33" s="550" t="s">
        <v>641</v>
      </c>
      <c r="F33" s="551">
        <v>162.5</v>
      </c>
      <c r="G33" s="552">
        <v>162.5</v>
      </c>
      <c r="H33" s="546">
        <f t="shared" si="0"/>
        <v>0</v>
      </c>
      <c r="I33" s="448">
        <v>162.5</v>
      </c>
    </row>
    <row r="34" spans="1:9" ht="30" customHeight="1">
      <c r="A34" s="536">
        <v>26</v>
      </c>
      <c r="B34" s="547">
        <v>41084</v>
      </c>
      <c r="C34" s="548" t="s">
        <v>2275</v>
      </c>
      <c r="D34" s="549">
        <v>60001118423</v>
      </c>
      <c r="E34" s="550" t="s">
        <v>641</v>
      </c>
      <c r="F34" s="551">
        <v>162.5</v>
      </c>
      <c r="G34" s="552">
        <v>162.5</v>
      </c>
      <c r="H34" s="546">
        <f t="shared" si="0"/>
        <v>0</v>
      </c>
      <c r="I34" s="448">
        <v>162.5</v>
      </c>
    </row>
    <row r="35" spans="1:9" ht="30" customHeight="1">
      <c r="A35" s="536">
        <v>27</v>
      </c>
      <c r="B35" s="547">
        <v>41083</v>
      </c>
      <c r="C35" s="548" t="s">
        <v>2276</v>
      </c>
      <c r="D35" s="549">
        <v>61010003536</v>
      </c>
      <c r="E35" s="550" t="s">
        <v>641</v>
      </c>
      <c r="F35" s="551">
        <v>100</v>
      </c>
      <c r="G35" s="552">
        <v>100</v>
      </c>
      <c r="H35" s="546">
        <f t="shared" si="0"/>
        <v>0</v>
      </c>
      <c r="I35" s="448">
        <v>100</v>
      </c>
    </row>
    <row r="36" spans="1:9" ht="30" customHeight="1">
      <c r="A36" s="536">
        <v>28</v>
      </c>
      <c r="B36" s="547">
        <v>41084</v>
      </c>
      <c r="C36" s="548" t="s">
        <v>2277</v>
      </c>
      <c r="D36" s="549">
        <v>61010005826</v>
      </c>
      <c r="E36" s="550" t="s">
        <v>641</v>
      </c>
      <c r="F36" s="551">
        <v>100</v>
      </c>
      <c r="G36" s="552">
        <v>100</v>
      </c>
      <c r="H36" s="546">
        <f t="shared" si="0"/>
        <v>0</v>
      </c>
      <c r="I36" s="448">
        <v>100</v>
      </c>
    </row>
    <row r="37" spans="1:9" ht="30" customHeight="1">
      <c r="A37" s="536">
        <v>29</v>
      </c>
      <c r="B37" s="547">
        <v>41084</v>
      </c>
      <c r="C37" s="548" t="s">
        <v>2278</v>
      </c>
      <c r="D37" s="549">
        <v>61010004169</v>
      </c>
      <c r="E37" s="550" t="s">
        <v>641</v>
      </c>
      <c r="F37" s="551">
        <v>100</v>
      </c>
      <c r="G37" s="552">
        <v>100</v>
      </c>
      <c r="H37" s="546">
        <f t="shared" si="0"/>
        <v>0</v>
      </c>
      <c r="I37" s="448">
        <v>100</v>
      </c>
    </row>
    <row r="38" spans="1:9" ht="30" customHeight="1">
      <c r="A38" s="536">
        <v>30</v>
      </c>
      <c r="B38" s="547">
        <v>41083</v>
      </c>
      <c r="C38" s="548" t="s">
        <v>2279</v>
      </c>
      <c r="D38" s="549">
        <v>61010015061</v>
      </c>
      <c r="E38" s="550" t="s">
        <v>641</v>
      </c>
      <c r="F38" s="551">
        <v>125</v>
      </c>
      <c r="G38" s="552">
        <v>125</v>
      </c>
      <c r="H38" s="546">
        <f t="shared" si="0"/>
        <v>0</v>
      </c>
      <c r="I38" s="448">
        <v>125</v>
      </c>
    </row>
    <row r="39" spans="1:9" ht="30" customHeight="1">
      <c r="A39" s="536">
        <v>31</v>
      </c>
      <c r="B39" s="547">
        <v>41084</v>
      </c>
      <c r="C39" s="548" t="s">
        <v>2280</v>
      </c>
      <c r="D39" s="549">
        <v>61010006934</v>
      </c>
      <c r="E39" s="550" t="s">
        <v>641</v>
      </c>
      <c r="F39" s="551">
        <v>100</v>
      </c>
      <c r="G39" s="552">
        <v>100</v>
      </c>
      <c r="H39" s="546">
        <f t="shared" si="0"/>
        <v>0</v>
      </c>
      <c r="I39" s="448">
        <v>100</v>
      </c>
    </row>
    <row r="40" spans="1:9" ht="30" customHeight="1">
      <c r="A40" s="536">
        <v>32</v>
      </c>
      <c r="B40" s="547">
        <v>41084</v>
      </c>
      <c r="C40" s="548" t="s">
        <v>2281</v>
      </c>
      <c r="D40" s="549" t="s">
        <v>2282</v>
      </c>
      <c r="E40" s="550" t="s">
        <v>641</v>
      </c>
      <c r="F40" s="551">
        <v>100</v>
      </c>
      <c r="G40" s="552">
        <v>100</v>
      </c>
      <c r="H40" s="546">
        <f t="shared" si="0"/>
        <v>0</v>
      </c>
      <c r="I40" s="448">
        <v>100</v>
      </c>
    </row>
    <row r="41" spans="1:9" ht="30" customHeight="1">
      <c r="A41" s="536">
        <v>33</v>
      </c>
      <c r="B41" s="547">
        <v>41083</v>
      </c>
      <c r="C41" s="548" t="s">
        <v>2283</v>
      </c>
      <c r="D41" s="549">
        <v>61010016276</v>
      </c>
      <c r="E41" s="550" t="s">
        <v>641</v>
      </c>
      <c r="F41" s="551">
        <v>100</v>
      </c>
      <c r="G41" s="552">
        <v>100</v>
      </c>
      <c r="H41" s="546">
        <f t="shared" si="0"/>
        <v>0</v>
      </c>
      <c r="I41" s="448">
        <v>100</v>
      </c>
    </row>
    <row r="42" spans="1:9" ht="30" customHeight="1">
      <c r="A42" s="536">
        <v>34</v>
      </c>
      <c r="B42" s="547">
        <v>41083</v>
      </c>
      <c r="C42" s="548" t="s">
        <v>2284</v>
      </c>
      <c r="D42" s="549">
        <v>61010006939</v>
      </c>
      <c r="E42" s="550" t="s">
        <v>641</v>
      </c>
      <c r="F42" s="551">
        <v>100</v>
      </c>
      <c r="G42" s="552">
        <v>100</v>
      </c>
      <c r="H42" s="546">
        <f t="shared" si="0"/>
        <v>0</v>
      </c>
      <c r="I42" s="448">
        <v>100</v>
      </c>
    </row>
    <row r="43" spans="1:9" ht="30" customHeight="1">
      <c r="A43" s="536">
        <v>35</v>
      </c>
      <c r="B43" s="547">
        <v>41083</v>
      </c>
      <c r="C43" s="548" t="s">
        <v>2285</v>
      </c>
      <c r="D43" s="549">
        <v>61010011370</v>
      </c>
      <c r="E43" s="550" t="s">
        <v>641</v>
      </c>
      <c r="F43" s="551">
        <v>100</v>
      </c>
      <c r="G43" s="552">
        <v>100</v>
      </c>
      <c r="H43" s="546">
        <f t="shared" si="0"/>
        <v>0</v>
      </c>
      <c r="I43" s="448">
        <v>100</v>
      </c>
    </row>
    <row r="44" spans="1:9" ht="30" customHeight="1">
      <c r="A44" s="536">
        <v>36</v>
      </c>
      <c r="B44" s="547">
        <v>41083</v>
      </c>
      <c r="C44" s="548" t="s">
        <v>2286</v>
      </c>
      <c r="D44" s="549">
        <v>61010001237</v>
      </c>
      <c r="E44" s="550" t="s">
        <v>641</v>
      </c>
      <c r="F44" s="551">
        <v>100</v>
      </c>
      <c r="G44" s="552">
        <v>100</v>
      </c>
      <c r="H44" s="546">
        <f t="shared" si="0"/>
        <v>0</v>
      </c>
      <c r="I44" s="448">
        <v>100</v>
      </c>
    </row>
    <row r="45" spans="1:9" ht="30" customHeight="1">
      <c r="A45" s="536">
        <v>37</v>
      </c>
      <c r="B45" s="547">
        <v>41084</v>
      </c>
      <c r="C45" s="548" t="s">
        <v>2287</v>
      </c>
      <c r="D45" s="549">
        <v>61010003839</v>
      </c>
      <c r="E45" s="550" t="s">
        <v>641</v>
      </c>
      <c r="F45" s="551">
        <v>100</v>
      </c>
      <c r="G45" s="552">
        <v>100</v>
      </c>
      <c r="H45" s="546">
        <f t="shared" si="0"/>
        <v>0</v>
      </c>
      <c r="I45" s="448">
        <v>100</v>
      </c>
    </row>
    <row r="46" spans="1:9" ht="30" customHeight="1">
      <c r="A46" s="536">
        <v>38</v>
      </c>
      <c r="B46" s="547">
        <v>41083</v>
      </c>
      <c r="C46" s="548" t="s">
        <v>2288</v>
      </c>
      <c r="D46" s="549">
        <v>61010010314</v>
      </c>
      <c r="E46" s="550" t="s">
        <v>641</v>
      </c>
      <c r="F46" s="551">
        <v>100</v>
      </c>
      <c r="G46" s="552">
        <v>100</v>
      </c>
      <c r="H46" s="546">
        <f t="shared" si="0"/>
        <v>0</v>
      </c>
      <c r="I46" s="448">
        <v>100</v>
      </c>
    </row>
    <row r="47" spans="1:9" ht="30" customHeight="1">
      <c r="A47" s="536">
        <v>39</v>
      </c>
      <c r="B47" s="547">
        <v>41083</v>
      </c>
      <c r="C47" s="548" t="s">
        <v>2289</v>
      </c>
      <c r="D47" s="549">
        <v>61010020877</v>
      </c>
      <c r="E47" s="550" t="s">
        <v>641</v>
      </c>
      <c r="F47" s="551">
        <v>100</v>
      </c>
      <c r="G47" s="552">
        <v>100</v>
      </c>
      <c r="H47" s="546">
        <f t="shared" si="0"/>
        <v>0</v>
      </c>
      <c r="I47" s="448">
        <v>100</v>
      </c>
    </row>
    <row r="48" spans="1:9" ht="30" customHeight="1">
      <c r="A48" s="536">
        <v>40</v>
      </c>
      <c r="B48" s="547">
        <v>41083</v>
      </c>
      <c r="C48" s="548" t="s">
        <v>2290</v>
      </c>
      <c r="D48" s="549">
        <v>61010012396</v>
      </c>
      <c r="E48" s="550" t="s">
        <v>641</v>
      </c>
      <c r="F48" s="551">
        <v>100</v>
      </c>
      <c r="G48" s="552">
        <v>100</v>
      </c>
      <c r="H48" s="546">
        <f t="shared" si="0"/>
        <v>0</v>
      </c>
      <c r="I48" s="448">
        <v>100</v>
      </c>
    </row>
    <row r="49" spans="1:9" ht="30" customHeight="1">
      <c r="A49" s="536">
        <v>41</v>
      </c>
      <c r="B49" s="547">
        <v>41084</v>
      </c>
      <c r="C49" s="553" t="s">
        <v>2291</v>
      </c>
      <c r="D49" s="554">
        <v>61010010102</v>
      </c>
      <c r="E49" s="550" t="s">
        <v>641</v>
      </c>
      <c r="F49" s="551">
        <v>100</v>
      </c>
      <c r="G49" s="552">
        <v>100</v>
      </c>
      <c r="H49" s="546">
        <f t="shared" si="0"/>
        <v>0</v>
      </c>
      <c r="I49" s="448">
        <v>100</v>
      </c>
    </row>
    <row r="50" spans="1:9" ht="30" customHeight="1">
      <c r="A50" s="536">
        <v>42</v>
      </c>
      <c r="B50" s="547">
        <v>41083</v>
      </c>
      <c r="C50" s="553" t="s">
        <v>2292</v>
      </c>
      <c r="D50" s="554">
        <v>61010010854</v>
      </c>
      <c r="E50" s="550" t="s">
        <v>641</v>
      </c>
      <c r="F50" s="551">
        <v>100</v>
      </c>
      <c r="G50" s="552">
        <v>100</v>
      </c>
      <c r="H50" s="546">
        <f t="shared" si="0"/>
        <v>0</v>
      </c>
      <c r="I50" s="448">
        <v>100</v>
      </c>
    </row>
    <row r="51" spans="1:9" ht="30" customHeight="1">
      <c r="A51" s="536">
        <v>43</v>
      </c>
      <c r="B51" s="547">
        <v>41083</v>
      </c>
      <c r="C51" s="553" t="s">
        <v>2293</v>
      </c>
      <c r="D51" s="554">
        <v>61010011724</v>
      </c>
      <c r="E51" s="550" t="s">
        <v>641</v>
      </c>
      <c r="F51" s="551">
        <v>100</v>
      </c>
      <c r="G51" s="552">
        <v>100</v>
      </c>
      <c r="H51" s="546">
        <f t="shared" si="0"/>
        <v>0</v>
      </c>
      <c r="I51" s="448">
        <v>100</v>
      </c>
    </row>
    <row r="52" spans="1:9" ht="30" customHeight="1">
      <c r="A52" s="536">
        <v>44</v>
      </c>
      <c r="B52" s="547">
        <v>41083</v>
      </c>
      <c r="C52" s="553" t="s">
        <v>2294</v>
      </c>
      <c r="D52" s="554">
        <v>61010005698</v>
      </c>
      <c r="E52" s="550" t="s">
        <v>641</v>
      </c>
      <c r="F52" s="551">
        <v>100</v>
      </c>
      <c r="G52" s="552">
        <v>100</v>
      </c>
      <c r="H52" s="546">
        <f t="shared" si="0"/>
        <v>0</v>
      </c>
      <c r="I52" s="448">
        <v>100</v>
      </c>
    </row>
    <row r="53" spans="1:9" ht="30" customHeight="1">
      <c r="A53" s="536">
        <v>45</v>
      </c>
      <c r="B53" s="547">
        <v>41084</v>
      </c>
      <c r="C53" s="553" t="s">
        <v>2295</v>
      </c>
      <c r="D53" s="554">
        <v>61010013540</v>
      </c>
      <c r="E53" s="550" t="s">
        <v>641</v>
      </c>
      <c r="F53" s="551">
        <v>100</v>
      </c>
      <c r="G53" s="552">
        <v>100</v>
      </c>
      <c r="H53" s="546">
        <f t="shared" si="0"/>
        <v>0</v>
      </c>
      <c r="I53" s="448">
        <v>100</v>
      </c>
    </row>
    <row r="54" spans="1:9" ht="30" customHeight="1">
      <c r="A54" s="536">
        <v>46</v>
      </c>
      <c r="B54" s="547">
        <v>41083</v>
      </c>
      <c r="C54" s="553" t="s">
        <v>2296</v>
      </c>
      <c r="D54" s="554">
        <v>61010014245</v>
      </c>
      <c r="E54" s="550" t="s">
        <v>641</v>
      </c>
      <c r="F54" s="551">
        <v>100</v>
      </c>
      <c r="G54" s="552">
        <v>100</v>
      </c>
      <c r="H54" s="546">
        <f t="shared" si="0"/>
        <v>0</v>
      </c>
      <c r="I54" s="448">
        <v>100</v>
      </c>
    </row>
    <row r="55" spans="1:9" ht="30" customHeight="1">
      <c r="A55" s="536">
        <v>47</v>
      </c>
      <c r="B55" s="547">
        <v>41083</v>
      </c>
      <c r="C55" s="553" t="s">
        <v>2297</v>
      </c>
      <c r="D55" s="554">
        <v>61010002801</v>
      </c>
      <c r="E55" s="550" t="s">
        <v>641</v>
      </c>
      <c r="F55" s="551">
        <v>100</v>
      </c>
      <c r="G55" s="552">
        <v>100</v>
      </c>
      <c r="H55" s="546">
        <f t="shared" si="0"/>
        <v>0</v>
      </c>
      <c r="I55" s="448">
        <v>100</v>
      </c>
    </row>
    <row r="56" spans="1:9" ht="30" customHeight="1">
      <c r="A56" s="536">
        <v>48</v>
      </c>
      <c r="B56" s="547">
        <v>41083</v>
      </c>
      <c r="C56" s="553" t="s">
        <v>2298</v>
      </c>
      <c r="D56" s="554">
        <v>61010001499</v>
      </c>
      <c r="E56" s="550" t="s">
        <v>641</v>
      </c>
      <c r="F56" s="551">
        <v>100</v>
      </c>
      <c r="G56" s="552">
        <v>100</v>
      </c>
      <c r="H56" s="546">
        <f t="shared" si="0"/>
        <v>0</v>
      </c>
      <c r="I56" s="448">
        <v>100</v>
      </c>
    </row>
    <row r="57" spans="1:9" ht="30" customHeight="1">
      <c r="A57" s="536">
        <v>49</v>
      </c>
      <c r="B57" s="547">
        <v>41083</v>
      </c>
      <c r="C57" s="553" t="s">
        <v>2299</v>
      </c>
      <c r="D57" s="554">
        <v>61010007013</v>
      </c>
      <c r="E57" s="550" t="s">
        <v>641</v>
      </c>
      <c r="F57" s="551">
        <v>100</v>
      </c>
      <c r="G57" s="552">
        <v>100</v>
      </c>
      <c r="H57" s="546">
        <f t="shared" si="0"/>
        <v>0</v>
      </c>
      <c r="I57" s="448">
        <v>100</v>
      </c>
    </row>
    <row r="58" spans="1:9" ht="30" customHeight="1">
      <c r="A58" s="536">
        <v>50</v>
      </c>
      <c r="B58" s="547">
        <v>41083</v>
      </c>
      <c r="C58" s="553" t="s">
        <v>2300</v>
      </c>
      <c r="D58" s="554">
        <v>61010001000</v>
      </c>
      <c r="E58" s="550" t="s">
        <v>641</v>
      </c>
      <c r="F58" s="551">
        <v>100</v>
      </c>
      <c r="G58" s="552">
        <v>100</v>
      </c>
      <c r="H58" s="546">
        <f t="shared" si="0"/>
        <v>0</v>
      </c>
      <c r="I58" s="448">
        <v>100</v>
      </c>
    </row>
    <row r="59" spans="1:9" ht="30" customHeight="1">
      <c r="A59" s="536">
        <v>51</v>
      </c>
      <c r="B59" s="547">
        <v>41083</v>
      </c>
      <c r="C59" s="553" t="s">
        <v>2301</v>
      </c>
      <c r="D59" s="554">
        <v>16001002430</v>
      </c>
      <c r="E59" s="550" t="s">
        <v>641</v>
      </c>
      <c r="F59" s="551">
        <v>100</v>
      </c>
      <c r="G59" s="552">
        <v>100</v>
      </c>
      <c r="H59" s="546">
        <f t="shared" si="0"/>
        <v>0</v>
      </c>
      <c r="I59" s="448">
        <v>100</v>
      </c>
    </row>
    <row r="60" spans="1:9" ht="30" customHeight="1">
      <c r="A60" s="536">
        <v>52</v>
      </c>
      <c r="B60" s="547">
        <v>41083</v>
      </c>
      <c r="C60" s="553" t="s">
        <v>2302</v>
      </c>
      <c r="D60" s="554">
        <v>16201033680</v>
      </c>
      <c r="E60" s="550" t="s">
        <v>641</v>
      </c>
      <c r="F60" s="551">
        <v>100</v>
      </c>
      <c r="G60" s="552">
        <v>100</v>
      </c>
      <c r="H60" s="546">
        <f t="shared" si="0"/>
        <v>0</v>
      </c>
      <c r="I60" s="448">
        <v>100</v>
      </c>
    </row>
    <row r="61" spans="1:9" ht="30" customHeight="1">
      <c r="A61" s="536">
        <v>53</v>
      </c>
      <c r="B61" s="547">
        <v>41083</v>
      </c>
      <c r="C61" s="553" t="s">
        <v>2303</v>
      </c>
      <c r="D61" s="554" t="s">
        <v>2304</v>
      </c>
      <c r="E61" s="550" t="s">
        <v>641</v>
      </c>
      <c r="F61" s="551">
        <v>162.5</v>
      </c>
      <c r="G61" s="552">
        <v>162.5</v>
      </c>
      <c r="H61" s="546">
        <f t="shared" si="0"/>
        <v>0</v>
      </c>
      <c r="I61" s="448">
        <v>162.5</v>
      </c>
    </row>
    <row r="62" spans="1:9" ht="30" customHeight="1">
      <c r="A62" s="536">
        <v>54</v>
      </c>
      <c r="B62" s="547">
        <v>41083</v>
      </c>
      <c r="C62" s="553" t="s">
        <v>2305</v>
      </c>
      <c r="D62" s="554">
        <v>61010016563</v>
      </c>
      <c r="E62" s="550" t="s">
        <v>641</v>
      </c>
      <c r="F62" s="551">
        <v>100</v>
      </c>
      <c r="G62" s="552">
        <v>100</v>
      </c>
      <c r="H62" s="546">
        <f t="shared" si="0"/>
        <v>0</v>
      </c>
      <c r="I62" s="448">
        <v>100</v>
      </c>
    </row>
    <row r="63" spans="1:9" ht="30" customHeight="1">
      <c r="A63" s="536">
        <v>55</v>
      </c>
      <c r="B63" s="547">
        <v>41084</v>
      </c>
      <c r="C63" s="553" t="s">
        <v>2306</v>
      </c>
      <c r="D63" s="554">
        <v>61010006654</v>
      </c>
      <c r="E63" s="550" t="s">
        <v>641</v>
      </c>
      <c r="F63" s="551">
        <v>100</v>
      </c>
      <c r="G63" s="552">
        <v>100</v>
      </c>
      <c r="H63" s="546">
        <f t="shared" si="0"/>
        <v>0</v>
      </c>
      <c r="I63" s="448">
        <v>100</v>
      </c>
    </row>
    <row r="64" spans="1:9" ht="30" customHeight="1">
      <c r="A64" s="536">
        <v>56</v>
      </c>
      <c r="B64" s="547">
        <v>41084</v>
      </c>
      <c r="C64" s="553" t="s">
        <v>2307</v>
      </c>
      <c r="D64" s="554">
        <v>61010008450</v>
      </c>
      <c r="E64" s="550" t="s">
        <v>641</v>
      </c>
      <c r="F64" s="551">
        <v>100</v>
      </c>
      <c r="G64" s="552">
        <v>100</v>
      </c>
      <c r="H64" s="546">
        <f t="shared" si="0"/>
        <v>0</v>
      </c>
      <c r="I64" s="448">
        <v>100</v>
      </c>
    </row>
    <row r="65" spans="1:9" ht="30" customHeight="1">
      <c r="A65" s="536">
        <v>57</v>
      </c>
      <c r="B65" s="547">
        <v>41084</v>
      </c>
      <c r="C65" s="553" t="s">
        <v>2308</v>
      </c>
      <c r="D65" s="554" t="s">
        <v>2309</v>
      </c>
      <c r="E65" s="550" t="s">
        <v>641</v>
      </c>
      <c r="F65" s="551">
        <v>100</v>
      </c>
      <c r="G65" s="552">
        <v>100</v>
      </c>
      <c r="H65" s="546">
        <f t="shared" si="0"/>
        <v>0</v>
      </c>
      <c r="I65" s="448">
        <v>100</v>
      </c>
    </row>
    <row r="66" spans="1:9" ht="30" customHeight="1">
      <c r="A66" s="536">
        <v>58</v>
      </c>
      <c r="B66" s="547">
        <v>41084</v>
      </c>
      <c r="C66" s="553" t="s">
        <v>2310</v>
      </c>
      <c r="D66" s="554" t="s">
        <v>2311</v>
      </c>
      <c r="E66" s="550" t="s">
        <v>641</v>
      </c>
      <c r="F66" s="551">
        <v>125</v>
      </c>
      <c r="G66" s="552">
        <v>125</v>
      </c>
      <c r="H66" s="546">
        <f t="shared" si="0"/>
        <v>0</v>
      </c>
      <c r="I66" s="448">
        <v>125</v>
      </c>
    </row>
    <row r="67" spans="1:9" ht="30" customHeight="1">
      <c r="A67" s="536">
        <v>59</v>
      </c>
      <c r="B67" s="547">
        <v>41084</v>
      </c>
      <c r="C67" s="553" t="s">
        <v>2312</v>
      </c>
      <c r="D67" s="554">
        <v>61010003002</v>
      </c>
      <c r="E67" s="550" t="s">
        <v>641</v>
      </c>
      <c r="F67" s="551">
        <v>125</v>
      </c>
      <c r="G67" s="552">
        <v>125</v>
      </c>
      <c r="H67" s="546">
        <f t="shared" si="0"/>
        <v>0</v>
      </c>
      <c r="I67" s="448">
        <v>125</v>
      </c>
    </row>
    <row r="68" spans="1:9" ht="30" customHeight="1">
      <c r="A68" s="536">
        <v>60</v>
      </c>
      <c r="B68" s="547">
        <v>41084</v>
      </c>
      <c r="C68" s="553" t="s">
        <v>2313</v>
      </c>
      <c r="D68" s="554">
        <v>61010004607</v>
      </c>
      <c r="E68" s="550" t="s">
        <v>641</v>
      </c>
      <c r="F68" s="551">
        <v>100</v>
      </c>
      <c r="G68" s="552">
        <v>100</v>
      </c>
      <c r="H68" s="546">
        <f t="shared" si="0"/>
        <v>0</v>
      </c>
      <c r="I68" s="448">
        <v>100</v>
      </c>
    </row>
    <row r="69" spans="1:9" ht="30" customHeight="1">
      <c r="A69" s="536">
        <v>61</v>
      </c>
      <c r="B69" s="547">
        <v>41083</v>
      </c>
      <c r="C69" s="553" t="s">
        <v>2314</v>
      </c>
      <c r="D69" s="554">
        <v>61010013279</v>
      </c>
      <c r="E69" s="550" t="s">
        <v>641</v>
      </c>
      <c r="F69" s="551">
        <v>100</v>
      </c>
      <c r="G69" s="552">
        <v>100</v>
      </c>
      <c r="H69" s="546">
        <f t="shared" si="0"/>
        <v>0</v>
      </c>
      <c r="I69" s="448">
        <v>100</v>
      </c>
    </row>
    <row r="70" spans="1:9" ht="30" customHeight="1">
      <c r="A70" s="536">
        <v>62</v>
      </c>
      <c r="B70" s="547">
        <v>41083</v>
      </c>
      <c r="C70" s="553" t="s">
        <v>2315</v>
      </c>
      <c r="D70" s="554">
        <v>61006059949</v>
      </c>
      <c r="E70" s="550" t="s">
        <v>641</v>
      </c>
      <c r="F70" s="551">
        <v>100</v>
      </c>
      <c r="G70" s="552">
        <v>100</v>
      </c>
      <c r="H70" s="546">
        <f t="shared" si="0"/>
        <v>0</v>
      </c>
      <c r="I70" s="448">
        <v>100</v>
      </c>
    </row>
    <row r="71" spans="1:9" ht="30" customHeight="1">
      <c r="A71" s="536">
        <v>63</v>
      </c>
      <c r="B71" s="547">
        <v>41084</v>
      </c>
      <c r="C71" s="553" t="s">
        <v>2316</v>
      </c>
      <c r="D71" s="554">
        <v>61010005218</v>
      </c>
      <c r="E71" s="550" t="s">
        <v>641</v>
      </c>
      <c r="F71" s="551">
        <v>100</v>
      </c>
      <c r="G71" s="552">
        <v>100</v>
      </c>
      <c r="H71" s="546">
        <f t="shared" si="0"/>
        <v>0</v>
      </c>
      <c r="I71" s="448">
        <v>100</v>
      </c>
    </row>
    <row r="72" spans="1:9" ht="30" customHeight="1">
      <c r="A72" s="536">
        <v>64</v>
      </c>
      <c r="B72" s="547">
        <v>41084</v>
      </c>
      <c r="C72" s="553" t="s">
        <v>2317</v>
      </c>
      <c r="D72" s="554">
        <v>61010013681</v>
      </c>
      <c r="E72" s="550" t="s">
        <v>641</v>
      </c>
      <c r="F72" s="551">
        <v>100</v>
      </c>
      <c r="G72" s="552">
        <v>100</v>
      </c>
      <c r="H72" s="546">
        <f t="shared" si="0"/>
        <v>0</v>
      </c>
      <c r="I72" s="448">
        <v>100</v>
      </c>
    </row>
    <row r="73" spans="1:9" ht="30" customHeight="1">
      <c r="A73" s="536">
        <v>65</v>
      </c>
      <c r="B73" s="547">
        <v>41083</v>
      </c>
      <c r="C73" s="553" t="s">
        <v>2318</v>
      </c>
      <c r="D73" s="554">
        <v>61010008166</v>
      </c>
      <c r="E73" s="550" t="s">
        <v>641</v>
      </c>
      <c r="F73" s="551">
        <v>100</v>
      </c>
      <c r="G73" s="552">
        <v>100</v>
      </c>
      <c r="H73" s="546">
        <f t="shared" ref="H73:H135" si="1">F73-I73</f>
        <v>0</v>
      </c>
      <c r="I73" s="448">
        <v>100</v>
      </c>
    </row>
    <row r="74" spans="1:9" ht="30" customHeight="1">
      <c r="A74" s="536">
        <v>66</v>
      </c>
      <c r="B74" s="547">
        <v>41084</v>
      </c>
      <c r="C74" s="553" t="s">
        <v>2319</v>
      </c>
      <c r="D74" s="554">
        <v>10001066018</v>
      </c>
      <c r="E74" s="550" t="s">
        <v>641</v>
      </c>
      <c r="F74" s="551">
        <v>100</v>
      </c>
      <c r="G74" s="552">
        <v>100</v>
      </c>
      <c r="H74" s="546">
        <f t="shared" si="1"/>
        <v>0</v>
      </c>
      <c r="I74" s="448">
        <v>100</v>
      </c>
    </row>
    <row r="75" spans="1:9" ht="30" customHeight="1">
      <c r="A75" s="536">
        <v>67</v>
      </c>
      <c r="B75" s="547">
        <v>41083</v>
      </c>
      <c r="C75" s="553" t="s">
        <v>2320</v>
      </c>
      <c r="D75" s="554">
        <v>61008002043</v>
      </c>
      <c r="E75" s="550" t="s">
        <v>641</v>
      </c>
      <c r="F75" s="551">
        <v>100</v>
      </c>
      <c r="G75" s="552">
        <v>100</v>
      </c>
      <c r="H75" s="546">
        <f t="shared" si="1"/>
        <v>0</v>
      </c>
      <c r="I75" s="448">
        <v>100</v>
      </c>
    </row>
    <row r="76" spans="1:9" ht="30" customHeight="1">
      <c r="A76" s="536">
        <v>68</v>
      </c>
      <c r="B76" s="547">
        <v>41083</v>
      </c>
      <c r="C76" s="553" t="s">
        <v>2321</v>
      </c>
      <c r="D76" s="554">
        <v>61008010583</v>
      </c>
      <c r="E76" s="550" t="s">
        <v>641</v>
      </c>
      <c r="F76" s="551">
        <v>100</v>
      </c>
      <c r="G76" s="552">
        <v>100</v>
      </c>
      <c r="H76" s="546">
        <f t="shared" si="1"/>
        <v>0</v>
      </c>
      <c r="I76" s="448">
        <v>100</v>
      </c>
    </row>
    <row r="77" spans="1:9" ht="30" customHeight="1">
      <c r="A77" s="536">
        <v>69</v>
      </c>
      <c r="B77" s="547">
        <v>41083</v>
      </c>
      <c r="C77" s="553" t="s">
        <v>2322</v>
      </c>
      <c r="D77" s="554">
        <v>61008009790</v>
      </c>
      <c r="E77" s="550" t="s">
        <v>641</v>
      </c>
      <c r="F77" s="551">
        <v>100</v>
      </c>
      <c r="G77" s="552">
        <v>100</v>
      </c>
      <c r="H77" s="546">
        <f t="shared" si="1"/>
        <v>0</v>
      </c>
      <c r="I77" s="448">
        <v>100</v>
      </c>
    </row>
    <row r="78" spans="1:9" ht="30" customHeight="1">
      <c r="A78" s="536">
        <v>70</v>
      </c>
      <c r="B78" s="547">
        <v>41083</v>
      </c>
      <c r="C78" s="553" t="s">
        <v>2323</v>
      </c>
      <c r="D78" s="554">
        <v>61008007025</v>
      </c>
      <c r="E78" s="550" t="s">
        <v>641</v>
      </c>
      <c r="F78" s="551">
        <v>100</v>
      </c>
      <c r="G78" s="552">
        <v>100</v>
      </c>
      <c r="H78" s="546">
        <f t="shared" si="1"/>
        <v>0</v>
      </c>
      <c r="I78" s="448">
        <v>100</v>
      </c>
    </row>
    <row r="79" spans="1:9" ht="30" customHeight="1">
      <c r="A79" s="536">
        <v>71</v>
      </c>
      <c r="B79" s="547">
        <v>41083</v>
      </c>
      <c r="C79" s="553" t="s">
        <v>2324</v>
      </c>
      <c r="D79" s="554">
        <v>61008005022</v>
      </c>
      <c r="E79" s="550" t="s">
        <v>641</v>
      </c>
      <c r="F79" s="551">
        <v>100</v>
      </c>
      <c r="G79" s="552">
        <v>100</v>
      </c>
      <c r="H79" s="546">
        <f t="shared" si="1"/>
        <v>0</v>
      </c>
      <c r="I79" s="448">
        <v>100</v>
      </c>
    </row>
    <row r="80" spans="1:9" ht="30" customHeight="1">
      <c r="A80" s="536">
        <v>72</v>
      </c>
      <c r="B80" s="547">
        <v>41083</v>
      </c>
      <c r="C80" s="553" t="s">
        <v>2325</v>
      </c>
      <c r="D80" s="554">
        <v>61008005016</v>
      </c>
      <c r="E80" s="550" t="s">
        <v>641</v>
      </c>
      <c r="F80" s="551">
        <v>100</v>
      </c>
      <c r="G80" s="552">
        <v>100</v>
      </c>
      <c r="H80" s="546">
        <f t="shared" si="1"/>
        <v>0</v>
      </c>
      <c r="I80" s="448">
        <v>100</v>
      </c>
    </row>
    <row r="81" spans="1:9" ht="30" customHeight="1">
      <c r="A81" s="536">
        <v>73</v>
      </c>
      <c r="B81" s="547">
        <v>41083</v>
      </c>
      <c r="C81" s="553" t="s">
        <v>2326</v>
      </c>
      <c r="D81" s="554">
        <v>61008015077</v>
      </c>
      <c r="E81" s="550" t="s">
        <v>641</v>
      </c>
      <c r="F81" s="551">
        <v>125</v>
      </c>
      <c r="G81" s="552">
        <v>125</v>
      </c>
      <c r="H81" s="546">
        <f t="shared" si="1"/>
        <v>0</v>
      </c>
      <c r="I81" s="448">
        <v>125</v>
      </c>
    </row>
    <row r="82" spans="1:9" ht="30" customHeight="1">
      <c r="A82" s="536">
        <v>74</v>
      </c>
      <c r="B82" s="547">
        <v>41083</v>
      </c>
      <c r="C82" s="553" t="s">
        <v>2327</v>
      </c>
      <c r="D82" s="554" t="s">
        <v>2328</v>
      </c>
      <c r="E82" s="550" t="s">
        <v>641</v>
      </c>
      <c r="F82" s="551">
        <v>125</v>
      </c>
      <c r="G82" s="552">
        <v>125</v>
      </c>
      <c r="H82" s="546">
        <f t="shared" si="1"/>
        <v>0</v>
      </c>
      <c r="I82" s="448">
        <v>125</v>
      </c>
    </row>
    <row r="83" spans="1:9" ht="30" customHeight="1">
      <c r="A83" s="536">
        <v>75</v>
      </c>
      <c r="B83" s="547">
        <v>41083</v>
      </c>
      <c r="C83" s="553" t="s">
        <v>2329</v>
      </c>
      <c r="D83" s="554">
        <v>61008006691</v>
      </c>
      <c r="E83" s="550" t="s">
        <v>641</v>
      </c>
      <c r="F83" s="551">
        <v>125</v>
      </c>
      <c r="G83" s="552">
        <v>125</v>
      </c>
      <c r="H83" s="546">
        <f t="shared" si="1"/>
        <v>0</v>
      </c>
      <c r="I83" s="448">
        <v>125</v>
      </c>
    </row>
    <row r="84" spans="1:9" ht="30" customHeight="1">
      <c r="A84" s="536">
        <v>76</v>
      </c>
      <c r="B84" s="547">
        <v>41083</v>
      </c>
      <c r="C84" s="553" t="s">
        <v>2330</v>
      </c>
      <c r="D84" s="554">
        <v>61008011880</v>
      </c>
      <c r="E84" s="550" t="s">
        <v>641</v>
      </c>
      <c r="F84" s="551">
        <v>125</v>
      </c>
      <c r="G84" s="552">
        <v>125</v>
      </c>
      <c r="H84" s="546">
        <f t="shared" si="1"/>
        <v>0</v>
      </c>
      <c r="I84" s="448">
        <v>125</v>
      </c>
    </row>
    <row r="85" spans="1:9" ht="30" customHeight="1">
      <c r="A85" s="536">
        <v>77</v>
      </c>
      <c r="B85" s="547">
        <v>41083</v>
      </c>
      <c r="C85" s="553" t="s">
        <v>2331</v>
      </c>
      <c r="D85" s="554">
        <v>61008000211</v>
      </c>
      <c r="E85" s="550" t="s">
        <v>641</v>
      </c>
      <c r="F85" s="551">
        <v>125</v>
      </c>
      <c r="G85" s="552">
        <v>125</v>
      </c>
      <c r="H85" s="546">
        <f t="shared" si="1"/>
        <v>0</v>
      </c>
      <c r="I85" s="448">
        <v>125</v>
      </c>
    </row>
    <row r="86" spans="1:9" ht="30" customHeight="1">
      <c r="A86" s="536">
        <v>78</v>
      </c>
      <c r="B86" s="547">
        <v>41084</v>
      </c>
      <c r="C86" s="553" t="s">
        <v>2332</v>
      </c>
      <c r="D86" s="554">
        <v>61006053900</v>
      </c>
      <c r="E86" s="550" t="s">
        <v>641</v>
      </c>
      <c r="F86" s="551">
        <v>325</v>
      </c>
      <c r="G86" s="552">
        <v>162.5</v>
      </c>
      <c r="H86" s="546">
        <f t="shared" si="1"/>
        <v>0</v>
      </c>
      <c r="I86" s="448">
        <v>325</v>
      </c>
    </row>
    <row r="87" spans="1:9" ht="30" customHeight="1">
      <c r="A87" s="536">
        <v>79</v>
      </c>
      <c r="B87" s="547">
        <v>41083</v>
      </c>
      <c r="C87" s="553" t="s">
        <v>2333</v>
      </c>
      <c r="D87" s="554">
        <v>61008017273</v>
      </c>
      <c r="E87" s="550" t="s">
        <v>641</v>
      </c>
      <c r="F87" s="551">
        <v>125</v>
      </c>
      <c r="G87" s="552">
        <v>125</v>
      </c>
      <c r="H87" s="546">
        <f t="shared" si="1"/>
        <v>0</v>
      </c>
      <c r="I87" s="448">
        <v>125</v>
      </c>
    </row>
    <row r="88" spans="1:9" ht="30" customHeight="1">
      <c r="A88" s="536">
        <v>80</v>
      </c>
      <c r="B88" s="547">
        <v>41083</v>
      </c>
      <c r="C88" s="553" t="s">
        <v>2334</v>
      </c>
      <c r="D88" s="554" t="s">
        <v>2335</v>
      </c>
      <c r="E88" s="550" t="s">
        <v>641</v>
      </c>
      <c r="F88" s="551">
        <v>125</v>
      </c>
      <c r="G88" s="552">
        <v>125</v>
      </c>
      <c r="H88" s="546">
        <f t="shared" si="1"/>
        <v>0</v>
      </c>
      <c r="I88" s="448">
        <v>125</v>
      </c>
    </row>
    <row r="89" spans="1:9" ht="30" customHeight="1">
      <c r="A89" s="536">
        <v>81</v>
      </c>
      <c r="B89" s="547">
        <v>41083</v>
      </c>
      <c r="C89" s="555" t="s">
        <v>2336</v>
      </c>
      <c r="D89" s="554">
        <v>61008006343</v>
      </c>
      <c r="E89" s="550" t="s">
        <v>641</v>
      </c>
      <c r="F89" s="551">
        <v>100</v>
      </c>
      <c r="G89" s="552">
        <v>100</v>
      </c>
      <c r="H89" s="546">
        <f t="shared" si="1"/>
        <v>0</v>
      </c>
      <c r="I89" s="448">
        <v>100</v>
      </c>
    </row>
    <row r="90" spans="1:9" ht="30" customHeight="1">
      <c r="A90" s="536">
        <v>82</v>
      </c>
      <c r="B90" s="547">
        <v>41083</v>
      </c>
      <c r="C90" s="553" t="s">
        <v>2337</v>
      </c>
      <c r="D90" s="554">
        <v>61008016405</v>
      </c>
      <c r="E90" s="550" t="s">
        <v>641</v>
      </c>
      <c r="F90" s="551">
        <v>125</v>
      </c>
      <c r="G90" s="552">
        <v>125</v>
      </c>
      <c r="H90" s="546">
        <f t="shared" si="1"/>
        <v>0</v>
      </c>
      <c r="I90" s="448">
        <v>125</v>
      </c>
    </row>
    <row r="91" spans="1:9" ht="30" customHeight="1">
      <c r="A91" s="536">
        <v>83</v>
      </c>
      <c r="B91" s="547">
        <v>41083</v>
      </c>
      <c r="C91" s="553" t="s">
        <v>2338</v>
      </c>
      <c r="D91" s="554">
        <v>61008013316</v>
      </c>
      <c r="E91" s="550" t="s">
        <v>641</v>
      </c>
      <c r="F91" s="551">
        <v>125</v>
      </c>
      <c r="G91" s="552">
        <v>125</v>
      </c>
      <c r="H91" s="546">
        <f t="shared" si="1"/>
        <v>0</v>
      </c>
      <c r="I91" s="448">
        <v>125</v>
      </c>
    </row>
    <row r="92" spans="1:9" ht="30" customHeight="1">
      <c r="A92" s="536">
        <v>84</v>
      </c>
      <c r="B92" s="547">
        <v>41083</v>
      </c>
      <c r="C92" s="553" t="s">
        <v>2339</v>
      </c>
      <c r="D92" s="554">
        <v>61008006688</v>
      </c>
      <c r="E92" s="550" t="s">
        <v>641</v>
      </c>
      <c r="F92" s="551">
        <v>125</v>
      </c>
      <c r="G92" s="552">
        <v>125</v>
      </c>
      <c r="H92" s="546">
        <f t="shared" si="1"/>
        <v>0</v>
      </c>
      <c r="I92" s="448">
        <v>125</v>
      </c>
    </row>
    <row r="93" spans="1:9" ht="30" customHeight="1">
      <c r="A93" s="536">
        <v>85</v>
      </c>
      <c r="B93" s="547">
        <v>41083</v>
      </c>
      <c r="C93" s="553" t="s">
        <v>2340</v>
      </c>
      <c r="D93" s="554">
        <v>61008016663</v>
      </c>
      <c r="E93" s="550" t="s">
        <v>641</v>
      </c>
      <c r="F93" s="551">
        <v>125</v>
      </c>
      <c r="G93" s="552">
        <v>125</v>
      </c>
      <c r="H93" s="546">
        <f t="shared" si="1"/>
        <v>0</v>
      </c>
      <c r="I93" s="448">
        <v>125</v>
      </c>
    </row>
    <row r="94" spans="1:9" ht="30" customHeight="1">
      <c r="A94" s="536">
        <v>86</v>
      </c>
      <c r="B94" s="547">
        <v>41083</v>
      </c>
      <c r="C94" s="553" t="s">
        <v>2341</v>
      </c>
      <c r="D94" s="554">
        <v>61008007453</v>
      </c>
      <c r="E94" s="550" t="s">
        <v>641</v>
      </c>
      <c r="F94" s="551">
        <v>100</v>
      </c>
      <c r="G94" s="552">
        <v>100</v>
      </c>
      <c r="H94" s="546">
        <f t="shared" si="1"/>
        <v>0</v>
      </c>
      <c r="I94" s="448">
        <v>100</v>
      </c>
    </row>
    <row r="95" spans="1:9" ht="30" customHeight="1">
      <c r="A95" s="536">
        <v>87</v>
      </c>
      <c r="B95" s="547">
        <v>41083</v>
      </c>
      <c r="C95" s="553" t="s">
        <v>2342</v>
      </c>
      <c r="D95" s="554">
        <v>61008014565</v>
      </c>
      <c r="E95" s="550" t="s">
        <v>641</v>
      </c>
      <c r="F95" s="551">
        <v>100</v>
      </c>
      <c r="G95" s="552">
        <v>100</v>
      </c>
      <c r="H95" s="546">
        <f t="shared" si="1"/>
        <v>0</v>
      </c>
      <c r="I95" s="448">
        <v>100</v>
      </c>
    </row>
    <row r="96" spans="1:9" ht="30" customHeight="1">
      <c r="A96" s="536">
        <v>88</v>
      </c>
      <c r="B96" s="547">
        <v>41085</v>
      </c>
      <c r="C96" s="553" t="s">
        <v>2343</v>
      </c>
      <c r="D96" s="554">
        <v>61008006037</v>
      </c>
      <c r="E96" s="550" t="s">
        <v>641</v>
      </c>
      <c r="F96" s="551">
        <v>100</v>
      </c>
      <c r="G96" s="552">
        <v>100</v>
      </c>
      <c r="H96" s="546">
        <f t="shared" si="1"/>
        <v>0</v>
      </c>
      <c r="I96" s="448">
        <v>100</v>
      </c>
    </row>
    <row r="97" spans="1:9" ht="30" customHeight="1">
      <c r="A97" s="536">
        <v>89</v>
      </c>
      <c r="B97" s="547">
        <v>41083</v>
      </c>
      <c r="C97" s="553" t="s">
        <v>2344</v>
      </c>
      <c r="D97" s="554">
        <v>61008004549</v>
      </c>
      <c r="E97" s="550" t="s">
        <v>641</v>
      </c>
      <c r="F97" s="551">
        <v>100</v>
      </c>
      <c r="G97" s="552">
        <v>100</v>
      </c>
      <c r="H97" s="546">
        <f t="shared" si="1"/>
        <v>0</v>
      </c>
      <c r="I97" s="448">
        <v>100</v>
      </c>
    </row>
    <row r="98" spans="1:9" ht="30" customHeight="1">
      <c r="A98" s="536">
        <v>90</v>
      </c>
      <c r="B98" s="547">
        <v>41083</v>
      </c>
      <c r="C98" s="553" t="s">
        <v>2345</v>
      </c>
      <c r="D98" s="554">
        <v>61008007059</v>
      </c>
      <c r="E98" s="550" t="s">
        <v>641</v>
      </c>
      <c r="F98" s="551">
        <v>125</v>
      </c>
      <c r="G98" s="552">
        <v>125</v>
      </c>
      <c r="H98" s="546">
        <f t="shared" si="1"/>
        <v>0</v>
      </c>
      <c r="I98" s="448">
        <v>125</v>
      </c>
    </row>
    <row r="99" spans="1:9" ht="30" customHeight="1">
      <c r="A99" s="536">
        <v>91</v>
      </c>
      <c r="B99" s="547">
        <v>41085</v>
      </c>
      <c r="C99" s="553" t="s">
        <v>2346</v>
      </c>
      <c r="D99" s="554">
        <v>61008006067</v>
      </c>
      <c r="E99" s="550" t="s">
        <v>641</v>
      </c>
      <c r="F99" s="551">
        <v>100</v>
      </c>
      <c r="G99" s="552">
        <v>100</v>
      </c>
      <c r="H99" s="546">
        <f t="shared" si="1"/>
        <v>0</v>
      </c>
      <c r="I99" s="448">
        <v>100</v>
      </c>
    </row>
    <row r="100" spans="1:9" ht="30" customHeight="1">
      <c r="A100" s="536">
        <v>92</v>
      </c>
      <c r="B100" s="547">
        <v>41083</v>
      </c>
      <c r="C100" s="553" t="s">
        <v>2347</v>
      </c>
      <c r="D100" s="554">
        <v>61008016254</v>
      </c>
      <c r="E100" s="550" t="s">
        <v>641</v>
      </c>
      <c r="F100" s="551">
        <v>100</v>
      </c>
      <c r="G100" s="552">
        <v>100</v>
      </c>
      <c r="H100" s="546">
        <f t="shared" si="1"/>
        <v>0</v>
      </c>
      <c r="I100" s="448">
        <v>100</v>
      </c>
    </row>
    <row r="101" spans="1:9" ht="30" customHeight="1">
      <c r="A101" s="536">
        <v>93</v>
      </c>
      <c r="B101" s="547">
        <v>41083</v>
      </c>
      <c r="C101" s="553" t="s">
        <v>2348</v>
      </c>
      <c r="D101" s="554">
        <v>61008001141</v>
      </c>
      <c r="E101" s="550" t="s">
        <v>641</v>
      </c>
      <c r="F101" s="551">
        <v>125</v>
      </c>
      <c r="G101" s="552">
        <v>125</v>
      </c>
      <c r="H101" s="546">
        <f t="shared" si="1"/>
        <v>0</v>
      </c>
      <c r="I101" s="448">
        <v>125</v>
      </c>
    </row>
    <row r="102" spans="1:9" ht="30" customHeight="1">
      <c r="A102" s="536">
        <v>94</v>
      </c>
      <c r="B102" s="547">
        <v>41083</v>
      </c>
      <c r="C102" s="553" t="s">
        <v>2349</v>
      </c>
      <c r="D102" s="554">
        <v>61008006438</v>
      </c>
      <c r="E102" s="550" t="s">
        <v>641</v>
      </c>
      <c r="F102" s="551">
        <v>100</v>
      </c>
      <c r="G102" s="552">
        <v>100</v>
      </c>
      <c r="H102" s="546">
        <f t="shared" si="1"/>
        <v>0</v>
      </c>
      <c r="I102" s="448">
        <v>100</v>
      </c>
    </row>
    <row r="103" spans="1:9" ht="30" customHeight="1">
      <c r="A103" s="536">
        <v>95</v>
      </c>
      <c r="B103" s="547">
        <v>41083</v>
      </c>
      <c r="C103" s="553" t="s">
        <v>2350</v>
      </c>
      <c r="D103" s="554">
        <v>61008002813</v>
      </c>
      <c r="E103" s="550" t="s">
        <v>641</v>
      </c>
      <c r="F103" s="551">
        <v>100</v>
      </c>
      <c r="G103" s="552">
        <v>100</v>
      </c>
      <c r="H103" s="546">
        <f t="shared" si="1"/>
        <v>0</v>
      </c>
      <c r="I103" s="448">
        <v>100</v>
      </c>
    </row>
    <row r="104" spans="1:9" ht="30" customHeight="1">
      <c r="A104" s="536">
        <v>96</v>
      </c>
      <c r="B104" s="547">
        <v>41083</v>
      </c>
      <c r="C104" s="553" t="s">
        <v>2351</v>
      </c>
      <c r="D104" s="554">
        <v>61008010292</v>
      </c>
      <c r="E104" s="550" t="s">
        <v>641</v>
      </c>
      <c r="F104" s="551">
        <v>125</v>
      </c>
      <c r="G104" s="552">
        <v>125</v>
      </c>
      <c r="H104" s="546">
        <f t="shared" si="1"/>
        <v>0</v>
      </c>
      <c r="I104" s="448">
        <v>125</v>
      </c>
    </row>
    <row r="105" spans="1:9" ht="30" customHeight="1">
      <c r="A105" s="536">
        <v>97</v>
      </c>
      <c r="B105" s="547">
        <v>41083</v>
      </c>
      <c r="C105" s="553" t="s">
        <v>2352</v>
      </c>
      <c r="D105" s="554">
        <v>61008007854</v>
      </c>
      <c r="E105" s="550" t="s">
        <v>641</v>
      </c>
      <c r="F105" s="551">
        <v>125</v>
      </c>
      <c r="G105" s="552">
        <v>125</v>
      </c>
      <c r="H105" s="546">
        <f t="shared" si="1"/>
        <v>0</v>
      </c>
      <c r="I105" s="448">
        <v>125</v>
      </c>
    </row>
    <row r="106" spans="1:9" ht="30" customHeight="1">
      <c r="A106" s="536">
        <v>98</v>
      </c>
      <c r="B106" s="547">
        <v>41083</v>
      </c>
      <c r="C106" s="553" t="s">
        <v>2353</v>
      </c>
      <c r="D106" s="554">
        <v>61008002087</v>
      </c>
      <c r="E106" s="550" t="s">
        <v>641</v>
      </c>
      <c r="F106" s="551">
        <v>125</v>
      </c>
      <c r="G106" s="552">
        <v>125</v>
      </c>
      <c r="H106" s="546">
        <f t="shared" si="1"/>
        <v>0</v>
      </c>
      <c r="I106" s="448">
        <v>125</v>
      </c>
    </row>
    <row r="107" spans="1:9" ht="30" customHeight="1">
      <c r="A107" s="536">
        <v>99</v>
      </c>
      <c r="B107" s="547">
        <v>41083</v>
      </c>
      <c r="C107" s="553" t="s">
        <v>2354</v>
      </c>
      <c r="D107" s="554">
        <v>61008001136</v>
      </c>
      <c r="E107" s="550" t="s">
        <v>641</v>
      </c>
      <c r="F107" s="551">
        <v>125</v>
      </c>
      <c r="G107" s="552">
        <v>125</v>
      </c>
      <c r="H107" s="546">
        <f t="shared" si="1"/>
        <v>0</v>
      </c>
      <c r="I107" s="448">
        <v>125</v>
      </c>
    </row>
    <row r="108" spans="1:9" ht="30" customHeight="1">
      <c r="A108" s="536">
        <v>100</v>
      </c>
      <c r="B108" s="547">
        <v>41083</v>
      </c>
      <c r="C108" s="553" t="s">
        <v>2355</v>
      </c>
      <c r="D108" s="554">
        <v>61008007791</v>
      </c>
      <c r="E108" s="550" t="s">
        <v>641</v>
      </c>
      <c r="F108" s="551">
        <v>125</v>
      </c>
      <c r="G108" s="552">
        <v>125</v>
      </c>
      <c r="H108" s="546">
        <f t="shared" si="1"/>
        <v>0</v>
      </c>
      <c r="I108" s="448">
        <v>125</v>
      </c>
    </row>
    <row r="109" spans="1:9" ht="30" customHeight="1">
      <c r="A109" s="536">
        <v>101</v>
      </c>
      <c r="B109" s="547">
        <v>41083</v>
      </c>
      <c r="C109" s="553" t="s">
        <v>2356</v>
      </c>
      <c r="D109" s="554">
        <v>61008002662</v>
      </c>
      <c r="E109" s="550" t="s">
        <v>641</v>
      </c>
      <c r="F109" s="551">
        <v>100</v>
      </c>
      <c r="G109" s="552">
        <v>100</v>
      </c>
      <c r="H109" s="546">
        <f t="shared" si="1"/>
        <v>0</v>
      </c>
      <c r="I109" s="448">
        <v>100</v>
      </c>
    </row>
    <row r="110" spans="1:9" ht="30" customHeight="1">
      <c r="A110" s="536">
        <v>102</v>
      </c>
      <c r="B110" s="547">
        <v>41083</v>
      </c>
      <c r="C110" s="553" t="s">
        <v>6535</v>
      </c>
      <c r="D110" s="554">
        <v>61008002272</v>
      </c>
      <c r="E110" s="550" t="s">
        <v>641</v>
      </c>
      <c r="F110" s="551">
        <v>100</v>
      </c>
      <c r="G110" s="552">
        <v>100</v>
      </c>
      <c r="H110" s="546">
        <f t="shared" si="1"/>
        <v>0</v>
      </c>
      <c r="I110" s="448">
        <v>100</v>
      </c>
    </row>
    <row r="111" spans="1:9" ht="30" customHeight="1">
      <c r="A111" s="536">
        <v>103</v>
      </c>
      <c r="B111" s="547">
        <v>41083</v>
      </c>
      <c r="C111" s="553" t="s">
        <v>2357</v>
      </c>
      <c r="D111" s="554">
        <v>61008007029</v>
      </c>
      <c r="E111" s="550" t="s">
        <v>641</v>
      </c>
      <c r="F111" s="551">
        <v>100</v>
      </c>
      <c r="G111" s="552">
        <v>100</v>
      </c>
      <c r="H111" s="546">
        <f t="shared" si="1"/>
        <v>0</v>
      </c>
      <c r="I111" s="448">
        <v>100</v>
      </c>
    </row>
    <row r="112" spans="1:9" ht="30" customHeight="1">
      <c r="A112" s="536">
        <v>104</v>
      </c>
      <c r="B112" s="547">
        <v>41083</v>
      </c>
      <c r="C112" s="553" t="s">
        <v>2358</v>
      </c>
      <c r="D112" s="554">
        <v>61001066218</v>
      </c>
      <c r="E112" s="550" t="s">
        <v>641</v>
      </c>
      <c r="F112" s="551">
        <v>125</v>
      </c>
      <c r="G112" s="552">
        <v>125</v>
      </c>
      <c r="H112" s="546">
        <f t="shared" si="1"/>
        <v>0</v>
      </c>
      <c r="I112" s="448">
        <v>125</v>
      </c>
    </row>
    <row r="113" spans="1:9" ht="30" customHeight="1">
      <c r="A113" s="536">
        <v>105</v>
      </c>
      <c r="B113" s="547">
        <v>41084</v>
      </c>
      <c r="C113" s="553" t="s">
        <v>2359</v>
      </c>
      <c r="D113" s="554">
        <v>61001051131</v>
      </c>
      <c r="E113" s="550" t="s">
        <v>641</v>
      </c>
      <c r="F113" s="551">
        <v>125</v>
      </c>
      <c r="G113" s="552">
        <v>125</v>
      </c>
      <c r="H113" s="546">
        <f t="shared" si="1"/>
        <v>0</v>
      </c>
      <c r="I113" s="448">
        <v>125</v>
      </c>
    </row>
    <row r="114" spans="1:9" ht="30" customHeight="1">
      <c r="A114" s="536">
        <v>106</v>
      </c>
      <c r="B114" s="547">
        <v>41083</v>
      </c>
      <c r="C114" s="553" t="s">
        <v>2360</v>
      </c>
      <c r="D114" s="554">
        <v>61008000452</v>
      </c>
      <c r="E114" s="550" t="s">
        <v>641</v>
      </c>
      <c r="F114" s="551">
        <v>162.5</v>
      </c>
      <c r="G114" s="552">
        <v>162.5</v>
      </c>
      <c r="H114" s="546">
        <f t="shared" si="1"/>
        <v>0</v>
      </c>
      <c r="I114" s="448">
        <v>162.5</v>
      </c>
    </row>
    <row r="115" spans="1:9" ht="30" customHeight="1">
      <c r="A115" s="536">
        <v>107</v>
      </c>
      <c r="B115" s="547">
        <v>41083</v>
      </c>
      <c r="C115" s="553" t="s">
        <v>2361</v>
      </c>
      <c r="D115" s="554">
        <v>61008014330</v>
      </c>
      <c r="E115" s="550" t="s">
        <v>641</v>
      </c>
      <c r="F115" s="551">
        <v>162.5</v>
      </c>
      <c r="G115" s="552">
        <v>162.5</v>
      </c>
      <c r="H115" s="546">
        <f t="shared" si="1"/>
        <v>0</v>
      </c>
      <c r="I115" s="448">
        <v>162.5</v>
      </c>
    </row>
    <row r="116" spans="1:9" ht="30" customHeight="1">
      <c r="A116" s="536">
        <v>108</v>
      </c>
      <c r="B116" s="547">
        <v>41083</v>
      </c>
      <c r="C116" s="553" t="s">
        <v>2362</v>
      </c>
      <c r="D116" s="554">
        <v>61008009639</v>
      </c>
      <c r="E116" s="550" t="s">
        <v>641</v>
      </c>
      <c r="F116" s="551">
        <v>125</v>
      </c>
      <c r="G116" s="552">
        <v>125</v>
      </c>
      <c r="H116" s="546">
        <f t="shared" si="1"/>
        <v>0</v>
      </c>
      <c r="I116" s="448">
        <v>125</v>
      </c>
    </row>
    <row r="117" spans="1:9" ht="30" customHeight="1">
      <c r="A117" s="536">
        <v>109</v>
      </c>
      <c r="B117" s="547">
        <v>41083</v>
      </c>
      <c r="C117" s="553" t="s">
        <v>2363</v>
      </c>
      <c r="D117" s="554" t="s">
        <v>2364</v>
      </c>
      <c r="E117" s="550" t="s">
        <v>641</v>
      </c>
      <c r="F117" s="551">
        <v>125</v>
      </c>
      <c r="G117" s="552">
        <v>125</v>
      </c>
      <c r="H117" s="546">
        <f t="shared" si="1"/>
        <v>0</v>
      </c>
      <c r="I117" s="448">
        <v>125</v>
      </c>
    </row>
    <row r="118" spans="1:9" ht="30" customHeight="1">
      <c r="A118" s="536">
        <v>110</v>
      </c>
      <c r="B118" s="547">
        <v>41083</v>
      </c>
      <c r="C118" s="553" t="s">
        <v>2365</v>
      </c>
      <c r="D118" s="554">
        <v>61008015517</v>
      </c>
      <c r="E118" s="550" t="s">
        <v>641</v>
      </c>
      <c r="F118" s="551">
        <v>100</v>
      </c>
      <c r="G118" s="552">
        <v>100</v>
      </c>
      <c r="H118" s="546">
        <f t="shared" si="1"/>
        <v>0</v>
      </c>
      <c r="I118" s="448">
        <v>100</v>
      </c>
    </row>
    <row r="119" spans="1:9" ht="30" customHeight="1">
      <c r="A119" s="536">
        <v>111</v>
      </c>
      <c r="B119" s="547">
        <v>41083</v>
      </c>
      <c r="C119" s="553" t="s">
        <v>2366</v>
      </c>
      <c r="D119" s="554">
        <v>61008002075</v>
      </c>
      <c r="E119" s="550" t="s">
        <v>641</v>
      </c>
      <c r="F119" s="551">
        <v>100</v>
      </c>
      <c r="G119" s="552">
        <v>100</v>
      </c>
      <c r="H119" s="546">
        <f t="shared" si="1"/>
        <v>0</v>
      </c>
      <c r="I119" s="448">
        <v>100</v>
      </c>
    </row>
    <row r="120" spans="1:9" ht="30" customHeight="1">
      <c r="A120" s="536">
        <v>112</v>
      </c>
      <c r="B120" s="547">
        <v>41083</v>
      </c>
      <c r="C120" s="553" t="s">
        <v>2367</v>
      </c>
      <c r="D120" s="554">
        <v>61006011672</v>
      </c>
      <c r="E120" s="550" t="s">
        <v>641</v>
      </c>
      <c r="F120" s="551">
        <v>100</v>
      </c>
      <c r="G120" s="552">
        <v>100</v>
      </c>
      <c r="H120" s="546">
        <f t="shared" si="1"/>
        <v>0</v>
      </c>
      <c r="I120" s="448">
        <v>100</v>
      </c>
    </row>
    <row r="121" spans="1:9" ht="30" customHeight="1">
      <c r="A121" s="536">
        <v>113</v>
      </c>
      <c r="B121" s="547">
        <v>41083</v>
      </c>
      <c r="C121" s="553" t="s">
        <v>2368</v>
      </c>
      <c r="D121" s="554">
        <v>61008011997</v>
      </c>
      <c r="E121" s="550" t="s">
        <v>641</v>
      </c>
      <c r="F121" s="551">
        <v>100</v>
      </c>
      <c r="G121" s="552">
        <v>100</v>
      </c>
      <c r="H121" s="546">
        <f t="shared" si="1"/>
        <v>0</v>
      </c>
      <c r="I121" s="448">
        <v>100</v>
      </c>
    </row>
    <row r="122" spans="1:9" ht="30" customHeight="1">
      <c r="A122" s="536">
        <v>114</v>
      </c>
      <c r="B122" s="547">
        <v>41083</v>
      </c>
      <c r="C122" s="553" t="s">
        <v>2369</v>
      </c>
      <c r="D122" s="554">
        <v>61008007212</v>
      </c>
      <c r="E122" s="550" t="s">
        <v>641</v>
      </c>
      <c r="F122" s="551">
        <v>100</v>
      </c>
      <c r="G122" s="552">
        <v>100</v>
      </c>
      <c r="H122" s="546">
        <f t="shared" si="1"/>
        <v>0</v>
      </c>
      <c r="I122" s="448">
        <v>100</v>
      </c>
    </row>
    <row r="123" spans="1:9" ht="30" customHeight="1">
      <c r="A123" s="536">
        <v>115</v>
      </c>
      <c r="B123" s="547">
        <v>41083</v>
      </c>
      <c r="C123" s="553" t="s">
        <v>2370</v>
      </c>
      <c r="D123" s="554">
        <v>61008020364</v>
      </c>
      <c r="E123" s="550" t="s">
        <v>641</v>
      </c>
      <c r="F123" s="551">
        <v>100</v>
      </c>
      <c r="G123" s="552">
        <v>100</v>
      </c>
      <c r="H123" s="546">
        <f t="shared" si="1"/>
        <v>0</v>
      </c>
      <c r="I123" s="448">
        <v>100</v>
      </c>
    </row>
    <row r="124" spans="1:9" ht="30" customHeight="1">
      <c r="A124" s="536">
        <v>116</v>
      </c>
      <c r="B124" s="547">
        <v>41083</v>
      </c>
      <c r="C124" s="553" t="s">
        <v>2371</v>
      </c>
      <c r="D124" s="554">
        <v>61008005426</v>
      </c>
      <c r="E124" s="550" t="s">
        <v>641</v>
      </c>
      <c r="F124" s="551">
        <v>100</v>
      </c>
      <c r="G124" s="552">
        <v>100</v>
      </c>
      <c r="H124" s="546">
        <f t="shared" si="1"/>
        <v>0</v>
      </c>
      <c r="I124" s="448">
        <v>100</v>
      </c>
    </row>
    <row r="125" spans="1:9" ht="30" customHeight="1">
      <c r="A125" s="536">
        <v>117</v>
      </c>
      <c r="B125" s="547">
        <v>41083</v>
      </c>
      <c r="C125" s="553" t="s">
        <v>2372</v>
      </c>
      <c r="D125" s="554">
        <v>61008002880</v>
      </c>
      <c r="E125" s="550" t="s">
        <v>641</v>
      </c>
      <c r="F125" s="551">
        <v>100</v>
      </c>
      <c r="G125" s="552">
        <v>100</v>
      </c>
      <c r="H125" s="546">
        <f t="shared" si="1"/>
        <v>0</v>
      </c>
      <c r="I125" s="448">
        <v>100</v>
      </c>
    </row>
    <row r="126" spans="1:9" ht="30" customHeight="1">
      <c r="A126" s="536">
        <v>118</v>
      </c>
      <c r="B126" s="547">
        <v>41083</v>
      </c>
      <c r="C126" s="553" t="s">
        <v>2373</v>
      </c>
      <c r="D126" s="554">
        <v>61008016428</v>
      </c>
      <c r="E126" s="550" t="s">
        <v>641</v>
      </c>
      <c r="F126" s="551">
        <v>100</v>
      </c>
      <c r="G126" s="552">
        <v>100</v>
      </c>
      <c r="H126" s="546">
        <f t="shared" si="1"/>
        <v>0</v>
      </c>
      <c r="I126" s="448">
        <v>100</v>
      </c>
    </row>
    <row r="127" spans="1:9" ht="30" customHeight="1">
      <c r="A127" s="536">
        <v>119</v>
      </c>
      <c r="B127" s="547">
        <v>41083</v>
      </c>
      <c r="C127" s="553" t="s">
        <v>2374</v>
      </c>
      <c r="D127" s="554">
        <v>61008006372</v>
      </c>
      <c r="E127" s="550" t="s">
        <v>641</v>
      </c>
      <c r="F127" s="551">
        <v>100</v>
      </c>
      <c r="G127" s="552">
        <v>100</v>
      </c>
      <c r="H127" s="546">
        <f t="shared" si="1"/>
        <v>0</v>
      </c>
      <c r="I127" s="448">
        <v>100</v>
      </c>
    </row>
    <row r="128" spans="1:9" ht="30" customHeight="1">
      <c r="A128" s="536">
        <v>120</v>
      </c>
      <c r="B128" s="547">
        <v>41083</v>
      </c>
      <c r="C128" s="553" t="s">
        <v>2284</v>
      </c>
      <c r="D128" s="554">
        <v>61008003227</v>
      </c>
      <c r="E128" s="550" t="s">
        <v>641</v>
      </c>
      <c r="F128" s="551">
        <v>100</v>
      </c>
      <c r="G128" s="552">
        <v>100</v>
      </c>
      <c r="H128" s="546">
        <f t="shared" si="1"/>
        <v>0</v>
      </c>
      <c r="I128" s="448">
        <v>100</v>
      </c>
    </row>
    <row r="129" spans="1:9" ht="30" customHeight="1">
      <c r="A129" s="536">
        <v>121</v>
      </c>
      <c r="B129" s="547">
        <v>41083</v>
      </c>
      <c r="C129" s="553" t="s">
        <v>2375</v>
      </c>
      <c r="D129" s="554">
        <v>61008007492</v>
      </c>
      <c r="E129" s="550" t="s">
        <v>641</v>
      </c>
      <c r="F129" s="551">
        <v>125</v>
      </c>
      <c r="G129" s="552">
        <v>125</v>
      </c>
      <c r="H129" s="546">
        <f t="shared" si="1"/>
        <v>0</v>
      </c>
      <c r="I129" s="448">
        <v>125</v>
      </c>
    </row>
    <row r="130" spans="1:9" ht="30" customHeight="1">
      <c r="A130" s="536">
        <v>122</v>
      </c>
      <c r="B130" s="547">
        <v>41083</v>
      </c>
      <c r="C130" s="553" t="s">
        <v>2376</v>
      </c>
      <c r="D130" s="554">
        <v>61008015988</v>
      </c>
      <c r="E130" s="550" t="s">
        <v>641</v>
      </c>
      <c r="F130" s="551">
        <v>125</v>
      </c>
      <c r="G130" s="552">
        <v>125</v>
      </c>
      <c r="H130" s="546">
        <f t="shared" si="1"/>
        <v>0</v>
      </c>
      <c r="I130" s="448">
        <v>125</v>
      </c>
    </row>
    <row r="131" spans="1:9" ht="30" customHeight="1">
      <c r="A131" s="536">
        <v>123</v>
      </c>
      <c r="B131" s="547">
        <v>41083</v>
      </c>
      <c r="C131" s="553" t="s">
        <v>2377</v>
      </c>
      <c r="D131" s="554">
        <v>61008007735</v>
      </c>
      <c r="E131" s="550" t="s">
        <v>641</v>
      </c>
      <c r="F131" s="551">
        <v>100</v>
      </c>
      <c r="G131" s="552">
        <v>100</v>
      </c>
      <c r="H131" s="546">
        <f t="shared" si="1"/>
        <v>0</v>
      </c>
      <c r="I131" s="448">
        <v>100</v>
      </c>
    </row>
    <row r="132" spans="1:9" ht="30" customHeight="1">
      <c r="A132" s="536">
        <v>124</v>
      </c>
      <c r="B132" s="547">
        <v>41083</v>
      </c>
      <c r="C132" s="553" t="s">
        <v>2378</v>
      </c>
      <c r="D132" s="554">
        <v>61002017468</v>
      </c>
      <c r="E132" s="550" t="s">
        <v>641</v>
      </c>
      <c r="F132" s="551">
        <v>100</v>
      </c>
      <c r="G132" s="552">
        <v>100</v>
      </c>
      <c r="H132" s="546">
        <f t="shared" si="1"/>
        <v>0</v>
      </c>
      <c r="I132" s="448">
        <v>100</v>
      </c>
    </row>
    <row r="133" spans="1:9" ht="30" customHeight="1">
      <c r="A133" s="536">
        <v>125</v>
      </c>
      <c r="B133" s="547">
        <v>41083</v>
      </c>
      <c r="C133" s="553" t="s">
        <v>2379</v>
      </c>
      <c r="D133" s="554">
        <v>61008004684</v>
      </c>
      <c r="E133" s="550" t="s">
        <v>641</v>
      </c>
      <c r="F133" s="551">
        <v>100</v>
      </c>
      <c r="G133" s="552">
        <v>100</v>
      </c>
      <c r="H133" s="546">
        <f t="shared" si="1"/>
        <v>0</v>
      </c>
      <c r="I133" s="448">
        <v>100</v>
      </c>
    </row>
    <row r="134" spans="1:9" ht="30" customHeight="1">
      <c r="A134" s="536">
        <v>126</v>
      </c>
      <c r="B134" s="547">
        <v>41083</v>
      </c>
      <c r="C134" s="553" t="s">
        <v>2380</v>
      </c>
      <c r="D134" s="554">
        <v>61008003619</v>
      </c>
      <c r="E134" s="550" t="s">
        <v>641</v>
      </c>
      <c r="F134" s="551">
        <v>100</v>
      </c>
      <c r="G134" s="552">
        <v>100</v>
      </c>
      <c r="H134" s="546">
        <f t="shared" si="1"/>
        <v>0</v>
      </c>
      <c r="I134" s="448">
        <v>100</v>
      </c>
    </row>
    <row r="135" spans="1:9" ht="30" customHeight="1">
      <c r="A135" s="536">
        <v>127</v>
      </c>
      <c r="B135" s="547">
        <v>41083</v>
      </c>
      <c r="C135" s="553" t="s">
        <v>2381</v>
      </c>
      <c r="D135" s="554">
        <v>61008061659</v>
      </c>
      <c r="E135" s="550" t="s">
        <v>641</v>
      </c>
      <c r="F135" s="551">
        <v>100</v>
      </c>
      <c r="G135" s="552">
        <v>100</v>
      </c>
      <c r="H135" s="546">
        <f t="shared" si="1"/>
        <v>0</v>
      </c>
      <c r="I135" s="448">
        <v>100</v>
      </c>
    </row>
    <row r="136" spans="1:9" ht="30" customHeight="1">
      <c r="A136" s="536">
        <v>128</v>
      </c>
      <c r="B136" s="547">
        <v>41084</v>
      </c>
      <c r="C136" s="553" t="s">
        <v>4247</v>
      </c>
      <c r="D136" s="554">
        <v>61006068519</v>
      </c>
      <c r="E136" s="550" t="s">
        <v>641</v>
      </c>
      <c r="F136" s="551">
        <v>162.5</v>
      </c>
      <c r="G136" s="552">
        <v>162.5</v>
      </c>
      <c r="H136" s="546">
        <f t="shared" ref="H136:H197" si="2">F136-I136</f>
        <v>0</v>
      </c>
      <c r="I136" s="448">
        <v>162.5</v>
      </c>
    </row>
    <row r="137" spans="1:9" ht="30" customHeight="1">
      <c r="A137" s="536">
        <v>129</v>
      </c>
      <c r="B137" s="547">
        <v>41084</v>
      </c>
      <c r="C137" s="553" t="s">
        <v>2215</v>
      </c>
      <c r="D137" s="554">
        <v>61006065625</v>
      </c>
      <c r="E137" s="550" t="s">
        <v>641</v>
      </c>
      <c r="F137" s="551">
        <v>162.5</v>
      </c>
      <c r="G137" s="552">
        <v>162.5</v>
      </c>
      <c r="H137" s="546">
        <f t="shared" si="2"/>
        <v>0</v>
      </c>
      <c r="I137" s="448">
        <v>162.5</v>
      </c>
    </row>
    <row r="138" spans="1:9" ht="30" customHeight="1">
      <c r="A138" s="536">
        <v>130</v>
      </c>
      <c r="B138" s="547">
        <v>41083</v>
      </c>
      <c r="C138" s="553" t="s">
        <v>2382</v>
      </c>
      <c r="D138" s="554">
        <v>61006029633</v>
      </c>
      <c r="E138" s="550" t="s">
        <v>641</v>
      </c>
      <c r="F138" s="551">
        <v>125</v>
      </c>
      <c r="G138" s="552">
        <v>125</v>
      </c>
      <c r="H138" s="546">
        <f t="shared" si="2"/>
        <v>0</v>
      </c>
      <c r="I138" s="448">
        <v>125</v>
      </c>
    </row>
    <row r="139" spans="1:9" ht="30" customHeight="1">
      <c r="A139" s="536">
        <v>131</v>
      </c>
      <c r="B139" s="547">
        <v>41083</v>
      </c>
      <c r="C139" s="553" t="s">
        <v>2383</v>
      </c>
      <c r="D139" s="554">
        <v>61006071351</v>
      </c>
      <c r="E139" s="550" t="s">
        <v>641</v>
      </c>
      <c r="F139" s="551">
        <v>125</v>
      </c>
      <c r="G139" s="552">
        <v>125</v>
      </c>
      <c r="H139" s="546">
        <f t="shared" si="2"/>
        <v>0</v>
      </c>
      <c r="I139" s="448">
        <v>125</v>
      </c>
    </row>
    <row r="140" spans="1:9" ht="30" customHeight="1">
      <c r="A140" s="536">
        <v>132</v>
      </c>
      <c r="B140" s="547">
        <v>41083</v>
      </c>
      <c r="C140" s="553" t="s">
        <v>2384</v>
      </c>
      <c r="D140" s="554">
        <v>61006032553</v>
      </c>
      <c r="E140" s="550" t="s">
        <v>641</v>
      </c>
      <c r="F140" s="551">
        <v>125</v>
      </c>
      <c r="G140" s="552">
        <v>125</v>
      </c>
      <c r="H140" s="546">
        <f t="shared" si="2"/>
        <v>0</v>
      </c>
      <c r="I140" s="448">
        <v>125</v>
      </c>
    </row>
    <row r="141" spans="1:9" ht="30" customHeight="1">
      <c r="A141" s="536">
        <v>133</v>
      </c>
      <c r="B141" s="547">
        <v>41084</v>
      </c>
      <c r="C141" s="553" t="s">
        <v>2385</v>
      </c>
      <c r="D141" s="554">
        <v>61007006944</v>
      </c>
      <c r="E141" s="550" t="s">
        <v>641</v>
      </c>
      <c r="F141" s="551">
        <v>162.5</v>
      </c>
      <c r="G141" s="552">
        <v>162.5</v>
      </c>
      <c r="H141" s="546">
        <f t="shared" si="2"/>
        <v>0</v>
      </c>
      <c r="I141" s="448">
        <v>162.5</v>
      </c>
    </row>
    <row r="142" spans="1:9" ht="30" customHeight="1">
      <c r="A142" s="536">
        <v>134</v>
      </c>
      <c r="B142" s="547">
        <v>41084</v>
      </c>
      <c r="C142" s="553" t="s">
        <v>2214</v>
      </c>
      <c r="D142" s="554">
        <v>61006019522</v>
      </c>
      <c r="E142" s="550" t="s">
        <v>641</v>
      </c>
      <c r="F142" s="551">
        <v>125</v>
      </c>
      <c r="G142" s="552">
        <v>125</v>
      </c>
      <c r="H142" s="546">
        <f t="shared" si="2"/>
        <v>0</v>
      </c>
      <c r="I142" s="448">
        <v>125</v>
      </c>
    </row>
    <row r="143" spans="1:9" ht="30" customHeight="1">
      <c r="A143" s="536">
        <v>135</v>
      </c>
      <c r="B143" s="547">
        <v>41084</v>
      </c>
      <c r="C143" s="553" t="s">
        <v>2386</v>
      </c>
      <c r="D143" s="554">
        <v>61006064223</v>
      </c>
      <c r="E143" s="550" t="s">
        <v>641</v>
      </c>
      <c r="F143" s="551">
        <v>250</v>
      </c>
      <c r="G143" s="552">
        <v>250</v>
      </c>
      <c r="H143" s="546" t="s">
        <v>6534</v>
      </c>
      <c r="I143" s="448">
        <v>250</v>
      </c>
    </row>
    <row r="144" spans="1:9" ht="30" customHeight="1">
      <c r="A144" s="536">
        <v>136</v>
      </c>
      <c r="B144" s="547">
        <v>41084</v>
      </c>
      <c r="C144" s="553" t="s">
        <v>2387</v>
      </c>
      <c r="D144" s="554">
        <v>61006048884</v>
      </c>
      <c r="E144" s="550" t="s">
        <v>641</v>
      </c>
      <c r="F144" s="551">
        <v>162.5</v>
      </c>
      <c r="G144" s="552">
        <v>162.5</v>
      </c>
      <c r="H144" s="546">
        <f t="shared" si="2"/>
        <v>0</v>
      </c>
      <c r="I144" s="448">
        <v>162.5</v>
      </c>
    </row>
    <row r="145" spans="1:9" ht="30" customHeight="1">
      <c r="A145" s="536">
        <v>137</v>
      </c>
      <c r="B145" s="547">
        <v>41084</v>
      </c>
      <c r="C145" s="553" t="s">
        <v>2388</v>
      </c>
      <c r="D145" s="554">
        <v>61006065824</v>
      </c>
      <c r="E145" s="550" t="s">
        <v>641</v>
      </c>
      <c r="F145" s="551">
        <v>162.5</v>
      </c>
      <c r="G145" s="552">
        <v>162.5</v>
      </c>
      <c r="H145" s="546">
        <f t="shared" si="2"/>
        <v>0</v>
      </c>
      <c r="I145" s="448">
        <v>162.5</v>
      </c>
    </row>
    <row r="146" spans="1:9" ht="30" customHeight="1">
      <c r="A146" s="536">
        <v>138</v>
      </c>
      <c r="B146" s="547">
        <v>41083</v>
      </c>
      <c r="C146" s="553" t="s">
        <v>2389</v>
      </c>
      <c r="D146" s="554">
        <v>61006059527</v>
      </c>
      <c r="E146" s="550" t="s">
        <v>641</v>
      </c>
      <c r="F146" s="551">
        <v>162.5</v>
      </c>
      <c r="G146" s="552">
        <v>162.5</v>
      </c>
      <c r="H146" s="546">
        <f t="shared" si="2"/>
        <v>0</v>
      </c>
      <c r="I146" s="448">
        <v>162.5</v>
      </c>
    </row>
    <row r="147" spans="1:9" ht="30" customHeight="1">
      <c r="A147" s="536">
        <v>139</v>
      </c>
      <c r="B147" s="547">
        <v>41083</v>
      </c>
      <c r="C147" s="553" t="s">
        <v>2390</v>
      </c>
      <c r="D147" s="554">
        <v>61006036691</v>
      </c>
      <c r="E147" s="550" t="s">
        <v>641</v>
      </c>
      <c r="F147" s="551">
        <v>162.5</v>
      </c>
      <c r="G147" s="552">
        <v>162.5</v>
      </c>
      <c r="H147" s="546">
        <f t="shared" si="2"/>
        <v>0</v>
      </c>
      <c r="I147" s="448">
        <v>162.5</v>
      </c>
    </row>
    <row r="148" spans="1:9" ht="30" customHeight="1">
      <c r="A148" s="536">
        <v>140</v>
      </c>
      <c r="B148" s="547">
        <v>41083</v>
      </c>
      <c r="C148" s="553" t="s">
        <v>2391</v>
      </c>
      <c r="D148" s="554">
        <v>61003018409</v>
      </c>
      <c r="E148" s="550" t="s">
        <v>641</v>
      </c>
      <c r="F148" s="551">
        <v>250</v>
      </c>
      <c r="G148" s="552">
        <v>250</v>
      </c>
      <c r="H148" s="546" t="s">
        <v>6534</v>
      </c>
      <c r="I148" s="448">
        <v>250</v>
      </c>
    </row>
    <row r="149" spans="1:9" ht="30" customHeight="1">
      <c r="A149" s="536">
        <v>141</v>
      </c>
      <c r="B149" s="547">
        <v>41083</v>
      </c>
      <c r="C149" s="553" t="s">
        <v>2392</v>
      </c>
      <c r="D149" s="554">
        <v>61006060821</v>
      </c>
      <c r="E149" s="550" t="s">
        <v>641</v>
      </c>
      <c r="F149" s="551">
        <v>250</v>
      </c>
      <c r="G149" s="552">
        <v>250</v>
      </c>
      <c r="H149" s="546" t="s">
        <v>6534</v>
      </c>
      <c r="I149" s="448">
        <v>250</v>
      </c>
    </row>
    <row r="150" spans="1:9" ht="30" customHeight="1">
      <c r="A150" s="536">
        <v>142</v>
      </c>
      <c r="B150" s="547">
        <v>41083</v>
      </c>
      <c r="C150" s="553" t="s">
        <v>2393</v>
      </c>
      <c r="D150" s="554">
        <v>61006059550</v>
      </c>
      <c r="E150" s="550" t="s">
        <v>641</v>
      </c>
      <c r="F150" s="551">
        <v>250</v>
      </c>
      <c r="G150" s="552">
        <v>250</v>
      </c>
      <c r="H150" s="546" t="s">
        <v>6534</v>
      </c>
      <c r="I150" s="448">
        <v>250</v>
      </c>
    </row>
    <row r="151" spans="1:9" ht="30" customHeight="1">
      <c r="A151" s="536">
        <v>143</v>
      </c>
      <c r="B151" s="547">
        <v>41083</v>
      </c>
      <c r="C151" s="553" t="s">
        <v>2394</v>
      </c>
      <c r="D151" s="554">
        <v>33001010986</v>
      </c>
      <c r="E151" s="550" t="s">
        <v>641</v>
      </c>
      <c r="F151" s="551">
        <v>287.5</v>
      </c>
      <c r="G151" s="552">
        <v>287.5</v>
      </c>
      <c r="H151" s="546" t="s">
        <v>6534</v>
      </c>
      <c r="I151" s="448">
        <v>287.5</v>
      </c>
    </row>
    <row r="152" spans="1:9" ht="30" customHeight="1">
      <c r="A152" s="536">
        <v>144</v>
      </c>
      <c r="B152" s="547">
        <v>41083</v>
      </c>
      <c r="C152" s="553" t="s">
        <v>1864</v>
      </c>
      <c r="D152" s="554">
        <v>61006078339</v>
      </c>
      <c r="E152" s="550" t="s">
        <v>641</v>
      </c>
      <c r="F152" s="551">
        <v>162.5</v>
      </c>
      <c r="G152" s="552">
        <v>162.5</v>
      </c>
      <c r="H152" s="546">
        <f t="shared" si="2"/>
        <v>0</v>
      </c>
      <c r="I152" s="448">
        <v>162.5</v>
      </c>
    </row>
    <row r="153" spans="1:9" ht="30" customHeight="1">
      <c r="A153" s="536">
        <v>145</v>
      </c>
      <c r="B153" s="547">
        <v>41083</v>
      </c>
      <c r="C153" s="553" t="s">
        <v>2395</v>
      </c>
      <c r="D153" s="554">
        <v>61001069634</v>
      </c>
      <c r="E153" s="550" t="s">
        <v>641</v>
      </c>
      <c r="F153" s="551">
        <v>162.5</v>
      </c>
      <c r="G153" s="552">
        <v>162.5</v>
      </c>
      <c r="H153" s="546">
        <f t="shared" si="2"/>
        <v>0</v>
      </c>
      <c r="I153" s="448">
        <v>162.5</v>
      </c>
    </row>
    <row r="154" spans="1:9" ht="30" customHeight="1">
      <c r="A154" s="536">
        <v>146</v>
      </c>
      <c r="B154" s="547">
        <v>41084</v>
      </c>
      <c r="C154" s="553" t="s">
        <v>2396</v>
      </c>
      <c r="D154" s="554">
        <v>61006061897</v>
      </c>
      <c r="E154" s="550" t="s">
        <v>641</v>
      </c>
      <c r="F154" s="551">
        <v>162.5</v>
      </c>
      <c r="G154" s="552">
        <v>162.5</v>
      </c>
      <c r="H154" s="546">
        <f t="shared" si="2"/>
        <v>0</v>
      </c>
      <c r="I154" s="448">
        <v>162.5</v>
      </c>
    </row>
    <row r="155" spans="1:9" ht="30" customHeight="1">
      <c r="A155" s="536">
        <v>147</v>
      </c>
      <c r="B155" s="547">
        <v>41084</v>
      </c>
      <c r="C155" s="553" t="s">
        <v>2397</v>
      </c>
      <c r="D155" s="554">
        <v>61006056564</v>
      </c>
      <c r="E155" s="550" t="s">
        <v>641</v>
      </c>
      <c r="F155" s="551">
        <v>162.5</v>
      </c>
      <c r="G155" s="552">
        <v>162.5</v>
      </c>
      <c r="H155" s="546">
        <f t="shared" si="2"/>
        <v>0</v>
      </c>
      <c r="I155" s="448">
        <v>162.5</v>
      </c>
    </row>
    <row r="156" spans="1:9" ht="30" customHeight="1">
      <c r="A156" s="536">
        <v>148</v>
      </c>
      <c r="B156" s="547">
        <v>41084</v>
      </c>
      <c r="C156" s="553" t="s">
        <v>2398</v>
      </c>
      <c r="D156" s="554">
        <v>61007006305</v>
      </c>
      <c r="E156" s="550" t="s">
        <v>641</v>
      </c>
      <c r="F156" s="551">
        <v>162.5</v>
      </c>
      <c r="G156" s="552">
        <v>162.5</v>
      </c>
      <c r="H156" s="546">
        <f t="shared" si="2"/>
        <v>0</v>
      </c>
      <c r="I156" s="448">
        <v>162.5</v>
      </c>
    </row>
    <row r="157" spans="1:9" ht="30" customHeight="1">
      <c r="A157" s="536">
        <v>149</v>
      </c>
      <c r="B157" s="547">
        <v>41083</v>
      </c>
      <c r="C157" s="553" t="s">
        <v>4244</v>
      </c>
      <c r="D157" s="554">
        <v>61008001937</v>
      </c>
      <c r="E157" s="550" t="s">
        <v>641</v>
      </c>
      <c r="F157" s="551">
        <v>325</v>
      </c>
      <c r="G157" s="552">
        <v>325</v>
      </c>
      <c r="H157" s="546" t="s">
        <v>6534</v>
      </c>
      <c r="I157" s="448">
        <v>325</v>
      </c>
    </row>
    <row r="158" spans="1:9" ht="30" customHeight="1">
      <c r="A158" s="536">
        <v>150</v>
      </c>
      <c r="B158" s="547">
        <v>41083</v>
      </c>
      <c r="C158" s="553" t="s">
        <v>2399</v>
      </c>
      <c r="D158" s="554">
        <v>61001047471</v>
      </c>
      <c r="E158" s="550" t="s">
        <v>641</v>
      </c>
      <c r="F158" s="551">
        <v>162.5</v>
      </c>
      <c r="G158" s="552">
        <v>162.5</v>
      </c>
      <c r="H158" s="546">
        <f t="shared" si="2"/>
        <v>0</v>
      </c>
      <c r="I158" s="448">
        <v>162.5</v>
      </c>
    </row>
    <row r="159" spans="1:9" ht="30" customHeight="1">
      <c r="A159" s="536">
        <v>151</v>
      </c>
      <c r="B159" s="547">
        <v>41083</v>
      </c>
      <c r="C159" s="553" t="s">
        <v>2400</v>
      </c>
      <c r="D159" s="554">
        <v>61006019687</v>
      </c>
      <c r="E159" s="550" t="s">
        <v>641</v>
      </c>
      <c r="F159" s="551">
        <v>162.5</v>
      </c>
      <c r="G159" s="552">
        <v>162.5</v>
      </c>
      <c r="H159" s="546">
        <f t="shared" si="2"/>
        <v>0</v>
      </c>
      <c r="I159" s="448">
        <v>162.5</v>
      </c>
    </row>
    <row r="160" spans="1:9" ht="30" customHeight="1">
      <c r="A160" s="536">
        <v>152</v>
      </c>
      <c r="B160" s="547">
        <v>41083</v>
      </c>
      <c r="C160" s="553" t="s">
        <v>2401</v>
      </c>
      <c r="D160" s="554">
        <v>61007004033</v>
      </c>
      <c r="E160" s="550" t="s">
        <v>641</v>
      </c>
      <c r="F160" s="551">
        <v>325</v>
      </c>
      <c r="G160" s="552">
        <v>325</v>
      </c>
      <c r="H160" s="546" t="s">
        <v>6534</v>
      </c>
      <c r="I160" s="448">
        <v>325</v>
      </c>
    </row>
    <row r="161" spans="1:9" ht="30" customHeight="1">
      <c r="A161" s="536">
        <v>153</v>
      </c>
      <c r="B161" s="547">
        <v>41083</v>
      </c>
      <c r="C161" s="553" t="s">
        <v>2402</v>
      </c>
      <c r="D161" s="554">
        <v>61006059998</v>
      </c>
      <c r="E161" s="550" t="s">
        <v>641</v>
      </c>
      <c r="F161" s="551">
        <v>125</v>
      </c>
      <c r="G161" s="552">
        <v>125</v>
      </c>
      <c r="H161" s="546">
        <f t="shared" si="2"/>
        <v>0</v>
      </c>
      <c r="I161" s="448">
        <v>125</v>
      </c>
    </row>
    <row r="162" spans="1:9" ht="30" customHeight="1">
      <c r="A162" s="536">
        <v>154</v>
      </c>
      <c r="B162" s="547">
        <v>41083</v>
      </c>
      <c r="C162" s="553" t="s">
        <v>2218</v>
      </c>
      <c r="D162" s="554">
        <v>61006050349</v>
      </c>
      <c r="E162" s="550" t="s">
        <v>641</v>
      </c>
      <c r="F162" s="551">
        <v>125</v>
      </c>
      <c r="G162" s="552">
        <v>125</v>
      </c>
      <c r="H162" s="546">
        <f t="shared" si="2"/>
        <v>0</v>
      </c>
      <c r="I162" s="448">
        <v>125</v>
      </c>
    </row>
    <row r="163" spans="1:9" ht="30" customHeight="1">
      <c r="A163" s="536">
        <v>155</v>
      </c>
      <c r="B163" s="547">
        <v>41083</v>
      </c>
      <c r="C163" s="553" t="s">
        <v>2403</v>
      </c>
      <c r="D163" s="554">
        <v>61006028537</v>
      </c>
      <c r="E163" s="550" t="s">
        <v>641</v>
      </c>
      <c r="F163" s="551">
        <v>162.5</v>
      </c>
      <c r="G163" s="552">
        <v>162.5</v>
      </c>
      <c r="H163" s="546">
        <f t="shared" si="2"/>
        <v>0</v>
      </c>
      <c r="I163" s="448">
        <v>162.5</v>
      </c>
    </row>
    <row r="164" spans="1:9" ht="30" customHeight="1">
      <c r="A164" s="536">
        <v>156</v>
      </c>
      <c r="B164" s="547">
        <v>41083</v>
      </c>
      <c r="C164" s="553" t="s">
        <v>2404</v>
      </c>
      <c r="D164" s="554">
        <v>61006066063</v>
      </c>
      <c r="E164" s="550" t="s">
        <v>641</v>
      </c>
      <c r="F164" s="551">
        <v>162.5</v>
      </c>
      <c r="G164" s="552">
        <v>162.5</v>
      </c>
      <c r="H164" s="546">
        <f t="shared" si="2"/>
        <v>0</v>
      </c>
      <c r="I164" s="448">
        <v>162.5</v>
      </c>
    </row>
    <row r="165" spans="1:9" ht="30" customHeight="1">
      <c r="A165" s="536">
        <v>157</v>
      </c>
      <c r="B165" s="547">
        <v>41084</v>
      </c>
      <c r="C165" s="553" t="s">
        <v>2405</v>
      </c>
      <c r="D165" s="554">
        <v>61006064534</v>
      </c>
      <c r="E165" s="550" t="s">
        <v>641</v>
      </c>
      <c r="F165" s="551">
        <v>100</v>
      </c>
      <c r="G165" s="552">
        <v>100</v>
      </c>
      <c r="H165" s="546">
        <f t="shared" si="2"/>
        <v>0</v>
      </c>
      <c r="I165" s="448">
        <v>100</v>
      </c>
    </row>
    <row r="166" spans="1:9" ht="30" customHeight="1">
      <c r="A166" s="536">
        <v>158</v>
      </c>
      <c r="B166" s="547">
        <v>41084</v>
      </c>
      <c r="C166" s="553" t="s">
        <v>2406</v>
      </c>
      <c r="D166" s="554">
        <v>61006026376</v>
      </c>
      <c r="E166" s="550" t="s">
        <v>641</v>
      </c>
      <c r="F166" s="551">
        <v>200</v>
      </c>
      <c r="G166" s="552">
        <v>200</v>
      </c>
      <c r="H166" s="546" t="s">
        <v>6534</v>
      </c>
      <c r="I166" s="448">
        <v>200</v>
      </c>
    </row>
    <row r="167" spans="1:9" ht="30" customHeight="1">
      <c r="A167" s="536">
        <v>159</v>
      </c>
      <c r="B167" s="547">
        <v>41084</v>
      </c>
      <c r="C167" s="553" t="s">
        <v>2407</v>
      </c>
      <c r="D167" s="554">
        <v>61006016601</v>
      </c>
      <c r="E167" s="550" t="s">
        <v>641</v>
      </c>
      <c r="F167" s="551">
        <v>125</v>
      </c>
      <c r="G167" s="552">
        <v>125</v>
      </c>
      <c r="H167" s="546">
        <f t="shared" si="2"/>
        <v>0</v>
      </c>
      <c r="I167" s="448">
        <v>125</v>
      </c>
    </row>
    <row r="168" spans="1:9" ht="30" customHeight="1">
      <c r="A168" s="536">
        <v>160</v>
      </c>
      <c r="B168" s="547">
        <v>41084</v>
      </c>
      <c r="C168" s="553" t="s">
        <v>6536</v>
      </c>
      <c r="D168" s="554">
        <v>61006078790</v>
      </c>
      <c r="E168" s="550" t="s">
        <v>641</v>
      </c>
      <c r="F168" s="551">
        <v>162.5</v>
      </c>
      <c r="G168" s="552">
        <v>162.5</v>
      </c>
      <c r="H168" s="546">
        <f t="shared" si="2"/>
        <v>0</v>
      </c>
      <c r="I168" s="448">
        <v>162.5</v>
      </c>
    </row>
    <row r="169" spans="1:9" ht="30" customHeight="1">
      <c r="A169" s="536">
        <v>161</v>
      </c>
      <c r="B169" s="547">
        <v>41084</v>
      </c>
      <c r="C169" s="553" t="s">
        <v>2224</v>
      </c>
      <c r="D169" s="554">
        <v>61006049848</v>
      </c>
      <c r="E169" s="550" t="s">
        <v>641</v>
      </c>
      <c r="F169" s="551">
        <v>162.5</v>
      </c>
      <c r="G169" s="552">
        <v>162.5</v>
      </c>
      <c r="H169" s="546">
        <f t="shared" si="2"/>
        <v>0</v>
      </c>
      <c r="I169" s="448">
        <v>162.5</v>
      </c>
    </row>
    <row r="170" spans="1:9" ht="30" customHeight="1">
      <c r="A170" s="536">
        <v>162</v>
      </c>
      <c r="B170" s="547">
        <v>41084</v>
      </c>
      <c r="C170" s="553" t="s">
        <v>2408</v>
      </c>
      <c r="D170" s="554">
        <v>61006047190</v>
      </c>
      <c r="E170" s="550" t="s">
        <v>641</v>
      </c>
      <c r="F170" s="551">
        <v>162.5</v>
      </c>
      <c r="G170" s="552">
        <v>162.5</v>
      </c>
      <c r="H170" s="546">
        <f t="shared" si="2"/>
        <v>0</v>
      </c>
      <c r="I170" s="448">
        <v>162.5</v>
      </c>
    </row>
    <row r="171" spans="1:9" ht="30" customHeight="1">
      <c r="A171" s="536">
        <v>163</v>
      </c>
      <c r="B171" s="547">
        <v>41084</v>
      </c>
      <c r="C171" s="553" t="s">
        <v>2409</v>
      </c>
      <c r="D171" s="554">
        <v>61006022184</v>
      </c>
      <c r="E171" s="550" t="s">
        <v>641</v>
      </c>
      <c r="F171" s="551">
        <v>162.5</v>
      </c>
      <c r="G171" s="552">
        <v>162.5</v>
      </c>
      <c r="H171" s="546">
        <f t="shared" si="2"/>
        <v>0</v>
      </c>
      <c r="I171" s="448">
        <v>162.5</v>
      </c>
    </row>
    <row r="172" spans="1:9" ht="30" customHeight="1">
      <c r="A172" s="536">
        <v>164</v>
      </c>
      <c r="B172" s="547">
        <v>41084</v>
      </c>
      <c r="C172" s="553" t="s">
        <v>2410</v>
      </c>
      <c r="D172" s="554">
        <v>61006018463</v>
      </c>
      <c r="E172" s="550" t="s">
        <v>641</v>
      </c>
      <c r="F172" s="551">
        <v>125</v>
      </c>
      <c r="G172" s="552">
        <v>125</v>
      </c>
      <c r="H172" s="546">
        <f t="shared" si="2"/>
        <v>0</v>
      </c>
      <c r="I172" s="448">
        <v>125</v>
      </c>
    </row>
    <row r="173" spans="1:9" ht="30" customHeight="1">
      <c r="A173" s="536">
        <v>165</v>
      </c>
      <c r="B173" s="547">
        <v>41084</v>
      </c>
      <c r="C173" s="553" t="s">
        <v>2411</v>
      </c>
      <c r="D173" s="554">
        <v>61006005439</v>
      </c>
      <c r="E173" s="550" t="s">
        <v>641</v>
      </c>
      <c r="F173" s="551">
        <v>162.5</v>
      </c>
      <c r="G173" s="552">
        <v>162.5</v>
      </c>
      <c r="H173" s="546">
        <f t="shared" si="2"/>
        <v>0</v>
      </c>
      <c r="I173" s="448">
        <v>162.5</v>
      </c>
    </row>
    <row r="174" spans="1:9" ht="30" customHeight="1">
      <c r="A174" s="536">
        <v>166</v>
      </c>
      <c r="B174" s="547">
        <v>41084</v>
      </c>
      <c r="C174" s="553" t="s">
        <v>2412</v>
      </c>
      <c r="D174" s="554">
        <v>61006001468</v>
      </c>
      <c r="E174" s="550" t="s">
        <v>641</v>
      </c>
      <c r="F174" s="551">
        <v>162.5</v>
      </c>
      <c r="G174" s="552">
        <v>162.5</v>
      </c>
      <c r="H174" s="546">
        <f t="shared" si="2"/>
        <v>0</v>
      </c>
      <c r="I174" s="448">
        <v>162.5</v>
      </c>
    </row>
    <row r="175" spans="1:9" ht="30" customHeight="1">
      <c r="A175" s="536">
        <v>167</v>
      </c>
      <c r="B175" s="547">
        <v>41084</v>
      </c>
      <c r="C175" s="553" t="s">
        <v>2413</v>
      </c>
      <c r="D175" s="554">
        <v>61006024119</v>
      </c>
      <c r="E175" s="550" t="s">
        <v>641</v>
      </c>
      <c r="F175" s="551">
        <v>100</v>
      </c>
      <c r="G175" s="552">
        <v>100</v>
      </c>
      <c r="H175" s="546">
        <f t="shared" si="2"/>
        <v>0</v>
      </c>
      <c r="I175" s="448">
        <v>100</v>
      </c>
    </row>
    <row r="176" spans="1:9" ht="30" customHeight="1">
      <c r="A176" s="536">
        <v>168</v>
      </c>
      <c r="B176" s="547">
        <v>41084</v>
      </c>
      <c r="C176" s="553" t="s">
        <v>2414</v>
      </c>
      <c r="D176" s="554">
        <v>61007000321</v>
      </c>
      <c r="E176" s="550" t="s">
        <v>641</v>
      </c>
      <c r="F176" s="551">
        <v>162.5</v>
      </c>
      <c r="G176" s="552">
        <v>162.5</v>
      </c>
      <c r="H176" s="546">
        <f t="shared" si="2"/>
        <v>0</v>
      </c>
      <c r="I176" s="448">
        <v>162.5</v>
      </c>
    </row>
    <row r="177" spans="1:9" ht="30" customHeight="1">
      <c r="A177" s="536">
        <v>169</v>
      </c>
      <c r="B177" s="547">
        <v>41084</v>
      </c>
      <c r="C177" s="553" t="s">
        <v>2415</v>
      </c>
      <c r="D177" s="554">
        <v>61006021298</v>
      </c>
      <c r="E177" s="550" t="s">
        <v>641</v>
      </c>
      <c r="F177" s="551">
        <v>162.5</v>
      </c>
      <c r="G177" s="552">
        <v>162.5</v>
      </c>
      <c r="H177" s="546">
        <f t="shared" si="2"/>
        <v>0</v>
      </c>
      <c r="I177" s="448">
        <v>162.5</v>
      </c>
    </row>
    <row r="178" spans="1:9" ht="30" customHeight="1">
      <c r="A178" s="536">
        <v>170</v>
      </c>
      <c r="B178" s="547">
        <v>41084</v>
      </c>
      <c r="C178" s="553" t="s">
        <v>2416</v>
      </c>
      <c r="D178" s="554">
        <v>61006024477</v>
      </c>
      <c r="E178" s="550" t="s">
        <v>641</v>
      </c>
      <c r="F178" s="551">
        <v>100</v>
      </c>
      <c r="G178" s="552">
        <v>100</v>
      </c>
      <c r="H178" s="546">
        <f t="shared" si="2"/>
        <v>0</v>
      </c>
      <c r="I178" s="448">
        <v>100</v>
      </c>
    </row>
    <row r="179" spans="1:9" ht="30" customHeight="1">
      <c r="A179" s="536">
        <v>171</v>
      </c>
      <c r="B179" s="547">
        <v>41084</v>
      </c>
      <c r="C179" s="553" t="s">
        <v>2417</v>
      </c>
      <c r="D179" s="554">
        <v>61406082810</v>
      </c>
      <c r="E179" s="550" t="s">
        <v>641</v>
      </c>
      <c r="F179" s="551">
        <v>125</v>
      </c>
      <c r="G179" s="552">
        <v>125</v>
      </c>
      <c r="H179" s="546">
        <f t="shared" si="2"/>
        <v>0</v>
      </c>
      <c r="I179" s="448">
        <v>125</v>
      </c>
    </row>
    <row r="180" spans="1:9" ht="30" customHeight="1">
      <c r="A180" s="536">
        <v>172</v>
      </c>
      <c r="B180" s="547">
        <v>41083</v>
      </c>
      <c r="C180" s="553" t="s">
        <v>2418</v>
      </c>
      <c r="D180" s="554">
        <v>61006053166</v>
      </c>
      <c r="E180" s="550" t="s">
        <v>641</v>
      </c>
      <c r="F180" s="551">
        <v>162.5</v>
      </c>
      <c r="G180" s="552">
        <v>162.5</v>
      </c>
      <c r="H180" s="546">
        <f t="shared" si="2"/>
        <v>0</v>
      </c>
      <c r="I180" s="448">
        <v>162.5</v>
      </c>
    </row>
    <row r="181" spans="1:9" ht="30" customHeight="1">
      <c r="A181" s="536">
        <v>173</v>
      </c>
      <c r="B181" s="547">
        <v>41084</v>
      </c>
      <c r="C181" s="553" t="s">
        <v>2419</v>
      </c>
      <c r="D181" s="554">
        <v>61001035319</v>
      </c>
      <c r="E181" s="550" t="s">
        <v>641</v>
      </c>
      <c r="F181" s="551">
        <v>162.5</v>
      </c>
      <c r="G181" s="552">
        <v>162.5</v>
      </c>
      <c r="H181" s="546">
        <f t="shared" si="2"/>
        <v>0</v>
      </c>
      <c r="I181" s="448">
        <v>162.5</v>
      </c>
    </row>
    <row r="182" spans="1:9" ht="30" customHeight="1">
      <c r="A182" s="536">
        <v>174</v>
      </c>
      <c r="B182" s="547">
        <v>41084</v>
      </c>
      <c r="C182" s="553" t="s">
        <v>2420</v>
      </c>
      <c r="D182" s="554">
        <v>61006050346</v>
      </c>
      <c r="E182" s="550" t="s">
        <v>641</v>
      </c>
      <c r="F182" s="551">
        <v>125</v>
      </c>
      <c r="G182" s="552">
        <v>125</v>
      </c>
      <c r="H182" s="546">
        <f t="shared" si="2"/>
        <v>0</v>
      </c>
      <c r="I182" s="448">
        <v>125</v>
      </c>
    </row>
    <row r="183" spans="1:9" ht="30" customHeight="1">
      <c r="A183" s="536">
        <v>175</v>
      </c>
      <c r="B183" s="547">
        <v>41084</v>
      </c>
      <c r="C183" s="553" t="s">
        <v>3532</v>
      </c>
      <c r="D183" s="554" t="s">
        <v>2421</v>
      </c>
      <c r="E183" s="550" t="s">
        <v>641</v>
      </c>
      <c r="F183" s="551">
        <v>162.5</v>
      </c>
      <c r="G183" s="552">
        <v>162.5</v>
      </c>
      <c r="H183" s="546">
        <f t="shared" si="2"/>
        <v>0</v>
      </c>
      <c r="I183" s="448">
        <v>162.5</v>
      </c>
    </row>
    <row r="184" spans="1:9" ht="30" customHeight="1">
      <c r="A184" s="536">
        <v>176</v>
      </c>
      <c r="B184" s="547">
        <v>41084</v>
      </c>
      <c r="C184" s="553" t="s">
        <v>2422</v>
      </c>
      <c r="D184" s="554">
        <v>61006003019</v>
      </c>
      <c r="E184" s="550" t="s">
        <v>641</v>
      </c>
      <c r="F184" s="551">
        <v>125</v>
      </c>
      <c r="G184" s="552">
        <v>125</v>
      </c>
      <c r="H184" s="546">
        <f t="shared" si="2"/>
        <v>0</v>
      </c>
      <c r="I184" s="448">
        <v>125</v>
      </c>
    </row>
    <row r="185" spans="1:9" ht="30" customHeight="1">
      <c r="A185" s="536">
        <v>177</v>
      </c>
      <c r="B185" s="547">
        <v>41083</v>
      </c>
      <c r="C185" s="553" t="s">
        <v>2423</v>
      </c>
      <c r="D185" s="554">
        <v>61006051959</v>
      </c>
      <c r="E185" s="550" t="s">
        <v>641</v>
      </c>
      <c r="F185" s="551">
        <v>162.5</v>
      </c>
      <c r="G185" s="552">
        <v>162.5</v>
      </c>
      <c r="H185" s="546">
        <f t="shared" si="2"/>
        <v>0</v>
      </c>
      <c r="I185" s="448">
        <v>162.5</v>
      </c>
    </row>
    <row r="186" spans="1:9" ht="30" customHeight="1">
      <c r="A186" s="536">
        <v>178</v>
      </c>
      <c r="B186" s="547">
        <v>41084</v>
      </c>
      <c r="C186" s="553" t="s">
        <v>2424</v>
      </c>
      <c r="D186" s="554">
        <v>61006015765</v>
      </c>
      <c r="E186" s="550" t="s">
        <v>641</v>
      </c>
      <c r="F186" s="551">
        <v>125</v>
      </c>
      <c r="G186" s="552">
        <v>125</v>
      </c>
      <c r="H186" s="546">
        <f t="shared" si="2"/>
        <v>0</v>
      </c>
      <c r="I186" s="448">
        <v>125</v>
      </c>
    </row>
    <row r="187" spans="1:9" ht="30" customHeight="1">
      <c r="A187" s="536">
        <v>179</v>
      </c>
      <c r="B187" s="547">
        <v>41083</v>
      </c>
      <c r="C187" s="553" t="s">
        <v>2425</v>
      </c>
      <c r="D187" s="554">
        <v>61006050975</v>
      </c>
      <c r="E187" s="550" t="s">
        <v>641</v>
      </c>
      <c r="F187" s="551">
        <v>162.5</v>
      </c>
      <c r="G187" s="552">
        <v>162.5</v>
      </c>
      <c r="H187" s="546">
        <f t="shared" si="2"/>
        <v>0</v>
      </c>
      <c r="I187" s="448">
        <v>162.5</v>
      </c>
    </row>
    <row r="188" spans="1:9" ht="30" customHeight="1">
      <c r="A188" s="536">
        <v>180</v>
      </c>
      <c r="B188" s="547">
        <v>41086</v>
      </c>
      <c r="C188" s="553" t="s">
        <v>2426</v>
      </c>
      <c r="D188" s="554" t="s">
        <v>2427</v>
      </c>
      <c r="E188" s="550" t="s">
        <v>641</v>
      </c>
      <c r="F188" s="551">
        <v>125</v>
      </c>
      <c r="G188" s="552">
        <v>125</v>
      </c>
      <c r="H188" s="546">
        <f t="shared" si="2"/>
        <v>0</v>
      </c>
      <c r="I188" s="448">
        <v>125</v>
      </c>
    </row>
    <row r="189" spans="1:9" ht="30" customHeight="1">
      <c r="A189" s="536">
        <v>181</v>
      </c>
      <c r="B189" s="547">
        <v>41084</v>
      </c>
      <c r="C189" s="553" t="s">
        <v>2428</v>
      </c>
      <c r="D189" s="554">
        <v>61008000602</v>
      </c>
      <c r="E189" s="550" t="s">
        <v>641</v>
      </c>
      <c r="F189" s="551">
        <v>162.5</v>
      </c>
      <c r="G189" s="552">
        <v>162.5</v>
      </c>
      <c r="H189" s="546">
        <f t="shared" si="2"/>
        <v>0</v>
      </c>
      <c r="I189" s="448">
        <v>162.5</v>
      </c>
    </row>
    <row r="190" spans="1:9" ht="30" customHeight="1">
      <c r="A190" s="536">
        <v>182</v>
      </c>
      <c r="B190" s="547">
        <v>41084</v>
      </c>
      <c r="C190" s="553" t="s">
        <v>2429</v>
      </c>
      <c r="D190" s="554">
        <v>61006016189</v>
      </c>
      <c r="E190" s="550" t="s">
        <v>641</v>
      </c>
      <c r="F190" s="551">
        <v>125</v>
      </c>
      <c r="G190" s="552">
        <v>125</v>
      </c>
      <c r="H190" s="546">
        <f t="shared" si="2"/>
        <v>0</v>
      </c>
      <c r="I190" s="448">
        <v>125</v>
      </c>
    </row>
    <row r="191" spans="1:9" ht="30" customHeight="1">
      <c r="A191" s="536">
        <v>183</v>
      </c>
      <c r="B191" s="547">
        <v>41084</v>
      </c>
      <c r="C191" s="553" t="s">
        <v>2430</v>
      </c>
      <c r="D191" s="554">
        <v>61006043464</v>
      </c>
      <c r="E191" s="550" t="s">
        <v>641</v>
      </c>
      <c r="F191" s="551">
        <v>125</v>
      </c>
      <c r="G191" s="552">
        <v>125</v>
      </c>
      <c r="H191" s="546">
        <f t="shared" si="2"/>
        <v>0</v>
      </c>
      <c r="I191" s="448">
        <v>125</v>
      </c>
    </row>
    <row r="192" spans="1:9" ht="30" customHeight="1">
      <c r="A192" s="536">
        <v>184</v>
      </c>
      <c r="B192" s="547">
        <v>41083</v>
      </c>
      <c r="C192" s="553" t="s">
        <v>2431</v>
      </c>
      <c r="D192" s="554">
        <v>61006071581</v>
      </c>
      <c r="E192" s="550" t="s">
        <v>641</v>
      </c>
      <c r="F192" s="551">
        <v>162.5</v>
      </c>
      <c r="G192" s="552">
        <v>162.5</v>
      </c>
      <c r="H192" s="546">
        <f t="shared" si="2"/>
        <v>0</v>
      </c>
      <c r="I192" s="448">
        <v>162.5</v>
      </c>
    </row>
    <row r="193" spans="1:9" ht="30" customHeight="1">
      <c r="A193" s="536">
        <v>185</v>
      </c>
      <c r="B193" s="547">
        <v>41084</v>
      </c>
      <c r="C193" s="553" t="s">
        <v>2432</v>
      </c>
      <c r="D193" s="554">
        <v>61006017568</v>
      </c>
      <c r="E193" s="550" t="s">
        <v>641</v>
      </c>
      <c r="F193" s="551">
        <v>325</v>
      </c>
      <c r="G193" s="552">
        <v>325</v>
      </c>
      <c r="H193" s="546" t="s">
        <v>6534</v>
      </c>
      <c r="I193" s="448">
        <v>325</v>
      </c>
    </row>
    <row r="194" spans="1:9" ht="30" customHeight="1">
      <c r="A194" s="536">
        <v>186</v>
      </c>
      <c r="B194" s="547">
        <v>41084</v>
      </c>
      <c r="C194" s="553" t="s">
        <v>2433</v>
      </c>
      <c r="D194" s="554">
        <v>61006063428</v>
      </c>
      <c r="E194" s="550" t="s">
        <v>641</v>
      </c>
      <c r="F194" s="551">
        <v>325</v>
      </c>
      <c r="G194" s="552">
        <v>325</v>
      </c>
      <c r="H194" s="546" t="s">
        <v>6534</v>
      </c>
      <c r="I194" s="448">
        <v>325</v>
      </c>
    </row>
    <row r="195" spans="1:9" ht="30" customHeight="1">
      <c r="A195" s="536">
        <v>187</v>
      </c>
      <c r="B195" s="547">
        <v>41084</v>
      </c>
      <c r="C195" s="553" t="s">
        <v>2434</v>
      </c>
      <c r="D195" s="554">
        <v>61006032984</v>
      </c>
      <c r="E195" s="550" t="s">
        <v>641</v>
      </c>
      <c r="F195" s="551">
        <v>162.5</v>
      </c>
      <c r="G195" s="552">
        <v>162.5</v>
      </c>
      <c r="H195" s="546">
        <f t="shared" si="2"/>
        <v>0</v>
      </c>
      <c r="I195" s="448">
        <v>162.5</v>
      </c>
    </row>
    <row r="196" spans="1:9" ht="30" customHeight="1">
      <c r="A196" s="536">
        <v>188</v>
      </c>
      <c r="B196" s="547">
        <v>41084</v>
      </c>
      <c r="C196" s="553" t="s">
        <v>2435</v>
      </c>
      <c r="D196" s="554">
        <v>61006071840</v>
      </c>
      <c r="E196" s="550" t="s">
        <v>641</v>
      </c>
      <c r="F196" s="551">
        <v>162.5</v>
      </c>
      <c r="G196" s="552">
        <v>162.5</v>
      </c>
      <c r="H196" s="546">
        <f t="shared" si="2"/>
        <v>0</v>
      </c>
      <c r="I196" s="448">
        <v>162.5</v>
      </c>
    </row>
    <row r="197" spans="1:9" ht="30" customHeight="1">
      <c r="A197" s="536">
        <v>189</v>
      </c>
      <c r="B197" s="547">
        <v>41083</v>
      </c>
      <c r="C197" s="553" t="s">
        <v>2436</v>
      </c>
      <c r="D197" s="554">
        <v>61006038021</v>
      </c>
      <c r="E197" s="550" t="s">
        <v>641</v>
      </c>
      <c r="F197" s="551">
        <v>162.5</v>
      </c>
      <c r="G197" s="552">
        <v>162.5</v>
      </c>
      <c r="H197" s="546">
        <f t="shared" si="2"/>
        <v>0</v>
      </c>
      <c r="I197" s="448">
        <v>162.5</v>
      </c>
    </row>
    <row r="198" spans="1:9" ht="30" customHeight="1">
      <c r="A198" s="536">
        <v>190</v>
      </c>
      <c r="B198" s="547">
        <v>41084</v>
      </c>
      <c r="C198" s="553" t="s">
        <v>2437</v>
      </c>
      <c r="D198" s="554">
        <v>61006026718</v>
      </c>
      <c r="E198" s="550" t="s">
        <v>641</v>
      </c>
      <c r="F198" s="551">
        <v>162.5</v>
      </c>
      <c r="G198" s="552">
        <v>162.5</v>
      </c>
      <c r="H198" s="546">
        <f t="shared" ref="H198:H261" si="3">F198-I198</f>
        <v>0</v>
      </c>
      <c r="I198" s="448">
        <v>162.5</v>
      </c>
    </row>
    <row r="199" spans="1:9" ht="30" customHeight="1">
      <c r="A199" s="536">
        <v>191</v>
      </c>
      <c r="B199" s="547">
        <v>41084</v>
      </c>
      <c r="C199" s="553" t="s">
        <v>2438</v>
      </c>
      <c r="D199" s="554">
        <v>61006058479</v>
      </c>
      <c r="E199" s="550" t="s">
        <v>641</v>
      </c>
      <c r="F199" s="551">
        <v>100</v>
      </c>
      <c r="G199" s="552">
        <v>100</v>
      </c>
      <c r="H199" s="546">
        <f t="shared" si="3"/>
        <v>0</v>
      </c>
      <c r="I199" s="448">
        <v>100</v>
      </c>
    </row>
    <row r="200" spans="1:9" ht="30" customHeight="1">
      <c r="A200" s="536">
        <v>192</v>
      </c>
      <c r="B200" s="547">
        <v>41084</v>
      </c>
      <c r="C200" s="553" t="s">
        <v>2439</v>
      </c>
      <c r="D200" s="554">
        <v>61006057343</v>
      </c>
      <c r="E200" s="550" t="s">
        <v>641</v>
      </c>
      <c r="F200" s="551">
        <v>100</v>
      </c>
      <c r="G200" s="552">
        <v>100</v>
      </c>
      <c r="H200" s="546">
        <f t="shared" si="3"/>
        <v>0</v>
      </c>
      <c r="I200" s="448">
        <v>100</v>
      </c>
    </row>
    <row r="201" spans="1:9" ht="30" customHeight="1">
      <c r="A201" s="536">
        <v>193</v>
      </c>
      <c r="B201" s="547">
        <v>41083</v>
      </c>
      <c r="C201" s="553" t="s">
        <v>2440</v>
      </c>
      <c r="D201" s="554">
        <v>61006033701</v>
      </c>
      <c r="E201" s="550" t="s">
        <v>641</v>
      </c>
      <c r="F201" s="551">
        <v>162.5</v>
      </c>
      <c r="G201" s="552">
        <v>162.5</v>
      </c>
      <c r="H201" s="546">
        <f t="shared" si="3"/>
        <v>0</v>
      </c>
      <c r="I201" s="448">
        <v>162.5</v>
      </c>
    </row>
    <row r="202" spans="1:9" ht="30" customHeight="1">
      <c r="A202" s="536">
        <v>194</v>
      </c>
      <c r="B202" s="547">
        <v>41083</v>
      </c>
      <c r="C202" s="553" t="s">
        <v>2441</v>
      </c>
      <c r="D202" s="554">
        <v>61006049364</v>
      </c>
      <c r="E202" s="550" t="s">
        <v>641</v>
      </c>
      <c r="F202" s="551">
        <v>125</v>
      </c>
      <c r="G202" s="552">
        <v>125</v>
      </c>
      <c r="H202" s="546">
        <f t="shared" si="3"/>
        <v>0</v>
      </c>
      <c r="I202" s="448">
        <v>125</v>
      </c>
    </row>
    <row r="203" spans="1:9" ht="30" customHeight="1">
      <c r="A203" s="536">
        <v>195</v>
      </c>
      <c r="B203" s="547">
        <v>41083</v>
      </c>
      <c r="C203" s="553" t="s">
        <v>2442</v>
      </c>
      <c r="D203" s="554">
        <v>61006036198</v>
      </c>
      <c r="E203" s="550" t="s">
        <v>641</v>
      </c>
      <c r="F203" s="551">
        <v>162.5</v>
      </c>
      <c r="G203" s="552">
        <v>162.5</v>
      </c>
      <c r="H203" s="546">
        <f t="shared" si="3"/>
        <v>0</v>
      </c>
      <c r="I203" s="448">
        <v>162.5</v>
      </c>
    </row>
    <row r="204" spans="1:9" ht="30" customHeight="1">
      <c r="A204" s="536">
        <v>196</v>
      </c>
      <c r="B204" s="547">
        <v>41083</v>
      </c>
      <c r="C204" s="553" t="s">
        <v>2443</v>
      </c>
      <c r="D204" s="554">
        <v>61006063305</v>
      </c>
      <c r="E204" s="550" t="s">
        <v>641</v>
      </c>
      <c r="F204" s="551">
        <v>125</v>
      </c>
      <c r="G204" s="552">
        <v>125</v>
      </c>
      <c r="H204" s="546">
        <f t="shared" si="3"/>
        <v>0</v>
      </c>
      <c r="I204" s="448">
        <v>125</v>
      </c>
    </row>
    <row r="205" spans="1:9" ht="30" customHeight="1">
      <c r="A205" s="536">
        <v>197</v>
      </c>
      <c r="B205" s="547">
        <v>41083</v>
      </c>
      <c r="C205" s="553" t="s">
        <v>2444</v>
      </c>
      <c r="D205" s="554">
        <v>61006079248</v>
      </c>
      <c r="E205" s="550" t="s">
        <v>641</v>
      </c>
      <c r="F205" s="551">
        <v>162.5</v>
      </c>
      <c r="G205" s="552">
        <v>162.5</v>
      </c>
      <c r="H205" s="546">
        <f t="shared" si="3"/>
        <v>0</v>
      </c>
      <c r="I205" s="448">
        <v>162.5</v>
      </c>
    </row>
    <row r="206" spans="1:9" ht="30" customHeight="1">
      <c r="A206" s="536">
        <v>198</v>
      </c>
      <c r="B206" s="547">
        <v>41083</v>
      </c>
      <c r="C206" s="553" t="s">
        <v>2216</v>
      </c>
      <c r="D206" s="554">
        <v>61006035389</v>
      </c>
      <c r="E206" s="550" t="s">
        <v>641</v>
      </c>
      <c r="F206" s="551">
        <v>100</v>
      </c>
      <c r="G206" s="552">
        <v>100</v>
      </c>
      <c r="H206" s="546">
        <f t="shared" si="3"/>
        <v>0</v>
      </c>
      <c r="I206" s="448">
        <v>100</v>
      </c>
    </row>
    <row r="207" spans="1:9" ht="30" customHeight="1">
      <c r="A207" s="536">
        <v>199</v>
      </c>
      <c r="B207" s="547">
        <v>41083</v>
      </c>
      <c r="C207" s="553" t="s">
        <v>2445</v>
      </c>
      <c r="D207" s="554">
        <v>61007006315</v>
      </c>
      <c r="E207" s="550" t="s">
        <v>641</v>
      </c>
      <c r="F207" s="551">
        <v>162.5</v>
      </c>
      <c r="G207" s="552">
        <v>162.5</v>
      </c>
      <c r="H207" s="546">
        <f t="shared" si="3"/>
        <v>0</v>
      </c>
      <c r="I207" s="448">
        <v>162.5</v>
      </c>
    </row>
    <row r="208" spans="1:9" ht="30" customHeight="1">
      <c r="A208" s="536">
        <v>200</v>
      </c>
      <c r="B208" s="547">
        <v>41083</v>
      </c>
      <c r="C208" s="553" t="s">
        <v>2446</v>
      </c>
      <c r="D208" s="554">
        <v>61006068907</v>
      </c>
      <c r="E208" s="550" t="s">
        <v>641</v>
      </c>
      <c r="F208" s="551">
        <v>162.5</v>
      </c>
      <c r="G208" s="552">
        <v>162.5</v>
      </c>
      <c r="H208" s="546">
        <f t="shared" si="3"/>
        <v>0</v>
      </c>
      <c r="I208" s="448">
        <v>162.5</v>
      </c>
    </row>
    <row r="209" spans="1:9" ht="30" customHeight="1">
      <c r="A209" s="536">
        <v>201</v>
      </c>
      <c r="B209" s="547">
        <v>41084</v>
      </c>
      <c r="C209" s="553" t="s">
        <v>2447</v>
      </c>
      <c r="D209" s="554">
        <v>61006023783</v>
      </c>
      <c r="E209" s="550" t="s">
        <v>641</v>
      </c>
      <c r="F209" s="551">
        <v>100</v>
      </c>
      <c r="G209" s="552">
        <v>100</v>
      </c>
      <c r="H209" s="546">
        <f t="shared" si="3"/>
        <v>0</v>
      </c>
      <c r="I209" s="448">
        <v>100</v>
      </c>
    </row>
    <row r="210" spans="1:9" ht="30" customHeight="1">
      <c r="A210" s="536">
        <v>202</v>
      </c>
      <c r="B210" s="547">
        <v>41084</v>
      </c>
      <c r="C210" s="553" t="s">
        <v>2448</v>
      </c>
      <c r="D210" s="554">
        <v>61006015424</v>
      </c>
      <c r="E210" s="550" t="s">
        <v>641</v>
      </c>
      <c r="F210" s="551">
        <v>100</v>
      </c>
      <c r="G210" s="552">
        <v>100</v>
      </c>
      <c r="H210" s="546">
        <f t="shared" si="3"/>
        <v>0</v>
      </c>
      <c r="I210" s="448">
        <v>100</v>
      </c>
    </row>
    <row r="211" spans="1:9" ht="30" customHeight="1">
      <c r="A211" s="536">
        <v>203</v>
      </c>
      <c r="B211" s="547">
        <v>41084</v>
      </c>
      <c r="C211" s="553" t="s">
        <v>2449</v>
      </c>
      <c r="D211" s="554">
        <v>61007004739</v>
      </c>
      <c r="E211" s="550" t="s">
        <v>641</v>
      </c>
      <c r="F211" s="551">
        <v>162.5</v>
      </c>
      <c r="G211" s="552">
        <v>162.5</v>
      </c>
      <c r="H211" s="546">
        <f t="shared" si="3"/>
        <v>0</v>
      </c>
      <c r="I211" s="448">
        <v>162.5</v>
      </c>
    </row>
    <row r="212" spans="1:9" ht="30" customHeight="1">
      <c r="A212" s="536">
        <v>204</v>
      </c>
      <c r="B212" s="547">
        <v>41084</v>
      </c>
      <c r="C212" s="553" t="s">
        <v>2450</v>
      </c>
      <c r="D212" s="554">
        <v>61006041958</v>
      </c>
      <c r="E212" s="550" t="s">
        <v>641</v>
      </c>
      <c r="F212" s="551">
        <v>125</v>
      </c>
      <c r="G212" s="552">
        <v>125</v>
      </c>
      <c r="H212" s="546">
        <f t="shared" si="3"/>
        <v>0</v>
      </c>
      <c r="I212" s="448">
        <v>125</v>
      </c>
    </row>
    <row r="213" spans="1:9" ht="30" customHeight="1">
      <c r="A213" s="536">
        <v>205</v>
      </c>
      <c r="B213" s="547">
        <v>41084</v>
      </c>
      <c r="C213" s="553" t="s">
        <v>2451</v>
      </c>
      <c r="D213" s="554">
        <v>61006069796</v>
      </c>
      <c r="E213" s="550" t="s">
        <v>641</v>
      </c>
      <c r="F213" s="551">
        <v>125</v>
      </c>
      <c r="G213" s="552">
        <v>125</v>
      </c>
      <c r="H213" s="546">
        <f t="shared" si="3"/>
        <v>0</v>
      </c>
      <c r="I213" s="448">
        <v>125</v>
      </c>
    </row>
    <row r="214" spans="1:9" ht="30" customHeight="1">
      <c r="A214" s="536">
        <v>206</v>
      </c>
      <c r="B214" s="547">
        <v>41084</v>
      </c>
      <c r="C214" s="553" t="s">
        <v>2452</v>
      </c>
      <c r="D214" s="554">
        <v>61006026443</v>
      </c>
      <c r="E214" s="550" t="s">
        <v>641</v>
      </c>
      <c r="F214" s="551">
        <v>100</v>
      </c>
      <c r="G214" s="552">
        <v>100</v>
      </c>
      <c r="H214" s="546">
        <f t="shared" si="3"/>
        <v>0</v>
      </c>
      <c r="I214" s="448">
        <v>100</v>
      </c>
    </row>
    <row r="215" spans="1:9" ht="30" customHeight="1">
      <c r="A215" s="536">
        <v>207</v>
      </c>
      <c r="B215" s="547">
        <v>41084</v>
      </c>
      <c r="C215" s="553" t="s">
        <v>2453</v>
      </c>
      <c r="D215" s="554">
        <v>61006076898</v>
      </c>
      <c r="E215" s="550" t="s">
        <v>641</v>
      </c>
      <c r="F215" s="551">
        <v>100</v>
      </c>
      <c r="G215" s="552">
        <v>100</v>
      </c>
      <c r="H215" s="546">
        <f t="shared" si="3"/>
        <v>0</v>
      </c>
      <c r="I215" s="448">
        <v>100</v>
      </c>
    </row>
    <row r="216" spans="1:9" ht="30" customHeight="1">
      <c r="A216" s="536">
        <v>208</v>
      </c>
      <c r="B216" s="547">
        <v>41084</v>
      </c>
      <c r="C216" s="553" t="s">
        <v>2454</v>
      </c>
      <c r="D216" s="554">
        <v>61006064197</v>
      </c>
      <c r="E216" s="550" t="s">
        <v>641</v>
      </c>
      <c r="F216" s="551">
        <v>100</v>
      </c>
      <c r="G216" s="552">
        <v>100</v>
      </c>
      <c r="H216" s="546">
        <f t="shared" si="3"/>
        <v>0</v>
      </c>
      <c r="I216" s="448">
        <v>100</v>
      </c>
    </row>
    <row r="217" spans="1:9" ht="30" customHeight="1">
      <c r="A217" s="536">
        <v>209</v>
      </c>
      <c r="B217" s="547">
        <v>41084</v>
      </c>
      <c r="C217" s="553" t="s">
        <v>2455</v>
      </c>
      <c r="D217" s="554">
        <v>44001004345</v>
      </c>
      <c r="E217" s="550" t="s">
        <v>641</v>
      </c>
      <c r="F217" s="551">
        <v>100</v>
      </c>
      <c r="G217" s="552">
        <v>100</v>
      </c>
      <c r="H217" s="546">
        <f t="shared" si="3"/>
        <v>0</v>
      </c>
      <c r="I217" s="448">
        <v>100</v>
      </c>
    </row>
    <row r="218" spans="1:9" ht="30" customHeight="1">
      <c r="A218" s="536">
        <v>210</v>
      </c>
      <c r="B218" s="547">
        <v>41084</v>
      </c>
      <c r="C218" s="553" t="s">
        <v>2456</v>
      </c>
      <c r="D218" s="554" t="s">
        <v>2457</v>
      </c>
      <c r="E218" s="550" t="s">
        <v>641</v>
      </c>
      <c r="F218" s="551">
        <v>100</v>
      </c>
      <c r="G218" s="552">
        <v>100</v>
      </c>
      <c r="H218" s="546">
        <f t="shared" si="3"/>
        <v>0</v>
      </c>
      <c r="I218" s="448">
        <v>100</v>
      </c>
    </row>
    <row r="219" spans="1:9" ht="30" customHeight="1">
      <c r="A219" s="536">
        <v>211</v>
      </c>
      <c r="B219" s="547">
        <v>41084</v>
      </c>
      <c r="C219" s="553" t="s">
        <v>2458</v>
      </c>
      <c r="D219" s="554">
        <v>44001001682</v>
      </c>
      <c r="E219" s="550" t="s">
        <v>641</v>
      </c>
      <c r="F219" s="551">
        <v>100</v>
      </c>
      <c r="G219" s="552">
        <v>100</v>
      </c>
      <c r="H219" s="546">
        <f t="shared" si="3"/>
        <v>0</v>
      </c>
      <c r="I219" s="448">
        <v>100</v>
      </c>
    </row>
    <row r="220" spans="1:9" ht="30" customHeight="1">
      <c r="A220" s="536">
        <v>212</v>
      </c>
      <c r="B220" s="547">
        <v>41084</v>
      </c>
      <c r="C220" s="553" t="s">
        <v>2459</v>
      </c>
      <c r="D220" s="554">
        <v>44001002765</v>
      </c>
      <c r="E220" s="550" t="s">
        <v>641</v>
      </c>
      <c r="F220" s="551">
        <v>100</v>
      </c>
      <c r="G220" s="552">
        <v>100</v>
      </c>
      <c r="H220" s="546">
        <f t="shared" si="3"/>
        <v>0</v>
      </c>
      <c r="I220" s="448">
        <v>100</v>
      </c>
    </row>
    <row r="221" spans="1:9" ht="30" customHeight="1">
      <c r="A221" s="536">
        <v>213</v>
      </c>
      <c r="B221" s="547">
        <v>41084</v>
      </c>
      <c r="C221" s="553" t="s">
        <v>2460</v>
      </c>
      <c r="D221" s="554">
        <v>44001001626</v>
      </c>
      <c r="E221" s="550" t="s">
        <v>641</v>
      </c>
      <c r="F221" s="551">
        <v>125</v>
      </c>
      <c r="G221" s="552">
        <v>125</v>
      </c>
      <c r="H221" s="546">
        <f t="shared" si="3"/>
        <v>0</v>
      </c>
      <c r="I221" s="448">
        <v>125</v>
      </c>
    </row>
    <row r="222" spans="1:9" ht="30" customHeight="1">
      <c r="A222" s="536">
        <v>214</v>
      </c>
      <c r="B222" s="547">
        <v>41084</v>
      </c>
      <c r="C222" s="553" t="s">
        <v>2461</v>
      </c>
      <c r="D222" s="554">
        <v>44001001188</v>
      </c>
      <c r="E222" s="550" t="s">
        <v>641</v>
      </c>
      <c r="F222" s="551">
        <v>125</v>
      </c>
      <c r="G222" s="552">
        <v>125</v>
      </c>
      <c r="H222" s="546">
        <f t="shared" si="3"/>
        <v>0</v>
      </c>
      <c r="I222" s="448">
        <v>125</v>
      </c>
    </row>
    <row r="223" spans="1:9" ht="30" customHeight="1">
      <c r="A223" s="536">
        <v>215</v>
      </c>
      <c r="B223" s="547">
        <v>41084</v>
      </c>
      <c r="C223" s="553" t="s">
        <v>2462</v>
      </c>
      <c r="D223" s="554">
        <v>44001002201</v>
      </c>
      <c r="E223" s="550" t="s">
        <v>641</v>
      </c>
      <c r="F223" s="551">
        <v>100</v>
      </c>
      <c r="G223" s="552">
        <v>100</v>
      </c>
      <c r="H223" s="546">
        <f t="shared" si="3"/>
        <v>0</v>
      </c>
      <c r="I223" s="448">
        <v>100</v>
      </c>
    </row>
    <row r="224" spans="1:9" ht="30" customHeight="1">
      <c r="A224" s="536">
        <v>216</v>
      </c>
      <c r="B224" s="547">
        <v>41084</v>
      </c>
      <c r="C224" s="553" t="s">
        <v>2463</v>
      </c>
      <c r="D224" s="554">
        <v>44001004239</v>
      </c>
      <c r="E224" s="550" t="s">
        <v>641</v>
      </c>
      <c r="F224" s="551">
        <v>100</v>
      </c>
      <c r="G224" s="552">
        <v>100</v>
      </c>
      <c r="H224" s="546">
        <f t="shared" si="3"/>
        <v>0</v>
      </c>
      <c r="I224" s="448">
        <v>100</v>
      </c>
    </row>
    <row r="225" spans="1:9" ht="30" customHeight="1">
      <c r="A225" s="536">
        <v>217</v>
      </c>
      <c r="B225" s="547">
        <v>41084</v>
      </c>
      <c r="C225" s="553" t="s">
        <v>2464</v>
      </c>
      <c r="D225" s="554">
        <v>44001002475</v>
      </c>
      <c r="E225" s="550" t="s">
        <v>641</v>
      </c>
      <c r="F225" s="551">
        <v>125</v>
      </c>
      <c r="G225" s="552">
        <v>125</v>
      </c>
      <c r="H225" s="546">
        <f t="shared" si="3"/>
        <v>0</v>
      </c>
      <c r="I225" s="448">
        <v>125</v>
      </c>
    </row>
    <row r="226" spans="1:9" ht="30" customHeight="1">
      <c r="A226" s="536">
        <v>218</v>
      </c>
      <c r="B226" s="547">
        <v>41084</v>
      </c>
      <c r="C226" s="553" t="s">
        <v>2465</v>
      </c>
      <c r="D226" s="554">
        <v>44001000934</v>
      </c>
      <c r="E226" s="550" t="s">
        <v>641</v>
      </c>
      <c r="F226" s="551">
        <v>125</v>
      </c>
      <c r="G226" s="552">
        <v>125</v>
      </c>
      <c r="H226" s="546">
        <f t="shared" si="3"/>
        <v>0</v>
      </c>
      <c r="I226" s="448">
        <v>125</v>
      </c>
    </row>
    <row r="227" spans="1:9" ht="30" customHeight="1">
      <c r="A227" s="536">
        <v>219</v>
      </c>
      <c r="B227" s="547">
        <v>41084</v>
      </c>
      <c r="C227" s="553" t="s">
        <v>2466</v>
      </c>
      <c r="D227" s="554">
        <v>44001003961</v>
      </c>
      <c r="E227" s="550" t="s">
        <v>641</v>
      </c>
      <c r="F227" s="551">
        <v>162.5</v>
      </c>
      <c r="G227" s="552">
        <v>162.5</v>
      </c>
      <c r="H227" s="546">
        <f t="shared" si="3"/>
        <v>0</v>
      </c>
      <c r="I227" s="448">
        <v>162.5</v>
      </c>
    </row>
    <row r="228" spans="1:9" ht="30" customHeight="1">
      <c r="A228" s="536">
        <v>220</v>
      </c>
      <c r="B228" s="547">
        <v>41084</v>
      </c>
      <c r="C228" s="553" t="s">
        <v>2467</v>
      </c>
      <c r="D228" s="554">
        <v>44001002343</v>
      </c>
      <c r="E228" s="550" t="s">
        <v>641</v>
      </c>
      <c r="F228" s="551">
        <v>162.5</v>
      </c>
      <c r="G228" s="552">
        <v>162.5</v>
      </c>
      <c r="H228" s="546">
        <f t="shared" si="3"/>
        <v>0</v>
      </c>
      <c r="I228" s="448">
        <v>162.5</v>
      </c>
    </row>
    <row r="229" spans="1:9" ht="30" customHeight="1">
      <c r="A229" s="536">
        <v>221</v>
      </c>
      <c r="B229" s="547">
        <v>41084</v>
      </c>
      <c r="C229" s="553" t="s">
        <v>2468</v>
      </c>
      <c r="D229" s="554">
        <v>44001003062</v>
      </c>
      <c r="E229" s="550" t="s">
        <v>641</v>
      </c>
      <c r="F229" s="551">
        <v>125</v>
      </c>
      <c r="G229" s="552">
        <v>125</v>
      </c>
      <c r="H229" s="546">
        <f t="shared" si="3"/>
        <v>0</v>
      </c>
      <c r="I229" s="448">
        <v>125</v>
      </c>
    </row>
    <row r="230" spans="1:9" ht="30" customHeight="1">
      <c r="A230" s="536">
        <v>222</v>
      </c>
      <c r="B230" s="547">
        <v>41084</v>
      </c>
      <c r="C230" s="553" t="s">
        <v>2469</v>
      </c>
      <c r="D230" s="554">
        <v>44001001062</v>
      </c>
      <c r="E230" s="550" t="s">
        <v>641</v>
      </c>
      <c r="F230" s="551">
        <v>125</v>
      </c>
      <c r="G230" s="552">
        <v>125</v>
      </c>
      <c r="H230" s="546">
        <f t="shared" si="3"/>
        <v>0</v>
      </c>
      <c r="I230" s="448">
        <v>125</v>
      </c>
    </row>
    <row r="231" spans="1:9" ht="30" customHeight="1">
      <c r="A231" s="536">
        <v>223</v>
      </c>
      <c r="B231" s="547">
        <v>41084</v>
      </c>
      <c r="C231" s="553" t="s">
        <v>2470</v>
      </c>
      <c r="D231" s="554">
        <v>44001000807</v>
      </c>
      <c r="E231" s="550" t="s">
        <v>641</v>
      </c>
      <c r="F231" s="551">
        <v>100</v>
      </c>
      <c r="G231" s="552">
        <v>100</v>
      </c>
      <c r="H231" s="546">
        <f t="shared" si="3"/>
        <v>0</v>
      </c>
      <c r="I231" s="448">
        <v>100</v>
      </c>
    </row>
    <row r="232" spans="1:9" ht="30" customHeight="1">
      <c r="A232" s="536">
        <v>224</v>
      </c>
      <c r="B232" s="547">
        <v>41084</v>
      </c>
      <c r="C232" s="553" t="s">
        <v>2471</v>
      </c>
      <c r="D232" s="554">
        <v>44001001427</v>
      </c>
      <c r="E232" s="550" t="s">
        <v>641</v>
      </c>
      <c r="F232" s="551">
        <v>100</v>
      </c>
      <c r="G232" s="552">
        <v>100</v>
      </c>
      <c r="H232" s="546">
        <f t="shared" si="3"/>
        <v>0</v>
      </c>
      <c r="I232" s="448">
        <v>100</v>
      </c>
    </row>
    <row r="233" spans="1:9" ht="30" customHeight="1">
      <c r="A233" s="536">
        <v>225</v>
      </c>
      <c r="B233" s="547">
        <v>41084</v>
      </c>
      <c r="C233" s="553" t="s">
        <v>2472</v>
      </c>
      <c r="D233" s="554" t="s">
        <v>2473</v>
      </c>
      <c r="E233" s="550" t="s">
        <v>641</v>
      </c>
      <c r="F233" s="551">
        <v>100</v>
      </c>
      <c r="G233" s="552">
        <v>100</v>
      </c>
      <c r="H233" s="546">
        <f t="shared" si="3"/>
        <v>0</v>
      </c>
      <c r="I233" s="448">
        <v>100</v>
      </c>
    </row>
    <row r="234" spans="1:9" ht="30" customHeight="1">
      <c r="A234" s="536">
        <v>226</v>
      </c>
      <c r="B234" s="547">
        <v>41084</v>
      </c>
      <c r="C234" s="553" t="s">
        <v>2203</v>
      </c>
      <c r="D234" s="554">
        <v>44001001450</v>
      </c>
      <c r="E234" s="550" t="s">
        <v>641</v>
      </c>
      <c r="F234" s="551">
        <v>100</v>
      </c>
      <c r="G234" s="552">
        <v>100</v>
      </c>
      <c r="H234" s="546">
        <f t="shared" si="3"/>
        <v>0</v>
      </c>
      <c r="I234" s="448">
        <v>100</v>
      </c>
    </row>
    <row r="235" spans="1:9" ht="30" customHeight="1">
      <c r="A235" s="536">
        <v>227</v>
      </c>
      <c r="B235" s="547">
        <v>41084</v>
      </c>
      <c r="C235" s="553" t="s">
        <v>2474</v>
      </c>
      <c r="D235" s="554" t="s">
        <v>2475</v>
      </c>
      <c r="E235" s="550" t="s">
        <v>641</v>
      </c>
      <c r="F235" s="551">
        <v>100</v>
      </c>
      <c r="G235" s="552">
        <v>100</v>
      </c>
      <c r="H235" s="546">
        <f t="shared" si="3"/>
        <v>0</v>
      </c>
      <c r="I235" s="448">
        <v>100</v>
      </c>
    </row>
    <row r="236" spans="1:9" ht="30" customHeight="1">
      <c r="A236" s="536">
        <v>228</v>
      </c>
      <c r="B236" s="547">
        <v>41084</v>
      </c>
      <c r="C236" s="553" t="s">
        <v>2476</v>
      </c>
      <c r="D236" s="554" t="s">
        <v>2477</v>
      </c>
      <c r="E236" s="550" t="s">
        <v>641</v>
      </c>
      <c r="F236" s="551">
        <v>125</v>
      </c>
      <c r="G236" s="552">
        <v>125</v>
      </c>
      <c r="H236" s="546">
        <f t="shared" si="3"/>
        <v>0</v>
      </c>
      <c r="I236" s="448">
        <v>125</v>
      </c>
    </row>
    <row r="237" spans="1:9" ht="30" customHeight="1">
      <c r="A237" s="536">
        <v>229</v>
      </c>
      <c r="B237" s="547">
        <v>41084</v>
      </c>
      <c r="C237" s="553" t="s">
        <v>2478</v>
      </c>
      <c r="D237" s="554" t="s">
        <v>2479</v>
      </c>
      <c r="E237" s="550" t="s">
        <v>641</v>
      </c>
      <c r="F237" s="551">
        <v>125</v>
      </c>
      <c r="G237" s="552">
        <v>125</v>
      </c>
      <c r="H237" s="546">
        <f t="shared" si="3"/>
        <v>0</v>
      </c>
      <c r="I237" s="448">
        <v>125</v>
      </c>
    </row>
    <row r="238" spans="1:9" ht="30" customHeight="1">
      <c r="A238" s="536">
        <v>230</v>
      </c>
      <c r="B238" s="547">
        <v>41084</v>
      </c>
      <c r="C238" s="553" t="s">
        <v>2480</v>
      </c>
      <c r="D238" s="554" t="s">
        <v>2481</v>
      </c>
      <c r="E238" s="550" t="s">
        <v>641</v>
      </c>
      <c r="F238" s="551">
        <v>162.5</v>
      </c>
      <c r="G238" s="552">
        <v>162.5</v>
      </c>
      <c r="H238" s="546">
        <f t="shared" si="3"/>
        <v>0</v>
      </c>
      <c r="I238" s="448">
        <v>162.5</v>
      </c>
    </row>
    <row r="239" spans="1:9" ht="30" customHeight="1">
      <c r="A239" s="536">
        <v>231</v>
      </c>
      <c r="B239" s="547">
        <v>41084</v>
      </c>
      <c r="C239" s="553" t="s">
        <v>2482</v>
      </c>
      <c r="D239" s="554" t="s">
        <v>2483</v>
      </c>
      <c r="E239" s="550" t="s">
        <v>641</v>
      </c>
      <c r="F239" s="551">
        <v>162.5</v>
      </c>
      <c r="G239" s="552">
        <v>162.5</v>
      </c>
      <c r="H239" s="546">
        <f t="shared" si="3"/>
        <v>0</v>
      </c>
      <c r="I239" s="448">
        <v>162.5</v>
      </c>
    </row>
    <row r="240" spans="1:9" ht="30" customHeight="1">
      <c r="A240" s="536">
        <v>232</v>
      </c>
      <c r="B240" s="547">
        <v>41083</v>
      </c>
      <c r="C240" s="553" t="s">
        <v>2484</v>
      </c>
      <c r="D240" s="554" t="s">
        <v>2485</v>
      </c>
      <c r="E240" s="550" t="s">
        <v>641</v>
      </c>
      <c r="F240" s="551">
        <v>125</v>
      </c>
      <c r="G240" s="552">
        <v>125</v>
      </c>
      <c r="H240" s="546">
        <f t="shared" si="3"/>
        <v>0</v>
      </c>
      <c r="I240" s="448">
        <v>125</v>
      </c>
    </row>
    <row r="241" spans="1:9" ht="30" customHeight="1">
      <c r="A241" s="536">
        <v>233</v>
      </c>
      <c r="B241" s="547">
        <v>41085</v>
      </c>
      <c r="C241" s="553" t="s">
        <v>2486</v>
      </c>
      <c r="D241" s="554" t="s">
        <v>2487</v>
      </c>
      <c r="E241" s="550" t="s">
        <v>641</v>
      </c>
      <c r="F241" s="551">
        <v>125</v>
      </c>
      <c r="G241" s="552">
        <v>125</v>
      </c>
      <c r="H241" s="546">
        <f t="shared" si="3"/>
        <v>0</v>
      </c>
      <c r="I241" s="448">
        <v>125</v>
      </c>
    </row>
    <row r="242" spans="1:9" ht="30" customHeight="1">
      <c r="A242" s="536">
        <v>234</v>
      </c>
      <c r="B242" s="547">
        <v>41085</v>
      </c>
      <c r="C242" s="553" t="s">
        <v>2488</v>
      </c>
      <c r="D242" s="554" t="s">
        <v>2489</v>
      </c>
      <c r="E242" s="550" t="s">
        <v>641</v>
      </c>
      <c r="F242" s="551">
        <v>125</v>
      </c>
      <c r="G242" s="552">
        <v>125</v>
      </c>
      <c r="H242" s="546">
        <f t="shared" si="3"/>
        <v>0</v>
      </c>
      <c r="I242" s="448">
        <v>125</v>
      </c>
    </row>
    <row r="243" spans="1:9" ht="30" customHeight="1">
      <c r="A243" s="536">
        <v>235</v>
      </c>
      <c r="B243" s="547">
        <v>41083</v>
      </c>
      <c r="C243" s="553" t="s">
        <v>2490</v>
      </c>
      <c r="D243" s="554" t="s">
        <v>2491</v>
      </c>
      <c r="E243" s="550" t="s">
        <v>641</v>
      </c>
      <c r="F243" s="551">
        <v>100</v>
      </c>
      <c r="G243" s="552">
        <v>100</v>
      </c>
      <c r="H243" s="546">
        <f t="shared" si="3"/>
        <v>0</v>
      </c>
      <c r="I243" s="448">
        <v>100</v>
      </c>
    </row>
    <row r="244" spans="1:9" ht="30" customHeight="1">
      <c r="A244" s="536">
        <v>236</v>
      </c>
      <c r="B244" s="547">
        <v>41083</v>
      </c>
      <c r="C244" s="553" t="s">
        <v>2492</v>
      </c>
      <c r="D244" s="554" t="s">
        <v>2493</v>
      </c>
      <c r="E244" s="550" t="s">
        <v>641</v>
      </c>
      <c r="F244" s="551">
        <v>100</v>
      </c>
      <c r="G244" s="552">
        <v>100</v>
      </c>
      <c r="H244" s="546">
        <f t="shared" si="3"/>
        <v>0</v>
      </c>
      <c r="I244" s="448">
        <v>100</v>
      </c>
    </row>
    <row r="245" spans="1:9" ht="30" customHeight="1">
      <c r="A245" s="536">
        <v>237</v>
      </c>
      <c r="B245" s="547">
        <v>41084</v>
      </c>
      <c r="C245" s="553" t="s">
        <v>2494</v>
      </c>
      <c r="D245" s="554" t="s">
        <v>2495</v>
      </c>
      <c r="E245" s="550" t="s">
        <v>641</v>
      </c>
      <c r="F245" s="551">
        <v>125</v>
      </c>
      <c r="G245" s="552">
        <v>125</v>
      </c>
      <c r="H245" s="546">
        <f t="shared" si="3"/>
        <v>0</v>
      </c>
      <c r="I245" s="448">
        <v>125</v>
      </c>
    </row>
    <row r="246" spans="1:9" ht="30" customHeight="1">
      <c r="A246" s="536">
        <v>238</v>
      </c>
      <c r="B246" s="547">
        <v>41085</v>
      </c>
      <c r="C246" s="553" t="s">
        <v>2496</v>
      </c>
      <c r="D246" s="554" t="s">
        <v>2497</v>
      </c>
      <c r="E246" s="550" t="s">
        <v>641</v>
      </c>
      <c r="F246" s="551">
        <v>125</v>
      </c>
      <c r="G246" s="552">
        <v>125</v>
      </c>
      <c r="H246" s="546">
        <f t="shared" si="3"/>
        <v>0</v>
      </c>
      <c r="I246" s="448">
        <v>125</v>
      </c>
    </row>
    <row r="247" spans="1:9" ht="30" customHeight="1">
      <c r="A247" s="536">
        <v>239</v>
      </c>
      <c r="B247" s="547">
        <v>41084</v>
      </c>
      <c r="C247" s="553" t="s">
        <v>2498</v>
      </c>
      <c r="D247" s="554" t="s">
        <v>2499</v>
      </c>
      <c r="E247" s="550" t="s">
        <v>641</v>
      </c>
      <c r="F247" s="551">
        <v>125</v>
      </c>
      <c r="G247" s="552">
        <v>125</v>
      </c>
      <c r="H247" s="546">
        <f t="shared" si="3"/>
        <v>0</v>
      </c>
      <c r="I247" s="448">
        <v>125</v>
      </c>
    </row>
    <row r="248" spans="1:9" ht="30" customHeight="1">
      <c r="A248" s="536">
        <v>240</v>
      </c>
      <c r="B248" s="547">
        <v>41087</v>
      </c>
      <c r="C248" s="553" t="s">
        <v>2500</v>
      </c>
      <c r="D248" s="554" t="s">
        <v>2501</v>
      </c>
      <c r="E248" s="550" t="s">
        <v>641</v>
      </c>
      <c r="F248" s="551">
        <v>125</v>
      </c>
      <c r="G248" s="552">
        <v>125</v>
      </c>
      <c r="H248" s="546">
        <f t="shared" si="3"/>
        <v>0</v>
      </c>
      <c r="I248" s="448">
        <v>125</v>
      </c>
    </row>
    <row r="249" spans="1:9" ht="30" customHeight="1">
      <c r="A249" s="536">
        <v>241</v>
      </c>
      <c r="B249" s="547">
        <v>41084</v>
      </c>
      <c r="C249" s="553" t="s">
        <v>2502</v>
      </c>
      <c r="D249" s="554" t="s">
        <v>2503</v>
      </c>
      <c r="E249" s="550" t="s">
        <v>641</v>
      </c>
      <c r="F249" s="551">
        <v>100</v>
      </c>
      <c r="G249" s="552">
        <v>100</v>
      </c>
      <c r="H249" s="546">
        <f t="shared" si="3"/>
        <v>0</v>
      </c>
      <c r="I249" s="448">
        <v>100</v>
      </c>
    </row>
    <row r="250" spans="1:9" ht="30" customHeight="1">
      <c r="A250" s="536">
        <v>242</v>
      </c>
      <c r="B250" s="547">
        <v>41084</v>
      </c>
      <c r="C250" s="553" t="s">
        <v>2504</v>
      </c>
      <c r="D250" s="554" t="s">
        <v>2505</v>
      </c>
      <c r="E250" s="550" t="s">
        <v>641</v>
      </c>
      <c r="F250" s="551">
        <v>125</v>
      </c>
      <c r="G250" s="552">
        <v>125</v>
      </c>
      <c r="H250" s="546">
        <f t="shared" si="3"/>
        <v>0</v>
      </c>
      <c r="I250" s="448">
        <v>125</v>
      </c>
    </row>
    <row r="251" spans="1:9" ht="30" customHeight="1">
      <c r="A251" s="536">
        <v>243</v>
      </c>
      <c r="B251" s="547">
        <v>41085</v>
      </c>
      <c r="C251" s="553" t="s">
        <v>2506</v>
      </c>
      <c r="D251" s="554" t="s">
        <v>2507</v>
      </c>
      <c r="E251" s="550" t="s">
        <v>641</v>
      </c>
      <c r="F251" s="551">
        <v>125</v>
      </c>
      <c r="G251" s="552">
        <v>125</v>
      </c>
      <c r="H251" s="546">
        <f t="shared" si="3"/>
        <v>0</v>
      </c>
      <c r="I251" s="448">
        <v>125</v>
      </c>
    </row>
    <row r="252" spans="1:9" ht="30" customHeight="1">
      <c r="A252" s="536">
        <v>244</v>
      </c>
      <c r="B252" s="547">
        <v>41084</v>
      </c>
      <c r="C252" s="553" t="s">
        <v>2508</v>
      </c>
      <c r="D252" s="554" t="s">
        <v>2509</v>
      </c>
      <c r="E252" s="550" t="s">
        <v>641</v>
      </c>
      <c r="F252" s="551">
        <v>100</v>
      </c>
      <c r="G252" s="552">
        <v>100</v>
      </c>
      <c r="H252" s="546">
        <f t="shared" si="3"/>
        <v>0</v>
      </c>
      <c r="I252" s="448">
        <v>100</v>
      </c>
    </row>
    <row r="253" spans="1:9" ht="30" customHeight="1">
      <c r="A253" s="536">
        <v>245</v>
      </c>
      <c r="B253" s="547">
        <v>41083</v>
      </c>
      <c r="C253" s="553" t="s">
        <v>2510</v>
      </c>
      <c r="D253" s="554" t="s">
        <v>2511</v>
      </c>
      <c r="E253" s="550" t="s">
        <v>641</v>
      </c>
      <c r="F253" s="551">
        <v>100</v>
      </c>
      <c r="G253" s="552">
        <v>100</v>
      </c>
      <c r="H253" s="546">
        <f t="shared" si="3"/>
        <v>0</v>
      </c>
      <c r="I253" s="448">
        <v>100</v>
      </c>
    </row>
    <row r="254" spans="1:9" ht="30" customHeight="1">
      <c r="A254" s="536">
        <v>246</v>
      </c>
      <c r="B254" s="547">
        <v>41083</v>
      </c>
      <c r="C254" s="553" t="s">
        <v>2512</v>
      </c>
      <c r="D254" s="554" t="s">
        <v>2513</v>
      </c>
      <c r="E254" s="550" t="s">
        <v>641</v>
      </c>
      <c r="F254" s="551">
        <v>125</v>
      </c>
      <c r="G254" s="552">
        <v>125</v>
      </c>
      <c r="H254" s="546">
        <f t="shared" si="3"/>
        <v>0</v>
      </c>
      <c r="I254" s="448">
        <v>125</v>
      </c>
    </row>
    <row r="255" spans="1:9" ht="30" customHeight="1">
      <c r="A255" s="536">
        <v>247</v>
      </c>
      <c r="B255" s="547">
        <v>41083</v>
      </c>
      <c r="C255" s="553" t="s">
        <v>2514</v>
      </c>
      <c r="D255" s="554" t="s">
        <v>2515</v>
      </c>
      <c r="E255" s="550" t="s">
        <v>641</v>
      </c>
      <c r="F255" s="551">
        <v>125</v>
      </c>
      <c r="G255" s="552">
        <v>125</v>
      </c>
      <c r="H255" s="546">
        <f t="shared" si="3"/>
        <v>0</v>
      </c>
      <c r="I255" s="448">
        <v>125</v>
      </c>
    </row>
    <row r="256" spans="1:9" ht="30" customHeight="1">
      <c r="A256" s="536">
        <v>248</v>
      </c>
      <c r="B256" s="547">
        <v>41085</v>
      </c>
      <c r="C256" s="553" t="s">
        <v>2516</v>
      </c>
      <c r="D256" s="554" t="s">
        <v>2517</v>
      </c>
      <c r="E256" s="550" t="s">
        <v>641</v>
      </c>
      <c r="F256" s="551">
        <v>100</v>
      </c>
      <c r="G256" s="552">
        <v>100</v>
      </c>
      <c r="H256" s="546">
        <f t="shared" si="3"/>
        <v>0</v>
      </c>
      <c r="I256" s="448">
        <v>100</v>
      </c>
    </row>
    <row r="257" spans="1:9" ht="30" customHeight="1">
      <c r="A257" s="536">
        <v>249</v>
      </c>
      <c r="B257" s="547">
        <v>41083</v>
      </c>
      <c r="C257" s="553" t="s">
        <v>4218</v>
      </c>
      <c r="D257" s="554" t="s">
        <v>2518</v>
      </c>
      <c r="E257" s="550" t="s">
        <v>641</v>
      </c>
      <c r="F257" s="551">
        <v>325</v>
      </c>
      <c r="G257" s="552">
        <v>325</v>
      </c>
      <c r="H257" s="546" t="s">
        <v>6534</v>
      </c>
      <c r="I257" s="448">
        <v>325</v>
      </c>
    </row>
    <row r="258" spans="1:9" ht="30" customHeight="1">
      <c r="A258" s="536">
        <v>250</v>
      </c>
      <c r="B258" s="547">
        <v>41088</v>
      </c>
      <c r="C258" s="553" t="s">
        <v>2519</v>
      </c>
      <c r="D258" s="554" t="s">
        <v>2520</v>
      </c>
      <c r="E258" s="550" t="s">
        <v>641</v>
      </c>
      <c r="F258" s="551">
        <v>100</v>
      </c>
      <c r="G258" s="552">
        <v>100</v>
      </c>
      <c r="H258" s="546">
        <f t="shared" si="3"/>
        <v>0</v>
      </c>
      <c r="I258" s="448">
        <v>100</v>
      </c>
    </row>
    <row r="259" spans="1:9" ht="30" customHeight="1">
      <c r="A259" s="536">
        <v>251</v>
      </c>
      <c r="B259" s="547">
        <v>41085</v>
      </c>
      <c r="C259" s="553" t="s">
        <v>2521</v>
      </c>
      <c r="D259" s="554" t="s">
        <v>2522</v>
      </c>
      <c r="E259" s="550" t="s">
        <v>641</v>
      </c>
      <c r="F259" s="551">
        <v>125</v>
      </c>
      <c r="G259" s="552">
        <v>125</v>
      </c>
      <c r="H259" s="546">
        <f t="shared" si="3"/>
        <v>0</v>
      </c>
      <c r="I259" s="448">
        <v>125</v>
      </c>
    </row>
    <row r="260" spans="1:9" ht="30" customHeight="1">
      <c r="A260" s="536">
        <v>252</v>
      </c>
      <c r="B260" s="547">
        <v>41083</v>
      </c>
      <c r="C260" s="553" t="s">
        <v>2523</v>
      </c>
      <c r="D260" s="554" t="s">
        <v>2524</v>
      </c>
      <c r="E260" s="550" t="s">
        <v>641</v>
      </c>
      <c r="F260" s="551">
        <v>125</v>
      </c>
      <c r="G260" s="552">
        <v>125</v>
      </c>
      <c r="H260" s="546">
        <f t="shared" si="3"/>
        <v>0</v>
      </c>
      <c r="I260" s="448">
        <v>125</v>
      </c>
    </row>
    <row r="261" spans="1:9" ht="30" customHeight="1">
      <c r="A261" s="536">
        <v>253</v>
      </c>
      <c r="B261" s="547">
        <v>41083</v>
      </c>
      <c r="C261" s="553" t="s">
        <v>2525</v>
      </c>
      <c r="D261" s="554" t="s">
        <v>2526</v>
      </c>
      <c r="E261" s="550" t="s">
        <v>641</v>
      </c>
      <c r="F261" s="551">
        <v>100</v>
      </c>
      <c r="G261" s="552">
        <v>100</v>
      </c>
      <c r="H261" s="546">
        <f t="shared" si="3"/>
        <v>0</v>
      </c>
      <c r="I261" s="448">
        <v>100</v>
      </c>
    </row>
    <row r="262" spans="1:9" ht="30" customHeight="1">
      <c r="A262" s="536">
        <v>254</v>
      </c>
      <c r="B262" s="547">
        <v>41085</v>
      </c>
      <c r="C262" s="553" t="s">
        <v>2527</v>
      </c>
      <c r="D262" s="554" t="s">
        <v>2528</v>
      </c>
      <c r="E262" s="550" t="s">
        <v>641</v>
      </c>
      <c r="F262" s="551">
        <v>162.5</v>
      </c>
      <c r="G262" s="552">
        <v>162.5</v>
      </c>
      <c r="H262" s="546">
        <f t="shared" ref="H262:H325" si="4">F262-I262</f>
        <v>0</v>
      </c>
      <c r="I262" s="448">
        <v>162.5</v>
      </c>
    </row>
    <row r="263" spans="1:9" ht="30" customHeight="1">
      <c r="A263" s="536">
        <v>255</v>
      </c>
      <c r="B263" s="547">
        <v>41084</v>
      </c>
      <c r="C263" s="553" t="s">
        <v>2529</v>
      </c>
      <c r="D263" s="554" t="s">
        <v>2530</v>
      </c>
      <c r="E263" s="550" t="s">
        <v>641</v>
      </c>
      <c r="F263" s="551">
        <v>125</v>
      </c>
      <c r="G263" s="552">
        <v>125</v>
      </c>
      <c r="H263" s="546">
        <f t="shared" si="4"/>
        <v>0</v>
      </c>
      <c r="I263" s="448">
        <v>125</v>
      </c>
    </row>
    <row r="264" spans="1:9" ht="30" customHeight="1">
      <c r="A264" s="536">
        <v>256</v>
      </c>
      <c r="B264" s="547">
        <v>41087</v>
      </c>
      <c r="C264" s="553" t="s">
        <v>2531</v>
      </c>
      <c r="D264" s="554" t="s">
        <v>2532</v>
      </c>
      <c r="E264" s="550" t="s">
        <v>641</v>
      </c>
      <c r="F264" s="551">
        <v>100</v>
      </c>
      <c r="G264" s="552">
        <v>100</v>
      </c>
      <c r="H264" s="546">
        <f t="shared" si="4"/>
        <v>0</v>
      </c>
      <c r="I264" s="448">
        <v>100</v>
      </c>
    </row>
    <row r="265" spans="1:9" ht="30" customHeight="1">
      <c r="A265" s="536">
        <v>257</v>
      </c>
      <c r="B265" s="547">
        <v>41084</v>
      </c>
      <c r="C265" s="553" t="s">
        <v>2533</v>
      </c>
      <c r="D265" s="554" t="s">
        <v>2534</v>
      </c>
      <c r="E265" s="550" t="s">
        <v>641</v>
      </c>
      <c r="F265" s="551">
        <v>125</v>
      </c>
      <c r="G265" s="552">
        <v>125</v>
      </c>
      <c r="H265" s="546">
        <f t="shared" si="4"/>
        <v>0</v>
      </c>
      <c r="I265" s="448">
        <v>125</v>
      </c>
    </row>
    <row r="266" spans="1:9" ht="30" customHeight="1">
      <c r="A266" s="536">
        <v>258</v>
      </c>
      <c r="B266" s="547">
        <v>41088</v>
      </c>
      <c r="C266" s="553" t="s">
        <v>2535</v>
      </c>
      <c r="D266" s="554" t="s">
        <v>2536</v>
      </c>
      <c r="E266" s="550" t="s">
        <v>641</v>
      </c>
      <c r="F266" s="551">
        <v>100</v>
      </c>
      <c r="G266" s="552">
        <v>100</v>
      </c>
      <c r="H266" s="546">
        <f t="shared" si="4"/>
        <v>0</v>
      </c>
      <c r="I266" s="448">
        <v>100</v>
      </c>
    </row>
    <row r="267" spans="1:9" ht="30" customHeight="1">
      <c r="A267" s="536">
        <v>259</v>
      </c>
      <c r="B267" s="547">
        <v>41083</v>
      </c>
      <c r="C267" s="553" t="s">
        <v>2537</v>
      </c>
      <c r="D267" s="554" t="s">
        <v>2538</v>
      </c>
      <c r="E267" s="550" t="s">
        <v>641</v>
      </c>
      <c r="F267" s="551">
        <v>100</v>
      </c>
      <c r="G267" s="552">
        <v>100</v>
      </c>
      <c r="H267" s="546">
        <f t="shared" si="4"/>
        <v>0</v>
      </c>
      <c r="I267" s="448">
        <v>100</v>
      </c>
    </row>
    <row r="268" spans="1:9" ht="30" customHeight="1">
      <c r="A268" s="536">
        <v>260</v>
      </c>
      <c r="B268" s="547">
        <v>41083</v>
      </c>
      <c r="C268" s="553" t="s">
        <v>2539</v>
      </c>
      <c r="D268" s="554" t="s">
        <v>2540</v>
      </c>
      <c r="E268" s="550" t="s">
        <v>641</v>
      </c>
      <c r="F268" s="551">
        <v>100</v>
      </c>
      <c r="G268" s="552">
        <v>100</v>
      </c>
      <c r="H268" s="546">
        <f t="shared" si="4"/>
        <v>0</v>
      </c>
      <c r="I268" s="448">
        <v>100</v>
      </c>
    </row>
    <row r="269" spans="1:9" ht="30" customHeight="1">
      <c r="A269" s="536">
        <v>261</v>
      </c>
      <c r="B269" s="547">
        <v>41083</v>
      </c>
      <c r="C269" s="553" t="s">
        <v>2408</v>
      </c>
      <c r="D269" s="554" t="s">
        <v>2541</v>
      </c>
      <c r="E269" s="550" t="s">
        <v>641</v>
      </c>
      <c r="F269" s="551">
        <v>100</v>
      </c>
      <c r="G269" s="552">
        <v>100</v>
      </c>
      <c r="H269" s="546">
        <f t="shared" si="4"/>
        <v>0</v>
      </c>
      <c r="I269" s="448">
        <v>100</v>
      </c>
    </row>
    <row r="270" spans="1:9" ht="30" customHeight="1">
      <c r="A270" s="536">
        <v>262</v>
      </c>
      <c r="B270" s="547">
        <v>41083</v>
      </c>
      <c r="C270" s="553" t="s">
        <v>2542</v>
      </c>
      <c r="D270" s="554" t="s">
        <v>2543</v>
      </c>
      <c r="E270" s="550" t="s">
        <v>641</v>
      </c>
      <c r="F270" s="551">
        <v>125</v>
      </c>
      <c r="G270" s="552">
        <v>125</v>
      </c>
      <c r="H270" s="546">
        <f t="shared" si="4"/>
        <v>0</v>
      </c>
      <c r="I270" s="448">
        <v>125</v>
      </c>
    </row>
    <row r="271" spans="1:9" ht="30" customHeight="1">
      <c r="A271" s="536">
        <v>263</v>
      </c>
      <c r="B271" s="547">
        <v>41083</v>
      </c>
      <c r="C271" s="553" t="s">
        <v>2544</v>
      </c>
      <c r="D271" s="554" t="s">
        <v>2545</v>
      </c>
      <c r="E271" s="550" t="s">
        <v>641</v>
      </c>
      <c r="F271" s="551">
        <v>125</v>
      </c>
      <c r="G271" s="552">
        <v>125</v>
      </c>
      <c r="H271" s="546">
        <f t="shared" si="4"/>
        <v>0</v>
      </c>
      <c r="I271" s="448">
        <v>125</v>
      </c>
    </row>
    <row r="272" spans="1:9" ht="30" customHeight="1">
      <c r="A272" s="536">
        <v>264</v>
      </c>
      <c r="B272" s="547">
        <v>41083</v>
      </c>
      <c r="C272" s="553" t="s">
        <v>2546</v>
      </c>
      <c r="D272" s="554" t="s">
        <v>2547</v>
      </c>
      <c r="E272" s="550" t="s">
        <v>641</v>
      </c>
      <c r="F272" s="551">
        <v>125</v>
      </c>
      <c r="G272" s="552">
        <v>125</v>
      </c>
      <c r="H272" s="546">
        <f t="shared" si="4"/>
        <v>0</v>
      </c>
      <c r="I272" s="448">
        <v>125</v>
      </c>
    </row>
    <row r="273" spans="1:9" ht="30" customHeight="1">
      <c r="A273" s="536">
        <v>265</v>
      </c>
      <c r="B273" s="547">
        <v>41083</v>
      </c>
      <c r="C273" s="553" t="s">
        <v>2299</v>
      </c>
      <c r="D273" s="554" t="s">
        <v>2548</v>
      </c>
      <c r="E273" s="550" t="s">
        <v>641</v>
      </c>
      <c r="F273" s="551">
        <v>125</v>
      </c>
      <c r="G273" s="552">
        <v>125</v>
      </c>
      <c r="H273" s="546">
        <f t="shared" si="4"/>
        <v>0</v>
      </c>
      <c r="I273" s="448">
        <v>125</v>
      </c>
    </row>
    <row r="274" spans="1:9" ht="30" customHeight="1">
      <c r="A274" s="536">
        <v>266</v>
      </c>
      <c r="B274" s="547">
        <v>41084</v>
      </c>
      <c r="C274" s="553" t="s">
        <v>2549</v>
      </c>
      <c r="D274" s="554" t="s">
        <v>2550</v>
      </c>
      <c r="E274" s="550" t="s">
        <v>641</v>
      </c>
      <c r="F274" s="551">
        <v>100</v>
      </c>
      <c r="G274" s="552">
        <v>100</v>
      </c>
      <c r="H274" s="546">
        <f t="shared" si="4"/>
        <v>0</v>
      </c>
      <c r="I274" s="448">
        <v>100</v>
      </c>
    </row>
    <row r="275" spans="1:9" ht="30" customHeight="1">
      <c r="A275" s="536">
        <v>267</v>
      </c>
      <c r="B275" s="547">
        <v>41083</v>
      </c>
      <c r="C275" s="553" t="s">
        <v>2551</v>
      </c>
      <c r="D275" s="554" t="s">
        <v>2552</v>
      </c>
      <c r="E275" s="550" t="s">
        <v>641</v>
      </c>
      <c r="F275" s="551">
        <v>100</v>
      </c>
      <c r="G275" s="552">
        <v>100</v>
      </c>
      <c r="H275" s="546">
        <f t="shared" si="4"/>
        <v>0</v>
      </c>
      <c r="I275" s="448">
        <v>100</v>
      </c>
    </row>
    <row r="276" spans="1:9" ht="30" customHeight="1">
      <c r="A276" s="536">
        <v>268</v>
      </c>
      <c r="B276" s="547">
        <v>41084</v>
      </c>
      <c r="C276" s="553" t="s">
        <v>2553</v>
      </c>
      <c r="D276" s="554" t="s">
        <v>2554</v>
      </c>
      <c r="E276" s="550" t="s">
        <v>641</v>
      </c>
      <c r="F276" s="551">
        <v>100</v>
      </c>
      <c r="G276" s="552">
        <v>100</v>
      </c>
      <c r="H276" s="546">
        <f t="shared" si="4"/>
        <v>0</v>
      </c>
      <c r="I276" s="448">
        <v>100</v>
      </c>
    </row>
    <row r="277" spans="1:9" ht="30" customHeight="1">
      <c r="A277" s="536">
        <v>269</v>
      </c>
      <c r="B277" s="547">
        <v>41087</v>
      </c>
      <c r="C277" s="553" t="s">
        <v>2555</v>
      </c>
      <c r="D277" s="554" t="s">
        <v>2556</v>
      </c>
      <c r="E277" s="550" t="s">
        <v>641</v>
      </c>
      <c r="F277" s="551">
        <v>100</v>
      </c>
      <c r="G277" s="552">
        <v>100</v>
      </c>
      <c r="H277" s="546">
        <f t="shared" si="4"/>
        <v>0</v>
      </c>
      <c r="I277" s="448">
        <v>100</v>
      </c>
    </row>
    <row r="278" spans="1:9" ht="30" customHeight="1">
      <c r="A278" s="536">
        <v>270</v>
      </c>
      <c r="B278" s="547">
        <v>41085</v>
      </c>
      <c r="C278" s="553" t="s">
        <v>2557</v>
      </c>
      <c r="D278" s="554" t="s">
        <v>2558</v>
      </c>
      <c r="E278" s="550" t="s">
        <v>641</v>
      </c>
      <c r="F278" s="551">
        <v>100</v>
      </c>
      <c r="G278" s="552">
        <v>100</v>
      </c>
      <c r="H278" s="546">
        <f t="shared" si="4"/>
        <v>0</v>
      </c>
      <c r="I278" s="448">
        <v>100</v>
      </c>
    </row>
    <row r="279" spans="1:9" ht="30" customHeight="1">
      <c r="A279" s="536">
        <v>271</v>
      </c>
      <c r="B279" s="547">
        <v>41085</v>
      </c>
      <c r="C279" s="553" t="s">
        <v>2384</v>
      </c>
      <c r="D279" s="554" t="s">
        <v>2559</v>
      </c>
      <c r="E279" s="550" t="s">
        <v>641</v>
      </c>
      <c r="F279" s="551">
        <v>200</v>
      </c>
      <c r="G279" s="552">
        <v>200</v>
      </c>
      <c r="H279" s="546" t="s">
        <v>6534</v>
      </c>
      <c r="I279" s="448">
        <v>200</v>
      </c>
    </row>
    <row r="280" spans="1:9" ht="30" customHeight="1">
      <c r="A280" s="536">
        <v>272</v>
      </c>
      <c r="B280" s="547">
        <v>41084</v>
      </c>
      <c r="C280" s="553" t="s">
        <v>2560</v>
      </c>
      <c r="D280" s="554" t="s">
        <v>2561</v>
      </c>
      <c r="E280" s="550" t="s">
        <v>641</v>
      </c>
      <c r="F280" s="551">
        <v>100</v>
      </c>
      <c r="G280" s="552">
        <v>100</v>
      </c>
      <c r="H280" s="546">
        <f t="shared" si="4"/>
        <v>0</v>
      </c>
      <c r="I280" s="448">
        <v>100</v>
      </c>
    </row>
    <row r="281" spans="1:9" ht="30" customHeight="1">
      <c r="A281" s="536">
        <v>273</v>
      </c>
      <c r="B281" s="547">
        <v>41083</v>
      </c>
      <c r="C281" s="553" t="s">
        <v>2562</v>
      </c>
      <c r="D281" s="554" t="s">
        <v>2563</v>
      </c>
      <c r="E281" s="550" t="s">
        <v>641</v>
      </c>
      <c r="F281" s="551">
        <v>100</v>
      </c>
      <c r="G281" s="552">
        <v>100</v>
      </c>
      <c r="H281" s="546">
        <f t="shared" si="4"/>
        <v>0</v>
      </c>
      <c r="I281" s="448">
        <v>100</v>
      </c>
    </row>
    <row r="282" spans="1:9" ht="30" customHeight="1">
      <c r="A282" s="536">
        <v>274</v>
      </c>
      <c r="B282" s="547">
        <v>41083</v>
      </c>
      <c r="C282" s="553" t="s">
        <v>2564</v>
      </c>
      <c r="D282" s="554" t="s">
        <v>2565</v>
      </c>
      <c r="E282" s="550" t="s">
        <v>641</v>
      </c>
      <c r="F282" s="551">
        <v>100</v>
      </c>
      <c r="G282" s="552">
        <v>100</v>
      </c>
      <c r="H282" s="546">
        <f t="shared" si="4"/>
        <v>0</v>
      </c>
      <c r="I282" s="448">
        <v>100</v>
      </c>
    </row>
    <row r="283" spans="1:9" ht="30" customHeight="1">
      <c r="A283" s="536">
        <v>275</v>
      </c>
      <c r="B283" s="547">
        <v>41083</v>
      </c>
      <c r="C283" s="553" t="s">
        <v>2566</v>
      </c>
      <c r="D283" s="554" t="s">
        <v>2567</v>
      </c>
      <c r="E283" s="550" t="s">
        <v>641</v>
      </c>
      <c r="F283" s="551">
        <v>100</v>
      </c>
      <c r="G283" s="552">
        <v>100</v>
      </c>
      <c r="H283" s="546">
        <f t="shared" si="4"/>
        <v>0</v>
      </c>
      <c r="I283" s="448">
        <v>100</v>
      </c>
    </row>
    <row r="284" spans="1:9" ht="30" customHeight="1">
      <c r="A284" s="536">
        <v>276</v>
      </c>
      <c r="B284" s="547">
        <v>41083</v>
      </c>
      <c r="C284" s="553" t="s">
        <v>2568</v>
      </c>
      <c r="D284" s="554" t="s">
        <v>2569</v>
      </c>
      <c r="E284" s="550" t="s">
        <v>641</v>
      </c>
      <c r="F284" s="551">
        <v>100</v>
      </c>
      <c r="G284" s="552">
        <v>100</v>
      </c>
      <c r="H284" s="546">
        <f t="shared" si="4"/>
        <v>0</v>
      </c>
      <c r="I284" s="448">
        <v>100</v>
      </c>
    </row>
    <row r="285" spans="1:9" ht="30" customHeight="1">
      <c r="A285" s="536">
        <v>277</v>
      </c>
      <c r="B285" s="547">
        <v>41088</v>
      </c>
      <c r="C285" s="553" t="s">
        <v>2570</v>
      </c>
      <c r="D285" s="554" t="s">
        <v>2571</v>
      </c>
      <c r="E285" s="550" t="s">
        <v>641</v>
      </c>
      <c r="F285" s="551">
        <v>125</v>
      </c>
      <c r="G285" s="552">
        <v>125</v>
      </c>
      <c r="H285" s="546">
        <f t="shared" si="4"/>
        <v>0</v>
      </c>
      <c r="I285" s="448">
        <v>125</v>
      </c>
    </row>
    <row r="286" spans="1:9" ht="30" customHeight="1">
      <c r="A286" s="536">
        <v>278</v>
      </c>
      <c r="B286" s="547">
        <v>41085</v>
      </c>
      <c r="C286" s="553" t="s">
        <v>2572</v>
      </c>
      <c r="D286" s="554" t="s">
        <v>2573</v>
      </c>
      <c r="E286" s="550" t="s">
        <v>641</v>
      </c>
      <c r="F286" s="551">
        <v>100</v>
      </c>
      <c r="G286" s="552">
        <v>100</v>
      </c>
      <c r="H286" s="546">
        <f t="shared" si="4"/>
        <v>0</v>
      </c>
      <c r="I286" s="448">
        <v>100</v>
      </c>
    </row>
    <row r="287" spans="1:9" ht="30" customHeight="1">
      <c r="A287" s="536">
        <v>279</v>
      </c>
      <c r="B287" s="547">
        <v>41084</v>
      </c>
      <c r="C287" s="553" t="s">
        <v>2574</v>
      </c>
      <c r="D287" s="554" t="s">
        <v>2575</v>
      </c>
      <c r="E287" s="550" t="s">
        <v>641</v>
      </c>
      <c r="F287" s="551">
        <v>100</v>
      </c>
      <c r="G287" s="552">
        <v>100</v>
      </c>
      <c r="H287" s="546">
        <f t="shared" si="4"/>
        <v>0</v>
      </c>
      <c r="I287" s="448">
        <v>100</v>
      </c>
    </row>
    <row r="288" spans="1:9" ht="30" customHeight="1">
      <c r="A288" s="536">
        <v>280</v>
      </c>
      <c r="B288" s="547">
        <v>41085</v>
      </c>
      <c r="C288" s="553" t="s">
        <v>2576</v>
      </c>
      <c r="D288" s="554" t="s">
        <v>2577</v>
      </c>
      <c r="E288" s="550" t="s">
        <v>641</v>
      </c>
      <c r="F288" s="551">
        <v>100</v>
      </c>
      <c r="G288" s="552">
        <v>100</v>
      </c>
      <c r="H288" s="546">
        <f t="shared" si="4"/>
        <v>0</v>
      </c>
      <c r="I288" s="448">
        <v>100</v>
      </c>
    </row>
    <row r="289" spans="1:9" ht="30" customHeight="1">
      <c r="A289" s="536">
        <v>281</v>
      </c>
      <c r="B289" s="547">
        <v>41085</v>
      </c>
      <c r="C289" s="553" t="s">
        <v>2578</v>
      </c>
      <c r="D289" s="554" t="s">
        <v>2579</v>
      </c>
      <c r="E289" s="550" t="s">
        <v>641</v>
      </c>
      <c r="F289" s="551">
        <v>100</v>
      </c>
      <c r="G289" s="552">
        <v>100</v>
      </c>
      <c r="H289" s="546">
        <f t="shared" si="4"/>
        <v>0</v>
      </c>
      <c r="I289" s="448">
        <v>100</v>
      </c>
    </row>
    <row r="290" spans="1:9" ht="30" customHeight="1">
      <c r="A290" s="536">
        <v>282</v>
      </c>
      <c r="B290" s="547">
        <v>41083</v>
      </c>
      <c r="C290" s="553" t="s">
        <v>2580</v>
      </c>
      <c r="D290" s="554" t="s">
        <v>2581</v>
      </c>
      <c r="E290" s="550" t="s">
        <v>641</v>
      </c>
      <c r="F290" s="551">
        <v>125</v>
      </c>
      <c r="G290" s="552">
        <v>125</v>
      </c>
      <c r="H290" s="546">
        <f t="shared" si="4"/>
        <v>0</v>
      </c>
      <c r="I290" s="448">
        <v>125</v>
      </c>
    </row>
    <row r="291" spans="1:9" ht="30" customHeight="1">
      <c r="A291" s="536">
        <v>283</v>
      </c>
      <c r="B291" s="547">
        <v>41083</v>
      </c>
      <c r="C291" s="553" t="s">
        <v>2582</v>
      </c>
      <c r="D291" s="554" t="s">
        <v>2583</v>
      </c>
      <c r="E291" s="550" t="s">
        <v>641</v>
      </c>
      <c r="F291" s="551">
        <v>162.5</v>
      </c>
      <c r="G291" s="552">
        <v>162.5</v>
      </c>
      <c r="H291" s="546">
        <f t="shared" si="4"/>
        <v>0</v>
      </c>
      <c r="I291" s="448">
        <v>162.5</v>
      </c>
    </row>
    <row r="292" spans="1:9" ht="30" customHeight="1">
      <c r="A292" s="536">
        <v>284</v>
      </c>
      <c r="B292" s="547">
        <v>41084</v>
      </c>
      <c r="C292" s="553" t="s">
        <v>2584</v>
      </c>
      <c r="D292" s="554" t="s">
        <v>2585</v>
      </c>
      <c r="E292" s="550" t="s">
        <v>641</v>
      </c>
      <c r="F292" s="551">
        <v>100</v>
      </c>
      <c r="G292" s="552">
        <v>100</v>
      </c>
      <c r="H292" s="546">
        <f t="shared" si="4"/>
        <v>0</v>
      </c>
      <c r="I292" s="448">
        <v>100</v>
      </c>
    </row>
    <row r="293" spans="1:9" ht="30" customHeight="1">
      <c r="A293" s="536">
        <v>285</v>
      </c>
      <c r="B293" s="547">
        <v>41083</v>
      </c>
      <c r="C293" s="553" t="s">
        <v>2586</v>
      </c>
      <c r="D293" s="554" t="s">
        <v>2587</v>
      </c>
      <c r="E293" s="550" t="s">
        <v>641</v>
      </c>
      <c r="F293" s="551">
        <v>100</v>
      </c>
      <c r="G293" s="552">
        <v>100</v>
      </c>
      <c r="H293" s="546">
        <f t="shared" si="4"/>
        <v>0</v>
      </c>
      <c r="I293" s="448">
        <v>100</v>
      </c>
    </row>
    <row r="294" spans="1:9" ht="30" customHeight="1">
      <c r="A294" s="536">
        <v>286</v>
      </c>
      <c r="B294" s="547">
        <v>41087</v>
      </c>
      <c r="C294" s="553" t="s">
        <v>2588</v>
      </c>
      <c r="D294" s="554" t="s">
        <v>2589</v>
      </c>
      <c r="E294" s="550" t="s">
        <v>641</v>
      </c>
      <c r="F294" s="551">
        <v>100</v>
      </c>
      <c r="G294" s="552">
        <v>100</v>
      </c>
      <c r="H294" s="546">
        <f t="shared" si="4"/>
        <v>0</v>
      </c>
      <c r="I294" s="448">
        <v>100</v>
      </c>
    </row>
    <row r="295" spans="1:9" ht="30" customHeight="1">
      <c r="A295" s="536">
        <v>287</v>
      </c>
      <c r="B295" s="547">
        <v>41083</v>
      </c>
      <c r="C295" s="553" t="s">
        <v>2590</v>
      </c>
      <c r="D295" s="554" t="s">
        <v>2591</v>
      </c>
      <c r="E295" s="550" t="s">
        <v>641</v>
      </c>
      <c r="F295" s="551">
        <v>100</v>
      </c>
      <c r="G295" s="552">
        <v>100</v>
      </c>
      <c r="H295" s="546">
        <f t="shared" si="4"/>
        <v>0</v>
      </c>
      <c r="I295" s="448">
        <v>100</v>
      </c>
    </row>
    <row r="296" spans="1:9" ht="30" customHeight="1">
      <c r="A296" s="536">
        <v>288</v>
      </c>
      <c r="B296" s="547">
        <v>41083</v>
      </c>
      <c r="C296" s="553" t="s">
        <v>2592</v>
      </c>
      <c r="D296" s="554" t="s">
        <v>2593</v>
      </c>
      <c r="E296" s="550" t="s">
        <v>641</v>
      </c>
      <c r="F296" s="551">
        <v>100</v>
      </c>
      <c r="G296" s="552">
        <v>100</v>
      </c>
      <c r="H296" s="546">
        <f t="shared" si="4"/>
        <v>0</v>
      </c>
      <c r="I296" s="448">
        <v>100</v>
      </c>
    </row>
    <row r="297" spans="1:9" ht="30" customHeight="1">
      <c r="A297" s="536">
        <v>289</v>
      </c>
      <c r="B297" s="547">
        <v>41083</v>
      </c>
      <c r="C297" s="553" t="s">
        <v>2594</v>
      </c>
      <c r="D297" s="554" t="s">
        <v>2595</v>
      </c>
      <c r="E297" s="550" t="s">
        <v>641</v>
      </c>
      <c r="F297" s="551">
        <v>100</v>
      </c>
      <c r="G297" s="552">
        <v>100</v>
      </c>
      <c r="H297" s="546">
        <f t="shared" si="4"/>
        <v>0</v>
      </c>
      <c r="I297" s="448">
        <v>100</v>
      </c>
    </row>
    <row r="298" spans="1:9" ht="30" customHeight="1">
      <c r="A298" s="536">
        <v>290</v>
      </c>
      <c r="B298" s="547">
        <v>41085</v>
      </c>
      <c r="C298" s="553" t="s">
        <v>2596</v>
      </c>
      <c r="D298" s="554" t="s">
        <v>2597</v>
      </c>
      <c r="E298" s="550" t="s">
        <v>641</v>
      </c>
      <c r="F298" s="551">
        <v>100</v>
      </c>
      <c r="G298" s="552">
        <v>100</v>
      </c>
      <c r="H298" s="546">
        <f t="shared" si="4"/>
        <v>0</v>
      </c>
      <c r="I298" s="448">
        <v>100</v>
      </c>
    </row>
    <row r="299" spans="1:9" ht="30" customHeight="1">
      <c r="A299" s="536">
        <v>291</v>
      </c>
      <c r="B299" s="547">
        <v>41088</v>
      </c>
      <c r="C299" s="553" t="s">
        <v>2295</v>
      </c>
      <c r="D299" s="554" t="s">
        <v>2598</v>
      </c>
      <c r="E299" s="550" t="s">
        <v>641</v>
      </c>
      <c r="F299" s="551">
        <v>200</v>
      </c>
      <c r="G299" s="552">
        <v>200</v>
      </c>
      <c r="H299" s="546" t="s">
        <v>6534</v>
      </c>
      <c r="I299" s="448">
        <v>200</v>
      </c>
    </row>
    <row r="300" spans="1:9" ht="30" customHeight="1">
      <c r="A300" s="536">
        <v>292</v>
      </c>
      <c r="B300" s="547">
        <v>41085</v>
      </c>
      <c r="C300" s="553" t="s">
        <v>2599</v>
      </c>
      <c r="D300" s="554" t="s">
        <v>2600</v>
      </c>
      <c r="E300" s="550" t="s">
        <v>641</v>
      </c>
      <c r="F300" s="551">
        <v>100</v>
      </c>
      <c r="G300" s="552">
        <v>100</v>
      </c>
      <c r="H300" s="546">
        <f t="shared" si="4"/>
        <v>0</v>
      </c>
      <c r="I300" s="448">
        <v>100</v>
      </c>
    </row>
    <row r="301" spans="1:9" ht="30" customHeight="1">
      <c r="A301" s="536">
        <v>293</v>
      </c>
      <c r="B301" s="547">
        <v>41084</v>
      </c>
      <c r="C301" s="553" t="s">
        <v>2601</v>
      </c>
      <c r="D301" s="554" t="s">
        <v>2602</v>
      </c>
      <c r="E301" s="550" t="s">
        <v>641</v>
      </c>
      <c r="F301" s="551">
        <v>100</v>
      </c>
      <c r="G301" s="552">
        <v>100</v>
      </c>
      <c r="H301" s="546">
        <f t="shared" si="4"/>
        <v>0</v>
      </c>
      <c r="I301" s="448">
        <v>100</v>
      </c>
    </row>
    <row r="302" spans="1:9" ht="30" customHeight="1">
      <c r="A302" s="536">
        <v>294</v>
      </c>
      <c r="B302" s="547">
        <v>41084</v>
      </c>
      <c r="C302" s="553" t="s">
        <v>2603</v>
      </c>
      <c r="D302" s="554" t="s">
        <v>2604</v>
      </c>
      <c r="E302" s="550" t="s">
        <v>641</v>
      </c>
      <c r="F302" s="551">
        <v>100</v>
      </c>
      <c r="G302" s="552">
        <v>100</v>
      </c>
      <c r="H302" s="546">
        <f t="shared" si="4"/>
        <v>0</v>
      </c>
      <c r="I302" s="448">
        <v>100</v>
      </c>
    </row>
    <row r="303" spans="1:9" ht="30" customHeight="1">
      <c r="A303" s="536">
        <v>295</v>
      </c>
      <c r="B303" s="547">
        <v>41083</v>
      </c>
      <c r="C303" s="553" t="s">
        <v>2605</v>
      </c>
      <c r="D303" s="554" t="s">
        <v>2606</v>
      </c>
      <c r="E303" s="550" t="s">
        <v>641</v>
      </c>
      <c r="F303" s="551">
        <v>100</v>
      </c>
      <c r="G303" s="552">
        <v>100</v>
      </c>
      <c r="H303" s="546">
        <f t="shared" si="4"/>
        <v>0</v>
      </c>
      <c r="I303" s="448">
        <v>100</v>
      </c>
    </row>
    <row r="304" spans="1:9" ht="30" customHeight="1">
      <c r="A304" s="536">
        <v>296</v>
      </c>
      <c r="B304" s="547">
        <v>41083</v>
      </c>
      <c r="C304" s="553" t="s">
        <v>2607</v>
      </c>
      <c r="D304" s="554" t="s">
        <v>2608</v>
      </c>
      <c r="E304" s="550" t="s">
        <v>641</v>
      </c>
      <c r="F304" s="551">
        <v>100</v>
      </c>
      <c r="G304" s="552">
        <v>100</v>
      </c>
      <c r="H304" s="546">
        <f t="shared" si="4"/>
        <v>0</v>
      </c>
      <c r="I304" s="448">
        <v>100</v>
      </c>
    </row>
    <row r="305" spans="1:9" ht="30" customHeight="1">
      <c r="A305" s="536">
        <v>297</v>
      </c>
      <c r="B305" s="547">
        <v>41083</v>
      </c>
      <c r="C305" s="553" t="s">
        <v>2204</v>
      </c>
      <c r="D305" s="554" t="s">
        <v>2609</v>
      </c>
      <c r="E305" s="550" t="s">
        <v>641</v>
      </c>
      <c r="F305" s="551">
        <v>100</v>
      </c>
      <c r="G305" s="552">
        <v>100</v>
      </c>
      <c r="H305" s="546">
        <f t="shared" si="4"/>
        <v>0</v>
      </c>
      <c r="I305" s="448">
        <v>100</v>
      </c>
    </row>
    <row r="306" spans="1:9" ht="30" customHeight="1">
      <c r="A306" s="536">
        <v>298</v>
      </c>
      <c r="B306" s="547">
        <v>41083</v>
      </c>
      <c r="C306" s="553" t="s">
        <v>2610</v>
      </c>
      <c r="D306" s="554" t="s">
        <v>2611</v>
      </c>
      <c r="E306" s="550" t="s">
        <v>641</v>
      </c>
      <c r="F306" s="551">
        <v>125</v>
      </c>
      <c r="G306" s="552">
        <v>125</v>
      </c>
      <c r="H306" s="546">
        <f t="shared" si="4"/>
        <v>0</v>
      </c>
      <c r="I306" s="448">
        <v>125</v>
      </c>
    </row>
    <row r="307" spans="1:9" ht="30" customHeight="1">
      <c r="A307" s="536">
        <v>299</v>
      </c>
      <c r="B307" s="547">
        <v>41083</v>
      </c>
      <c r="C307" s="553" t="s">
        <v>2612</v>
      </c>
      <c r="D307" s="554" t="s">
        <v>2613</v>
      </c>
      <c r="E307" s="550" t="s">
        <v>641</v>
      </c>
      <c r="F307" s="551">
        <v>125</v>
      </c>
      <c r="G307" s="552">
        <v>125</v>
      </c>
      <c r="H307" s="546">
        <f t="shared" si="4"/>
        <v>0</v>
      </c>
      <c r="I307" s="448">
        <v>125</v>
      </c>
    </row>
    <row r="308" spans="1:9" ht="30" customHeight="1">
      <c r="A308" s="536">
        <v>300</v>
      </c>
      <c r="B308" s="547">
        <v>41087</v>
      </c>
      <c r="C308" s="553" t="s">
        <v>2614</v>
      </c>
      <c r="D308" s="554" t="s">
        <v>2615</v>
      </c>
      <c r="E308" s="550" t="s">
        <v>641</v>
      </c>
      <c r="F308" s="551">
        <v>125</v>
      </c>
      <c r="G308" s="552">
        <v>125</v>
      </c>
      <c r="H308" s="546">
        <f t="shared" si="4"/>
        <v>0</v>
      </c>
      <c r="I308" s="448">
        <v>125</v>
      </c>
    </row>
    <row r="309" spans="1:9" ht="30" customHeight="1">
      <c r="A309" s="536">
        <v>301</v>
      </c>
      <c r="B309" s="547">
        <v>41087</v>
      </c>
      <c r="C309" s="553" t="s">
        <v>2616</v>
      </c>
      <c r="D309" s="554" t="s">
        <v>2617</v>
      </c>
      <c r="E309" s="550" t="s">
        <v>641</v>
      </c>
      <c r="F309" s="551">
        <v>125</v>
      </c>
      <c r="G309" s="552">
        <v>125</v>
      </c>
      <c r="H309" s="546">
        <f t="shared" si="4"/>
        <v>0</v>
      </c>
      <c r="I309" s="448">
        <v>125</v>
      </c>
    </row>
    <row r="310" spans="1:9" ht="30" customHeight="1">
      <c r="A310" s="536">
        <v>302</v>
      </c>
      <c r="B310" s="547">
        <v>41088</v>
      </c>
      <c r="C310" s="553" t="s">
        <v>2618</v>
      </c>
      <c r="D310" s="554" t="s">
        <v>2619</v>
      </c>
      <c r="E310" s="550" t="s">
        <v>641</v>
      </c>
      <c r="F310" s="551">
        <v>100</v>
      </c>
      <c r="G310" s="552">
        <v>100</v>
      </c>
      <c r="H310" s="546">
        <f t="shared" si="4"/>
        <v>0</v>
      </c>
      <c r="I310" s="448">
        <v>100</v>
      </c>
    </row>
    <row r="311" spans="1:9" ht="30" customHeight="1">
      <c r="A311" s="536">
        <v>303</v>
      </c>
      <c r="B311" s="547">
        <v>41088</v>
      </c>
      <c r="C311" s="553" t="s">
        <v>2620</v>
      </c>
      <c r="D311" s="554" t="s">
        <v>2621</v>
      </c>
      <c r="E311" s="550" t="s">
        <v>641</v>
      </c>
      <c r="F311" s="551">
        <v>100</v>
      </c>
      <c r="G311" s="552">
        <v>100</v>
      </c>
      <c r="H311" s="546">
        <f t="shared" si="4"/>
        <v>0</v>
      </c>
      <c r="I311" s="448">
        <v>100</v>
      </c>
    </row>
    <row r="312" spans="1:9" ht="30" customHeight="1">
      <c r="A312" s="536">
        <v>304</v>
      </c>
      <c r="B312" s="547">
        <v>41085</v>
      </c>
      <c r="C312" s="553" t="s">
        <v>2622</v>
      </c>
      <c r="D312" s="554" t="s">
        <v>2623</v>
      </c>
      <c r="E312" s="550" t="s">
        <v>641</v>
      </c>
      <c r="F312" s="551">
        <v>100</v>
      </c>
      <c r="G312" s="552">
        <v>100</v>
      </c>
      <c r="H312" s="546">
        <f t="shared" si="4"/>
        <v>0</v>
      </c>
      <c r="I312" s="448">
        <v>100</v>
      </c>
    </row>
    <row r="313" spans="1:9" ht="30" customHeight="1">
      <c r="A313" s="536">
        <v>305</v>
      </c>
      <c r="B313" s="547">
        <v>41084</v>
      </c>
      <c r="C313" s="553" t="s">
        <v>2624</v>
      </c>
      <c r="D313" s="554" t="s">
        <v>2625</v>
      </c>
      <c r="E313" s="550" t="s">
        <v>641</v>
      </c>
      <c r="F313" s="551">
        <v>100</v>
      </c>
      <c r="G313" s="552">
        <v>100</v>
      </c>
      <c r="H313" s="546">
        <f t="shared" si="4"/>
        <v>0</v>
      </c>
      <c r="I313" s="448">
        <v>100</v>
      </c>
    </row>
    <row r="314" spans="1:9" ht="30" customHeight="1">
      <c r="A314" s="536">
        <v>306</v>
      </c>
      <c r="B314" s="547">
        <v>41088</v>
      </c>
      <c r="C314" s="553" t="s">
        <v>2626</v>
      </c>
      <c r="D314" s="554" t="s">
        <v>2627</v>
      </c>
      <c r="E314" s="550" t="s">
        <v>641</v>
      </c>
      <c r="F314" s="551">
        <v>100</v>
      </c>
      <c r="G314" s="552">
        <v>100</v>
      </c>
      <c r="H314" s="546">
        <f t="shared" si="4"/>
        <v>0</v>
      </c>
      <c r="I314" s="448">
        <v>100</v>
      </c>
    </row>
    <row r="315" spans="1:9" ht="30" customHeight="1">
      <c r="A315" s="536">
        <v>307</v>
      </c>
      <c r="B315" s="547">
        <v>41084</v>
      </c>
      <c r="C315" s="553" t="s">
        <v>2628</v>
      </c>
      <c r="D315" s="554" t="s">
        <v>2629</v>
      </c>
      <c r="E315" s="550" t="s">
        <v>641</v>
      </c>
      <c r="F315" s="551">
        <v>100</v>
      </c>
      <c r="G315" s="552">
        <v>100</v>
      </c>
      <c r="H315" s="546">
        <f t="shared" si="4"/>
        <v>0</v>
      </c>
      <c r="I315" s="448">
        <v>100</v>
      </c>
    </row>
    <row r="316" spans="1:9" ht="30" customHeight="1">
      <c r="A316" s="536">
        <v>308</v>
      </c>
      <c r="B316" s="547">
        <v>41084</v>
      </c>
      <c r="C316" s="553" t="s">
        <v>2630</v>
      </c>
      <c r="D316" s="554" t="s">
        <v>2631</v>
      </c>
      <c r="E316" s="550" t="s">
        <v>641</v>
      </c>
      <c r="F316" s="551">
        <v>100</v>
      </c>
      <c r="G316" s="552">
        <v>100</v>
      </c>
      <c r="H316" s="546">
        <f t="shared" si="4"/>
        <v>0</v>
      </c>
      <c r="I316" s="448">
        <v>100</v>
      </c>
    </row>
    <row r="317" spans="1:9" ht="30" customHeight="1">
      <c r="A317" s="536">
        <v>309</v>
      </c>
      <c r="B317" s="547">
        <v>41084</v>
      </c>
      <c r="C317" s="553" t="s">
        <v>2632</v>
      </c>
      <c r="D317" s="554" t="s">
        <v>2633</v>
      </c>
      <c r="E317" s="550" t="s">
        <v>641</v>
      </c>
      <c r="F317" s="551">
        <v>100</v>
      </c>
      <c r="G317" s="552">
        <v>100</v>
      </c>
      <c r="H317" s="546">
        <f t="shared" si="4"/>
        <v>0</v>
      </c>
      <c r="I317" s="448">
        <v>100</v>
      </c>
    </row>
    <row r="318" spans="1:9" ht="30" customHeight="1">
      <c r="A318" s="536">
        <v>310</v>
      </c>
      <c r="B318" s="547">
        <v>41084</v>
      </c>
      <c r="C318" s="553" t="s">
        <v>2634</v>
      </c>
      <c r="D318" s="554" t="s">
        <v>2635</v>
      </c>
      <c r="E318" s="550" t="s">
        <v>641</v>
      </c>
      <c r="F318" s="551">
        <v>100</v>
      </c>
      <c r="G318" s="552">
        <v>100</v>
      </c>
      <c r="H318" s="546">
        <f t="shared" si="4"/>
        <v>0</v>
      </c>
      <c r="I318" s="448">
        <v>100</v>
      </c>
    </row>
    <row r="319" spans="1:9" ht="30" customHeight="1">
      <c r="A319" s="536">
        <v>311</v>
      </c>
      <c r="B319" s="547">
        <v>41083</v>
      </c>
      <c r="C319" s="553" t="s">
        <v>2636</v>
      </c>
      <c r="D319" s="554" t="s">
        <v>2637</v>
      </c>
      <c r="E319" s="550" t="s">
        <v>641</v>
      </c>
      <c r="F319" s="551">
        <v>162.5</v>
      </c>
      <c r="G319" s="552">
        <v>162.5</v>
      </c>
      <c r="H319" s="546">
        <f t="shared" si="4"/>
        <v>0</v>
      </c>
      <c r="I319" s="448">
        <v>162.5</v>
      </c>
    </row>
    <row r="320" spans="1:9" ht="30" customHeight="1">
      <c r="A320" s="536">
        <v>312</v>
      </c>
      <c r="B320" s="547">
        <v>41083</v>
      </c>
      <c r="C320" s="553" t="s">
        <v>2638</v>
      </c>
      <c r="D320" s="554" t="s">
        <v>2639</v>
      </c>
      <c r="E320" s="550" t="s">
        <v>641</v>
      </c>
      <c r="F320" s="551">
        <v>162.5</v>
      </c>
      <c r="G320" s="552">
        <v>162.5</v>
      </c>
      <c r="H320" s="546">
        <f t="shared" si="4"/>
        <v>0</v>
      </c>
      <c r="I320" s="448">
        <v>162.5</v>
      </c>
    </row>
    <row r="321" spans="1:9" ht="30" customHeight="1">
      <c r="A321" s="536">
        <v>313</v>
      </c>
      <c r="B321" s="547">
        <v>41083</v>
      </c>
      <c r="C321" s="553" t="s">
        <v>2640</v>
      </c>
      <c r="D321" s="554" t="s">
        <v>2641</v>
      </c>
      <c r="E321" s="550" t="s">
        <v>641</v>
      </c>
      <c r="F321" s="551">
        <v>162.5</v>
      </c>
      <c r="G321" s="552">
        <v>162.5</v>
      </c>
      <c r="H321" s="546">
        <f t="shared" si="4"/>
        <v>0</v>
      </c>
      <c r="I321" s="448">
        <v>162.5</v>
      </c>
    </row>
    <row r="322" spans="1:9" ht="30" customHeight="1">
      <c r="A322" s="536">
        <v>314</v>
      </c>
      <c r="B322" s="547">
        <v>41083</v>
      </c>
      <c r="C322" s="553" t="s">
        <v>6537</v>
      </c>
      <c r="D322" s="554" t="s">
        <v>2642</v>
      </c>
      <c r="E322" s="550" t="s">
        <v>641</v>
      </c>
      <c r="F322" s="551">
        <v>162.5</v>
      </c>
      <c r="G322" s="552">
        <v>162.5</v>
      </c>
      <c r="H322" s="546">
        <f t="shared" si="4"/>
        <v>0</v>
      </c>
      <c r="I322" s="448">
        <v>162.5</v>
      </c>
    </row>
    <row r="323" spans="1:9" ht="30" customHeight="1">
      <c r="A323" s="536">
        <v>315</v>
      </c>
      <c r="B323" s="547">
        <v>41083</v>
      </c>
      <c r="C323" s="553" t="s">
        <v>2643</v>
      </c>
      <c r="D323" s="554" t="s">
        <v>2644</v>
      </c>
      <c r="E323" s="550" t="s">
        <v>641</v>
      </c>
      <c r="F323" s="551">
        <v>162.5</v>
      </c>
      <c r="G323" s="552">
        <v>162.5</v>
      </c>
      <c r="H323" s="546">
        <f t="shared" si="4"/>
        <v>0</v>
      </c>
      <c r="I323" s="448">
        <v>162.5</v>
      </c>
    </row>
    <row r="324" spans="1:9" ht="30" customHeight="1">
      <c r="A324" s="536">
        <v>316</v>
      </c>
      <c r="B324" s="547">
        <v>41083</v>
      </c>
      <c r="C324" s="553" t="s">
        <v>2645</v>
      </c>
      <c r="D324" s="554" t="s">
        <v>2646</v>
      </c>
      <c r="E324" s="550" t="s">
        <v>641</v>
      </c>
      <c r="F324" s="551">
        <v>162.5</v>
      </c>
      <c r="G324" s="552">
        <v>162.5</v>
      </c>
      <c r="H324" s="546">
        <f t="shared" si="4"/>
        <v>0</v>
      </c>
      <c r="I324" s="448">
        <v>162.5</v>
      </c>
    </row>
    <row r="325" spans="1:9" ht="30" customHeight="1">
      <c r="A325" s="536">
        <v>317</v>
      </c>
      <c r="B325" s="547">
        <v>41083</v>
      </c>
      <c r="C325" s="553" t="s">
        <v>2647</v>
      </c>
      <c r="D325" s="554" t="s">
        <v>2648</v>
      </c>
      <c r="E325" s="550" t="s">
        <v>641</v>
      </c>
      <c r="F325" s="551">
        <v>162.5</v>
      </c>
      <c r="G325" s="552">
        <v>162.5</v>
      </c>
      <c r="H325" s="546">
        <f t="shared" si="4"/>
        <v>0</v>
      </c>
      <c r="I325" s="448">
        <v>162.5</v>
      </c>
    </row>
    <row r="326" spans="1:9" ht="30" customHeight="1">
      <c r="A326" s="536">
        <v>318</v>
      </c>
      <c r="B326" s="547">
        <v>41083</v>
      </c>
      <c r="C326" s="553" t="s">
        <v>2649</v>
      </c>
      <c r="D326" s="554" t="s">
        <v>2650</v>
      </c>
      <c r="E326" s="550" t="s">
        <v>641</v>
      </c>
      <c r="F326" s="551">
        <v>162.5</v>
      </c>
      <c r="G326" s="552">
        <v>162.5</v>
      </c>
      <c r="H326" s="546">
        <f t="shared" ref="H326:H389" si="5">F326-I326</f>
        <v>0</v>
      </c>
      <c r="I326" s="448">
        <v>162.5</v>
      </c>
    </row>
    <row r="327" spans="1:9" ht="30" customHeight="1">
      <c r="A327" s="536">
        <v>319</v>
      </c>
      <c r="B327" s="547">
        <v>41083</v>
      </c>
      <c r="C327" s="553" t="s">
        <v>2651</v>
      </c>
      <c r="D327" s="554" t="s">
        <v>2652</v>
      </c>
      <c r="E327" s="550" t="s">
        <v>641</v>
      </c>
      <c r="F327" s="551">
        <v>125</v>
      </c>
      <c r="G327" s="552">
        <v>125</v>
      </c>
      <c r="H327" s="546">
        <f t="shared" si="5"/>
        <v>0</v>
      </c>
      <c r="I327" s="448">
        <v>125</v>
      </c>
    </row>
    <row r="328" spans="1:9" ht="30" customHeight="1">
      <c r="A328" s="536">
        <v>320</v>
      </c>
      <c r="B328" s="547">
        <v>41083</v>
      </c>
      <c r="C328" s="553" t="s">
        <v>2653</v>
      </c>
      <c r="D328" s="554" t="s">
        <v>2654</v>
      </c>
      <c r="E328" s="550" t="s">
        <v>641</v>
      </c>
      <c r="F328" s="551">
        <v>125</v>
      </c>
      <c r="G328" s="552">
        <v>125</v>
      </c>
      <c r="H328" s="546">
        <f t="shared" si="5"/>
        <v>0</v>
      </c>
      <c r="I328" s="448">
        <v>125</v>
      </c>
    </row>
    <row r="329" spans="1:9" ht="30" customHeight="1">
      <c r="A329" s="536">
        <v>321</v>
      </c>
      <c r="B329" s="547">
        <v>41083</v>
      </c>
      <c r="C329" s="553" t="s">
        <v>2655</v>
      </c>
      <c r="D329" s="554" t="s">
        <v>2656</v>
      </c>
      <c r="E329" s="550" t="s">
        <v>641</v>
      </c>
      <c r="F329" s="551">
        <v>125</v>
      </c>
      <c r="G329" s="552">
        <v>125</v>
      </c>
      <c r="H329" s="546">
        <f t="shared" si="5"/>
        <v>0</v>
      </c>
      <c r="I329" s="448">
        <v>125</v>
      </c>
    </row>
    <row r="330" spans="1:9" ht="30" customHeight="1">
      <c r="A330" s="536">
        <v>322</v>
      </c>
      <c r="B330" s="547">
        <v>41083</v>
      </c>
      <c r="C330" s="553" t="s">
        <v>2657</v>
      </c>
      <c r="D330" s="554" t="s">
        <v>2658</v>
      </c>
      <c r="E330" s="550" t="s">
        <v>641</v>
      </c>
      <c r="F330" s="551">
        <v>125</v>
      </c>
      <c r="G330" s="552">
        <v>125</v>
      </c>
      <c r="H330" s="546">
        <f t="shared" si="5"/>
        <v>0</v>
      </c>
      <c r="I330" s="448">
        <v>125</v>
      </c>
    </row>
    <row r="331" spans="1:9" ht="30" customHeight="1">
      <c r="A331" s="536">
        <v>323</v>
      </c>
      <c r="B331" s="547">
        <v>41083</v>
      </c>
      <c r="C331" s="553" t="s">
        <v>6538</v>
      </c>
      <c r="D331" s="554" t="s">
        <v>2659</v>
      </c>
      <c r="E331" s="550" t="s">
        <v>641</v>
      </c>
      <c r="F331" s="551">
        <v>162.5</v>
      </c>
      <c r="G331" s="552">
        <v>162.5</v>
      </c>
      <c r="H331" s="546">
        <f t="shared" si="5"/>
        <v>0</v>
      </c>
      <c r="I331" s="448">
        <v>162.5</v>
      </c>
    </row>
    <row r="332" spans="1:9" ht="30" customHeight="1">
      <c r="A332" s="536">
        <v>324</v>
      </c>
      <c r="B332" s="547">
        <v>41083</v>
      </c>
      <c r="C332" s="553" t="s">
        <v>2660</v>
      </c>
      <c r="D332" s="554" t="s">
        <v>2661</v>
      </c>
      <c r="E332" s="550" t="s">
        <v>641</v>
      </c>
      <c r="F332" s="551">
        <v>162.5</v>
      </c>
      <c r="G332" s="552">
        <v>162.5</v>
      </c>
      <c r="H332" s="546">
        <f t="shared" si="5"/>
        <v>0</v>
      </c>
      <c r="I332" s="448">
        <v>162.5</v>
      </c>
    </row>
    <row r="333" spans="1:9" ht="30" customHeight="1">
      <c r="A333" s="536">
        <v>325</v>
      </c>
      <c r="B333" s="547">
        <v>41083</v>
      </c>
      <c r="C333" s="553" t="s">
        <v>2662</v>
      </c>
      <c r="D333" s="554" t="s">
        <v>2663</v>
      </c>
      <c r="E333" s="550" t="s">
        <v>641</v>
      </c>
      <c r="F333" s="551">
        <v>162.5</v>
      </c>
      <c r="G333" s="552">
        <v>162.5</v>
      </c>
      <c r="H333" s="546">
        <f t="shared" si="5"/>
        <v>0</v>
      </c>
      <c r="I333" s="448">
        <v>162.5</v>
      </c>
    </row>
    <row r="334" spans="1:9" ht="30" customHeight="1">
      <c r="A334" s="536">
        <v>326</v>
      </c>
      <c r="B334" s="547">
        <v>41083</v>
      </c>
      <c r="C334" s="553" t="s">
        <v>2664</v>
      </c>
      <c r="D334" s="554" t="s">
        <v>2665</v>
      </c>
      <c r="E334" s="550" t="s">
        <v>641</v>
      </c>
      <c r="F334" s="551">
        <v>125</v>
      </c>
      <c r="G334" s="552">
        <v>125</v>
      </c>
      <c r="H334" s="546">
        <f t="shared" si="5"/>
        <v>0</v>
      </c>
      <c r="I334" s="448">
        <v>125</v>
      </c>
    </row>
    <row r="335" spans="1:9" ht="30" customHeight="1">
      <c r="A335" s="536">
        <v>327</v>
      </c>
      <c r="B335" s="547">
        <v>41083</v>
      </c>
      <c r="C335" s="553" t="s">
        <v>2666</v>
      </c>
      <c r="D335" s="554" t="s">
        <v>2667</v>
      </c>
      <c r="E335" s="550" t="s">
        <v>641</v>
      </c>
      <c r="F335" s="551">
        <v>125</v>
      </c>
      <c r="G335" s="552">
        <v>125</v>
      </c>
      <c r="H335" s="546">
        <f t="shared" si="5"/>
        <v>0</v>
      </c>
      <c r="I335" s="448">
        <v>125</v>
      </c>
    </row>
    <row r="336" spans="1:9" ht="30" customHeight="1">
      <c r="A336" s="536">
        <v>328</v>
      </c>
      <c r="B336" s="547">
        <v>41084</v>
      </c>
      <c r="C336" s="553" t="s">
        <v>2668</v>
      </c>
      <c r="D336" s="554" t="s">
        <v>2669</v>
      </c>
      <c r="E336" s="550" t="s">
        <v>641</v>
      </c>
      <c r="F336" s="551">
        <v>162.5</v>
      </c>
      <c r="G336" s="552">
        <v>162.5</v>
      </c>
      <c r="H336" s="546">
        <f t="shared" si="5"/>
        <v>0</v>
      </c>
      <c r="I336" s="448">
        <v>162.5</v>
      </c>
    </row>
    <row r="337" spans="1:9" ht="30" customHeight="1">
      <c r="A337" s="536">
        <v>329</v>
      </c>
      <c r="B337" s="547">
        <v>41083</v>
      </c>
      <c r="C337" s="553" t="s">
        <v>2670</v>
      </c>
      <c r="D337" s="554" t="s">
        <v>2671</v>
      </c>
      <c r="E337" s="550" t="s">
        <v>641</v>
      </c>
      <c r="F337" s="551">
        <v>125</v>
      </c>
      <c r="G337" s="552">
        <v>125</v>
      </c>
      <c r="H337" s="546">
        <f t="shared" si="5"/>
        <v>0</v>
      </c>
      <c r="I337" s="448">
        <v>125</v>
      </c>
    </row>
    <row r="338" spans="1:9" ht="30" customHeight="1">
      <c r="A338" s="536">
        <v>330</v>
      </c>
      <c r="B338" s="547">
        <v>41083</v>
      </c>
      <c r="C338" s="553" t="s">
        <v>2672</v>
      </c>
      <c r="D338" s="554" t="s">
        <v>2673</v>
      </c>
      <c r="E338" s="550" t="s">
        <v>641</v>
      </c>
      <c r="F338" s="551">
        <v>125</v>
      </c>
      <c r="G338" s="552">
        <v>125</v>
      </c>
      <c r="H338" s="546">
        <f t="shared" si="5"/>
        <v>0</v>
      </c>
      <c r="I338" s="448">
        <v>125</v>
      </c>
    </row>
    <row r="339" spans="1:9" ht="30" customHeight="1">
      <c r="A339" s="536">
        <v>331</v>
      </c>
      <c r="B339" s="547">
        <v>41083</v>
      </c>
      <c r="C339" s="553" t="s">
        <v>2674</v>
      </c>
      <c r="D339" s="554" t="s">
        <v>2675</v>
      </c>
      <c r="E339" s="550" t="s">
        <v>641</v>
      </c>
      <c r="F339" s="551">
        <v>162.5</v>
      </c>
      <c r="G339" s="552">
        <v>162.5</v>
      </c>
      <c r="H339" s="546">
        <f t="shared" si="5"/>
        <v>0</v>
      </c>
      <c r="I339" s="448">
        <v>162.5</v>
      </c>
    </row>
    <row r="340" spans="1:9" ht="30" customHeight="1">
      <c r="A340" s="536">
        <v>332</v>
      </c>
      <c r="B340" s="547">
        <v>41083</v>
      </c>
      <c r="C340" s="553" t="s">
        <v>2676</v>
      </c>
      <c r="D340" s="554" t="s">
        <v>2677</v>
      </c>
      <c r="E340" s="550" t="s">
        <v>641</v>
      </c>
      <c r="F340" s="551">
        <v>162.5</v>
      </c>
      <c r="G340" s="552">
        <v>162.5</v>
      </c>
      <c r="H340" s="546">
        <f t="shared" si="5"/>
        <v>0</v>
      </c>
      <c r="I340" s="448">
        <v>162.5</v>
      </c>
    </row>
    <row r="341" spans="1:9" ht="30" customHeight="1">
      <c r="A341" s="536">
        <v>333</v>
      </c>
      <c r="B341" s="547">
        <v>41083</v>
      </c>
      <c r="C341" s="553" t="s">
        <v>2678</v>
      </c>
      <c r="D341" s="554" t="s">
        <v>2679</v>
      </c>
      <c r="E341" s="550" t="s">
        <v>641</v>
      </c>
      <c r="F341" s="551">
        <v>162.5</v>
      </c>
      <c r="G341" s="552">
        <v>162.5</v>
      </c>
      <c r="H341" s="546">
        <f t="shared" si="5"/>
        <v>0</v>
      </c>
      <c r="I341" s="448">
        <v>162.5</v>
      </c>
    </row>
    <row r="342" spans="1:9" ht="30" customHeight="1">
      <c r="A342" s="536">
        <v>334</v>
      </c>
      <c r="B342" s="547">
        <v>41083</v>
      </c>
      <c r="C342" s="553" t="s">
        <v>2680</v>
      </c>
      <c r="D342" s="554" t="s">
        <v>2681</v>
      </c>
      <c r="E342" s="550" t="s">
        <v>641</v>
      </c>
      <c r="F342" s="551">
        <v>162.5</v>
      </c>
      <c r="G342" s="552">
        <v>162.5</v>
      </c>
      <c r="H342" s="546">
        <f t="shared" si="5"/>
        <v>0</v>
      </c>
      <c r="I342" s="448">
        <v>162.5</v>
      </c>
    </row>
    <row r="343" spans="1:9" ht="30" customHeight="1">
      <c r="A343" s="536">
        <v>335</v>
      </c>
      <c r="B343" s="547">
        <v>41083</v>
      </c>
      <c r="C343" s="553" t="s">
        <v>2682</v>
      </c>
      <c r="D343" s="554" t="s">
        <v>2683</v>
      </c>
      <c r="E343" s="550" t="s">
        <v>641</v>
      </c>
      <c r="F343" s="551">
        <v>162.5</v>
      </c>
      <c r="G343" s="552">
        <v>162.5</v>
      </c>
      <c r="H343" s="546">
        <f t="shared" si="5"/>
        <v>0</v>
      </c>
      <c r="I343" s="448">
        <v>162.5</v>
      </c>
    </row>
    <row r="344" spans="1:9" ht="30" customHeight="1">
      <c r="A344" s="536">
        <v>336</v>
      </c>
      <c r="B344" s="547">
        <v>41084</v>
      </c>
      <c r="C344" s="553" t="s">
        <v>2684</v>
      </c>
      <c r="D344" s="554" t="s">
        <v>2685</v>
      </c>
      <c r="E344" s="550" t="s">
        <v>641</v>
      </c>
      <c r="F344" s="551">
        <v>125</v>
      </c>
      <c r="G344" s="552">
        <v>125</v>
      </c>
      <c r="H344" s="546">
        <f t="shared" si="5"/>
        <v>0</v>
      </c>
      <c r="I344" s="448">
        <v>125</v>
      </c>
    </row>
    <row r="345" spans="1:9" ht="30" customHeight="1">
      <c r="A345" s="536">
        <v>337</v>
      </c>
      <c r="B345" s="547">
        <v>41083</v>
      </c>
      <c r="C345" s="553" t="s">
        <v>2686</v>
      </c>
      <c r="D345" s="554" t="s">
        <v>2687</v>
      </c>
      <c r="E345" s="550" t="s">
        <v>641</v>
      </c>
      <c r="F345" s="551">
        <v>125</v>
      </c>
      <c r="G345" s="552">
        <v>125</v>
      </c>
      <c r="H345" s="546">
        <f t="shared" si="5"/>
        <v>0</v>
      </c>
      <c r="I345" s="448">
        <v>125</v>
      </c>
    </row>
    <row r="346" spans="1:9" ht="30" customHeight="1">
      <c r="A346" s="536">
        <v>338</v>
      </c>
      <c r="B346" s="547">
        <v>41083</v>
      </c>
      <c r="C346" s="553" t="s">
        <v>2688</v>
      </c>
      <c r="D346" s="554" t="s">
        <v>2689</v>
      </c>
      <c r="E346" s="550" t="s">
        <v>641</v>
      </c>
      <c r="F346" s="551">
        <v>162.5</v>
      </c>
      <c r="G346" s="552">
        <v>162.5</v>
      </c>
      <c r="H346" s="546">
        <f t="shared" si="5"/>
        <v>0</v>
      </c>
      <c r="I346" s="448">
        <v>162.5</v>
      </c>
    </row>
    <row r="347" spans="1:9" ht="30" customHeight="1">
      <c r="A347" s="536">
        <v>339</v>
      </c>
      <c r="B347" s="547">
        <v>41083</v>
      </c>
      <c r="C347" s="553" t="s">
        <v>2690</v>
      </c>
      <c r="D347" s="554" t="s">
        <v>2691</v>
      </c>
      <c r="E347" s="550" t="s">
        <v>641</v>
      </c>
      <c r="F347" s="551">
        <v>162.5</v>
      </c>
      <c r="G347" s="552">
        <v>162.5</v>
      </c>
      <c r="H347" s="546">
        <f t="shared" si="5"/>
        <v>0</v>
      </c>
      <c r="I347" s="448">
        <v>162.5</v>
      </c>
    </row>
    <row r="348" spans="1:9" ht="30" customHeight="1">
      <c r="A348" s="536">
        <v>340</v>
      </c>
      <c r="B348" s="547">
        <v>41083</v>
      </c>
      <c r="C348" s="553" t="s">
        <v>2692</v>
      </c>
      <c r="D348" s="554" t="s">
        <v>2693</v>
      </c>
      <c r="E348" s="550" t="s">
        <v>641</v>
      </c>
      <c r="F348" s="551">
        <v>162.5</v>
      </c>
      <c r="G348" s="552">
        <v>162.5</v>
      </c>
      <c r="H348" s="546">
        <f t="shared" si="5"/>
        <v>0</v>
      </c>
      <c r="I348" s="448">
        <v>162.5</v>
      </c>
    </row>
    <row r="349" spans="1:9" ht="30" customHeight="1">
      <c r="A349" s="536">
        <v>341</v>
      </c>
      <c r="B349" s="547">
        <v>41083</v>
      </c>
      <c r="C349" s="553" t="s">
        <v>2694</v>
      </c>
      <c r="D349" s="554" t="s">
        <v>2695</v>
      </c>
      <c r="E349" s="550" t="s">
        <v>641</v>
      </c>
      <c r="F349" s="551">
        <v>162.5</v>
      </c>
      <c r="G349" s="552">
        <v>162.5</v>
      </c>
      <c r="H349" s="546">
        <f t="shared" si="5"/>
        <v>0</v>
      </c>
      <c r="I349" s="448">
        <v>162.5</v>
      </c>
    </row>
    <row r="350" spans="1:9" ht="30" customHeight="1">
      <c r="A350" s="536">
        <v>342</v>
      </c>
      <c r="B350" s="547">
        <v>41083</v>
      </c>
      <c r="C350" s="553" t="s">
        <v>2696</v>
      </c>
      <c r="D350" s="554" t="s">
        <v>2697</v>
      </c>
      <c r="E350" s="550" t="s">
        <v>641</v>
      </c>
      <c r="F350" s="551">
        <v>162.5</v>
      </c>
      <c r="G350" s="552">
        <v>162.5</v>
      </c>
      <c r="H350" s="546">
        <f t="shared" si="5"/>
        <v>0</v>
      </c>
      <c r="I350" s="448">
        <v>162.5</v>
      </c>
    </row>
    <row r="351" spans="1:9" ht="30" customHeight="1">
      <c r="A351" s="536">
        <v>343</v>
      </c>
      <c r="B351" s="547">
        <v>41083</v>
      </c>
      <c r="C351" s="553" t="s">
        <v>2698</v>
      </c>
      <c r="D351" s="554" t="s">
        <v>2699</v>
      </c>
      <c r="E351" s="550" t="s">
        <v>641</v>
      </c>
      <c r="F351" s="551">
        <v>162.5</v>
      </c>
      <c r="G351" s="552">
        <v>162.5</v>
      </c>
      <c r="H351" s="546">
        <f t="shared" si="5"/>
        <v>0</v>
      </c>
      <c r="I351" s="448">
        <v>162.5</v>
      </c>
    </row>
    <row r="352" spans="1:9" ht="30" customHeight="1">
      <c r="A352" s="536">
        <v>344</v>
      </c>
      <c r="B352" s="547">
        <v>41083</v>
      </c>
      <c r="C352" s="553" t="s">
        <v>2700</v>
      </c>
      <c r="D352" s="554" t="s">
        <v>2701</v>
      </c>
      <c r="E352" s="550" t="s">
        <v>641</v>
      </c>
      <c r="F352" s="551">
        <v>125</v>
      </c>
      <c r="G352" s="552">
        <v>125</v>
      </c>
      <c r="H352" s="546">
        <f t="shared" si="5"/>
        <v>0</v>
      </c>
      <c r="I352" s="448">
        <v>125</v>
      </c>
    </row>
    <row r="353" spans="1:9" ht="30" customHeight="1">
      <c r="A353" s="536">
        <v>345</v>
      </c>
      <c r="B353" s="547">
        <v>41083</v>
      </c>
      <c r="C353" s="553" t="s">
        <v>2702</v>
      </c>
      <c r="D353" s="554" t="s">
        <v>2703</v>
      </c>
      <c r="E353" s="550" t="s">
        <v>641</v>
      </c>
      <c r="F353" s="551">
        <v>125</v>
      </c>
      <c r="G353" s="552">
        <v>125</v>
      </c>
      <c r="H353" s="546">
        <f t="shared" si="5"/>
        <v>0</v>
      </c>
      <c r="I353" s="448">
        <v>125</v>
      </c>
    </row>
    <row r="354" spans="1:9" ht="30" customHeight="1">
      <c r="A354" s="536">
        <v>346</v>
      </c>
      <c r="B354" s="547">
        <v>41083</v>
      </c>
      <c r="C354" s="553" t="s">
        <v>2704</v>
      </c>
      <c r="D354" s="554" t="s">
        <v>2705</v>
      </c>
      <c r="E354" s="550" t="s">
        <v>641</v>
      </c>
      <c r="F354" s="551">
        <v>162.5</v>
      </c>
      <c r="G354" s="552">
        <v>162.5</v>
      </c>
      <c r="H354" s="546">
        <f t="shared" si="5"/>
        <v>0</v>
      </c>
      <c r="I354" s="448">
        <v>162.5</v>
      </c>
    </row>
    <row r="355" spans="1:9" ht="30" customHeight="1">
      <c r="A355" s="536">
        <v>347</v>
      </c>
      <c r="B355" s="547">
        <v>41083</v>
      </c>
      <c r="C355" s="553" t="s">
        <v>2706</v>
      </c>
      <c r="D355" s="554" t="s">
        <v>2707</v>
      </c>
      <c r="E355" s="550" t="s">
        <v>641</v>
      </c>
      <c r="F355" s="551">
        <v>162.5</v>
      </c>
      <c r="G355" s="552">
        <v>162.5</v>
      </c>
      <c r="H355" s="546">
        <f t="shared" si="5"/>
        <v>0</v>
      </c>
      <c r="I355" s="448">
        <v>162.5</v>
      </c>
    </row>
    <row r="356" spans="1:9" ht="30" customHeight="1">
      <c r="A356" s="536">
        <v>348</v>
      </c>
      <c r="B356" s="547">
        <v>41084</v>
      </c>
      <c r="C356" s="553" t="s">
        <v>2708</v>
      </c>
      <c r="D356" s="554" t="s">
        <v>2709</v>
      </c>
      <c r="E356" s="550" t="s">
        <v>641</v>
      </c>
      <c r="F356" s="551">
        <v>162.5</v>
      </c>
      <c r="G356" s="552">
        <v>162.5</v>
      </c>
      <c r="H356" s="546">
        <f t="shared" si="5"/>
        <v>0</v>
      </c>
      <c r="I356" s="448">
        <v>162.5</v>
      </c>
    </row>
    <row r="357" spans="1:9" ht="30" customHeight="1">
      <c r="A357" s="536">
        <v>349</v>
      </c>
      <c r="B357" s="547">
        <v>41083</v>
      </c>
      <c r="C357" s="553" t="s">
        <v>2710</v>
      </c>
      <c r="D357" s="554" t="s">
        <v>2711</v>
      </c>
      <c r="E357" s="550" t="s">
        <v>641</v>
      </c>
      <c r="F357" s="551">
        <v>162.5</v>
      </c>
      <c r="G357" s="552">
        <v>162.5</v>
      </c>
      <c r="H357" s="546">
        <f t="shared" si="5"/>
        <v>0</v>
      </c>
      <c r="I357" s="448">
        <v>162.5</v>
      </c>
    </row>
    <row r="358" spans="1:9" ht="30" customHeight="1">
      <c r="A358" s="536">
        <v>350</v>
      </c>
      <c r="B358" s="547">
        <v>41083</v>
      </c>
      <c r="C358" s="553" t="s">
        <v>2712</v>
      </c>
      <c r="D358" s="554" t="s">
        <v>2713</v>
      </c>
      <c r="E358" s="550" t="s">
        <v>641</v>
      </c>
      <c r="F358" s="551">
        <v>162.5</v>
      </c>
      <c r="G358" s="552">
        <v>162.5</v>
      </c>
      <c r="H358" s="546">
        <f t="shared" si="5"/>
        <v>0</v>
      </c>
      <c r="I358" s="448">
        <v>162.5</v>
      </c>
    </row>
    <row r="359" spans="1:9" ht="30" customHeight="1">
      <c r="A359" s="536">
        <v>351</v>
      </c>
      <c r="B359" s="547">
        <v>41083</v>
      </c>
      <c r="C359" s="553" t="s">
        <v>2714</v>
      </c>
      <c r="D359" s="554" t="s">
        <v>2715</v>
      </c>
      <c r="E359" s="550" t="s">
        <v>641</v>
      </c>
      <c r="F359" s="551">
        <v>162.5</v>
      </c>
      <c r="G359" s="552">
        <v>162.5</v>
      </c>
      <c r="H359" s="546">
        <f t="shared" si="5"/>
        <v>0</v>
      </c>
      <c r="I359" s="448">
        <v>162.5</v>
      </c>
    </row>
    <row r="360" spans="1:9" ht="30" customHeight="1">
      <c r="A360" s="536">
        <v>352</v>
      </c>
      <c r="B360" s="547">
        <v>41083</v>
      </c>
      <c r="C360" s="553" t="s">
        <v>2716</v>
      </c>
      <c r="D360" s="554" t="s">
        <v>2717</v>
      </c>
      <c r="E360" s="550" t="s">
        <v>641</v>
      </c>
      <c r="F360" s="551">
        <v>125</v>
      </c>
      <c r="G360" s="552">
        <v>125</v>
      </c>
      <c r="H360" s="546">
        <f t="shared" si="5"/>
        <v>0</v>
      </c>
      <c r="I360" s="448">
        <v>125</v>
      </c>
    </row>
    <row r="361" spans="1:9" ht="30" customHeight="1">
      <c r="A361" s="536">
        <v>353</v>
      </c>
      <c r="B361" s="547">
        <v>41083</v>
      </c>
      <c r="C361" s="553" t="s">
        <v>2718</v>
      </c>
      <c r="D361" s="554" t="s">
        <v>2719</v>
      </c>
      <c r="E361" s="550" t="s">
        <v>641</v>
      </c>
      <c r="F361" s="551">
        <v>162.5</v>
      </c>
      <c r="G361" s="552">
        <v>162.5</v>
      </c>
      <c r="H361" s="546">
        <f t="shared" si="5"/>
        <v>0</v>
      </c>
      <c r="I361" s="448">
        <v>162.5</v>
      </c>
    </row>
    <row r="362" spans="1:9" ht="30" customHeight="1">
      <c r="A362" s="536">
        <v>354</v>
      </c>
      <c r="B362" s="547">
        <v>41083</v>
      </c>
      <c r="C362" s="553" t="s">
        <v>2720</v>
      </c>
      <c r="D362" s="554" t="s">
        <v>2721</v>
      </c>
      <c r="E362" s="550" t="s">
        <v>641</v>
      </c>
      <c r="F362" s="551">
        <v>162.5</v>
      </c>
      <c r="G362" s="552">
        <v>162.5</v>
      </c>
      <c r="H362" s="546">
        <f t="shared" si="5"/>
        <v>0</v>
      </c>
      <c r="I362" s="448">
        <v>162.5</v>
      </c>
    </row>
    <row r="363" spans="1:9" ht="30" customHeight="1">
      <c r="A363" s="536">
        <v>355</v>
      </c>
      <c r="B363" s="547">
        <v>41083</v>
      </c>
      <c r="C363" s="553" t="s">
        <v>2722</v>
      </c>
      <c r="D363" s="554" t="s">
        <v>2723</v>
      </c>
      <c r="E363" s="550" t="s">
        <v>641</v>
      </c>
      <c r="F363" s="551">
        <v>162.5</v>
      </c>
      <c r="G363" s="552">
        <v>162.5</v>
      </c>
      <c r="H363" s="546">
        <f t="shared" si="5"/>
        <v>0</v>
      </c>
      <c r="I363" s="448">
        <v>162.5</v>
      </c>
    </row>
    <row r="364" spans="1:9" ht="30" customHeight="1">
      <c r="A364" s="536">
        <v>356</v>
      </c>
      <c r="B364" s="547">
        <v>41083</v>
      </c>
      <c r="C364" s="553" t="s">
        <v>2724</v>
      </c>
      <c r="D364" s="554" t="s">
        <v>2725</v>
      </c>
      <c r="E364" s="550" t="s">
        <v>641</v>
      </c>
      <c r="F364" s="551">
        <v>125</v>
      </c>
      <c r="G364" s="552">
        <v>125</v>
      </c>
      <c r="H364" s="546">
        <f t="shared" si="5"/>
        <v>0</v>
      </c>
      <c r="I364" s="448">
        <v>125</v>
      </c>
    </row>
    <row r="365" spans="1:9" ht="30" customHeight="1">
      <c r="A365" s="536">
        <v>357</v>
      </c>
      <c r="B365" s="547">
        <v>41083</v>
      </c>
      <c r="C365" s="553" t="s">
        <v>2726</v>
      </c>
      <c r="D365" s="554" t="s">
        <v>2727</v>
      </c>
      <c r="E365" s="550" t="s">
        <v>641</v>
      </c>
      <c r="F365" s="551">
        <v>125</v>
      </c>
      <c r="G365" s="552">
        <v>125</v>
      </c>
      <c r="H365" s="546">
        <f t="shared" si="5"/>
        <v>0</v>
      </c>
      <c r="I365" s="448">
        <v>125</v>
      </c>
    </row>
    <row r="366" spans="1:9" ht="30" customHeight="1">
      <c r="A366" s="536">
        <v>358</v>
      </c>
      <c r="B366" s="547">
        <v>41083</v>
      </c>
      <c r="C366" s="553" t="s">
        <v>2728</v>
      </c>
      <c r="D366" s="554" t="s">
        <v>2729</v>
      </c>
      <c r="E366" s="550" t="s">
        <v>641</v>
      </c>
      <c r="F366" s="551">
        <v>162.5</v>
      </c>
      <c r="G366" s="552">
        <v>162.5</v>
      </c>
      <c r="H366" s="546">
        <f t="shared" si="5"/>
        <v>0</v>
      </c>
      <c r="I366" s="448">
        <v>162.5</v>
      </c>
    </row>
    <row r="367" spans="1:9" ht="30" customHeight="1">
      <c r="A367" s="536">
        <v>359</v>
      </c>
      <c r="B367" s="547">
        <v>41083</v>
      </c>
      <c r="C367" s="553" t="s">
        <v>2730</v>
      </c>
      <c r="D367" s="554" t="s">
        <v>2731</v>
      </c>
      <c r="E367" s="550" t="s">
        <v>641</v>
      </c>
      <c r="F367" s="551">
        <v>162.5</v>
      </c>
      <c r="G367" s="552">
        <v>162.5</v>
      </c>
      <c r="H367" s="546">
        <f t="shared" si="5"/>
        <v>0</v>
      </c>
      <c r="I367" s="448">
        <v>162.5</v>
      </c>
    </row>
    <row r="368" spans="1:9" ht="30" customHeight="1">
      <c r="A368" s="536">
        <v>360</v>
      </c>
      <c r="B368" s="547">
        <v>41083</v>
      </c>
      <c r="C368" s="553" t="s">
        <v>2732</v>
      </c>
      <c r="D368" s="554" t="s">
        <v>2733</v>
      </c>
      <c r="E368" s="550" t="s">
        <v>641</v>
      </c>
      <c r="F368" s="551">
        <v>125</v>
      </c>
      <c r="G368" s="552">
        <v>125</v>
      </c>
      <c r="H368" s="546">
        <f t="shared" si="5"/>
        <v>0</v>
      </c>
      <c r="I368" s="448">
        <v>125</v>
      </c>
    </row>
    <row r="369" spans="1:9" ht="30" customHeight="1">
      <c r="A369" s="536">
        <v>361</v>
      </c>
      <c r="B369" s="547">
        <v>41083</v>
      </c>
      <c r="C369" s="553" t="s">
        <v>2734</v>
      </c>
      <c r="D369" s="554" t="s">
        <v>2735</v>
      </c>
      <c r="E369" s="550" t="s">
        <v>641</v>
      </c>
      <c r="F369" s="551">
        <v>162.5</v>
      </c>
      <c r="G369" s="552">
        <v>162.5</v>
      </c>
      <c r="H369" s="546">
        <f t="shared" si="5"/>
        <v>0</v>
      </c>
      <c r="I369" s="448">
        <v>162.5</v>
      </c>
    </row>
    <row r="370" spans="1:9" ht="30" customHeight="1">
      <c r="A370" s="536">
        <v>362</v>
      </c>
      <c r="B370" s="547">
        <v>41083</v>
      </c>
      <c r="C370" s="553" t="s">
        <v>2736</v>
      </c>
      <c r="D370" s="554" t="s">
        <v>2737</v>
      </c>
      <c r="E370" s="550" t="s">
        <v>641</v>
      </c>
      <c r="F370" s="551">
        <v>162.5</v>
      </c>
      <c r="G370" s="552">
        <v>162.5</v>
      </c>
      <c r="H370" s="546">
        <f t="shared" si="5"/>
        <v>0</v>
      </c>
      <c r="I370" s="448">
        <v>162.5</v>
      </c>
    </row>
    <row r="371" spans="1:9" ht="30" customHeight="1">
      <c r="A371" s="536">
        <v>363</v>
      </c>
      <c r="B371" s="547">
        <v>41083</v>
      </c>
      <c r="C371" s="553" t="s">
        <v>2738</v>
      </c>
      <c r="D371" s="554" t="s">
        <v>2739</v>
      </c>
      <c r="E371" s="550" t="s">
        <v>641</v>
      </c>
      <c r="F371" s="551">
        <v>162.5</v>
      </c>
      <c r="G371" s="552">
        <v>162.5</v>
      </c>
      <c r="H371" s="546">
        <f t="shared" si="5"/>
        <v>0</v>
      </c>
      <c r="I371" s="448">
        <v>162.5</v>
      </c>
    </row>
    <row r="372" spans="1:9" ht="30" customHeight="1">
      <c r="A372" s="536">
        <v>364</v>
      </c>
      <c r="B372" s="547">
        <v>41084</v>
      </c>
      <c r="C372" s="553" t="s">
        <v>2740</v>
      </c>
      <c r="D372" s="554" t="s">
        <v>2741</v>
      </c>
      <c r="E372" s="550" t="s">
        <v>641</v>
      </c>
      <c r="F372" s="551">
        <v>125</v>
      </c>
      <c r="G372" s="552">
        <v>125</v>
      </c>
      <c r="H372" s="546">
        <f t="shared" si="5"/>
        <v>0</v>
      </c>
      <c r="I372" s="448">
        <v>125</v>
      </c>
    </row>
    <row r="373" spans="1:9" ht="30" customHeight="1">
      <c r="A373" s="536">
        <v>365</v>
      </c>
      <c r="B373" s="547">
        <v>41083</v>
      </c>
      <c r="C373" s="553" t="s">
        <v>2742</v>
      </c>
      <c r="D373" s="554" t="s">
        <v>2743</v>
      </c>
      <c r="E373" s="550" t="s">
        <v>641</v>
      </c>
      <c r="F373" s="551">
        <v>162.5</v>
      </c>
      <c r="G373" s="552">
        <v>162.5</v>
      </c>
      <c r="H373" s="546">
        <f t="shared" si="5"/>
        <v>0</v>
      </c>
      <c r="I373" s="448">
        <v>162.5</v>
      </c>
    </row>
    <row r="374" spans="1:9" ht="30" customHeight="1">
      <c r="A374" s="536">
        <v>366</v>
      </c>
      <c r="B374" s="547">
        <v>41084</v>
      </c>
      <c r="C374" s="553" t="s">
        <v>2744</v>
      </c>
      <c r="D374" s="554" t="s">
        <v>2745</v>
      </c>
      <c r="E374" s="550" t="s">
        <v>641</v>
      </c>
      <c r="F374" s="551">
        <v>125</v>
      </c>
      <c r="G374" s="552">
        <v>125</v>
      </c>
      <c r="H374" s="546">
        <f t="shared" si="5"/>
        <v>0</v>
      </c>
      <c r="I374" s="448">
        <v>125</v>
      </c>
    </row>
    <row r="375" spans="1:9" ht="30" customHeight="1">
      <c r="A375" s="536">
        <v>367</v>
      </c>
      <c r="B375" s="547">
        <v>41084</v>
      </c>
      <c r="C375" s="553" t="s">
        <v>2746</v>
      </c>
      <c r="D375" s="554" t="s">
        <v>2747</v>
      </c>
      <c r="E375" s="550" t="s">
        <v>641</v>
      </c>
      <c r="F375" s="551">
        <v>125</v>
      </c>
      <c r="G375" s="552">
        <v>125</v>
      </c>
      <c r="H375" s="546">
        <f t="shared" si="5"/>
        <v>0</v>
      </c>
      <c r="I375" s="448">
        <v>125</v>
      </c>
    </row>
    <row r="376" spans="1:9" ht="30" customHeight="1">
      <c r="A376" s="536">
        <v>368</v>
      </c>
      <c r="B376" s="547">
        <v>41084</v>
      </c>
      <c r="C376" s="553" t="s">
        <v>2748</v>
      </c>
      <c r="D376" s="554" t="s">
        <v>2749</v>
      </c>
      <c r="E376" s="550" t="s">
        <v>641</v>
      </c>
      <c r="F376" s="551">
        <v>125</v>
      </c>
      <c r="G376" s="552">
        <v>125</v>
      </c>
      <c r="H376" s="546">
        <f t="shared" si="5"/>
        <v>0</v>
      </c>
      <c r="I376" s="448">
        <v>125</v>
      </c>
    </row>
    <row r="377" spans="1:9" ht="30" customHeight="1">
      <c r="A377" s="536">
        <v>369</v>
      </c>
      <c r="B377" s="547">
        <v>41083</v>
      </c>
      <c r="C377" s="553" t="s">
        <v>2750</v>
      </c>
      <c r="D377" s="554" t="s">
        <v>2751</v>
      </c>
      <c r="E377" s="550" t="s">
        <v>641</v>
      </c>
      <c r="F377" s="551">
        <v>162.5</v>
      </c>
      <c r="G377" s="552">
        <v>162.5</v>
      </c>
      <c r="H377" s="546">
        <f t="shared" si="5"/>
        <v>0</v>
      </c>
      <c r="I377" s="448">
        <v>162.5</v>
      </c>
    </row>
    <row r="378" spans="1:9" ht="30" customHeight="1">
      <c r="A378" s="536">
        <v>370</v>
      </c>
      <c r="B378" s="547">
        <v>41083</v>
      </c>
      <c r="C378" s="553" t="s">
        <v>2752</v>
      </c>
      <c r="D378" s="554" t="s">
        <v>2753</v>
      </c>
      <c r="E378" s="550" t="s">
        <v>641</v>
      </c>
      <c r="F378" s="551">
        <v>162.5</v>
      </c>
      <c r="G378" s="552">
        <v>162.5</v>
      </c>
      <c r="H378" s="546">
        <f t="shared" si="5"/>
        <v>0</v>
      </c>
      <c r="I378" s="448">
        <v>162.5</v>
      </c>
    </row>
    <row r="379" spans="1:9" ht="30" customHeight="1">
      <c r="A379" s="536">
        <v>371</v>
      </c>
      <c r="B379" s="547">
        <v>41083</v>
      </c>
      <c r="C379" s="553" t="s">
        <v>2754</v>
      </c>
      <c r="D379" s="554" t="s">
        <v>2755</v>
      </c>
      <c r="E379" s="550" t="s">
        <v>641</v>
      </c>
      <c r="F379" s="551">
        <v>125</v>
      </c>
      <c r="G379" s="552">
        <v>125</v>
      </c>
      <c r="H379" s="546">
        <f t="shared" si="5"/>
        <v>0</v>
      </c>
      <c r="I379" s="448">
        <v>125</v>
      </c>
    </row>
    <row r="380" spans="1:9" ht="30" customHeight="1">
      <c r="A380" s="536">
        <v>372</v>
      </c>
      <c r="B380" s="547">
        <v>41083</v>
      </c>
      <c r="C380" s="553" t="s">
        <v>6539</v>
      </c>
      <c r="D380" s="554" t="s">
        <v>2756</v>
      </c>
      <c r="E380" s="550" t="s">
        <v>641</v>
      </c>
      <c r="F380" s="551">
        <v>162.5</v>
      </c>
      <c r="G380" s="552">
        <v>162.5</v>
      </c>
      <c r="H380" s="546">
        <f t="shared" si="5"/>
        <v>0</v>
      </c>
      <c r="I380" s="448">
        <v>162.5</v>
      </c>
    </row>
    <row r="381" spans="1:9" ht="30" customHeight="1">
      <c r="A381" s="536">
        <v>373</v>
      </c>
      <c r="B381" s="547">
        <v>41083</v>
      </c>
      <c r="C381" s="553" t="s">
        <v>6540</v>
      </c>
      <c r="D381" s="554" t="s">
        <v>2757</v>
      </c>
      <c r="E381" s="550" t="s">
        <v>641</v>
      </c>
      <c r="F381" s="551">
        <v>162.5</v>
      </c>
      <c r="G381" s="552">
        <v>162.5</v>
      </c>
      <c r="H381" s="546">
        <f t="shared" si="5"/>
        <v>0</v>
      </c>
      <c r="I381" s="448">
        <v>162.5</v>
      </c>
    </row>
    <row r="382" spans="1:9" ht="30" customHeight="1">
      <c r="A382" s="536">
        <v>374</v>
      </c>
      <c r="B382" s="547">
        <v>41083</v>
      </c>
      <c r="C382" s="553" t="s">
        <v>2221</v>
      </c>
      <c r="D382" s="554" t="s">
        <v>2758</v>
      </c>
      <c r="E382" s="550" t="s">
        <v>641</v>
      </c>
      <c r="F382" s="551">
        <v>125</v>
      </c>
      <c r="G382" s="552">
        <v>125</v>
      </c>
      <c r="H382" s="546">
        <f t="shared" si="5"/>
        <v>0</v>
      </c>
      <c r="I382" s="448">
        <v>125</v>
      </c>
    </row>
    <row r="383" spans="1:9" ht="30" customHeight="1">
      <c r="A383" s="536">
        <v>375</v>
      </c>
      <c r="B383" s="547">
        <v>41083</v>
      </c>
      <c r="C383" s="553" t="s">
        <v>6541</v>
      </c>
      <c r="D383" s="554" t="s">
        <v>2759</v>
      </c>
      <c r="E383" s="550" t="s">
        <v>641</v>
      </c>
      <c r="F383" s="551">
        <v>125</v>
      </c>
      <c r="G383" s="552">
        <v>125</v>
      </c>
      <c r="H383" s="546">
        <f t="shared" si="5"/>
        <v>0</v>
      </c>
      <c r="I383" s="448">
        <v>125</v>
      </c>
    </row>
    <row r="384" spans="1:9" ht="30" customHeight="1">
      <c r="A384" s="536">
        <v>376</v>
      </c>
      <c r="B384" s="547">
        <v>41083</v>
      </c>
      <c r="C384" s="553" t="s">
        <v>2760</v>
      </c>
      <c r="D384" s="554" t="s">
        <v>2761</v>
      </c>
      <c r="E384" s="550" t="s">
        <v>641</v>
      </c>
      <c r="F384" s="551">
        <v>125</v>
      </c>
      <c r="G384" s="552">
        <v>125</v>
      </c>
      <c r="H384" s="546">
        <f t="shared" si="5"/>
        <v>0</v>
      </c>
      <c r="I384" s="448">
        <v>125</v>
      </c>
    </row>
    <row r="385" spans="1:9" ht="30" customHeight="1">
      <c r="A385" s="536">
        <v>377</v>
      </c>
      <c r="B385" s="547">
        <v>41083</v>
      </c>
      <c r="C385" s="553" t="s">
        <v>2762</v>
      </c>
      <c r="D385" s="554" t="s">
        <v>2763</v>
      </c>
      <c r="E385" s="550" t="s">
        <v>641</v>
      </c>
      <c r="F385" s="551">
        <v>125</v>
      </c>
      <c r="G385" s="552">
        <v>125</v>
      </c>
      <c r="H385" s="546">
        <f t="shared" si="5"/>
        <v>0</v>
      </c>
      <c r="I385" s="448">
        <v>125</v>
      </c>
    </row>
    <row r="386" spans="1:9" ht="30" customHeight="1">
      <c r="A386" s="536">
        <v>378</v>
      </c>
      <c r="B386" s="547">
        <v>41084</v>
      </c>
      <c r="C386" s="553" t="s">
        <v>2764</v>
      </c>
      <c r="D386" s="554" t="s">
        <v>2765</v>
      </c>
      <c r="E386" s="550" t="s">
        <v>641</v>
      </c>
      <c r="F386" s="551">
        <v>162.5</v>
      </c>
      <c r="G386" s="552">
        <v>162.5</v>
      </c>
      <c r="H386" s="546">
        <f t="shared" si="5"/>
        <v>0</v>
      </c>
      <c r="I386" s="448">
        <v>162.5</v>
      </c>
    </row>
    <row r="387" spans="1:9" ht="30" customHeight="1">
      <c r="A387" s="536">
        <v>379</v>
      </c>
      <c r="B387" s="547">
        <v>41084</v>
      </c>
      <c r="C387" s="553" t="s">
        <v>2766</v>
      </c>
      <c r="D387" s="554" t="s">
        <v>2767</v>
      </c>
      <c r="E387" s="550" t="s">
        <v>641</v>
      </c>
      <c r="F387" s="551">
        <v>162.5</v>
      </c>
      <c r="G387" s="552">
        <v>162.5</v>
      </c>
      <c r="H387" s="546">
        <f t="shared" si="5"/>
        <v>0</v>
      </c>
      <c r="I387" s="448">
        <v>162.5</v>
      </c>
    </row>
    <row r="388" spans="1:9" ht="30" customHeight="1">
      <c r="A388" s="536">
        <v>380</v>
      </c>
      <c r="B388" s="547">
        <v>41084</v>
      </c>
      <c r="C388" s="553" t="s">
        <v>2768</v>
      </c>
      <c r="D388" s="554" t="s">
        <v>2769</v>
      </c>
      <c r="E388" s="550" t="s">
        <v>641</v>
      </c>
      <c r="F388" s="551">
        <v>125</v>
      </c>
      <c r="G388" s="552">
        <v>125</v>
      </c>
      <c r="H388" s="546">
        <f t="shared" si="5"/>
        <v>0</v>
      </c>
      <c r="I388" s="448">
        <v>125</v>
      </c>
    </row>
    <row r="389" spans="1:9" ht="30" customHeight="1">
      <c r="A389" s="536">
        <v>381</v>
      </c>
      <c r="B389" s="547">
        <v>41084</v>
      </c>
      <c r="C389" s="553" t="s">
        <v>2770</v>
      </c>
      <c r="D389" s="554" t="s">
        <v>2771</v>
      </c>
      <c r="E389" s="550" t="s">
        <v>641</v>
      </c>
      <c r="F389" s="551">
        <v>125</v>
      </c>
      <c r="G389" s="552">
        <v>125</v>
      </c>
      <c r="H389" s="546">
        <f t="shared" si="5"/>
        <v>0</v>
      </c>
      <c r="I389" s="448">
        <v>125</v>
      </c>
    </row>
    <row r="390" spans="1:9" ht="30" customHeight="1">
      <c r="A390" s="536">
        <v>382</v>
      </c>
      <c r="B390" s="547">
        <v>41083</v>
      </c>
      <c r="C390" s="553" t="s">
        <v>2772</v>
      </c>
      <c r="D390" s="554" t="s">
        <v>2773</v>
      </c>
      <c r="E390" s="550" t="s">
        <v>641</v>
      </c>
      <c r="F390" s="551">
        <v>125</v>
      </c>
      <c r="G390" s="552">
        <v>125</v>
      </c>
      <c r="H390" s="546">
        <f t="shared" ref="H390:H453" si="6">F390-I390</f>
        <v>0</v>
      </c>
      <c r="I390" s="448">
        <v>125</v>
      </c>
    </row>
    <row r="391" spans="1:9" ht="30" customHeight="1">
      <c r="A391" s="536">
        <v>383</v>
      </c>
      <c r="B391" s="547">
        <v>41083</v>
      </c>
      <c r="C391" s="553" t="s">
        <v>2774</v>
      </c>
      <c r="D391" s="554" t="s">
        <v>2775</v>
      </c>
      <c r="E391" s="550" t="s">
        <v>641</v>
      </c>
      <c r="F391" s="551">
        <v>125</v>
      </c>
      <c r="G391" s="552">
        <v>125</v>
      </c>
      <c r="H391" s="546">
        <f t="shared" si="6"/>
        <v>0</v>
      </c>
      <c r="I391" s="448">
        <v>125</v>
      </c>
    </row>
    <row r="392" spans="1:9" ht="30" customHeight="1">
      <c r="A392" s="536">
        <v>384</v>
      </c>
      <c r="B392" s="547">
        <v>41083</v>
      </c>
      <c r="C392" s="553" t="s">
        <v>2776</v>
      </c>
      <c r="D392" s="554" t="s">
        <v>2777</v>
      </c>
      <c r="E392" s="550" t="s">
        <v>641</v>
      </c>
      <c r="F392" s="551">
        <v>125</v>
      </c>
      <c r="G392" s="552">
        <v>125</v>
      </c>
      <c r="H392" s="546">
        <f t="shared" si="6"/>
        <v>0</v>
      </c>
      <c r="I392" s="448">
        <v>125</v>
      </c>
    </row>
    <row r="393" spans="1:9" ht="30" customHeight="1">
      <c r="A393" s="536">
        <v>385</v>
      </c>
      <c r="B393" s="547">
        <v>41083</v>
      </c>
      <c r="C393" s="553" t="s">
        <v>2778</v>
      </c>
      <c r="D393" s="554" t="s">
        <v>2779</v>
      </c>
      <c r="E393" s="550" t="s">
        <v>641</v>
      </c>
      <c r="F393" s="551">
        <v>125</v>
      </c>
      <c r="G393" s="552">
        <v>125</v>
      </c>
      <c r="H393" s="546">
        <f t="shared" si="6"/>
        <v>0</v>
      </c>
      <c r="I393" s="448">
        <v>125</v>
      </c>
    </row>
    <row r="394" spans="1:9" ht="30" customHeight="1">
      <c r="A394" s="536">
        <v>386</v>
      </c>
      <c r="B394" s="547">
        <v>41083</v>
      </c>
      <c r="C394" s="553" t="s">
        <v>2780</v>
      </c>
      <c r="D394" s="554" t="s">
        <v>2781</v>
      </c>
      <c r="E394" s="550" t="s">
        <v>641</v>
      </c>
      <c r="F394" s="551">
        <v>125</v>
      </c>
      <c r="G394" s="552">
        <v>125</v>
      </c>
      <c r="H394" s="546">
        <f t="shared" si="6"/>
        <v>0</v>
      </c>
      <c r="I394" s="448">
        <v>125</v>
      </c>
    </row>
    <row r="395" spans="1:9" ht="30" customHeight="1">
      <c r="A395" s="536">
        <v>387</v>
      </c>
      <c r="B395" s="547">
        <v>41083</v>
      </c>
      <c r="C395" s="553" t="s">
        <v>2782</v>
      </c>
      <c r="D395" s="554" t="s">
        <v>2783</v>
      </c>
      <c r="E395" s="550" t="s">
        <v>641</v>
      </c>
      <c r="F395" s="551">
        <v>125</v>
      </c>
      <c r="G395" s="552">
        <v>125</v>
      </c>
      <c r="H395" s="546">
        <f t="shared" si="6"/>
        <v>0</v>
      </c>
      <c r="I395" s="448">
        <v>125</v>
      </c>
    </row>
    <row r="396" spans="1:9" ht="30" customHeight="1">
      <c r="A396" s="536">
        <v>388</v>
      </c>
      <c r="B396" s="547">
        <v>41083</v>
      </c>
      <c r="C396" s="553" t="s">
        <v>2784</v>
      </c>
      <c r="D396" s="554" t="s">
        <v>2785</v>
      </c>
      <c r="E396" s="550" t="s">
        <v>641</v>
      </c>
      <c r="F396" s="551">
        <v>162.5</v>
      </c>
      <c r="G396" s="552">
        <v>162.5</v>
      </c>
      <c r="H396" s="546">
        <f t="shared" si="6"/>
        <v>0</v>
      </c>
      <c r="I396" s="448">
        <v>162.5</v>
      </c>
    </row>
    <row r="397" spans="1:9" ht="30" customHeight="1">
      <c r="A397" s="536">
        <v>389</v>
      </c>
      <c r="B397" s="547">
        <v>41083</v>
      </c>
      <c r="C397" s="553" t="s">
        <v>2786</v>
      </c>
      <c r="D397" s="554" t="s">
        <v>2787</v>
      </c>
      <c r="E397" s="550" t="s">
        <v>641</v>
      </c>
      <c r="F397" s="551">
        <v>162.5</v>
      </c>
      <c r="G397" s="552">
        <v>162.5</v>
      </c>
      <c r="H397" s="546">
        <f t="shared" si="6"/>
        <v>0</v>
      </c>
      <c r="I397" s="448">
        <v>162.5</v>
      </c>
    </row>
    <row r="398" spans="1:9" ht="30" customHeight="1">
      <c r="A398" s="536">
        <v>390</v>
      </c>
      <c r="B398" s="547">
        <v>41083</v>
      </c>
      <c r="C398" s="553" t="s">
        <v>2788</v>
      </c>
      <c r="D398" s="554" t="s">
        <v>2789</v>
      </c>
      <c r="E398" s="550" t="s">
        <v>641</v>
      </c>
      <c r="F398" s="551">
        <v>125</v>
      </c>
      <c r="G398" s="552">
        <v>125</v>
      </c>
      <c r="H398" s="546">
        <f t="shared" si="6"/>
        <v>0</v>
      </c>
      <c r="I398" s="448">
        <v>125</v>
      </c>
    </row>
    <row r="399" spans="1:9" ht="30" customHeight="1">
      <c r="A399" s="536">
        <v>391</v>
      </c>
      <c r="B399" s="547">
        <v>41083</v>
      </c>
      <c r="C399" s="553" t="s">
        <v>2790</v>
      </c>
      <c r="D399" s="554" t="s">
        <v>2791</v>
      </c>
      <c r="E399" s="550" t="s">
        <v>641</v>
      </c>
      <c r="F399" s="551">
        <v>162.5</v>
      </c>
      <c r="G399" s="552">
        <v>162.5</v>
      </c>
      <c r="H399" s="546">
        <f t="shared" si="6"/>
        <v>0</v>
      </c>
      <c r="I399" s="448">
        <v>162.5</v>
      </c>
    </row>
    <row r="400" spans="1:9" ht="30" customHeight="1">
      <c r="A400" s="536">
        <v>392</v>
      </c>
      <c r="B400" s="547">
        <v>41083</v>
      </c>
      <c r="C400" s="553" t="s">
        <v>2792</v>
      </c>
      <c r="D400" s="554" t="s">
        <v>2793</v>
      </c>
      <c r="E400" s="550" t="s">
        <v>641</v>
      </c>
      <c r="F400" s="551">
        <v>162.5</v>
      </c>
      <c r="G400" s="552">
        <v>162.5</v>
      </c>
      <c r="H400" s="546">
        <f t="shared" si="6"/>
        <v>0</v>
      </c>
      <c r="I400" s="448">
        <v>162.5</v>
      </c>
    </row>
    <row r="401" spans="1:9" ht="30" customHeight="1">
      <c r="A401" s="536">
        <v>393</v>
      </c>
      <c r="B401" s="547">
        <v>41083</v>
      </c>
      <c r="C401" s="553" t="s">
        <v>2794</v>
      </c>
      <c r="D401" s="554" t="s">
        <v>2795</v>
      </c>
      <c r="E401" s="550" t="s">
        <v>641</v>
      </c>
      <c r="F401" s="551">
        <v>125</v>
      </c>
      <c r="G401" s="552">
        <v>125</v>
      </c>
      <c r="H401" s="546">
        <f t="shared" si="6"/>
        <v>0</v>
      </c>
      <c r="I401" s="448">
        <v>125</v>
      </c>
    </row>
    <row r="402" spans="1:9" ht="30" customHeight="1">
      <c r="A402" s="536">
        <v>394</v>
      </c>
      <c r="B402" s="547">
        <v>41083</v>
      </c>
      <c r="C402" s="553" t="s">
        <v>2796</v>
      </c>
      <c r="D402" s="554" t="s">
        <v>2797</v>
      </c>
      <c r="E402" s="550" t="s">
        <v>641</v>
      </c>
      <c r="F402" s="551">
        <v>125</v>
      </c>
      <c r="G402" s="552">
        <v>125</v>
      </c>
      <c r="H402" s="546">
        <f t="shared" si="6"/>
        <v>0</v>
      </c>
      <c r="I402" s="448">
        <v>125</v>
      </c>
    </row>
    <row r="403" spans="1:9" ht="30" customHeight="1">
      <c r="A403" s="536">
        <v>395</v>
      </c>
      <c r="B403" s="547">
        <v>41083</v>
      </c>
      <c r="C403" s="553" t="s">
        <v>2798</v>
      </c>
      <c r="D403" s="554" t="s">
        <v>2799</v>
      </c>
      <c r="E403" s="550" t="s">
        <v>641</v>
      </c>
      <c r="F403" s="551">
        <v>100</v>
      </c>
      <c r="G403" s="552">
        <v>100</v>
      </c>
      <c r="H403" s="546">
        <f t="shared" si="6"/>
        <v>0</v>
      </c>
      <c r="I403" s="448">
        <v>100</v>
      </c>
    </row>
    <row r="404" spans="1:9" ht="30" customHeight="1">
      <c r="A404" s="536">
        <v>396</v>
      </c>
      <c r="B404" s="547">
        <v>41083</v>
      </c>
      <c r="C404" s="553" t="s">
        <v>2800</v>
      </c>
      <c r="D404" s="554" t="s">
        <v>2801</v>
      </c>
      <c r="E404" s="550" t="s">
        <v>641</v>
      </c>
      <c r="F404" s="551">
        <v>100</v>
      </c>
      <c r="G404" s="552">
        <v>100</v>
      </c>
      <c r="H404" s="546">
        <f t="shared" si="6"/>
        <v>0</v>
      </c>
      <c r="I404" s="448">
        <v>100</v>
      </c>
    </row>
    <row r="405" spans="1:9" ht="30" customHeight="1">
      <c r="A405" s="536">
        <v>397</v>
      </c>
      <c r="B405" s="547">
        <v>41083</v>
      </c>
      <c r="C405" s="553" t="s">
        <v>2802</v>
      </c>
      <c r="D405" s="554" t="s">
        <v>2803</v>
      </c>
      <c r="E405" s="550" t="s">
        <v>641</v>
      </c>
      <c r="F405" s="551">
        <v>162.5</v>
      </c>
      <c r="G405" s="552">
        <v>162.5</v>
      </c>
      <c r="H405" s="546">
        <f t="shared" si="6"/>
        <v>0</v>
      </c>
      <c r="I405" s="448">
        <v>162.5</v>
      </c>
    </row>
    <row r="406" spans="1:9" ht="30" customHeight="1">
      <c r="A406" s="536">
        <v>398</v>
      </c>
      <c r="B406" s="547">
        <v>41083</v>
      </c>
      <c r="C406" s="553" t="s">
        <v>2804</v>
      </c>
      <c r="D406" s="554" t="s">
        <v>2805</v>
      </c>
      <c r="E406" s="550" t="s">
        <v>641</v>
      </c>
      <c r="F406" s="551">
        <v>125</v>
      </c>
      <c r="G406" s="552">
        <v>125</v>
      </c>
      <c r="H406" s="546">
        <f t="shared" si="6"/>
        <v>0</v>
      </c>
      <c r="I406" s="448">
        <v>125</v>
      </c>
    </row>
    <row r="407" spans="1:9" ht="30" customHeight="1">
      <c r="A407" s="536">
        <v>399</v>
      </c>
      <c r="B407" s="547">
        <v>41083</v>
      </c>
      <c r="C407" s="553" t="s">
        <v>2806</v>
      </c>
      <c r="D407" s="554" t="s">
        <v>2807</v>
      </c>
      <c r="E407" s="550" t="s">
        <v>641</v>
      </c>
      <c r="F407" s="551">
        <v>162.5</v>
      </c>
      <c r="G407" s="552">
        <v>162.5</v>
      </c>
      <c r="H407" s="546">
        <f t="shared" si="6"/>
        <v>0</v>
      </c>
      <c r="I407" s="448">
        <v>162.5</v>
      </c>
    </row>
    <row r="408" spans="1:9" ht="30" customHeight="1">
      <c r="A408" s="536">
        <v>400</v>
      </c>
      <c r="B408" s="547">
        <v>41083</v>
      </c>
      <c r="C408" s="553" t="s">
        <v>2808</v>
      </c>
      <c r="D408" s="554" t="s">
        <v>2809</v>
      </c>
      <c r="E408" s="550" t="s">
        <v>641</v>
      </c>
      <c r="F408" s="551">
        <v>125</v>
      </c>
      <c r="G408" s="552">
        <v>125</v>
      </c>
      <c r="H408" s="546">
        <f t="shared" si="6"/>
        <v>0</v>
      </c>
      <c r="I408" s="448">
        <v>125</v>
      </c>
    </row>
    <row r="409" spans="1:9" ht="30" customHeight="1">
      <c r="A409" s="536">
        <v>401</v>
      </c>
      <c r="B409" s="547">
        <v>41083</v>
      </c>
      <c r="C409" s="553" t="s">
        <v>2810</v>
      </c>
      <c r="D409" s="554" t="s">
        <v>2811</v>
      </c>
      <c r="E409" s="550" t="s">
        <v>641</v>
      </c>
      <c r="F409" s="551">
        <v>162.5</v>
      </c>
      <c r="G409" s="552">
        <v>162.5</v>
      </c>
      <c r="H409" s="546">
        <f t="shared" si="6"/>
        <v>0</v>
      </c>
      <c r="I409" s="448">
        <v>162.5</v>
      </c>
    </row>
    <row r="410" spans="1:9" ht="30" customHeight="1">
      <c r="A410" s="536">
        <v>402</v>
      </c>
      <c r="B410" s="547">
        <v>41083</v>
      </c>
      <c r="C410" s="553" t="s">
        <v>2812</v>
      </c>
      <c r="D410" s="554" t="s">
        <v>2813</v>
      </c>
      <c r="E410" s="550" t="s">
        <v>641</v>
      </c>
      <c r="F410" s="551">
        <v>162.5</v>
      </c>
      <c r="G410" s="552">
        <v>162.5</v>
      </c>
      <c r="H410" s="546">
        <f t="shared" si="6"/>
        <v>0</v>
      </c>
      <c r="I410" s="448">
        <v>162.5</v>
      </c>
    </row>
    <row r="411" spans="1:9" ht="30" customHeight="1">
      <c r="A411" s="536">
        <v>403</v>
      </c>
      <c r="B411" s="547">
        <v>41083</v>
      </c>
      <c r="C411" s="553" t="s">
        <v>2814</v>
      </c>
      <c r="D411" s="554" t="s">
        <v>2815</v>
      </c>
      <c r="E411" s="550" t="s">
        <v>641</v>
      </c>
      <c r="F411" s="551">
        <v>162.5</v>
      </c>
      <c r="G411" s="552">
        <v>162.5</v>
      </c>
      <c r="H411" s="546">
        <f t="shared" si="6"/>
        <v>0</v>
      </c>
      <c r="I411" s="448">
        <v>162.5</v>
      </c>
    </row>
    <row r="412" spans="1:9" ht="30" customHeight="1">
      <c r="A412" s="536">
        <v>404</v>
      </c>
      <c r="B412" s="547">
        <v>41083</v>
      </c>
      <c r="C412" s="553" t="s">
        <v>2816</v>
      </c>
      <c r="D412" s="554" t="s">
        <v>2817</v>
      </c>
      <c r="E412" s="550" t="s">
        <v>641</v>
      </c>
      <c r="F412" s="551">
        <v>162.5</v>
      </c>
      <c r="G412" s="552">
        <v>162.5</v>
      </c>
      <c r="H412" s="546">
        <f t="shared" si="6"/>
        <v>0</v>
      </c>
      <c r="I412" s="448">
        <v>162.5</v>
      </c>
    </row>
    <row r="413" spans="1:9" ht="30" customHeight="1">
      <c r="A413" s="536">
        <v>405</v>
      </c>
      <c r="B413" s="547">
        <v>41083</v>
      </c>
      <c r="C413" s="553" t="s">
        <v>2818</v>
      </c>
      <c r="D413" s="554" t="s">
        <v>2819</v>
      </c>
      <c r="E413" s="550" t="s">
        <v>641</v>
      </c>
      <c r="F413" s="551">
        <v>162.5</v>
      </c>
      <c r="G413" s="552">
        <v>162.5</v>
      </c>
      <c r="H413" s="546">
        <f t="shared" si="6"/>
        <v>0</v>
      </c>
      <c r="I413" s="448">
        <v>162.5</v>
      </c>
    </row>
    <row r="414" spans="1:9" ht="30" customHeight="1">
      <c r="A414" s="536">
        <v>406</v>
      </c>
      <c r="B414" s="547">
        <v>41083</v>
      </c>
      <c r="C414" s="553" t="s">
        <v>2820</v>
      </c>
      <c r="D414" s="554" t="s">
        <v>2821</v>
      </c>
      <c r="E414" s="550" t="s">
        <v>641</v>
      </c>
      <c r="F414" s="551">
        <v>162.5</v>
      </c>
      <c r="G414" s="552">
        <v>162.5</v>
      </c>
      <c r="H414" s="546">
        <f t="shared" si="6"/>
        <v>0</v>
      </c>
      <c r="I414" s="448">
        <v>162.5</v>
      </c>
    </row>
    <row r="415" spans="1:9" ht="30" customHeight="1">
      <c r="A415" s="536">
        <v>407</v>
      </c>
      <c r="B415" s="547">
        <v>41083</v>
      </c>
      <c r="C415" s="553" t="s">
        <v>2822</v>
      </c>
      <c r="D415" s="554" t="s">
        <v>2823</v>
      </c>
      <c r="E415" s="550" t="s">
        <v>641</v>
      </c>
      <c r="F415" s="551">
        <v>162.5</v>
      </c>
      <c r="G415" s="552">
        <v>162.5</v>
      </c>
      <c r="H415" s="546">
        <f t="shared" si="6"/>
        <v>0</v>
      </c>
      <c r="I415" s="448">
        <v>162.5</v>
      </c>
    </row>
    <row r="416" spans="1:9" ht="30" customHeight="1">
      <c r="A416" s="536">
        <v>408</v>
      </c>
      <c r="B416" s="547">
        <v>41083</v>
      </c>
      <c r="C416" s="553" t="s">
        <v>2824</v>
      </c>
      <c r="D416" s="554" t="s">
        <v>2825</v>
      </c>
      <c r="E416" s="550" t="s">
        <v>641</v>
      </c>
      <c r="F416" s="551">
        <v>162.5</v>
      </c>
      <c r="G416" s="552">
        <v>162.5</v>
      </c>
      <c r="H416" s="546">
        <f t="shared" si="6"/>
        <v>0</v>
      </c>
      <c r="I416" s="448">
        <v>162.5</v>
      </c>
    </row>
    <row r="417" spans="1:9" ht="30" customHeight="1">
      <c r="A417" s="536">
        <v>409</v>
      </c>
      <c r="B417" s="547">
        <v>41083</v>
      </c>
      <c r="C417" s="553" t="s">
        <v>2826</v>
      </c>
      <c r="D417" s="554" t="s">
        <v>2827</v>
      </c>
      <c r="E417" s="550" t="s">
        <v>641</v>
      </c>
      <c r="F417" s="551">
        <v>125</v>
      </c>
      <c r="G417" s="552">
        <v>125</v>
      </c>
      <c r="H417" s="546">
        <f t="shared" si="6"/>
        <v>0</v>
      </c>
      <c r="I417" s="448">
        <v>125</v>
      </c>
    </row>
    <row r="418" spans="1:9" ht="30" customHeight="1">
      <c r="A418" s="536">
        <v>410</v>
      </c>
      <c r="B418" s="547">
        <v>41084</v>
      </c>
      <c r="C418" s="553" t="s">
        <v>2828</v>
      </c>
      <c r="D418" s="554" t="s">
        <v>2829</v>
      </c>
      <c r="E418" s="550" t="s">
        <v>641</v>
      </c>
      <c r="F418" s="551">
        <v>162.5</v>
      </c>
      <c r="G418" s="552">
        <v>162.5</v>
      </c>
      <c r="H418" s="546">
        <f t="shared" si="6"/>
        <v>0</v>
      </c>
      <c r="I418" s="448">
        <v>162.5</v>
      </c>
    </row>
    <row r="419" spans="1:9" ht="30" customHeight="1">
      <c r="A419" s="536">
        <v>411</v>
      </c>
      <c r="B419" s="547">
        <v>41083</v>
      </c>
      <c r="C419" s="553" t="s">
        <v>2830</v>
      </c>
      <c r="D419" s="554" t="s">
        <v>2831</v>
      </c>
      <c r="E419" s="550" t="s">
        <v>641</v>
      </c>
      <c r="F419" s="551">
        <v>125</v>
      </c>
      <c r="G419" s="552">
        <v>125</v>
      </c>
      <c r="H419" s="546">
        <f t="shared" si="6"/>
        <v>0</v>
      </c>
      <c r="I419" s="448">
        <v>125</v>
      </c>
    </row>
    <row r="420" spans="1:9" ht="30" customHeight="1">
      <c r="A420" s="536">
        <v>412</v>
      </c>
      <c r="B420" s="547">
        <v>41083</v>
      </c>
      <c r="C420" s="553" t="s">
        <v>2832</v>
      </c>
      <c r="D420" s="554" t="s">
        <v>2833</v>
      </c>
      <c r="E420" s="550" t="s">
        <v>641</v>
      </c>
      <c r="F420" s="551">
        <v>162.5</v>
      </c>
      <c r="G420" s="552">
        <v>162.5</v>
      </c>
      <c r="H420" s="546">
        <f t="shared" si="6"/>
        <v>0</v>
      </c>
      <c r="I420" s="448">
        <v>162.5</v>
      </c>
    </row>
    <row r="421" spans="1:9" ht="30" customHeight="1">
      <c r="A421" s="536">
        <v>413</v>
      </c>
      <c r="B421" s="547">
        <v>41083</v>
      </c>
      <c r="C421" s="553" t="s">
        <v>2834</v>
      </c>
      <c r="D421" s="554" t="s">
        <v>2835</v>
      </c>
      <c r="E421" s="550" t="s">
        <v>641</v>
      </c>
      <c r="F421" s="551">
        <v>162.5</v>
      </c>
      <c r="G421" s="552">
        <v>162.5</v>
      </c>
      <c r="H421" s="546">
        <f t="shared" si="6"/>
        <v>0</v>
      </c>
      <c r="I421" s="448">
        <v>162.5</v>
      </c>
    </row>
    <row r="422" spans="1:9" ht="30" customHeight="1">
      <c r="A422" s="536">
        <v>414</v>
      </c>
      <c r="B422" s="547">
        <v>41083</v>
      </c>
      <c r="C422" s="553" t="s">
        <v>2836</v>
      </c>
      <c r="D422" s="554" t="s">
        <v>2837</v>
      </c>
      <c r="E422" s="550" t="s">
        <v>641</v>
      </c>
      <c r="F422" s="551">
        <v>162.5</v>
      </c>
      <c r="G422" s="552">
        <v>162.5</v>
      </c>
      <c r="H422" s="546">
        <f t="shared" si="6"/>
        <v>0</v>
      </c>
      <c r="I422" s="448">
        <v>162.5</v>
      </c>
    </row>
    <row r="423" spans="1:9" ht="30" customHeight="1">
      <c r="A423" s="536">
        <v>415</v>
      </c>
      <c r="B423" s="547">
        <v>41084</v>
      </c>
      <c r="C423" s="553" t="s">
        <v>2838</v>
      </c>
      <c r="D423" s="554" t="s">
        <v>2839</v>
      </c>
      <c r="E423" s="550" t="s">
        <v>641</v>
      </c>
      <c r="F423" s="551">
        <v>162.5</v>
      </c>
      <c r="G423" s="552">
        <v>162.5</v>
      </c>
      <c r="H423" s="546">
        <f t="shared" si="6"/>
        <v>0</v>
      </c>
      <c r="I423" s="448">
        <v>162.5</v>
      </c>
    </row>
    <row r="424" spans="1:9" ht="30" customHeight="1">
      <c r="A424" s="536">
        <v>416</v>
      </c>
      <c r="B424" s="547">
        <v>41084</v>
      </c>
      <c r="C424" s="553" t="s">
        <v>2840</v>
      </c>
      <c r="D424" s="554" t="s">
        <v>2841</v>
      </c>
      <c r="E424" s="550" t="s">
        <v>641</v>
      </c>
      <c r="F424" s="551">
        <v>162.5</v>
      </c>
      <c r="G424" s="552">
        <v>162.5</v>
      </c>
      <c r="H424" s="546">
        <f t="shared" si="6"/>
        <v>0</v>
      </c>
      <c r="I424" s="448">
        <v>162.5</v>
      </c>
    </row>
    <row r="425" spans="1:9" ht="30" customHeight="1">
      <c r="A425" s="536">
        <v>417</v>
      </c>
      <c r="B425" s="547">
        <v>41084</v>
      </c>
      <c r="C425" s="553" t="s">
        <v>2842</v>
      </c>
      <c r="D425" s="554" t="s">
        <v>2843</v>
      </c>
      <c r="E425" s="550" t="s">
        <v>641</v>
      </c>
      <c r="F425" s="551">
        <v>125</v>
      </c>
      <c r="G425" s="552">
        <v>125</v>
      </c>
      <c r="H425" s="546">
        <f t="shared" si="6"/>
        <v>0</v>
      </c>
      <c r="I425" s="448">
        <v>125</v>
      </c>
    </row>
    <row r="426" spans="1:9" ht="30" customHeight="1">
      <c r="A426" s="536">
        <v>418</v>
      </c>
      <c r="B426" s="547">
        <v>41083</v>
      </c>
      <c r="C426" s="553" t="s">
        <v>2844</v>
      </c>
      <c r="D426" s="554" t="s">
        <v>2845</v>
      </c>
      <c r="E426" s="550" t="s">
        <v>641</v>
      </c>
      <c r="F426" s="551">
        <v>162.5</v>
      </c>
      <c r="G426" s="552">
        <v>162.5</v>
      </c>
      <c r="H426" s="546">
        <f t="shared" si="6"/>
        <v>0</v>
      </c>
      <c r="I426" s="448">
        <v>162.5</v>
      </c>
    </row>
    <row r="427" spans="1:9" ht="30" customHeight="1">
      <c r="A427" s="536">
        <v>419</v>
      </c>
      <c r="B427" s="547">
        <v>41062</v>
      </c>
      <c r="C427" s="553" t="s">
        <v>2846</v>
      </c>
      <c r="D427" s="554" t="s">
        <v>2847</v>
      </c>
      <c r="E427" s="550" t="s">
        <v>641</v>
      </c>
      <c r="F427" s="551">
        <v>162.5</v>
      </c>
      <c r="G427" s="552">
        <v>162.5</v>
      </c>
      <c r="H427" s="546">
        <f t="shared" si="6"/>
        <v>0</v>
      </c>
      <c r="I427" s="448">
        <v>162.5</v>
      </c>
    </row>
    <row r="428" spans="1:9" ht="30" customHeight="1">
      <c r="A428" s="536">
        <v>420</v>
      </c>
      <c r="B428" s="547">
        <v>41084</v>
      </c>
      <c r="C428" s="553" t="s">
        <v>2848</v>
      </c>
      <c r="D428" s="554" t="s">
        <v>2849</v>
      </c>
      <c r="E428" s="550" t="s">
        <v>641</v>
      </c>
      <c r="F428" s="551">
        <v>125</v>
      </c>
      <c r="G428" s="552">
        <v>125</v>
      </c>
      <c r="H428" s="546">
        <f t="shared" si="6"/>
        <v>0</v>
      </c>
      <c r="I428" s="448">
        <v>125</v>
      </c>
    </row>
    <row r="429" spans="1:9" ht="30" customHeight="1">
      <c r="A429" s="536">
        <v>421</v>
      </c>
      <c r="B429" s="547">
        <v>41084</v>
      </c>
      <c r="C429" s="553" t="s">
        <v>2850</v>
      </c>
      <c r="D429" s="554" t="s">
        <v>2851</v>
      </c>
      <c r="E429" s="550" t="s">
        <v>641</v>
      </c>
      <c r="F429" s="551">
        <v>100</v>
      </c>
      <c r="G429" s="552">
        <v>100</v>
      </c>
      <c r="H429" s="546">
        <f t="shared" si="6"/>
        <v>0</v>
      </c>
      <c r="I429" s="448">
        <v>100</v>
      </c>
    </row>
    <row r="430" spans="1:9" ht="30" customHeight="1">
      <c r="A430" s="536">
        <v>422</v>
      </c>
      <c r="B430" s="547">
        <v>41084</v>
      </c>
      <c r="C430" s="553" t="s">
        <v>2852</v>
      </c>
      <c r="D430" s="554" t="s">
        <v>2853</v>
      </c>
      <c r="E430" s="550" t="s">
        <v>641</v>
      </c>
      <c r="F430" s="551">
        <v>100</v>
      </c>
      <c r="G430" s="552">
        <v>100</v>
      </c>
      <c r="H430" s="546">
        <f t="shared" si="6"/>
        <v>0</v>
      </c>
      <c r="I430" s="448">
        <v>100</v>
      </c>
    </row>
    <row r="431" spans="1:9" ht="30" customHeight="1">
      <c r="A431" s="536">
        <v>423</v>
      </c>
      <c r="B431" s="547">
        <v>41083</v>
      </c>
      <c r="C431" s="553" t="s">
        <v>2854</v>
      </c>
      <c r="D431" s="554" t="s">
        <v>2855</v>
      </c>
      <c r="E431" s="550" t="s">
        <v>641</v>
      </c>
      <c r="F431" s="551">
        <v>162.5</v>
      </c>
      <c r="G431" s="552">
        <v>162.5</v>
      </c>
      <c r="H431" s="546">
        <f t="shared" si="6"/>
        <v>0</v>
      </c>
      <c r="I431" s="448">
        <v>162.5</v>
      </c>
    </row>
    <row r="432" spans="1:9" ht="30" customHeight="1">
      <c r="A432" s="536">
        <v>424</v>
      </c>
      <c r="B432" s="547">
        <v>41083</v>
      </c>
      <c r="C432" s="553" t="s">
        <v>6542</v>
      </c>
      <c r="D432" s="554" t="s">
        <v>2856</v>
      </c>
      <c r="E432" s="550" t="s">
        <v>641</v>
      </c>
      <c r="F432" s="551">
        <v>125</v>
      </c>
      <c r="G432" s="552">
        <v>125</v>
      </c>
      <c r="H432" s="546">
        <f t="shared" si="6"/>
        <v>0</v>
      </c>
      <c r="I432" s="448">
        <v>125</v>
      </c>
    </row>
    <row r="433" spans="1:9" ht="30" customHeight="1">
      <c r="A433" s="536">
        <v>425</v>
      </c>
      <c r="B433" s="547">
        <v>41084</v>
      </c>
      <c r="C433" s="553" t="s">
        <v>2857</v>
      </c>
      <c r="D433" s="554" t="s">
        <v>2858</v>
      </c>
      <c r="E433" s="550" t="s">
        <v>641</v>
      </c>
      <c r="F433" s="551">
        <v>125</v>
      </c>
      <c r="G433" s="552">
        <v>125</v>
      </c>
      <c r="H433" s="546">
        <f t="shared" si="6"/>
        <v>0</v>
      </c>
      <c r="I433" s="448">
        <v>125</v>
      </c>
    </row>
    <row r="434" spans="1:9" ht="30" customHeight="1">
      <c r="A434" s="536">
        <v>426</v>
      </c>
      <c r="B434" s="547">
        <v>41084</v>
      </c>
      <c r="C434" s="553" t="s">
        <v>2859</v>
      </c>
      <c r="D434" s="554" t="s">
        <v>2860</v>
      </c>
      <c r="E434" s="550" t="s">
        <v>641</v>
      </c>
      <c r="F434" s="551">
        <v>125</v>
      </c>
      <c r="G434" s="552">
        <v>125</v>
      </c>
      <c r="H434" s="546">
        <f t="shared" si="6"/>
        <v>0</v>
      </c>
      <c r="I434" s="448">
        <v>125</v>
      </c>
    </row>
    <row r="435" spans="1:9" ht="30" customHeight="1">
      <c r="A435" s="536">
        <v>427</v>
      </c>
      <c r="B435" s="547">
        <v>41083</v>
      </c>
      <c r="C435" s="553" t="s">
        <v>2861</v>
      </c>
      <c r="D435" s="554" t="s">
        <v>2862</v>
      </c>
      <c r="E435" s="550" t="s">
        <v>641</v>
      </c>
      <c r="F435" s="551">
        <v>162.5</v>
      </c>
      <c r="G435" s="552">
        <v>162.5</v>
      </c>
      <c r="H435" s="546">
        <f t="shared" si="6"/>
        <v>0</v>
      </c>
      <c r="I435" s="448">
        <v>162.5</v>
      </c>
    </row>
    <row r="436" spans="1:9" ht="30" customHeight="1">
      <c r="A436" s="536">
        <v>428</v>
      </c>
      <c r="B436" s="547">
        <v>41084</v>
      </c>
      <c r="C436" s="553" t="s">
        <v>2863</v>
      </c>
      <c r="D436" s="554" t="s">
        <v>2864</v>
      </c>
      <c r="E436" s="550" t="s">
        <v>641</v>
      </c>
      <c r="F436" s="551">
        <v>162.5</v>
      </c>
      <c r="G436" s="552">
        <v>162.5</v>
      </c>
      <c r="H436" s="546">
        <f t="shared" si="6"/>
        <v>0</v>
      </c>
      <c r="I436" s="448">
        <v>162.5</v>
      </c>
    </row>
    <row r="437" spans="1:9" ht="30" customHeight="1">
      <c r="A437" s="536">
        <v>429</v>
      </c>
      <c r="B437" s="547">
        <v>41084</v>
      </c>
      <c r="C437" s="553" t="s">
        <v>2865</v>
      </c>
      <c r="D437" s="554" t="s">
        <v>2866</v>
      </c>
      <c r="E437" s="550" t="s">
        <v>641</v>
      </c>
      <c r="F437" s="551">
        <v>162.5</v>
      </c>
      <c r="G437" s="552">
        <v>162.5</v>
      </c>
      <c r="H437" s="546">
        <f t="shared" si="6"/>
        <v>0</v>
      </c>
      <c r="I437" s="448">
        <v>162.5</v>
      </c>
    </row>
    <row r="438" spans="1:9" ht="30" customHeight="1">
      <c r="A438" s="536">
        <v>430</v>
      </c>
      <c r="B438" s="547">
        <v>41083</v>
      </c>
      <c r="C438" s="553" t="s">
        <v>2867</v>
      </c>
      <c r="D438" s="554" t="s">
        <v>2868</v>
      </c>
      <c r="E438" s="550" t="s">
        <v>641</v>
      </c>
      <c r="F438" s="551">
        <v>125</v>
      </c>
      <c r="G438" s="552">
        <v>125</v>
      </c>
      <c r="H438" s="546">
        <f t="shared" si="6"/>
        <v>0</v>
      </c>
      <c r="I438" s="448">
        <v>125</v>
      </c>
    </row>
    <row r="439" spans="1:9" ht="30" customHeight="1">
      <c r="A439" s="536">
        <v>431</v>
      </c>
      <c r="B439" s="547">
        <v>41083</v>
      </c>
      <c r="C439" s="553" t="s">
        <v>2869</v>
      </c>
      <c r="D439" s="554" t="s">
        <v>2870</v>
      </c>
      <c r="E439" s="550" t="s">
        <v>641</v>
      </c>
      <c r="F439" s="551">
        <v>162.5</v>
      </c>
      <c r="G439" s="552">
        <v>162.5</v>
      </c>
      <c r="H439" s="546">
        <f t="shared" si="6"/>
        <v>0</v>
      </c>
      <c r="I439" s="448">
        <v>162.5</v>
      </c>
    </row>
    <row r="440" spans="1:9" ht="30" customHeight="1">
      <c r="A440" s="536">
        <v>432</v>
      </c>
      <c r="B440" s="547">
        <v>41084</v>
      </c>
      <c r="C440" s="553" t="s">
        <v>2871</v>
      </c>
      <c r="D440" s="554" t="s">
        <v>2872</v>
      </c>
      <c r="E440" s="550" t="s">
        <v>641</v>
      </c>
      <c r="F440" s="551">
        <v>162.5</v>
      </c>
      <c r="G440" s="552">
        <v>162.5</v>
      </c>
      <c r="H440" s="546">
        <f t="shared" si="6"/>
        <v>0</v>
      </c>
      <c r="I440" s="448">
        <v>162.5</v>
      </c>
    </row>
    <row r="441" spans="1:9" ht="30" customHeight="1">
      <c r="A441" s="536">
        <v>433</v>
      </c>
      <c r="B441" s="547">
        <v>41083</v>
      </c>
      <c r="C441" s="553" t="s">
        <v>2873</v>
      </c>
      <c r="D441" s="554" t="s">
        <v>2874</v>
      </c>
      <c r="E441" s="550" t="s">
        <v>641</v>
      </c>
      <c r="F441" s="551">
        <v>162.5</v>
      </c>
      <c r="G441" s="552">
        <v>162.5</v>
      </c>
      <c r="H441" s="546">
        <f t="shared" si="6"/>
        <v>0</v>
      </c>
      <c r="I441" s="448">
        <v>162.5</v>
      </c>
    </row>
    <row r="442" spans="1:9" ht="30" customHeight="1">
      <c r="A442" s="536">
        <v>434</v>
      </c>
      <c r="B442" s="547">
        <v>41083</v>
      </c>
      <c r="C442" s="553" t="s">
        <v>2875</v>
      </c>
      <c r="D442" s="554" t="s">
        <v>2876</v>
      </c>
      <c r="E442" s="550" t="s">
        <v>641</v>
      </c>
      <c r="F442" s="551">
        <v>162.5</v>
      </c>
      <c r="G442" s="552">
        <v>162.5</v>
      </c>
      <c r="H442" s="546">
        <f t="shared" si="6"/>
        <v>0</v>
      </c>
      <c r="I442" s="448">
        <v>162.5</v>
      </c>
    </row>
    <row r="443" spans="1:9" ht="30" customHeight="1">
      <c r="A443" s="536">
        <v>435</v>
      </c>
      <c r="B443" s="547">
        <v>41083</v>
      </c>
      <c r="C443" s="553" t="s">
        <v>2877</v>
      </c>
      <c r="D443" s="554" t="s">
        <v>2878</v>
      </c>
      <c r="E443" s="550" t="s">
        <v>641</v>
      </c>
      <c r="F443" s="551">
        <v>125</v>
      </c>
      <c r="G443" s="552">
        <v>125</v>
      </c>
      <c r="H443" s="546">
        <f t="shared" si="6"/>
        <v>0</v>
      </c>
      <c r="I443" s="448">
        <v>125</v>
      </c>
    </row>
    <row r="444" spans="1:9" ht="30" customHeight="1">
      <c r="A444" s="536">
        <v>436</v>
      </c>
      <c r="B444" s="547">
        <v>41083</v>
      </c>
      <c r="C444" s="553" t="s">
        <v>2879</v>
      </c>
      <c r="D444" s="554" t="s">
        <v>2880</v>
      </c>
      <c r="E444" s="550" t="s">
        <v>641</v>
      </c>
      <c r="F444" s="551">
        <v>162.5</v>
      </c>
      <c r="G444" s="552">
        <v>162.5</v>
      </c>
      <c r="H444" s="546">
        <f t="shared" si="6"/>
        <v>0</v>
      </c>
      <c r="I444" s="448">
        <v>162.5</v>
      </c>
    </row>
    <row r="445" spans="1:9" ht="30" customHeight="1">
      <c r="A445" s="536">
        <v>437</v>
      </c>
      <c r="B445" s="547">
        <v>41083</v>
      </c>
      <c r="C445" s="553" t="s">
        <v>2881</v>
      </c>
      <c r="D445" s="554" t="s">
        <v>2882</v>
      </c>
      <c r="E445" s="550" t="s">
        <v>641</v>
      </c>
      <c r="F445" s="551">
        <v>162.5</v>
      </c>
      <c r="G445" s="552">
        <v>162.5</v>
      </c>
      <c r="H445" s="546">
        <f t="shared" si="6"/>
        <v>0</v>
      </c>
      <c r="I445" s="448">
        <v>162.5</v>
      </c>
    </row>
    <row r="446" spans="1:9" ht="30" customHeight="1">
      <c r="A446" s="536">
        <v>438</v>
      </c>
      <c r="B446" s="547">
        <v>41083</v>
      </c>
      <c r="C446" s="553" t="s">
        <v>2883</v>
      </c>
      <c r="D446" s="554" t="s">
        <v>2884</v>
      </c>
      <c r="E446" s="550" t="s">
        <v>641</v>
      </c>
      <c r="F446" s="551">
        <v>162.5</v>
      </c>
      <c r="G446" s="552">
        <v>162.5</v>
      </c>
      <c r="H446" s="546">
        <f t="shared" si="6"/>
        <v>0</v>
      </c>
      <c r="I446" s="448">
        <v>162.5</v>
      </c>
    </row>
    <row r="447" spans="1:9" ht="30" customHeight="1">
      <c r="A447" s="536">
        <v>439</v>
      </c>
      <c r="B447" s="547">
        <v>41083</v>
      </c>
      <c r="C447" s="553" t="s">
        <v>2885</v>
      </c>
      <c r="D447" s="554" t="s">
        <v>2886</v>
      </c>
      <c r="E447" s="550" t="s">
        <v>641</v>
      </c>
      <c r="F447" s="551">
        <v>162.5</v>
      </c>
      <c r="G447" s="552">
        <v>162.5</v>
      </c>
      <c r="H447" s="546">
        <f t="shared" si="6"/>
        <v>0</v>
      </c>
      <c r="I447" s="448">
        <v>162.5</v>
      </c>
    </row>
    <row r="448" spans="1:9" ht="30" customHeight="1">
      <c r="A448" s="536">
        <v>440</v>
      </c>
      <c r="B448" s="547">
        <v>41083</v>
      </c>
      <c r="C448" s="553" t="s">
        <v>2887</v>
      </c>
      <c r="D448" s="554" t="s">
        <v>2888</v>
      </c>
      <c r="E448" s="550" t="s">
        <v>641</v>
      </c>
      <c r="F448" s="551">
        <v>162.5</v>
      </c>
      <c r="G448" s="552">
        <v>162.5</v>
      </c>
      <c r="H448" s="546">
        <f t="shared" si="6"/>
        <v>0</v>
      </c>
      <c r="I448" s="448">
        <v>162.5</v>
      </c>
    </row>
    <row r="449" spans="1:9" ht="30" customHeight="1">
      <c r="A449" s="536">
        <v>441</v>
      </c>
      <c r="B449" s="547">
        <v>41083</v>
      </c>
      <c r="C449" s="553" t="s">
        <v>2889</v>
      </c>
      <c r="D449" s="554" t="s">
        <v>2890</v>
      </c>
      <c r="E449" s="550" t="s">
        <v>641</v>
      </c>
      <c r="F449" s="551">
        <v>162.5</v>
      </c>
      <c r="G449" s="552">
        <v>162.5</v>
      </c>
      <c r="H449" s="546">
        <f t="shared" si="6"/>
        <v>0</v>
      </c>
      <c r="I449" s="448">
        <v>162.5</v>
      </c>
    </row>
    <row r="450" spans="1:9" ht="30" customHeight="1">
      <c r="A450" s="536">
        <v>442</v>
      </c>
      <c r="B450" s="547">
        <v>41083</v>
      </c>
      <c r="C450" s="553" t="s">
        <v>2891</v>
      </c>
      <c r="D450" s="554" t="s">
        <v>2892</v>
      </c>
      <c r="E450" s="550" t="s">
        <v>641</v>
      </c>
      <c r="F450" s="551">
        <v>162.5</v>
      </c>
      <c r="G450" s="552">
        <v>162.5</v>
      </c>
      <c r="H450" s="546">
        <f t="shared" si="6"/>
        <v>0</v>
      </c>
      <c r="I450" s="448">
        <v>162.5</v>
      </c>
    </row>
    <row r="451" spans="1:9" ht="30" customHeight="1">
      <c r="A451" s="536">
        <v>443</v>
      </c>
      <c r="B451" s="547">
        <v>41083</v>
      </c>
      <c r="C451" s="553" t="s">
        <v>2893</v>
      </c>
      <c r="D451" s="554" t="s">
        <v>2894</v>
      </c>
      <c r="E451" s="550" t="s">
        <v>641</v>
      </c>
      <c r="F451" s="551">
        <v>162.5</v>
      </c>
      <c r="G451" s="552">
        <v>162.5</v>
      </c>
      <c r="H451" s="546">
        <f t="shared" si="6"/>
        <v>0</v>
      </c>
      <c r="I451" s="448">
        <v>162.5</v>
      </c>
    </row>
    <row r="452" spans="1:9" ht="30" customHeight="1">
      <c r="A452" s="536">
        <v>444</v>
      </c>
      <c r="B452" s="547">
        <v>41083</v>
      </c>
      <c r="C452" s="553" t="s">
        <v>2895</v>
      </c>
      <c r="D452" s="554" t="s">
        <v>2896</v>
      </c>
      <c r="E452" s="550" t="s">
        <v>641</v>
      </c>
      <c r="F452" s="551">
        <v>162.5</v>
      </c>
      <c r="G452" s="552">
        <v>162.5</v>
      </c>
      <c r="H452" s="546">
        <f t="shared" si="6"/>
        <v>0</v>
      </c>
      <c r="I452" s="448">
        <v>162.5</v>
      </c>
    </row>
    <row r="453" spans="1:9" ht="30" customHeight="1">
      <c r="A453" s="536">
        <v>445</v>
      </c>
      <c r="B453" s="547">
        <v>41083</v>
      </c>
      <c r="C453" s="553" t="s">
        <v>2897</v>
      </c>
      <c r="D453" s="554" t="s">
        <v>2898</v>
      </c>
      <c r="E453" s="550" t="s">
        <v>641</v>
      </c>
      <c r="F453" s="551">
        <v>162.5</v>
      </c>
      <c r="G453" s="552">
        <v>162.5</v>
      </c>
      <c r="H453" s="546">
        <f t="shared" si="6"/>
        <v>0</v>
      </c>
      <c r="I453" s="448">
        <v>162.5</v>
      </c>
    </row>
    <row r="454" spans="1:9" ht="30" customHeight="1">
      <c r="A454" s="536">
        <v>446</v>
      </c>
      <c r="B454" s="547">
        <v>41083</v>
      </c>
      <c r="C454" s="553" t="s">
        <v>2899</v>
      </c>
      <c r="D454" s="554" t="s">
        <v>2900</v>
      </c>
      <c r="E454" s="550" t="s">
        <v>641</v>
      </c>
      <c r="F454" s="551">
        <v>162.5</v>
      </c>
      <c r="G454" s="552">
        <v>162.5</v>
      </c>
      <c r="H454" s="546">
        <f t="shared" ref="H454:H517" si="7">F454-I454</f>
        <v>0</v>
      </c>
      <c r="I454" s="448">
        <v>162.5</v>
      </c>
    </row>
    <row r="455" spans="1:9" ht="30" customHeight="1">
      <c r="A455" s="536">
        <v>447</v>
      </c>
      <c r="B455" s="547">
        <v>41083</v>
      </c>
      <c r="C455" s="553" t="s">
        <v>2901</v>
      </c>
      <c r="D455" s="554" t="s">
        <v>2902</v>
      </c>
      <c r="E455" s="550" t="s">
        <v>641</v>
      </c>
      <c r="F455" s="551">
        <v>162.5</v>
      </c>
      <c r="G455" s="552">
        <v>162.5</v>
      </c>
      <c r="H455" s="546">
        <f t="shared" si="7"/>
        <v>0</v>
      </c>
      <c r="I455" s="448">
        <v>162.5</v>
      </c>
    </row>
    <row r="456" spans="1:9" ht="30" customHeight="1">
      <c r="A456" s="536">
        <v>448</v>
      </c>
      <c r="B456" s="556">
        <v>41083</v>
      </c>
      <c r="C456" s="557" t="s">
        <v>2903</v>
      </c>
      <c r="D456" s="558" t="s">
        <v>2904</v>
      </c>
      <c r="E456" s="559" t="s">
        <v>641</v>
      </c>
      <c r="F456" s="551">
        <v>162.5</v>
      </c>
      <c r="G456" s="552">
        <v>162.5</v>
      </c>
      <c r="H456" s="546">
        <f t="shared" si="7"/>
        <v>0</v>
      </c>
      <c r="I456" s="448">
        <v>162.5</v>
      </c>
    </row>
    <row r="457" spans="1:9" ht="30" customHeight="1">
      <c r="A457" s="536">
        <v>449</v>
      </c>
      <c r="B457" s="560">
        <v>41084</v>
      </c>
      <c r="C457" s="561" t="s">
        <v>2905</v>
      </c>
      <c r="D457" s="562" t="s">
        <v>2906</v>
      </c>
      <c r="E457" s="559" t="s">
        <v>641</v>
      </c>
      <c r="F457" s="551">
        <v>125</v>
      </c>
      <c r="G457" s="552">
        <v>125</v>
      </c>
      <c r="H457" s="546">
        <f t="shared" si="7"/>
        <v>0</v>
      </c>
      <c r="I457" s="448">
        <v>125</v>
      </c>
    </row>
    <row r="458" spans="1:9" ht="30" customHeight="1">
      <c r="A458" s="536">
        <v>450</v>
      </c>
      <c r="B458" s="560">
        <v>41084</v>
      </c>
      <c r="C458" s="561" t="s">
        <v>2907</v>
      </c>
      <c r="D458" s="562" t="s">
        <v>2908</v>
      </c>
      <c r="E458" s="559" t="s">
        <v>641</v>
      </c>
      <c r="F458" s="551">
        <v>125</v>
      </c>
      <c r="G458" s="552">
        <v>125</v>
      </c>
      <c r="H458" s="546">
        <f t="shared" si="7"/>
        <v>0</v>
      </c>
      <c r="I458" s="448">
        <v>125</v>
      </c>
    </row>
    <row r="459" spans="1:9" ht="30" customHeight="1">
      <c r="A459" s="536">
        <v>451</v>
      </c>
      <c r="B459" s="560">
        <v>41084</v>
      </c>
      <c r="C459" s="561" t="s">
        <v>2909</v>
      </c>
      <c r="D459" s="562" t="s">
        <v>2910</v>
      </c>
      <c r="E459" s="559" t="s">
        <v>641</v>
      </c>
      <c r="F459" s="551">
        <v>125</v>
      </c>
      <c r="G459" s="552">
        <v>125</v>
      </c>
      <c r="H459" s="546">
        <f t="shared" si="7"/>
        <v>0</v>
      </c>
      <c r="I459" s="448">
        <v>125</v>
      </c>
    </row>
    <row r="460" spans="1:9" ht="30" customHeight="1">
      <c r="A460" s="536">
        <v>452</v>
      </c>
      <c r="B460" s="560">
        <v>41084</v>
      </c>
      <c r="C460" s="561" t="s">
        <v>2911</v>
      </c>
      <c r="D460" s="562" t="s">
        <v>2912</v>
      </c>
      <c r="E460" s="559" t="s">
        <v>641</v>
      </c>
      <c r="F460" s="551">
        <v>125</v>
      </c>
      <c r="G460" s="552">
        <v>125</v>
      </c>
      <c r="H460" s="546">
        <f t="shared" si="7"/>
        <v>0</v>
      </c>
      <c r="I460" s="448">
        <v>125</v>
      </c>
    </row>
    <row r="461" spans="1:9" ht="30" customHeight="1">
      <c r="A461" s="536">
        <v>453</v>
      </c>
      <c r="B461" s="560">
        <v>41085</v>
      </c>
      <c r="C461" s="561" t="s">
        <v>2913</v>
      </c>
      <c r="D461" s="562" t="s">
        <v>2914</v>
      </c>
      <c r="E461" s="559" t="s">
        <v>641</v>
      </c>
      <c r="F461" s="551">
        <v>125</v>
      </c>
      <c r="G461" s="552">
        <v>125</v>
      </c>
      <c r="H461" s="546">
        <f t="shared" si="7"/>
        <v>0</v>
      </c>
      <c r="I461" s="448">
        <v>125</v>
      </c>
    </row>
    <row r="462" spans="1:9" ht="30" customHeight="1">
      <c r="A462" s="536">
        <v>454</v>
      </c>
      <c r="B462" s="560">
        <v>41085</v>
      </c>
      <c r="C462" s="561" t="s">
        <v>2915</v>
      </c>
      <c r="D462" s="562" t="s">
        <v>2916</v>
      </c>
      <c r="E462" s="559" t="s">
        <v>641</v>
      </c>
      <c r="F462" s="551">
        <v>125</v>
      </c>
      <c r="G462" s="552">
        <v>125</v>
      </c>
      <c r="H462" s="546">
        <f t="shared" si="7"/>
        <v>0</v>
      </c>
      <c r="I462" s="448">
        <v>125</v>
      </c>
    </row>
    <row r="463" spans="1:9" ht="30" customHeight="1">
      <c r="A463" s="536">
        <v>455</v>
      </c>
      <c r="B463" s="560">
        <v>41085</v>
      </c>
      <c r="C463" s="561" t="s">
        <v>2917</v>
      </c>
      <c r="D463" s="562" t="s">
        <v>2918</v>
      </c>
      <c r="E463" s="559" t="s">
        <v>641</v>
      </c>
      <c r="F463" s="551">
        <v>125</v>
      </c>
      <c r="G463" s="552">
        <v>125</v>
      </c>
      <c r="H463" s="546">
        <f t="shared" si="7"/>
        <v>0</v>
      </c>
      <c r="I463" s="448">
        <v>125</v>
      </c>
    </row>
    <row r="464" spans="1:9" ht="30" customHeight="1">
      <c r="A464" s="536">
        <v>456</v>
      </c>
      <c r="B464" s="560">
        <v>41085</v>
      </c>
      <c r="C464" s="561" t="s">
        <v>2919</v>
      </c>
      <c r="D464" s="562" t="s">
        <v>2920</v>
      </c>
      <c r="E464" s="559" t="s">
        <v>641</v>
      </c>
      <c r="F464" s="551">
        <v>125</v>
      </c>
      <c r="G464" s="552">
        <v>125</v>
      </c>
      <c r="H464" s="546">
        <f t="shared" si="7"/>
        <v>0</v>
      </c>
      <c r="I464" s="448">
        <v>125</v>
      </c>
    </row>
    <row r="465" spans="1:9" ht="30" customHeight="1">
      <c r="A465" s="536">
        <v>457</v>
      </c>
      <c r="B465" s="560">
        <v>41085</v>
      </c>
      <c r="C465" s="561" t="s">
        <v>2921</v>
      </c>
      <c r="D465" s="562" t="s">
        <v>2922</v>
      </c>
      <c r="E465" s="559" t="s">
        <v>641</v>
      </c>
      <c r="F465" s="551">
        <v>125</v>
      </c>
      <c r="G465" s="552">
        <v>125</v>
      </c>
      <c r="H465" s="546">
        <f t="shared" si="7"/>
        <v>0</v>
      </c>
      <c r="I465" s="448">
        <v>125</v>
      </c>
    </row>
    <row r="466" spans="1:9" ht="30" customHeight="1">
      <c r="A466" s="536">
        <v>458</v>
      </c>
      <c r="B466" s="560">
        <v>41085</v>
      </c>
      <c r="C466" s="561" t="s">
        <v>2923</v>
      </c>
      <c r="D466" s="562" t="s">
        <v>2924</v>
      </c>
      <c r="E466" s="559" t="s">
        <v>641</v>
      </c>
      <c r="F466" s="551">
        <v>125</v>
      </c>
      <c r="G466" s="552">
        <v>125</v>
      </c>
      <c r="H466" s="546">
        <f t="shared" si="7"/>
        <v>0</v>
      </c>
      <c r="I466" s="448">
        <v>125</v>
      </c>
    </row>
    <row r="467" spans="1:9" ht="30" customHeight="1">
      <c r="A467" s="536">
        <v>459</v>
      </c>
      <c r="B467" s="560">
        <v>41085</v>
      </c>
      <c r="C467" s="561" t="s">
        <v>2925</v>
      </c>
      <c r="D467" s="562" t="s">
        <v>2926</v>
      </c>
      <c r="E467" s="559" t="s">
        <v>641</v>
      </c>
      <c r="F467" s="551">
        <v>125</v>
      </c>
      <c r="G467" s="552">
        <v>125</v>
      </c>
      <c r="H467" s="546">
        <f t="shared" si="7"/>
        <v>0</v>
      </c>
      <c r="I467" s="448">
        <v>125</v>
      </c>
    </row>
    <row r="468" spans="1:9" ht="30" customHeight="1">
      <c r="A468" s="536">
        <v>460</v>
      </c>
      <c r="B468" s="560">
        <v>41085</v>
      </c>
      <c r="C468" s="561" t="s">
        <v>2927</v>
      </c>
      <c r="D468" s="562" t="s">
        <v>2928</v>
      </c>
      <c r="E468" s="559" t="s">
        <v>641</v>
      </c>
      <c r="F468" s="551">
        <v>125</v>
      </c>
      <c r="G468" s="552">
        <v>125</v>
      </c>
      <c r="H468" s="546">
        <f t="shared" si="7"/>
        <v>0</v>
      </c>
      <c r="I468" s="448">
        <v>125</v>
      </c>
    </row>
    <row r="469" spans="1:9" ht="30" customHeight="1">
      <c r="A469" s="536">
        <v>461</v>
      </c>
      <c r="B469" s="560">
        <v>41085</v>
      </c>
      <c r="C469" s="561" t="s">
        <v>2929</v>
      </c>
      <c r="D469" s="562" t="s">
        <v>2930</v>
      </c>
      <c r="E469" s="559" t="s">
        <v>641</v>
      </c>
      <c r="F469" s="551">
        <v>125</v>
      </c>
      <c r="G469" s="552">
        <v>125</v>
      </c>
      <c r="H469" s="546">
        <f t="shared" si="7"/>
        <v>0</v>
      </c>
      <c r="I469" s="448">
        <v>125</v>
      </c>
    </row>
    <row r="470" spans="1:9" ht="30" customHeight="1">
      <c r="A470" s="536">
        <v>462</v>
      </c>
      <c r="B470" s="560">
        <v>41085</v>
      </c>
      <c r="C470" s="561" t="s">
        <v>2931</v>
      </c>
      <c r="D470" s="562" t="s">
        <v>2932</v>
      </c>
      <c r="E470" s="559" t="s">
        <v>641</v>
      </c>
      <c r="F470" s="551">
        <v>125</v>
      </c>
      <c r="G470" s="552">
        <v>125</v>
      </c>
      <c r="H470" s="546">
        <f t="shared" si="7"/>
        <v>0</v>
      </c>
      <c r="I470" s="448">
        <v>125</v>
      </c>
    </row>
    <row r="471" spans="1:9" ht="30" customHeight="1">
      <c r="A471" s="536">
        <v>463</v>
      </c>
      <c r="B471" s="560">
        <v>41085</v>
      </c>
      <c r="C471" s="561" t="s">
        <v>2933</v>
      </c>
      <c r="D471" s="562" t="s">
        <v>2934</v>
      </c>
      <c r="E471" s="559" t="s">
        <v>641</v>
      </c>
      <c r="F471" s="551">
        <v>125</v>
      </c>
      <c r="G471" s="552">
        <v>125</v>
      </c>
      <c r="H471" s="546">
        <f t="shared" si="7"/>
        <v>0</v>
      </c>
      <c r="I471" s="448">
        <v>125</v>
      </c>
    </row>
    <row r="472" spans="1:9" ht="30" customHeight="1">
      <c r="A472" s="536">
        <v>464</v>
      </c>
      <c r="B472" s="560">
        <v>41085</v>
      </c>
      <c r="C472" s="561" t="s">
        <v>1724</v>
      </c>
      <c r="D472" s="562" t="s">
        <v>2935</v>
      </c>
      <c r="E472" s="559" t="s">
        <v>641</v>
      </c>
      <c r="F472" s="551">
        <v>125</v>
      </c>
      <c r="G472" s="552">
        <v>125</v>
      </c>
      <c r="H472" s="546">
        <f t="shared" si="7"/>
        <v>0</v>
      </c>
      <c r="I472" s="448">
        <v>125</v>
      </c>
    </row>
    <row r="473" spans="1:9" ht="30" customHeight="1">
      <c r="A473" s="536">
        <v>465</v>
      </c>
      <c r="B473" s="560">
        <v>41085</v>
      </c>
      <c r="C473" s="561" t="s">
        <v>2936</v>
      </c>
      <c r="D473" s="562" t="s">
        <v>2937</v>
      </c>
      <c r="E473" s="559" t="s">
        <v>641</v>
      </c>
      <c r="F473" s="551">
        <v>125</v>
      </c>
      <c r="G473" s="552">
        <v>125</v>
      </c>
      <c r="H473" s="546">
        <f t="shared" si="7"/>
        <v>0</v>
      </c>
      <c r="I473" s="448">
        <v>125</v>
      </c>
    </row>
    <row r="474" spans="1:9" ht="30" customHeight="1">
      <c r="A474" s="536">
        <v>466</v>
      </c>
      <c r="B474" s="560">
        <v>41085</v>
      </c>
      <c r="C474" s="561" t="s">
        <v>2938</v>
      </c>
      <c r="D474" s="562" t="s">
        <v>2939</v>
      </c>
      <c r="E474" s="559" t="s">
        <v>641</v>
      </c>
      <c r="F474" s="551">
        <v>125</v>
      </c>
      <c r="G474" s="552">
        <v>125</v>
      </c>
      <c r="H474" s="546">
        <f t="shared" si="7"/>
        <v>0</v>
      </c>
      <c r="I474" s="448">
        <v>125</v>
      </c>
    </row>
    <row r="475" spans="1:9" ht="30" customHeight="1">
      <c r="A475" s="536">
        <v>467</v>
      </c>
      <c r="B475" s="560">
        <v>41085</v>
      </c>
      <c r="C475" s="561" t="s">
        <v>2940</v>
      </c>
      <c r="D475" s="562" t="s">
        <v>2941</v>
      </c>
      <c r="E475" s="559" t="s">
        <v>641</v>
      </c>
      <c r="F475" s="551">
        <v>125</v>
      </c>
      <c r="G475" s="552">
        <v>125</v>
      </c>
      <c r="H475" s="546">
        <f t="shared" si="7"/>
        <v>0</v>
      </c>
      <c r="I475" s="448">
        <v>125</v>
      </c>
    </row>
    <row r="476" spans="1:9" ht="30" customHeight="1">
      <c r="A476" s="536">
        <v>468</v>
      </c>
      <c r="B476" s="560">
        <v>41085</v>
      </c>
      <c r="C476" s="561" t="s">
        <v>2942</v>
      </c>
      <c r="D476" s="562" t="s">
        <v>2943</v>
      </c>
      <c r="E476" s="559" t="s">
        <v>641</v>
      </c>
      <c r="F476" s="551">
        <v>125</v>
      </c>
      <c r="G476" s="552">
        <v>125</v>
      </c>
      <c r="H476" s="546">
        <f t="shared" si="7"/>
        <v>0</v>
      </c>
      <c r="I476" s="448">
        <v>125</v>
      </c>
    </row>
    <row r="477" spans="1:9" ht="30" customHeight="1">
      <c r="A477" s="536">
        <v>469</v>
      </c>
      <c r="B477" s="560">
        <v>41085</v>
      </c>
      <c r="C477" s="561" t="s">
        <v>2944</v>
      </c>
      <c r="D477" s="562" t="s">
        <v>2945</v>
      </c>
      <c r="E477" s="559" t="s">
        <v>641</v>
      </c>
      <c r="F477" s="551">
        <v>125</v>
      </c>
      <c r="G477" s="552">
        <v>125</v>
      </c>
      <c r="H477" s="546">
        <f t="shared" si="7"/>
        <v>0</v>
      </c>
      <c r="I477" s="448">
        <v>125</v>
      </c>
    </row>
    <row r="478" spans="1:9" ht="30" customHeight="1">
      <c r="A478" s="536">
        <v>470</v>
      </c>
      <c r="B478" s="560">
        <v>41085</v>
      </c>
      <c r="C478" s="561" t="s">
        <v>2946</v>
      </c>
      <c r="D478" s="562" t="s">
        <v>2947</v>
      </c>
      <c r="E478" s="559" t="s">
        <v>641</v>
      </c>
      <c r="F478" s="551">
        <v>125</v>
      </c>
      <c r="G478" s="552">
        <v>125</v>
      </c>
      <c r="H478" s="546">
        <f t="shared" si="7"/>
        <v>0</v>
      </c>
      <c r="I478" s="448">
        <v>125</v>
      </c>
    </row>
    <row r="479" spans="1:9" ht="30" customHeight="1">
      <c r="A479" s="536">
        <v>471</v>
      </c>
      <c r="B479" s="560">
        <v>41085</v>
      </c>
      <c r="C479" s="561" t="s">
        <v>2948</v>
      </c>
      <c r="D479" s="562" t="s">
        <v>2949</v>
      </c>
      <c r="E479" s="559" t="s">
        <v>641</v>
      </c>
      <c r="F479" s="551">
        <v>125</v>
      </c>
      <c r="G479" s="552">
        <v>125</v>
      </c>
      <c r="H479" s="546">
        <f t="shared" si="7"/>
        <v>0</v>
      </c>
      <c r="I479" s="448">
        <v>125</v>
      </c>
    </row>
    <row r="480" spans="1:9" ht="30" customHeight="1">
      <c r="A480" s="536">
        <v>472</v>
      </c>
      <c r="B480" s="560">
        <v>41085</v>
      </c>
      <c r="C480" s="561" t="s">
        <v>2950</v>
      </c>
      <c r="D480" s="562" t="s">
        <v>2951</v>
      </c>
      <c r="E480" s="559" t="s">
        <v>641</v>
      </c>
      <c r="F480" s="551">
        <v>125</v>
      </c>
      <c r="G480" s="552">
        <v>125</v>
      </c>
      <c r="H480" s="546">
        <f t="shared" si="7"/>
        <v>0</v>
      </c>
      <c r="I480" s="448">
        <v>125</v>
      </c>
    </row>
    <row r="481" spans="1:9" ht="30" customHeight="1">
      <c r="A481" s="536">
        <v>473</v>
      </c>
      <c r="B481" s="560">
        <v>41085</v>
      </c>
      <c r="C481" s="561" t="s">
        <v>2952</v>
      </c>
      <c r="D481" s="562" t="s">
        <v>2953</v>
      </c>
      <c r="E481" s="559" t="s">
        <v>641</v>
      </c>
      <c r="F481" s="551">
        <v>125</v>
      </c>
      <c r="G481" s="552">
        <v>125</v>
      </c>
      <c r="H481" s="546">
        <f t="shared" si="7"/>
        <v>0</v>
      </c>
      <c r="I481" s="448">
        <v>125</v>
      </c>
    </row>
    <row r="482" spans="1:9" ht="30" customHeight="1">
      <c r="A482" s="536">
        <v>474</v>
      </c>
      <c r="B482" s="560">
        <v>41085</v>
      </c>
      <c r="C482" s="561" t="s">
        <v>2954</v>
      </c>
      <c r="D482" s="562" t="s">
        <v>2955</v>
      </c>
      <c r="E482" s="559" t="s">
        <v>641</v>
      </c>
      <c r="F482" s="551">
        <v>125</v>
      </c>
      <c r="G482" s="552">
        <v>125</v>
      </c>
      <c r="H482" s="546">
        <f t="shared" si="7"/>
        <v>0</v>
      </c>
      <c r="I482" s="448">
        <v>125</v>
      </c>
    </row>
    <row r="483" spans="1:9" ht="30" customHeight="1">
      <c r="A483" s="536">
        <v>475</v>
      </c>
      <c r="B483" s="560">
        <v>41085</v>
      </c>
      <c r="C483" s="561" t="s">
        <v>2956</v>
      </c>
      <c r="D483" s="562" t="s">
        <v>2957</v>
      </c>
      <c r="E483" s="559" t="s">
        <v>641</v>
      </c>
      <c r="F483" s="551">
        <v>125</v>
      </c>
      <c r="G483" s="552">
        <v>125</v>
      </c>
      <c r="H483" s="546">
        <f t="shared" si="7"/>
        <v>0</v>
      </c>
      <c r="I483" s="448">
        <v>125</v>
      </c>
    </row>
    <row r="484" spans="1:9" ht="30" customHeight="1">
      <c r="A484" s="536">
        <v>476</v>
      </c>
      <c r="B484" s="560">
        <v>41085</v>
      </c>
      <c r="C484" s="561" t="s">
        <v>2958</v>
      </c>
      <c r="D484" s="562" t="s">
        <v>2959</v>
      </c>
      <c r="E484" s="559" t="s">
        <v>641</v>
      </c>
      <c r="F484" s="551">
        <v>125</v>
      </c>
      <c r="G484" s="552">
        <v>125</v>
      </c>
      <c r="H484" s="546">
        <f t="shared" si="7"/>
        <v>0</v>
      </c>
      <c r="I484" s="448">
        <v>125</v>
      </c>
    </row>
    <row r="485" spans="1:9" ht="30" customHeight="1">
      <c r="A485" s="536">
        <v>477</v>
      </c>
      <c r="B485" s="560">
        <v>41085</v>
      </c>
      <c r="C485" s="561" t="s">
        <v>2960</v>
      </c>
      <c r="D485" s="562" t="s">
        <v>2961</v>
      </c>
      <c r="E485" s="559" t="s">
        <v>641</v>
      </c>
      <c r="F485" s="551">
        <v>125</v>
      </c>
      <c r="G485" s="552">
        <v>125</v>
      </c>
      <c r="H485" s="546">
        <f t="shared" si="7"/>
        <v>0</v>
      </c>
      <c r="I485" s="448">
        <v>125</v>
      </c>
    </row>
    <row r="486" spans="1:9" ht="30" customHeight="1">
      <c r="A486" s="536">
        <v>478</v>
      </c>
      <c r="B486" s="560">
        <v>41085</v>
      </c>
      <c r="C486" s="561" t="s">
        <v>2962</v>
      </c>
      <c r="D486" s="562" t="s">
        <v>2963</v>
      </c>
      <c r="E486" s="559" t="s">
        <v>641</v>
      </c>
      <c r="F486" s="551">
        <v>125</v>
      </c>
      <c r="G486" s="552">
        <v>125</v>
      </c>
      <c r="H486" s="546">
        <f t="shared" si="7"/>
        <v>0</v>
      </c>
      <c r="I486" s="448">
        <v>125</v>
      </c>
    </row>
    <row r="487" spans="1:9" ht="30" customHeight="1">
      <c r="A487" s="536">
        <v>479</v>
      </c>
      <c r="B487" s="560">
        <v>41085</v>
      </c>
      <c r="C487" s="561" t="s">
        <v>2964</v>
      </c>
      <c r="D487" s="562" t="s">
        <v>2965</v>
      </c>
      <c r="E487" s="559" t="s">
        <v>641</v>
      </c>
      <c r="F487" s="551">
        <v>125</v>
      </c>
      <c r="G487" s="552">
        <v>125</v>
      </c>
      <c r="H487" s="546">
        <f t="shared" si="7"/>
        <v>0</v>
      </c>
      <c r="I487" s="448">
        <v>125</v>
      </c>
    </row>
    <row r="488" spans="1:9" ht="30" customHeight="1">
      <c r="A488" s="536">
        <v>480</v>
      </c>
      <c r="B488" s="560">
        <v>41085</v>
      </c>
      <c r="C488" s="561" t="s">
        <v>2966</v>
      </c>
      <c r="D488" s="562" t="s">
        <v>642</v>
      </c>
      <c r="E488" s="559" t="s">
        <v>641</v>
      </c>
      <c r="F488" s="551">
        <v>125</v>
      </c>
      <c r="G488" s="552">
        <v>125</v>
      </c>
      <c r="H488" s="546">
        <f t="shared" si="7"/>
        <v>0</v>
      </c>
      <c r="I488" s="448">
        <v>125</v>
      </c>
    </row>
    <row r="489" spans="1:9" ht="30" customHeight="1">
      <c r="A489" s="536">
        <v>481</v>
      </c>
      <c r="B489" s="560">
        <v>41085</v>
      </c>
      <c r="C489" s="561" t="s">
        <v>2967</v>
      </c>
      <c r="D489" s="562" t="s">
        <v>2968</v>
      </c>
      <c r="E489" s="559" t="s">
        <v>641</v>
      </c>
      <c r="F489" s="551">
        <v>125</v>
      </c>
      <c r="G489" s="552">
        <v>125</v>
      </c>
      <c r="H489" s="546">
        <f t="shared" si="7"/>
        <v>0</v>
      </c>
      <c r="I489" s="448">
        <v>125</v>
      </c>
    </row>
    <row r="490" spans="1:9" ht="30" customHeight="1">
      <c r="A490" s="536">
        <v>482</v>
      </c>
      <c r="B490" s="560">
        <v>41085</v>
      </c>
      <c r="C490" s="561" t="s">
        <v>2969</v>
      </c>
      <c r="D490" s="562" t="s">
        <v>2970</v>
      </c>
      <c r="E490" s="559" t="s">
        <v>641</v>
      </c>
      <c r="F490" s="551">
        <v>125</v>
      </c>
      <c r="G490" s="552">
        <v>125</v>
      </c>
      <c r="H490" s="546">
        <f t="shared" si="7"/>
        <v>0</v>
      </c>
      <c r="I490" s="448">
        <v>125</v>
      </c>
    </row>
    <row r="491" spans="1:9" ht="30" customHeight="1">
      <c r="A491" s="536">
        <v>483</v>
      </c>
      <c r="B491" s="560">
        <v>41085</v>
      </c>
      <c r="C491" s="561" t="s">
        <v>2971</v>
      </c>
      <c r="D491" s="562" t="s">
        <v>2972</v>
      </c>
      <c r="E491" s="559" t="s">
        <v>641</v>
      </c>
      <c r="F491" s="551">
        <v>125</v>
      </c>
      <c r="G491" s="552">
        <v>125</v>
      </c>
      <c r="H491" s="546">
        <f t="shared" si="7"/>
        <v>0</v>
      </c>
      <c r="I491" s="448">
        <v>125</v>
      </c>
    </row>
    <row r="492" spans="1:9" ht="30" customHeight="1">
      <c r="A492" s="536">
        <v>484</v>
      </c>
      <c r="B492" s="560">
        <v>41085</v>
      </c>
      <c r="C492" s="561" t="s">
        <v>2973</v>
      </c>
      <c r="D492" s="562" t="s">
        <v>2974</v>
      </c>
      <c r="E492" s="559" t="s">
        <v>641</v>
      </c>
      <c r="F492" s="551">
        <v>125</v>
      </c>
      <c r="G492" s="552">
        <v>125</v>
      </c>
      <c r="H492" s="546">
        <f t="shared" si="7"/>
        <v>0</v>
      </c>
      <c r="I492" s="448">
        <v>125</v>
      </c>
    </row>
    <row r="493" spans="1:9" ht="30" customHeight="1">
      <c r="A493" s="536">
        <v>485</v>
      </c>
      <c r="B493" s="560">
        <v>41085</v>
      </c>
      <c r="C493" s="561" t="s">
        <v>2975</v>
      </c>
      <c r="D493" s="562" t="s">
        <v>2976</v>
      </c>
      <c r="E493" s="559" t="s">
        <v>641</v>
      </c>
      <c r="F493" s="551">
        <v>125</v>
      </c>
      <c r="G493" s="552">
        <v>125</v>
      </c>
      <c r="H493" s="546">
        <f t="shared" si="7"/>
        <v>0</v>
      </c>
      <c r="I493" s="448">
        <v>125</v>
      </c>
    </row>
    <row r="494" spans="1:9" ht="30" customHeight="1">
      <c r="A494" s="536">
        <v>486</v>
      </c>
      <c r="B494" s="560">
        <v>41085</v>
      </c>
      <c r="C494" s="561" t="s">
        <v>2977</v>
      </c>
      <c r="D494" s="562" t="s">
        <v>2978</v>
      </c>
      <c r="E494" s="559" t="s">
        <v>641</v>
      </c>
      <c r="F494" s="551">
        <v>125</v>
      </c>
      <c r="G494" s="552">
        <v>125</v>
      </c>
      <c r="H494" s="546">
        <f t="shared" si="7"/>
        <v>0</v>
      </c>
      <c r="I494" s="448">
        <v>125</v>
      </c>
    </row>
    <row r="495" spans="1:9" ht="30" customHeight="1">
      <c r="A495" s="536">
        <v>487</v>
      </c>
      <c r="B495" s="560">
        <v>41085</v>
      </c>
      <c r="C495" s="561" t="s">
        <v>2979</v>
      </c>
      <c r="D495" s="562" t="s">
        <v>2980</v>
      </c>
      <c r="E495" s="559" t="s">
        <v>641</v>
      </c>
      <c r="F495" s="551">
        <v>125</v>
      </c>
      <c r="G495" s="552">
        <v>125</v>
      </c>
      <c r="H495" s="546">
        <f t="shared" si="7"/>
        <v>0</v>
      </c>
      <c r="I495" s="448">
        <v>125</v>
      </c>
    </row>
    <row r="496" spans="1:9" ht="30" customHeight="1">
      <c r="A496" s="536">
        <v>488</v>
      </c>
      <c r="B496" s="560">
        <v>41086</v>
      </c>
      <c r="C496" s="561" t="s">
        <v>2981</v>
      </c>
      <c r="D496" s="562" t="s">
        <v>2982</v>
      </c>
      <c r="E496" s="559" t="s">
        <v>641</v>
      </c>
      <c r="F496" s="551">
        <v>125</v>
      </c>
      <c r="G496" s="552">
        <v>125</v>
      </c>
      <c r="H496" s="546">
        <f t="shared" si="7"/>
        <v>0</v>
      </c>
      <c r="I496" s="448">
        <v>125</v>
      </c>
    </row>
    <row r="497" spans="1:9" ht="30" customHeight="1">
      <c r="A497" s="536">
        <v>489</v>
      </c>
      <c r="B497" s="560">
        <v>41086</v>
      </c>
      <c r="C497" s="561" t="s">
        <v>2983</v>
      </c>
      <c r="D497" s="562" t="s">
        <v>2984</v>
      </c>
      <c r="E497" s="559" t="s">
        <v>641</v>
      </c>
      <c r="F497" s="551">
        <v>125</v>
      </c>
      <c r="G497" s="552">
        <v>125</v>
      </c>
      <c r="H497" s="546">
        <f t="shared" si="7"/>
        <v>0</v>
      </c>
      <c r="I497" s="448">
        <v>125</v>
      </c>
    </row>
    <row r="498" spans="1:9" ht="30" customHeight="1">
      <c r="A498" s="536">
        <v>490</v>
      </c>
      <c r="B498" s="560">
        <v>41086</v>
      </c>
      <c r="C498" s="561" t="s">
        <v>2985</v>
      </c>
      <c r="D498" s="562" t="s">
        <v>2986</v>
      </c>
      <c r="E498" s="559" t="s">
        <v>641</v>
      </c>
      <c r="F498" s="551">
        <v>125</v>
      </c>
      <c r="G498" s="552">
        <v>125</v>
      </c>
      <c r="H498" s="546">
        <f t="shared" si="7"/>
        <v>0</v>
      </c>
      <c r="I498" s="448">
        <v>125</v>
      </c>
    </row>
    <row r="499" spans="1:9" ht="30" customHeight="1">
      <c r="A499" s="536">
        <v>491</v>
      </c>
      <c r="B499" s="560">
        <v>41086</v>
      </c>
      <c r="C499" s="561" t="s">
        <v>2987</v>
      </c>
      <c r="D499" s="562" t="s">
        <v>2988</v>
      </c>
      <c r="E499" s="559" t="s">
        <v>641</v>
      </c>
      <c r="F499" s="551">
        <v>125</v>
      </c>
      <c r="G499" s="552">
        <v>125</v>
      </c>
      <c r="H499" s="546">
        <f t="shared" si="7"/>
        <v>0</v>
      </c>
      <c r="I499" s="448">
        <v>125</v>
      </c>
    </row>
    <row r="500" spans="1:9" ht="30" customHeight="1">
      <c r="A500" s="536">
        <v>492</v>
      </c>
      <c r="B500" s="560">
        <v>41086</v>
      </c>
      <c r="C500" s="561" t="s">
        <v>2989</v>
      </c>
      <c r="D500" s="562" t="s">
        <v>2990</v>
      </c>
      <c r="E500" s="559" t="s">
        <v>641</v>
      </c>
      <c r="F500" s="551">
        <v>125</v>
      </c>
      <c r="G500" s="552">
        <v>125</v>
      </c>
      <c r="H500" s="546">
        <f t="shared" si="7"/>
        <v>0</v>
      </c>
      <c r="I500" s="448">
        <v>125</v>
      </c>
    </row>
    <row r="501" spans="1:9" ht="30" customHeight="1">
      <c r="A501" s="536">
        <v>493</v>
      </c>
      <c r="B501" s="560">
        <v>41086</v>
      </c>
      <c r="C501" s="561" t="s">
        <v>2991</v>
      </c>
      <c r="D501" s="562" t="s">
        <v>2992</v>
      </c>
      <c r="E501" s="559" t="s">
        <v>641</v>
      </c>
      <c r="F501" s="551">
        <v>125</v>
      </c>
      <c r="G501" s="552">
        <v>125</v>
      </c>
      <c r="H501" s="546">
        <f t="shared" si="7"/>
        <v>0</v>
      </c>
      <c r="I501" s="448">
        <v>125</v>
      </c>
    </row>
    <row r="502" spans="1:9" ht="30" customHeight="1">
      <c r="A502" s="536">
        <v>494</v>
      </c>
      <c r="B502" s="560">
        <v>41086</v>
      </c>
      <c r="C502" s="561" t="s">
        <v>2993</v>
      </c>
      <c r="D502" s="562" t="s">
        <v>2994</v>
      </c>
      <c r="E502" s="559" t="s">
        <v>641</v>
      </c>
      <c r="F502" s="551">
        <v>125</v>
      </c>
      <c r="G502" s="552">
        <v>125</v>
      </c>
      <c r="H502" s="546">
        <f t="shared" si="7"/>
        <v>0</v>
      </c>
      <c r="I502" s="448">
        <v>125</v>
      </c>
    </row>
    <row r="503" spans="1:9" ht="30" customHeight="1">
      <c r="A503" s="536">
        <v>495</v>
      </c>
      <c r="B503" s="560">
        <v>41086</v>
      </c>
      <c r="C503" s="561" t="s">
        <v>2995</v>
      </c>
      <c r="D503" s="562" t="s">
        <v>2996</v>
      </c>
      <c r="E503" s="559" t="s">
        <v>641</v>
      </c>
      <c r="F503" s="551">
        <v>125</v>
      </c>
      <c r="G503" s="552">
        <v>125</v>
      </c>
      <c r="H503" s="546">
        <f t="shared" si="7"/>
        <v>0</v>
      </c>
      <c r="I503" s="448">
        <v>125</v>
      </c>
    </row>
    <row r="504" spans="1:9" ht="30" customHeight="1">
      <c r="A504" s="536">
        <v>496</v>
      </c>
      <c r="B504" s="560">
        <v>41086</v>
      </c>
      <c r="C504" s="561" t="s">
        <v>2997</v>
      </c>
      <c r="D504" s="562" t="s">
        <v>2998</v>
      </c>
      <c r="E504" s="559" t="s">
        <v>641</v>
      </c>
      <c r="F504" s="551">
        <v>125</v>
      </c>
      <c r="G504" s="552">
        <v>125</v>
      </c>
      <c r="H504" s="546">
        <f t="shared" si="7"/>
        <v>0</v>
      </c>
      <c r="I504" s="448">
        <v>125</v>
      </c>
    </row>
    <row r="505" spans="1:9" ht="30" customHeight="1">
      <c r="A505" s="536">
        <v>497</v>
      </c>
      <c r="B505" s="560">
        <v>41086</v>
      </c>
      <c r="C505" s="561" t="s">
        <v>2999</v>
      </c>
      <c r="D505" s="562" t="s">
        <v>3000</v>
      </c>
      <c r="E505" s="559" t="s">
        <v>641</v>
      </c>
      <c r="F505" s="551">
        <v>125</v>
      </c>
      <c r="G505" s="552">
        <v>125</v>
      </c>
      <c r="H505" s="546">
        <f t="shared" si="7"/>
        <v>0</v>
      </c>
      <c r="I505" s="448">
        <v>125</v>
      </c>
    </row>
    <row r="506" spans="1:9" ht="30" customHeight="1">
      <c r="A506" s="536">
        <v>498</v>
      </c>
      <c r="B506" s="560">
        <v>41086</v>
      </c>
      <c r="C506" s="561" t="s">
        <v>3001</v>
      </c>
      <c r="D506" s="562" t="s">
        <v>3002</v>
      </c>
      <c r="E506" s="559" t="s">
        <v>641</v>
      </c>
      <c r="F506" s="551">
        <v>125</v>
      </c>
      <c r="G506" s="552">
        <v>125</v>
      </c>
      <c r="H506" s="546">
        <f t="shared" si="7"/>
        <v>0</v>
      </c>
      <c r="I506" s="448">
        <v>125</v>
      </c>
    </row>
    <row r="507" spans="1:9" ht="30" customHeight="1">
      <c r="A507" s="536">
        <v>499</v>
      </c>
      <c r="B507" s="560">
        <v>41086</v>
      </c>
      <c r="C507" s="561" t="s">
        <v>3003</v>
      </c>
      <c r="D507" s="562" t="s">
        <v>3004</v>
      </c>
      <c r="E507" s="559" t="s">
        <v>641</v>
      </c>
      <c r="F507" s="551">
        <v>125</v>
      </c>
      <c r="G507" s="552">
        <v>125</v>
      </c>
      <c r="H507" s="546">
        <f t="shared" si="7"/>
        <v>0</v>
      </c>
      <c r="I507" s="448">
        <v>125</v>
      </c>
    </row>
    <row r="508" spans="1:9" ht="30" customHeight="1">
      <c r="A508" s="536">
        <v>500</v>
      </c>
      <c r="B508" s="560">
        <v>41086</v>
      </c>
      <c r="C508" s="561" t="s">
        <v>3005</v>
      </c>
      <c r="D508" s="562" t="s">
        <v>3006</v>
      </c>
      <c r="E508" s="559" t="s">
        <v>641</v>
      </c>
      <c r="F508" s="551">
        <v>125</v>
      </c>
      <c r="G508" s="552">
        <v>125</v>
      </c>
      <c r="H508" s="546">
        <f t="shared" si="7"/>
        <v>0</v>
      </c>
      <c r="I508" s="448">
        <v>125</v>
      </c>
    </row>
    <row r="509" spans="1:9" ht="30" customHeight="1">
      <c r="A509" s="536">
        <v>501</v>
      </c>
      <c r="B509" s="560">
        <v>41086</v>
      </c>
      <c r="C509" s="561" t="s">
        <v>3007</v>
      </c>
      <c r="D509" s="562" t="s">
        <v>3008</v>
      </c>
      <c r="E509" s="559" t="s">
        <v>641</v>
      </c>
      <c r="F509" s="551">
        <v>125</v>
      </c>
      <c r="G509" s="552">
        <v>125</v>
      </c>
      <c r="H509" s="546">
        <f t="shared" si="7"/>
        <v>0</v>
      </c>
      <c r="I509" s="448">
        <v>125</v>
      </c>
    </row>
    <row r="510" spans="1:9" ht="30" customHeight="1">
      <c r="A510" s="536">
        <v>502</v>
      </c>
      <c r="B510" s="560">
        <v>41086</v>
      </c>
      <c r="C510" s="561" t="s">
        <v>3009</v>
      </c>
      <c r="D510" s="562" t="s">
        <v>3010</v>
      </c>
      <c r="E510" s="559" t="s">
        <v>641</v>
      </c>
      <c r="F510" s="551">
        <v>125</v>
      </c>
      <c r="G510" s="552">
        <v>125</v>
      </c>
      <c r="H510" s="546">
        <f t="shared" si="7"/>
        <v>0</v>
      </c>
      <c r="I510" s="448">
        <v>125</v>
      </c>
    </row>
    <row r="511" spans="1:9" ht="30" customHeight="1">
      <c r="A511" s="536">
        <v>503</v>
      </c>
      <c r="B511" s="560">
        <v>41086</v>
      </c>
      <c r="C511" s="561" t="s">
        <v>3011</v>
      </c>
      <c r="D511" s="562" t="s">
        <v>3012</v>
      </c>
      <c r="E511" s="559" t="s">
        <v>641</v>
      </c>
      <c r="F511" s="551">
        <v>125</v>
      </c>
      <c r="G511" s="552">
        <v>125</v>
      </c>
      <c r="H511" s="546">
        <f t="shared" si="7"/>
        <v>0</v>
      </c>
      <c r="I511" s="448">
        <v>125</v>
      </c>
    </row>
    <row r="512" spans="1:9" ht="30" customHeight="1">
      <c r="A512" s="536">
        <v>504</v>
      </c>
      <c r="B512" s="560">
        <v>41086</v>
      </c>
      <c r="C512" s="561" t="s">
        <v>3013</v>
      </c>
      <c r="D512" s="562" t="s">
        <v>3014</v>
      </c>
      <c r="E512" s="559" t="s">
        <v>641</v>
      </c>
      <c r="F512" s="551">
        <v>125</v>
      </c>
      <c r="G512" s="552">
        <v>125</v>
      </c>
      <c r="H512" s="546">
        <f t="shared" si="7"/>
        <v>0</v>
      </c>
      <c r="I512" s="448">
        <v>125</v>
      </c>
    </row>
    <row r="513" spans="1:9" ht="30" customHeight="1">
      <c r="A513" s="536">
        <v>505</v>
      </c>
      <c r="B513" s="560">
        <v>41086</v>
      </c>
      <c r="C513" s="561" t="s">
        <v>3015</v>
      </c>
      <c r="D513" s="562" t="s">
        <v>3016</v>
      </c>
      <c r="E513" s="559" t="s">
        <v>641</v>
      </c>
      <c r="F513" s="551">
        <v>125</v>
      </c>
      <c r="G513" s="552">
        <v>125</v>
      </c>
      <c r="H513" s="546">
        <f t="shared" si="7"/>
        <v>0</v>
      </c>
      <c r="I513" s="448">
        <v>125</v>
      </c>
    </row>
    <row r="514" spans="1:9" ht="30" customHeight="1">
      <c r="A514" s="536">
        <v>506</v>
      </c>
      <c r="B514" s="560">
        <v>41086</v>
      </c>
      <c r="C514" s="561" t="s">
        <v>3017</v>
      </c>
      <c r="D514" s="562" t="s">
        <v>3018</v>
      </c>
      <c r="E514" s="559" t="s">
        <v>641</v>
      </c>
      <c r="F514" s="551">
        <v>125</v>
      </c>
      <c r="G514" s="552">
        <v>125</v>
      </c>
      <c r="H514" s="546">
        <f t="shared" si="7"/>
        <v>0</v>
      </c>
      <c r="I514" s="448">
        <v>125</v>
      </c>
    </row>
    <row r="515" spans="1:9" ht="30" customHeight="1">
      <c r="A515" s="536">
        <v>507</v>
      </c>
      <c r="B515" s="560">
        <v>41086</v>
      </c>
      <c r="C515" s="561" t="s">
        <v>3019</v>
      </c>
      <c r="D515" s="562" t="s">
        <v>3020</v>
      </c>
      <c r="E515" s="559" t="s">
        <v>641</v>
      </c>
      <c r="F515" s="551">
        <v>125</v>
      </c>
      <c r="G515" s="552">
        <v>125</v>
      </c>
      <c r="H515" s="546">
        <f t="shared" si="7"/>
        <v>0</v>
      </c>
      <c r="I515" s="448">
        <v>125</v>
      </c>
    </row>
    <row r="516" spans="1:9" ht="30" customHeight="1">
      <c r="A516" s="536">
        <v>508</v>
      </c>
      <c r="B516" s="560">
        <v>41086</v>
      </c>
      <c r="C516" s="561" t="s">
        <v>3021</v>
      </c>
      <c r="D516" s="562" t="s">
        <v>3022</v>
      </c>
      <c r="E516" s="559" t="s">
        <v>641</v>
      </c>
      <c r="F516" s="551">
        <v>125</v>
      </c>
      <c r="G516" s="552">
        <v>125</v>
      </c>
      <c r="H516" s="546">
        <f t="shared" si="7"/>
        <v>0</v>
      </c>
      <c r="I516" s="448">
        <v>125</v>
      </c>
    </row>
    <row r="517" spans="1:9" ht="30" customHeight="1">
      <c r="A517" s="536">
        <v>509</v>
      </c>
      <c r="B517" s="560">
        <v>41086</v>
      </c>
      <c r="C517" s="561" t="s">
        <v>3023</v>
      </c>
      <c r="D517" s="562" t="s">
        <v>3024</v>
      </c>
      <c r="E517" s="559" t="s">
        <v>641</v>
      </c>
      <c r="F517" s="551">
        <v>125</v>
      </c>
      <c r="G517" s="552">
        <v>125</v>
      </c>
      <c r="H517" s="546">
        <f t="shared" si="7"/>
        <v>0</v>
      </c>
      <c r="I517" s="448">
        <v>125</v>
      </c>
    </row>
    <row r="518" spans="1:9" ht="30" customHeight="1">
      <c r="A518" s="536">
        <v>510</v>
      </c>
      <c r="B518" s="560">
        <v>41086</v>
      </c>
      <c r="C518" s="561" t="s">
        <v>3025</v>
      </c>
      <c r="D518" s="562" t="s">
        <v>3026</v>
      </c>
      <c r="E518" s="559" t="s">
        <v>641</v>
      </c>
      <c r="F518" s="551">
        <v>125</v>
      </c>
      <c r="G518" s="552">
        <v>125</v>
      </c>
      <c r="H518" s="546">
        <f t="shared" ref="H518:H581" si="8">F518-I518</f>
        <v>0</v>
      </c>
      <c r="I518" s="448">
        <v>125</v>
      </c>
    </row>
    <row r="519" spans="1:9" ht="30" customHeight="1">
      <c r="A519" s="536">
        <v>511</v>
      </c>
      <c r="B519" s="560">
        <v>41086</v>
      </c>
      <c r="C519" s="561" t="s">
        <v>3027</v>
      </c>
      <c r="D519" s="562" t="s">
        <v>3028</v>
      </c>
      <c r="E519" s="559" t="s">
        <v>641</v>
      </c>
      <c r="F519" s="551">
        <v>125</v>
      </c>
      <c r="G519" s="552">
        <v>125</v>
      </c>
      <c r="H519" s="546">
        <f t="shared" si="8"/>
        <v>0</v>
      </c>
      <c r="I519" s="448">
        <v>125</v>
      </c>
    </row>
    <row r="520" spans="1:9" ht="30" customHeight="1">
      <c r="A520" s="536">
        <v>512</v>
      </c>
      <c r="B520" s="560">
        <v>41086</v>
      </c>
      <c r="C520" s="561" t="s">
        <v>3029</v>
      </c>
      <c r="D520" s="562" t="s">
        <v>3030</v>
      </c>
      <c r="E520" s="559" t="s">
        <v>641</v>
      </c>
      <c r="F520" s="551">
        <v>125</v>
      </c>
      <c r="G520" s="552">
        <v>125</v>
      </c>
      <c r="H520" s="546">
        <f t="shared" si="8"/>
        <v>0</v>
      </c>
      <c r="I520" s="448">
        <v>125</v>
      </c>
    </row>
    <row r="521" spans="1:9" ht="30" customHeight="1">
      <c r="A521" s="536">
        <v>513</v>
      </c>
      <c r="B521" s="560">
        <v>41086</v>
      </c>
      <c r="C521" s="561" t="s">
        <v>3031</v>
      </c>
      <c r="D521" s="562" t="s">
        <v>3032</v>
      </c>
      <c r="E521" s="559" t="s">
        <v>641</v>
      </c>
      <c r="F521" s="551">
        <v>125</v>
      </c>
      <c r="G521" s="552">
        <v>125</v>
      </c>
      <c r="H521" s="546">
        <f t="shared" si="8"/>
        <v>0</v>
      </c>
      <c r="I521" s="448">
        <v>125</v>
      </c>
    </row>
    <row r="522" spans="1:9" ht="30" customHeight="1">
      <c r="A522" s="536">
        <v>514</v>
      </c>
      <c r="B522" s="560">
        <v>41086</v>
      </c>
      <c r="C522" s="561" t="s">
        <v>3033</v>
      </c>
      <c r="D522" s="562" t="s">
        <v>3034</v>
      </c>
      <c r="E522" s="559" t="s">
        <v>641</v>
      </c>
      <c r="F522" s="551">
        <v>125</v>
      </c>
      <c r="G522" s="552">
        <v>125</v>
      </c>
      <c r="H522" s="546">
        <f t="shared" si="8"/>
        <v>0</v>
      </c>
      <c r="I522" s="448">
        <v>125</v>
      </c>
    </row>
    <row r="523" spans="1:9" ht="30" customHeight="1">
      <c r="A523" s="536">
        <v>515</v>
      </c>
      <c r="B523" s="560">
        <v>41086</v>
      </c>
      <c r="C523" s="561" t="s">
        <v>3035</v>
      </c>
      <c r="D523" s="562" t="s">
        <v>3036</v>
      </c>
      <c r="E523" s="559" t="s">
        <v>641</v>
      </c>
      <c r="F523" s="551">
        <v>125</v>
      </c>
      <c r="G523" s="552">
        <v>125</v>
      </c>
      <c r="H523" s="546">
        <f t="shared" si="8"/>
        <v>0</v>
      </c>
      <c r="I523" s="448">
        <v>125</v>
      </c>
    </row>
    <row r="524" spans="1:9" ht="30" customHeight="1">
      <c r="A524" s="536">
        <v>516</v>
      </c>
      <c r="B524" s="560">
        <v>41086</v>
      </c>
      <c r="C524" s="561" t="s">
        <v>3037</v>
      </c>
      <c r="D524" s="562" t="s">
        <v>3038</v>
      </c>
      <c r="E524" s="559" t="s">
        <v>641</v>
      </c>
      <c r="F524" s="551">
        <v>125</v>
      </c>
      <c r="G524" s="552">
        <v>125</v>
      </c>
      <c r="H524" s="546">
        <f t="shared" si="8"/>
        <v>0</v>
      </c>
      <c r="I524" s="448">
        <v>125</v>
      </c>
    </row>
    <row r="525" spans="1:9" ht="30" customHeight="1">
      <c r="A525" s="536">
        <v>517</v>
      </c>
      <c r="B525" s="560">
        <v>41086</v>
      </c>
      <c r="C525" s="561" t="s">
        <v>3039</v>
      </c>
      <c r="D525" s="562" t="s">
        <v>3040</v>
      </c>
      <c r="E525" s="559" t="s">
        <v>641</v>
      </c>
      <c r="F525" s="551">
        <v>125</v>
      </c>
      <c r="G525" s="552">
        <v>125</v>
      </c>
      <c r="H525" s="546">
        <f t="shared" si="8"/>
        <v>0</v>
      </c>
      <c r="I525" s="448">
        <v>125</v>
      </c>
    </row>
    <row r="526" spans="1:9" ht="30" customHeight="1">
      <c r="A526" s="536">
        <v>518</v>
      </c>
      <c r="B526" s="560">
        <v>41086</v>
      </c>
      <c r="C526" s="561" t="s">
        <v>3041</v>
      </c>
      <c r="D526" s="562" t="s">
        <v>3042</v>
      </c>
      <c r="E526" s="559" t="s">
        <v>641</v>
      </c>
      <c r="F526" s="551">
        <v>125</v>
      </c>
      <c r="G526" s="552">
        <v>125</v>
      </c>
      <c r="H526" s="546">
        <f t="shared" si="8"/>
        <v>0</v>
      </c>
      <c r="I526" s="448">
        <v>125</v>
      </c>
    </row>
    <row r="527" spans="1:9" ht="30" customHeight="1">
      <c r="A527" s="536">
        <v>519</v>
      </c>
      <c r="B527" s="560">
        <v>41086</v>
      </c>
      <c r="C527" s="561" t="s">
        <v>3043</v>
      </c>
      <c r="D527" s="562" t="s">
        <v>3044</v>
      </c>
      <c r="E527" s="559" t="s">
        <v>641</v>
      </c>
      <c r="F527" s="551">
        <v>125</v>
      </c>
      <c r="G527" s="552">
        <v>125</v>
      </c>
      <c r="H527" s="546">
        <f t="shared" si="8"/>
        <v>0</v>
      </c>
      <c r="I527" s="448">
        <v>125</v>
      </c>
    </row>
    <row r="528" spans="1:9" ht="30" customHeight="1">
      <c r="A528" s="536">
        <v>520</v>
      </c>
      <c r="B528" s="560">
        <v>41086</v>
      </c>
      <c r="C528" s="561" t="s">
        <v>3045</v>
      </c>
      <c r="D528" s="562" t="s">
        <v>3046</v>
      </c>
      <c r="E528" s="559" t="s">
        <v>641</v>
      </c>
      <c r="F528" s="551">
        <v>125</v>
      </c>
      <c r="G528" s="552">
        <v>125</v>
      </c>
      <c r="H528" s="546">
        <f t="shared" si="8"/>
        <v>0</v>
      </c>
      <c r="I528" s="448">
        <v>125</v>
      </c>
    </row>
    <row r="529" spans="1:9" ht="30" customHeight="1">
      <c r="A529" s="536">
        <v>521</v>
      </c>
      <c r="B529" s="560">
        <v>41085</v>
      </c>
      <c r="C529" s="561" t="s">
        <v>3047</v>
      </c>
      <c r="D529" s="562" t="s">
        <v>3048</v>
      </c>
      <c r="E529" s="559" t="s">
        <v>641</v>
      </c>
      <c r="F529" s="551">
        <v>125</v>
      </c>
      <c r="G529" s="552">
        <v>125</v>
      </c>
      <c r="H529" s="546">
        <f t="shared" si="8"/>
        <v>0</v>
      </c>
      <c r="I529" s="448">
        <v>125</v>
      </c>
    </row>
    <row r="530" spans="1:9" ht="30" customHeight="1">
      <c r="A530" s="536">
        <v>522</v>
      </c>
      <c r="B530" s="560">
        <v>41085</v>
      </c>
      <c r="C530" s="561" t="s">
        <v>3049</v>
      </c>
      <c r="D530" s="562" t="s">
        <v>3050</v>
      </c>
      <c r="E530" s="559" t="s">
        <v>641</v>
      </c>
      <c r="F530" s="551">
        <v>125</v>
      </c>
      <c r="G530" s="552">
        <v>125</v>
      </c>
      <c r="H530" s="546">
        <f t="shared" si="8"/>
        <v>0</v>
      </c>
      <c r="I530" s="448">
        <v>125</v>
      </c>
    </row>
    <row r="531" spans="1:9" ht="30" customHeight="1">
      <c r="A531" s="536">
        <v>523</v>
      </c>
      <c r="B531" s="560">
        <v>41085</v>
      </c>
      <c r="C531" s="561" t="s">
        <v>3051</v>
      </c>
      <c r="D531" s="562" t="s">
        <v>3052</v>
      </c>
      <c r="E531" s="559" t="s">
        <v>641</v>
      </c>
      <c r="F531" s="551">
        <v>125</v>
      </c>
      <c r="G531" s="552">
        <v>125</v>
      </c>
      <c r="H531" s="546">
        <f t="shared" si="8"/>
        <v>0</v>
      </c>
      <c r="I531" s="448">
        <v>125</v>
      </c>
    </row>
    <row r="532" spans="1:9" ht="30" customHeight="1">
      <c r="A532" s="536">
        <v>524</v>
      </c>
      <c r="B532" s="560">
        <v>41085</v>
      </c>
      <c r="C532" s="561" t="s">
        <v>3053</v>
      </c>
      <c r="D532" s="562" t="s">
        <v>3054</v>
      </c>
      <c r="E532" s="559" t="s">
        <v>641</v>
      </c>
      <c r="F532" s="551">
        <v>125</v>
      </c>
      <c r="G532" s="552">
        <v>125</v>
      </c>
      <c r="H532" s="546">
        <f t="shared" si="8"/>
        <v>0</v>
      </c>
      <c r="I532" s="448">
        <v>125</v>
      </c>
    </row>
    <row r="533" spans="1:9" ht="30" customHeight="1">
      <c r="A533" s="536">
        <v>525</v>
      </c>
      <c r="B533" s="560">
        <v>41085</v>
      </c>
      <c r="C533" s="561" t="s">
        <v>3055</v>
      </c>
      <c r="D533" s="562" t="s">
        <v>3056</v>
      </c>
      <c r="E533" s="559" t="s">
        <v>641</v>
      </c>
      <c r="F533" s="551">
        <v>125</v>
      </c>
      <c r="G533" s="552">
        <v>125</v>
      </c>
      <c r="H533" s="546">
        <f t="shared" si="8"/>
        <v>0</v>
      </c>
      <c r="I533" s="448">
        <v>125</v>
      </c>
    </row>
    <row r="534" spans="1:9" ht="30" customHeight="1">
      <c r="A534" s="536">
        <v>526</v>
      </c>
      <c r="B534" s="560">
        <v>41085</v>
      </c>
      <c r="C534" s="561" t="s">
        <v>3057</v>
      </c>
      <c r="D534" s="562" t="s">
        <v>3058</v>
      </c>
      <c r="E534" s="559" t="s">
        <v>641</v>
      </c>
      <c r="F534" s="551">
        <v>125</v>
      </c>
      <c r="G534" s="552">
        <v>125</v>
      </c>
      <c r="H534" s="546">
        <f t="shared" si="8"/>
        <v>0</v>
      </c>
      <c r="I534" s="448">
        <v>125</v>
      </c>
    </row>
    <row r="535" spans="1:9" ht="30" customHeight="1">
      <c r="A535" s="536">
        <v>527</v>
      </c>
      <c r="B535" s="560">
        <v>41085</v>
      </c>
      <c r="C535" s="561" t="s">
        <v>3059</v>
      </c>
      <c r="D535" s="562" t="s">
        <v>3060</v>
      </c>
      <c r="E535" s="559" t="s">
        <v>641</v>
      </c>
      <c r="F535" s="551">
        <v>125</v>
      </c>
      <c r="G535" s="552">
        <v>125</v>
      </c>
      <c r="H535" s="546">
        <f t="shared" si="8"/>
        <v>0</v>
      </c>
      <c r="I535" s="448">
        <v>125</v>
      </c>
    </row>
    <row r="536" spans="1:9" ht="30" customHeight="1">
      <c r="A536" s="536">
        <v>528</v>
      </c>
      <c r="B536" s="560">
        <v>41085</v>
      </c>
      <c r="C536" s="561" t="s">
        <v>3061</v>
      </c>
      <c r="D536" s="562" t="s">
        <v>3062</v>
      </c>
      <c r="E536" s="559" t="s">
        <v>641</v>
      </c>
      <c r="F536" s="551">
        <v>125</v>
      </c>
      <c r="G536" s="552">
        <v>125</v>
      </c>
      <c r="H536" s="546">
        <f t="shared" si="8"/>
        <v>0</v>
      </c>
      <c r="I536" s="448">
        <v>125</v>
      </c>
    </row>
    <row r="537" spans="1:9" ht="30" customHeight="1">
      <c r="A537" s="536">
        <v>529</v>
      </c>
      <c r="B537" s="560">
        <v>41085</v>
      </c>
      <c r="C537" s="561" t="s">
        <v>3063</v>
      </c>
      <c r="D537" s="562" t="s">
        <v>3064</v>
      </c>
      <c r="E537" s="559" t="s">
        <v>641</v>
      </c>
      <c r="F537" s="551">
        <v>125</v>
      </c>
      <c r="G537" s="552">
        <v>125</v>
      </c>
      <c r="H537" s="546">
        <f t="shared" si="8"/>
        <v>0</v>
      </c>
      <c r="I537" s="448">
        <v>125</v>
      </c>
    </row>
    <row r="538" spans="1:9" ht="30" customHeight="1">
      <c r="A538" s="536">
        <v>530</v>
      </c>
      <c r="B538" s="560">
        <v>41085</v>
      </c>
      <c r="C538" s="561" t="s">
        <v>3065</v>
      </c>
      <c r="D538" s="562" t="s">
        <v>3066</v>
      </c>
      <c r="E538" s="559" t="s">
        <v>641</v>
      </c>
      <c r="F538" s="551">
        <v>125</v>
      </c>
      <c r="G538" s="552">
        <v>125</v>
      </c>
      <c r="H538" s="546">
        <f t="shared" si="8"/>
        <v>0</v>
      </c>
      <c r="I538" s="448">
        <v>125</v>
      </c>
    </row>
    <row r="539" spans="1:9" ht="30" customHeight="1">
      <c r="A539" s="536">
        <v>531</v>
      </c>
      <c r="B539" s="560">
        <v>41085</v>
      </c>
      <c r="C539" s="561" t="s">
        <v>3067</v>
      </c>
      <c r="D539" s="562" t="s">
        <v>3068</v>
      </c>
      <c r="E539" s="559" t="s">
        <v>641</v>
      </c>
      <c r="F539" s="551">
        <v>125</v>
      </c>
      <c r="G539" s="552">
        <v>125</v>
      </c>
      <c r="H539" s="546">
        <f t="shared" si="8"/>
        <v>0</v>
      </c>
      <c r="I539" s="448">
        <v>125</v>
      </c>
    </row>
    <row r="540" spans="1:9" ht="30" customHeight="1">
      <c r="A540" s="536">
        <v>532</v>
      </c>
      <c r="B540" s="560">
        <v>41085</v>
      </c>
      <c r="C540" s="561" t="s">
        <v>3069</v>
      </c>
      <c r="D540" s="562" t="s">
        <v>3070</v>
      </c>
      <c r="E540" s="559" t="s">
        <v>641</v>
      </c>
      <c r="F540" s="551">
        <v>125</v>
      </c>
      <c r="G540" s="552">
        <v>125</v>
      </c>
      <c r="H540" s="546">
        <f t="shared" si="8"/>
        <v>0</v>
      </c>
      <c r="I540" s="448">
        <v>125</v>
      </c>
    </row>
    <row r="541" spans="1:9" ht="30" customHeight="1">
      <c r="A541" s="536">
        <v>533</v>
      </c>
      <c r="B541" s="560">
        <v>41085</v>
      </c>
      <c r="C541" s="561" t="s">
        <v>3071</v>
      </c>
      <c r="D541" s="562" t="s">
        <v>3072</v>
      </c>
      <c r="E541" s="559" t="s">
        <v>641</v>
      </c>
      <c r="F541" s="551">
        <v>125</v>
      </c>
      <c r="G541" s="552">
        <v>125</v>
      </c>
      <c r="H541" s="546">
        <f t="shared" si="8"/>
        <v>0</v>
      </c>
      <c r="I541" s="448">
        <v>125</v>
      </c>
    </row>
    <row r="542" spans="1:9" ht="30" customHeight="1">
      <c r="A542" s="536">
        <v>534</v>
      </c>
      <c r="B542" s="560">
        <v>41085</v>
      </c>
      <c r="C542" s="561" t="s">
        <v>3073</v>
      </c>
      <c r="D542" s="562" t="s">
        <v>3074</v>
      </c>
      <c r="E542" s="559" t="s">
        <v>641</v>
      </c>
      <c r="F542" s="551">
        <v>125</v>
      </c>
      <c r="G542" s="552">
        <v>125</v>
      </c>
      <c r="H542" s="546">
        <f t="shared" si="8"/>
        <v>0</v>
      </c>
      <c r="I542" s="448">
        <v>125</v>
      </c>
    </row>
    <row r="543" spans="1:9" ht="30" customHeight="1">
      <c r="A543" s="536">
        <v>535</v>
      </c>
      <c r="B543" s="560">
        <v>41085</v>
      </c>
      <c r="C543" s="561" t="s">
        <v>3075</v>
      </c>
      <c r="D543" s="562" t="s">
        <v>3076</v>
      </c>
      <c r="E543" s="559" t="s">
        <v>641</v>
      </c>
      <c r="F543" s="551">
        <v>125</v>
      </c>
      <c r="G543" s="552">
        <v>125</v>
      </c>
      <c r="H543" s="546">
        <f t="shared" si="8"/>
        <v>0</v>
      </c>
      <c r="I543" s="448">
        <v>125</v>
      </c>
    </row>
    <row r="544" spans="1:9" ht="30" customHeight="1">
      <c r="A544" s="536">
        <v>536</v>
      </c>
      <c r="B544" s="560">
        <v>41085</v>
      </c>
      <c r="C544" s="561" t="s">
        <v>3077</v>
      </c>
      <c r="D544" s="562" t="s">
        <v>3078</v>
      </c>
      <c r="E544" s="559" t="s">
        <v>641</v>
      </c>
      <c r="F544" s="551">
        <v>125</v>
      </c>
      <c r="G544" s="552">
        <v>125</v>
      </c>
      <c r="H544" s="546">
        <f t="shared" si="8"/>
        <v>0</v>
      </c>
      <c r="I544" s="448">
        <v>125</v>
      </c>
    </row>
    <row r="545" spans="1:9" ht="30" customHeight="1">
      <c r="A545" s="536">
        <v>537</v>
      </c>
      <c r="B545" s="560">
        <v>41086</v>
      </c>
      <c r="C545" s="561" t="s">
        <v>3079</v>
      </c>
      <c r="D545" s="562" t="s">
        <v>3080</v>
      </c>
      <c r="E545" s="559" t="s">
        <v>641</v>
      </c>
      <c r="F545" s="551">
        <v>125</v>
      </c>
      <c r="G545" s="552">
        <v>125</v>
      </c>
      <c r="H545" s="546">
        <f t="shared" si="8"/>
        <v>0</v>
      </c>
      <c r="I545" s="448">
        <v>125</v>
      </c>
    </row>
    <row r="546" spans="1:9" ht="30" customHeight="1">
      <c r="A546" s="536">
        <v>538</v>
      </c>
      <c r="B546" s="560">
        <v>41086</v>
      </c>
      <c r="C546" s="561" t="s">
        <v>3081</v>
      </c>
      <c r="D546" s="562" t="s">
        <v>3082</v>
      </c>
      <c r="E546" s="559" t="s">
        <v>641</v>
      </c>
      <c r="F546" s="551">
        <v>125</v>
      </c>
      <c r="G546" s="552">
        <v>125</v>
      </c>
      <c r="H546" s="546">
        <f t="shared" si="8"/>
        <v>0</v>
      </c>
      <c r="I546" s="448">
        <v>125</v>
      </c>
    </row>
    <row r="547" spans="1:9" ht="30" customHeight="1">
      <c r="A547" s="536">
        <v>539</v>
      </c>
      <c r="B547" s="560">
        <v>41086</v>
      </c>
      <c r="C547" s="561" t="s">
        <v>3083</v>
      </c>
      <c r="D547" s="562" t="s">
        <v>3084</v>
      </c>
      <c r="E547" s="559" t="s">
        <v>641</v>
      </c>
      <c r="F547" s="551">
        <v>125</v>
      </c>
      <c r="G547" s="552">
        <v>125</v>
      </c>
      <c r="H547" s="546">
        <f t="shared" si="8"/>
        <v>0</v>
      </c>
      <c r="I547" s="448">
        <v>125</v>
      </c>
    </row>
    <row r="548" spans="1:9" ht="30" customHeight="1">
      <c r="A548" s="536">
        <v>540</v>
      </c>
      <c r="B548" s="560">
        <v>41086</v>
      </c>
      <c r="C548" s="561" t="s">
        <v>3085</v>
      </c>
      <c r="D548" s="562" t="s">
        <v>3086</v>
      </c>
      <c r="E548" s="559" t="s">
        <v>641</v>
      </c>
      <c r="F548" s="551">
        <v>125</v>
      </c>
      <c r="G548" s="552">
        <v>125</v>
      </c>
      <c r="H548" s="546">
        <f t="shared" si="8"/>
        <v>0</v>
      </c>
      <c r="I548" s="448">
        <v>125</v>
      </c>
    </row>
    <row r="549" spans="1:9" ht="30" customHeight="1">
      <c r="A549" s="536">
        <v>541</v>
      </c>
      <c r="B549" s="560">
        <v>41086</v>
      </c>
      <c r="C549" s="561" t="s">
        <v>3087</v>
      </c>
      <c r="D549" s="562" t="s">
        <v>3088</v>
      </c>
      <c r="E549" s="559" t="s">
        <v>641</v>
      </c>
      <c r="F549" s="551">
        <v>125</v>
      </c>
      <c r="G549" s="552">
        <v>125</v>
      </c>
      <c r="H549" s="546">
        <f t="shared" si="8"/>
        <v>0</v>
      </c>
      <c r="I549" s="448">
        <v>125</v>
      </c>
    </row>
    <row r="550" spans="1:9" ht="30" customHeight="1">
      <c r="A550" s="536">
        <v>542</v>
      </c>
      <c r="B550" s="560">
        <v>41086</v>
      </c>
      <c r="C550" s="561" t="s">
        <v>3089</v>
      </c>
      <c r="D550" s="562" t="s">
        <v>3090</v>
      </c>
      <c r="E550" s="559" t="s">
        <v>641</v>
      </c>
      <c r="F550" s="551">
        <v>125</v>
      </c>
      <c r="G550" s="552">
        <v>125</v>
      </c>
      <c r="H550" s="546">
        <f t="shared" si="8"/>
        <v>0</v>
      </c>
      <c r="I550" s="448">
        <v>125</v>
      </c>
    </row>
    <row r="551" spans="1:9" ht="30" customHeight="1">
      <c r="A551" s="536">
        <v>543</v>
      </c>
      <c r="B551" s="560">
        <v>41086</v>
      </c>
      <c r="C551" s="561" t="s">
        <v>3091</v>
      </c>
      <c r="D551" s="562" t="s">
        <v>3092</v>
      </c>
      <c r="E551" s="559" t="s">
        <v>641</v>
      </c>
      <c r="F551" s="551">
        <v>125</v>
      </c>
      <c r="G551" s="552">
        <v>125</v>
      </c>
      <c r="H551" s="546">
        <f t="shared" si="8"/>
        <v>0</v>
      </c>
      <c r="I551" s="448">
        <v>125</v>
      </c>
    </row>
    <row r="552" spans="1:9" ht="30" customHeight="1">
      <c r="A552" s="536">
        <v>544</v>
      </c>
      <c r="B552" s="560">
        <v>41086</v>
      </c>
      <c r="C552" s="561" t="s">
        <v>3093</v>
      </c>
      <c r="D552" s="562" t="s">
        <v>3094</v>
      </c>
      <c r="E552" s="559" t="s">
        <v>641</v>
      </c>
      <c r="F552" s="551">
        <v>125</v>
      </c>
      <c r="G552" s="552">
        <v>125</v>
      </c>
      <c r="H552" s="546">
        <f t="shared" si="8"/>
        <v>0</v>
      </c>
      <c r="I552" s="448">
        <v>125</v>
      </c>
    </row>
    <row r="553" spans="1:9" ht="30" customHeight="1">
      <c r="A553" s="536">
        <v>545</v>
      </c>
      <c r="B553" s="560">
        <v>41085</v>
      </c>
      <c r="C553" s="561" t="s">
        <v>3095</v>
      </c>
      <c r="D553" s="562" t="s">
        <v>3096</v>
      </c>
      <c r="E553" s="559" t="s">
        <v>641</v>
      </c>
      <c r="F553" s="551">
        <v>125</v>
      </c>
      <c r="G553" s="552">
        <v>125</v>
      </c>
      <c r="H553" s="546">
        <f t="shared" si="8"/>
        <v>0</v>
      </c>
      <c r="I553" s="448">
        <v>125</v>
      </c>
    </row>
    <row r="554" spans="1:9" ht="30" customHeight="1">
      <c r="A554" s="536">
        <v>546</v>
      </c>
      <c r="B554" s="560">
        <v>41085</v>
      </c>
      <c r="C554" s="561" t="s">
        <v>3097</v>
      </c>
      <c r="D554" s="562" t="s">
        <v>3098</v>
      </c>
      <c r="E554" s="559" t="s">
        <v>641</v>
      </c>
      <c r="F554" s="551">
        <v>125</v>
      </c>
      <c r="G554" s="552">
        <v>125</v>
      </c>
      <c r="H554" s="546">
        <f t="shared" si="8"/>
        <v>0</v>
      </c>
      <c r="I554" s="448">
        <v>125</v>
      </c>
    </row>
    <row r="555" spans="1:9" ht="30" customHeight="1">
      <c r="A555" s="536">
        <v>547</v>
      </c>
      <c r="B555" s="560">
        <v>41085</v>
      </c>
      <c r="C555" s="561" t="s">
        <v>3099</v>
      </c>
      <c r="D555" s="562" t="s">
        <v>3100</v>
      </c>
      <c r="E555" s="559" t="s">
        <v>641</v>
      </c>
      <c r="F555" s="551">
        <v>125</v>
      </c>
      <c r="G555" s="552">
        <v>125</v>
      </c>
      <c r="H555" s="546">
        <f t="shared" si="8"/>
        <v>0</v>
      </c>
      <c r="I555" s="448">
        <v>125</v>
      </c>
    </row>
    <row r="556" spans="1:9" ht="30" customHeight="1">
      <c r="A556" s="536">
        <v>548</v>
      </c>
      <c r="B556" s="560">
        <v>41085</v>
      </c>
      <c r="C556" s="561" t="s">
        <v>3101</v>
      </c>
      <c r="D556" s="562" t="s">
        <v>3102</v>
      </c>
      <c r="E556" s="559" t="s">
        <v>641</v>
      </c>
      <c r="F556" s="551">
        <v>125</v>
      </c>
      <c r="G556" s="552">
        <v>125</v>
      </c>
      <c r="H556" s="546">
        <f t="shared" si="8"/>
        <v>0</v>
      </c>
      <c r="I556" s="448">
        <v>125</v>
      </c>
    </row>
    <row r="557" spans="1:9" ht="30" customHeight="1">
      <c r="A557" s="536">
        <v>549</v>
      </c>
      <c r="B557" s="560">
        <v>41086</v>
      </c>
      <c r="C557" s="561" t="s">
        <v>3103</v>
      </c>
      <c r="D557" s="562" t="s">
        <v>3104</v>
      </c>
      <c r="E557" s="559" t="s">
        <v>641</v>
      </c>
      <c r="F557" s="551">
        <v>125</v>
      </c>
      <c r="G557" s="552">
        <v>125</v>
      </c>
      <c r="H557" s="546">
        <f t="shared" si="8"/>
        <v>0</v>
      </c>
      <c r="I557" s="448">
        <v>125</v>
      </c>
    </row>
    <row r="558" spans="1:9" ht="30" customHeight="1">
      <c r="A558" s="536">
        <v>550</v>
      </c>
      <c r="B558" s="560">
        <v>41086</v>
      </c>
      <c r="C558" s="561" t="s">
        <v>6543</v>
      </c>
      <c r="D558" s="562" t="s">
        <v>3105</v>
      </c>
      <c r="E558" s="559" t="s">
        <v>641</v>
      </c>
      <c r="F558" s="551">
        <v>125</v>
      </c>
      <c r="G558" s="552">
        <v>125</v>
      </c>
      <c r="H558" s="546">
        <f t="shared" si="8"/>
        <v>0</v>
      </c>
      <c r="I558" s="448">
        <v>125</v>
      </c>
    </row>
    <row r="559" spans="1:9" ht="30" customHeight="1">
      <c r="A559" s="536">
        <v>551</v>
      </c>
      <c r="B559" s="560">
        <v>41086</v>
      </c>
      <c r="C559" s="561" t="s">
        <v>3106</v>
      </c>
      <c r="D559" s="562" t="s">
        <v>3107</v>
      </c>
      <c r="E559" s="559" t="s">
        <v>641</v>
      </c>
      <c r="F559" s="551">
        <v>125</v>
      </c>
      <c r="G559" s="552">
        <v>125</v>
      </c>
      <c r="H559" s="546">
        <f t="shared" si="8"/>
        <v>0</v>
      </c>
      <c r="I559" s="448">
        <v>125</v>
      </c>
    </row>
    <row r="560" spans="1:9" ht="30" customHeight="1">
      <c r="A560" s="536">
        <v>552</v>
      </c>
      <c r="B560" s="560">
        <v>41086</v>
      </c>
      <c r="C560" s="561" t="s">
        <v>3108</v>
      </c>
      <c r="D560" s="562" t="s">
        <v>3109</v>
      </c>
      <c r="E560" s="559" t="s">
        <v>641</v>
      </c>
      <c r="F560" s="551">
        <v>125</v>
      </c>
      <c r="G560" s="552">
        <v>125</v>
      </c>
      <c r="H560" s="546">
        <f t="shared" si="8"/>
        <v>0</v>
      </c>
      <c r="I560" s="448">
        <v>125</v>
      </c>
    </row>
    <row r="561" spans="1:9" ht="30" customHeight="1">
      <c r="A561" s="536">
        <v>553</v>
      </c>
      <c r="B561" s="560">
        <v>41085</v>
      </c>
      <c r="C561" s="561" t="s">
        <v>3110</v>
      </c>
      <c r="D561" s="562" t="s">
        <v>3111</v>
      </c>
      <c r="E561" s="559" t="s">
        <v>641</v>
      </c>
      <c r="F561" s="551">
        <v>125</v>
      </c>
      <c r="G561" s="552">
        <v>125</v>
      </c>
      <c r="H561" s="546">
        <f t="shared" si="8"/>
        <v>0</v>
      </c>
      <c r="I561" s="448">
        <v>125</v>
      </c>
    </row>
    <row r="562" spans="1:9" ht="30" customHeight="1">
      <c r="A562" s="536">
        <v>554</v>
      </c>
      <c r="B562" s="560">
        <v>41085</v>
      </c>
      <c r="C562" s="561" t="s">
        <v>3112</v>
      </c>
      <c r="D562" s="562" t="s">
        <v>3113</v>
      </c>
      <c r="E562" s="559" t="s">
        <v>641</v>
      </c>
      <c r="F562" s="551">
        <v>125</v>
      </c>
      <c r="G562" s="552">
        <v>125</v>
      </c>
      <c r="H562" s="546">
        <f t="shared" si="8"/>
        <v>0</v>
      </c>
      <c r="I562" s="448">
        <v>125</v>
      </c>
    </row>
    <row r="563" spans="1:9" ht="30" customHeight="1">
      <c r="A563" s="536">
        <v>555</v>
      </c>
      <c r="B563" s="560">
        <v>41085</v>
      </c>
      <c r="C563" s="561" t="s">
        <v>3114</v>
      </c>
      <c r="D563" s="562" t="s">
        <v>3115</v>
      </c>
      <c r="E563" s="559" t="s">
        <v>641</v>
      </c>
      <c r="F563" s="551">
        <v>125</v>
      </c>
      <c r="G563" s="552">
        <v>125</v>
      </c>
      <c r="H563" s="546">
        <f t="shared" si="8"/>
        <v>0</v>
      </c>
      <c r="I563" s="448">
        <v>125</v>
      </c>
    </row>
    <row r="564" spans="1:9" ht="30" customHeight="1">
      <c r="A564" s="536">
        <v>556</v>
      </c>
      <c r="B564" s="560">
        <v>41085</v>
      </c>
      <c r="C564" s="561" t="s">
        <v>3116</v>
      </c>
      <c r="D564" s="562" t="s">
        <v>3117</v>
      </c>
      <c r="E564" s="559" t="s">
        <v>641</v>
      </c>
      <c r="F564" s="551">
        <v>125</v>
      </c>
      <c r="G564" s="552">
        <v>125</v>
      </c>
      <c r="H564" s="546">
        <f t="shared" si="8"/>
        <v>0</v>
      </c>
      <c r="I564" s="448">
        <v>125</v>
      </c>
    </row>
    <row r="565" spans="1:9" ht="30" customHeight="1">
      <c r="A565" s="536">
        <v>557</v>
      </c>
      <c r="B565" s="560">
        <v>41085</v>
      </c>
      <c r="C565" s="561" t="s">
        <v>6544</v>
      </c>
      <c r="D565" s="562" t="s">
        <v>3118</v>
      </c>
      <c r="E565" s="559" t="s">
        <v>641</v>
      </c>
      <c r="F565" s="551">
        <v>125</v>
      </c>
      <c r="G565" s="552">
        <v>125</v>
      </c>
      <c r="H565" s="546">
        <f t="shared" si="8"/>
        <v>0</v>
      </c>
      <c r="I565" s="448">
        <v>125</v>
      </c>
    </row>
    <row r="566" spans="1:9" ht="30" customHeight="1">
      <c r="A566" s="536">
        <v>558</v>
      </c>
      <c r="B566" s="560">
        <v>41085</v>
      </c>
      <c r="C566" s="561" t="s">
        <v>3119</v>
      </c>
      <c r="D566" s="562" t="s">
        <v>3120</v>
      </c>
      <c r="E566" s="559" t="s">
        <v>641</v>
      </c>
      <c r="F566" s="551">
        <v>125</v>
      </c>
      <c r="G566" s="552">
        <v>125</v>
      </c>
      <c r="H566" s="546">
        <f t="shared" si="8"/>
        <v>0</v>
      </c>
      <c r="I566" s="448">
        <v>125</v>
      </c>
    </row>
    <row r="567" spans="1:9" ht="30" customHeight="1">
      <c r="A567" s="536">
        <v>559</v>
      </c>
      <c r="B567" s="560">
        <v>41086</v>
      </c>
      <c r="C567" s="561" t="s">
        <v>3121</v>
      </c>
      <c r="D567" s="562" t="s">
        <v>3122</v>
      </c>
      <c r="E567" s="559" t="s">
        <v>641</v>
      </c>
      <c r="F567" s="551">
        <v>125</v>
      </c>
      <c r="G567" s="552">
        <v>125</v>
      </c>
      <c r="H567" s="546">
        <f t="shared" si="8"/>
        <v>0</v>
      </c>
      <c r="I567" s="448">
        <v>125</v>
      </c>
    </row>
    <row r="568" spans="1:9" ht="30" customHeight="1">
      <c r="A568" s="536">
        <v>560</v>
      </c>
      <c r="B568" s="560">
        <v>41086</v>
      </c>
      <c r="C568" s="561" t="s">
        <v>3123</v>
      </c>
      <c r="D568" s="562" t="s">
        <v>3124</v>
      </c>
      <c r="E568" s="559" t="s">
        <v>641</v>
      </c>
      <c r="F568" s="551">
        <v>125</v>
      </c>
      <c r="G568" s="552">
        <v>125</v>
      </c>
      <c r="H568" s="546">
        <f t="shared" si="8"/>
        <v>0</v>
      </c>
      <c r="I568" s="448">
        <v>125</v>
      </c>
    </row>
    <row r="569" spans="1:9" ht="30" customHeight="1">
      <c r="A569" s="536">
        <v>561</v>
      </c>
      <c r="B569" s="560">
        <v>41085</v>
      </c>
      <c r="C569" s="561" t="s">
        <v>3125</v>
      </c>
      <c r="D569" s="562" t="s">
        <v>3126</v>
      </c>
      <c r="E569" s="559" t="s">
        <v>641</v>
      </c>
      <c r="F569" s="551">
        <v>125</v>
      </c>
      <c r="G569" s="552">
        <v>125</v>
      </c>
      <c r="H569" s="546">
        <f t="shared" si="8"/>
        <v>0</v>
      </c>
      <c r="I569" s="448">
        <v>125</v>
      </c>
    </row>
    <row r="570" spans="1:9" ht="30" customHeight="1">
      <c r="A570" s="536">
        <v>562</v>
      </c>
      <c r="B570" s="560">
        <v>41085</v>
      </c>
      <c r="C570" s="561" t="s">
        <v>3127</v>
      </c>
      <c r="D570" s="562" t="s">
        <v>3128</v>
      </c>
      <c r="E570" s="559" t="s">
        <v>641</v>
      </c>
      <c r="F570" s="551">
        <v>125</v>
      </c>
      <c r="G570" s="552">
        <v>125</v>
      </c>
      <c r="H570" s="546">
        <f t="shared" si="8"/>
        <v>0</v>
      </c>
      <c r="I570" s="448">
        <v>125</v>
      </c>
    </row>
    <row r="571" spans="1:9" ht="30" customHeight="1">
      <c r="A571" s="536">
        <v>563</v>
      </c>
      <c r="B571" s="560">
        <v>41085</v>
      </c>
      <c r="C571" s="561" t="s">
        <v>3129</v>
      </c>
      <c r="D571" s="562" t="s">
        <v>3130</v>
      </c>
      <c r="E571" s="559" t="s">
        <v>641</v>
      </c>
      <c r="F571" s="551">
        <v>125</v>
      </c>
      <c r="G571" s="552">
        <v>125</v>
      </c>
      <c r="H571" s="546">
        <f t="shared" si="8"/>
        <v>0</v>
      </c>
      <c r="I571" s="448">
        <v>125</v>
      </c>
    </row>
    <row r="572" spans="1:9" ht="30" customHeight="1">
      <c r="A572" s="536">
        <v>564</v>
      </c>
      <c r="B572" s="560">
        <v>41085</v>
      </c>
      <c r="C572" s="561" t="s">
        <v>3131</v>
      </c>
      <c r="D572" s="562" t="s">
        <v>3132</v>
      </c>
      <c r="E572" s="559" t="s">
        <v>641</v>
      </c>
      <c r="F572" s="551">
        <v>125</v>
      </c>
      <c r="G572" s="552">
        <v>125</v>
      </c>
      <c r="H572" s="546">
        <f t="shared" si="8"/>
        <v>0</v>
      </c>
      <c r="I572" s="448">
        <v>125</v>
      </c>
    </row>
    <row r="573" spans="1:9" ht="30" customHeight="1">
      <c r="A573" s="536">
        <v>565</v>
      </c>
      <c r="B573" s="560">
        <v>41085</v>
      </c>
      <c r="C573" s="561" t="s">
        <v>3133</v>
      </c>
      <c r="D573" s="562" t="s">
        <v>3134</v>
      </c>
      <c r="E573" s="559" t="s">
        <v>641</v>
      </c>
      <c r="F573" s="551">
        <v>125</v>
      </c>
      <c r="G573" s="552">
        <v>125</v>
      </c>
      <c r="H573" s="546">
        <f t="shared" si="8"/>
        <v>0</v>
      </c>
      <c r="I573" s="448">
        <v>125</v>
      </c>
    </row>
    <row r="574" spans="1:9" ht="30" customHeight="1">
      <c r="A574" s="536">
        <v>566</v>
      </c>
      <c r="B574" s="560">
        <v>41085</v>
      </c>
      <c r="C574" s="561" t="s">
        <v>3135</v>
      </c>
      <c r="D574" s="562" t="s">
        <v>3136</v>
      </c>
      <c r="E574" s="559" t="s">
        <v>641</v>
      </c>
      <c r="F574" s="551">
        <v>125</v>
      </c>
      <c r="G574" s="552">
        <v>125</v>
      </c>
      <c r="H574" s="546">
        <f t="shared" si="8"/>
        <v>0</v>
      </c>
      <c r="I574" s="448">
        <v>125</v>
      </c>
    </row>
    <row r="575" spans="1:9" ht="30" customHeight="1">
      <c r="A575" s="536">
        <v>567</v>
      </c>
      <c r="B575" s="560">
        <v>41085</v>
      </c>
      <c r="C575" s="561" t="s">
        <v>3137</v>
      </c>
      <c r="D575" s="562" t="s">
        <v>3138</v>
      </c>
      <c r="E575" s="559" t="s">
        <v>641</v>
      </c>
      <c r="F575" s="551">
        <v>125</v>
      </c>
      <c r="G575" s="552">
        <v>125</v>
      </c>
      <c r="H575" s="546">
        <f t="shared" si="8"/>
        <v>0</v>
      </c>
      <c r="I575" s="448">
        <v>125</v>
      </c>
    </row>
    <row r="576" spans="1:9" ht="30" customHeight="1">
      <c r="A576" s="536">
        <v>568</v>
      </c>
      <c r="B576" s="560">
        <v>41085</v>
      </c>
      <c r="C576" s="561" t="s">
        <v>3139</v>
      </c>
      <c r="D576" s="562" t="s">
        <v>3140</v>
      </c>
      <c r="E576" s="559" t="s">
        <v>641</v>
      </c>
      <c r="F576" s="551">
        <v>125</v>
      </c>
      <c r="G576" s="552">
        <v>125</v>
      </c>
      <c r="H576" s="546">
        <f t="shared" si="8"/>
        <v>0</v>
      </c>
      <c r="I576" s="448">
        <v>125</v>
      </c>
    </row>
    <row r="577" spans="1:9" ht="30" customHeight="1">
      <c r="A577" s="536">
        <v>569</v>
      </c>
      <c r="B577" s="560">
        <v>41085</v>
      </c>
      <c r="C577" s="561" t="s">
        <v>3141</v>
      </c>
      <c r="D577" s="562" t="s">
        <v>3142</v>
      </c>
      <c r="E577" s="559" t="s">
        <v>641</v>
      </c>
      <c r="F577" s="551">
        <v>125</v>
      </c>
      <c r="G577" s="552">
        <v>125</v>
      </c>
      <c r="H577" s="546">
        <f t="shared" si="8"/>
        <v>0</v>
      </c>
      <c r="I577" s="448">
        <v>125</v>
      </c>
    </row>
    <row r="578" spans="1:9" ht="30" customHeight="1">
      <c r="A578" s="536">
        <v>570</v>
      </c>
      <c r="B578" s="560">
        <v>41085</v>
      </c>
      <c r="C578" s="561" t="s">
        <v>2211</v>
      </c>
      <c r="D578" s="562" t="s">
        <v>3143</v>
      </c>
      <c r="E578" s="559" t="s">
        <v>641</v>
      </c>
      <c r="F578" s="551">
        <v>125</v>
      </c>
      <c r="G578" s="552">
        <v>125</v>
      </c>
      <c r="H578" s="546">
        <f t="shared" si="8"/>
        <v>0</v>
      </c>
      <c r="I578" s="448">
        <v>125</v>
      </c>
    </row>
    <row r="579" spans="1:9" ht="30" customHeight="1">
      <c r="A579" s="536">
        <v>571</v>
      </c>
      <c r="B579" s="560">
        <v>41085</v>
      </c>
      <c r="C579" s="561" t="s">
        <v>3144</v>
      </c>
      <c r="D579" s="562" t="s">
        <v>3145</v>
      </c>
      <c r="E579" s="559" t="s">
        <v>641</v>
      </c>
      <c r="F579" s="551">
        <v>125</v>
      </c>
      <c r="G579" s="552">
        <v>125</v>
      </c>
      <c r="H579" s="546">
        <f t="shared" si="8"/>
        <v>0</v>
      </c>
      <c r="I579" s="448">
        <v>125</v>
      </c>
    </row>
    <row r="580" spans="1:9" ht="30" customHeight="1">
      <c r="A580" s="536">
        <v>572</v>
      </c>
      <c r="B580" s="560">
        <v>41085</v>
      </c>
      <c r="C580" s="561" t="s">
        <v>3146</v>
      </c>
      <c r="D580" s="562" t="s">
        <v>3147</v>
      </c>
      <c r="E580" s="559" t="s">
        <v>641</v>
      </c>
      <c r="F580" s="551">
        <v>125</v>
      </c>
      <c r="G580" s="552">
        <v>125</v>
      </c>
      <c r="H580" s="546">
        <f t="shared" si="8"/>
        <v>0</v>
      </c>
      <c r="I580" s="448">
        <v>125</v>
      </c>
    </row>
    <row r="581" spans="1:9" ht="30" customHeight="1">
      <c r="A581" s="536">
        <v>573</v>
      </c>
      <c r="B581" s="560">
        <v>41084</v>
      </c>
      <c r="C581" s="561" t="s">
        <v>3148</v>
      </c>
      <c r="D581" s="562" t="s">
        <v>3149</v>
      </c>
      <c r="E581" s="559" t="s">
        <v>641</v>
      </c>
      <c r="F581" s="551">
        <v>125</v>
      </c>
      <c r="G581" s="552">
        <v>125</v>
      </c>
      <c r="H581" s="546">
        <f t="shared" si="8"/>
        <v>0</v>
      </c>
      <c r="I581" s="448">
        <v>125</v>
      </c>
    </row>
    <row r="582" spans="1:9" ht="30" customHeight="1">
      <c r="A582" s="536">
        <v>574</v>
      </c>
      <c r="B582" s="560">
        <v>41084</v>
      </c>
      <c r="C582" s="561" t="s">
        <v>3150</v>
      </c>
      <c r="D582" s="562" t="s">
        <v>3151</v>
      </c>
      <c r="E582" s="559" t="s">
        <v>641</v>
      </c>
      <c r="F582" s="551">
        <v>125</v>
      </c>
      <c r="G582" s="552">
        <v>125</v>
      </c>
      <c r="H582" s="546">
        <f t="shared" ref="H582:H645" si="9">F582-I582</f>
        <v>0</v>
      </c>
      <c r="I582" s="448">
        <v>125</v>
      </c>
    </row>
    <row r="583" spans="1:9" ht="30" customHeight="1">
      <c r="A583" s="536">
        <v>575</v>
      </c>
      <c r="B583" s="560">
        <v>41084</v>
      </c>
      <c r="C583" s="561" t="s">
        <v>3152</v>
      </c>
      <c r="D583" s="562" t="s">
        <v>3153</v>
      </c>
      <c r="E583" s="559" t="s">
        <v>641</v>
      </c>
      <c r="F583" s="551">
        <v>125</v>
      </c>
      <c r="G583" s="552">
        <v>125</v>
      </c>
      <c r="H583" s="546">
        <f t="shared" si="9"/>
        <v>0</v>
      </c>
      <c r="I583" s="448">
        <v>125</v>
      </c>
    </row>
    <row r="584" spans="1:9" ht="30" customHeight="1">
      <c r="A584" s="536">
        <v>576</v>
      </c>
      <c r="B584" s="560">
        <v>41084</v>
      </c>
      <c r="C584" s="561" t="s">
        <v>3154</v>
      </c>
      <c r="D584" s="562" t="s">
        <v>3155</v>
      </c>
      <c r="E584" s="559" t="s">
        <v>641</v>
      </c>
      <c r="F584" s="551">
        <v>125</v>
      </c>
      <c r="G584" s="552">
        <v>125</v>
      </c>
      <c r="H584" s="546">
        <f t="shared" si="9"/>
        <v>0</v>
      </c>
      <c r="I584" s="448">
        <v>125</v>
      </c>
    </row>
    <row r="585" spans="1:9" ht="30" customHeight="1">
      <c r="A585" s="536">
        <v>577</v>
      </c>
      <c r="B585" s="560">
        <v>41084</v>
      </c>
      <c r="C585" s="561" t="s">
        <v>3156</v>
      </c>
      <c r="D585" s="562" t="s">
        <v>3157</v>
      </c>
      <c r="E585" s="559" t="s">
        <v>641</v>
      </c>
      <c r="F585" s="551">
        <v>125</v>
      </c>
      <c r="G585" s="552">
        <v>125</v>
      </c>
      <c r="H585" s="546">
        <f t="shared" si="9"/>
        <v>0</v>
      </c>
      <c r="I585" s="448">
        <v>125</v>
      </c>
    </row>
    <row r="586" spans="1:9" ht="30" customHeight="1">
      <c r="A586" s="536">
        <v>578</v>
      </c>
      <c r="B586" s="560">
        <v>41084</v>
      </c>
      <c r="C586" s="561" t="s">
        <v>3158</v>
      </c>
      <c r="D586" s="562" t="s">
        <v>3159</v>
      </c>
      <c r="E586" s="559" t="s">
        <v>641</v>
      </c>
      <c r="F586" s="551">
        <v>125</v>
      </c>
      <c r="G586" s="552">
        <v>125</v>
      </c>
      <c r="H586" s="546">
        <f t="shared" si="9"/>
        <v>0</v>
      </c>
      <c r="I586" s="448">
        <v>125</v>
      </c>
    </row>
    <row r="587" spans="1:9" ht="30" customHeight="1">
      <c r="A587" s="536">
        <v>579</v>
      </c>
      <c r="B587" s="560">
        <v>41084</v>
      </c>
      <c r="C587" s="561" t="s">
        <v>3160</v>
      </c>
      <c r="D587" s="562" t="s">
        <v>3161</v>
      </c>
      <c r="E587" s="559" t="s">
        <v>641</v>
      </c>
      <c r="F587" s="551">
        <v>125</v>
      </c>
      <c r="G587" s="552">
        <v>125</v>
      </c>
      <c r="H587" s="546">
        <f t="shared" si="9"/>
        <v>0</v>
      </c>
      <c r="I587" s="448">
        <v>125</v>
      </c>
    </row>
    <row r="588" spans="1:9" ht="30" customHeight="1">
      <c r="A588" s="536">
        <v>580</v>
      </c>
      <c r="B588" s="560">
        <v>41084</v>
      </c>
      <c r="C588" s="561" t="s">
        <v>3162</v>
      </c>
      <c r="D588" s="562" t="s">
        <v>3163</v>
      </c>
      <c r="E588" s="559" t="s">
        <v>641</v>
      </c>
      <c r="F588" s="551">
        <v>125</v>
      </c>
      <c r="G588" s="552">
        <v>125</v>
      </c>
      <c r="H588" s="546">
        <f t="shared" si="9"/>
        <v>0</v>
      </c>
      <c r="I588" s="448">
        <v>125</v>
      </c>
    </row>
    <row r="589" spans="1:9" ht="30" customHeight="1">
      <c r="A589" s="536">
        <v>581</v>
      </c>
      <c r="B589" s="560">
        <v>41084</v>
      </c>
      <c r="C589" s="561" t="s">
        <v>3164</v>
      </c>
      <c r="D589" s="562" t="s">
        <v>3165</v>
      </c>
      <c r="E589" s="559" t="s">
        <v>641</v>
      </c>
      <c r="F589" s="551">
        <v>125</v>
      </c>
      <c r="G589" s="552">
        <v>125</v>
      </c>
      <c r="H589" s="546">
        <f t="shared" si="9"/>
        <v>0</v>
      </c>
      <c r="I589" s="448">
        <v>125</v>
      </c>
    </row>
    <row r="590" spans="1:9" ht="30" customHeight="1">
      <c r="A590" s="536">
        <v>582</v>
      </c>
      <c r="B590" s="560">
        <v>41084</v>
      </c>
      <c r="C590" s="561" t="s">
        <v>3166</v>
      </c>
      <c r="D590" s="562" t="s">
        <v>3167</v>
      </c>
      <c r="E590" s="559" t="s">
        <v>641</v>
      </c>
      <c r="F590" s="551">
        <v>125</v>
      </c>
      <c r="G590" s="552">
        <v>125</v>
      </c>
      <c r="H590" s="546">
        <f t="shared" si="9"/>
        <v>0</v>
      </c>
      <c r="I590" s="448">
        <v>125</v>
      </c>
    </row>
    <row r="591" spans="1:9" ht="30" customHeight="1">
      <c r="A591" s="536">
        <v>583</v>
      </c>
      <c r="B591" s="560">
        <v>41086</v>
      </c>
      <c r="C591" s="561" t="s">
        <v>3168</v>
      </c>
      <c r="D591" s="562" t="s">
        <v>3169</v>
      </c>
      <c r="E591" s="559" t="s">
        <v>641</v>
      </c>
      <c r="F591" s="551">
        <v>125</v>
      </c>
      <c r="G591" s="552">
        <v>125</v>
      </c>
      <c r="H591" s="546">
        <f t="shared" si="9"/>
        <v>0</v>
      </c>
      <c r="I591" s="448">
        <v>125</v>
      </c>
    </row>
    <row r="592" spans="1:9" ht="30" customHeight="1">
      <c r="A592" s="536">
        <v>584</v>
      </c>
      <c r="B592" s="560">
        <v>41086</v>
      </c>
      <c r="C592" s="561" t="s">
        <v>3170</v>
      </c>
      <c r="D592" s="562" t="s">
        <v>3171</v>
      </c>
      <c r="E592" s="559" t="s">
        <v>641</v>
      </c>
      <c r="F592" s="551">
        <v>125</v>
      </c>
      <c r="G592" s="552">
        <v>125</v>
      </c>
      <c r="H592" s="546">
        <f t="shared" si="9"/>
        <v>0</v>
      </c>
      <c r="I592" s="448">
        <v>125</v>
      </c>
    </row>
    <row r="593" spans="1:9" ht="30" customHeight="1">
      <c r="A593" s="536">
        <v>585</v>
      </c>
      <c r="B593" s="560">
        <v>41086</v>
      </c>
      <c r="C593" s="561" t="s">
        <v>3172</v>
      </c>
      <c r="D593" s="562" t="s">
        <v>3173</v>
      </c>
      <c r="E593" s="559" t="s">
        <v>641</v>
      </c>
      <c r="F593" s="551">
        <v>125</v>
      </c>
      <c r="G593" s="552">
        <v>125</v>
      </c>
      <c r="H593" s="546">
        <f t="shared" si="9"/>
        <v>0</v>
      </c>
      <c r="I593" s="448">
        <v>125</v>
      </c>
    </row>
    <row r="594" spans="1:9" ht="30" customHeight="1">
      <c r="A594" s="536">
        <v>586</v>
      </c>
      <c r="B594" s="560">
        <v>41086</v>
      </c>
      <c r="C594" s="561" t="s">
        <v>3174</v>
      </c>
      <c r="D594" s="562" t="s">
        <v>3175</v>
      </c>
      <c r="E594" s="559" t="s">
        <v>641</v>
      </c>
      <c r="F594" s="551">
        <v>125</v>
      </c>
      <c r="G594" s="552">
        <v>125</v>
      </c>
      <c r="H594" s="546">
        <f t="shared" si="9"/>
        <v>0</v>
      </c>
      <c r="I594" s="448">
        <v>125</v>
      </c>
    </row>
    <row r="595" spans="1:9" ht="30" customHeight="1">
      <c r="A595" s="536">
        <v>587</v>
      </c>
      <c r="B595" s="560">
        <v>41086</v>
      </c>
      <c r="C595" s="561" t="s">
        <v>3176</v>
      </c>
      <c r="D595" s="562" t="s">
        <v>3177</v>
      </c>
      <c r="E595" s="559" t="s">
        <v>641</v>
      </c>
      <c r="F595" s="551">
        <v>125</v>
      </c>
      <c r="G595" s="552">
        <v>125</v>
      </c>
      <c r="H595" s="546">
        <f t="shared" si="9"/>
        <v>0</v>
      </c>
      <c r="I595" s="448">
        <v>125</v>
      </c>
    </row>
    <row r="596" spans="1:9" ht="30" customHeight="1">
      <c r="A596" s="536">
        <v>588</v>
      </c>
      <c r="B596" s="560">
        <v>41086</v>
      </c>
      <c r="C596" s="561" t="s">
        <v>2225</v>
      </c>
      <c r="D596" s="562" t="s">
        <v>3178</v>
      </c>
      <c r="E596" s="559" t="s">
        <v>641</v>
      </c>
      <c r="F596" s="551">
        <v>125</v>
      </c>
      <c r="G596" s="552">
        <v>125</v>
      </c>
      <c r="H596" s="546">
        <f t="shared" si="9"/>
        <v>0</v>
      </c>
      <c r="I596" s="448">
        <v>125</v>
      </c>
    </row>
    <row r="597" spans="1:9" ht="30" customHeight="1">
      <c r="A597" s="536">
        <v>589</v>
      </c>
      <c r="B597" s="560">
        <v>41084</v>
      </c>
      <c r="C597" s="561" t="s">
        <v>3179</v>
      </c>
      <c r="D597" s="562" t="s">
        <v>3180</v>
      </c>
      <c r="E597" s="559" t="s">
        <v>641</v>
      </c>
      <c r="F597" s="551">
        <v>125</v>
      </c>
      <c r="G597" s="552">
        <v>125</v>
      </c>
      <c r="H597" s="546">
        <f t="shared" si="9"/>
        <v>0</v>
      </c>
      <c r="I597" s="448">
        <v>125</v>
      </c>
    </row>
    <row r="598" spans="1:9" ht="30" customHeight="1">
      <c r="A598" s="536">
        <v>590</v>
      </c>
      <c r="B598" s="560">
        <v>41084</v>
      </c>
      <c r="C598" s="561" t="s">
        <v>3181</v>
      </c>
      <c r="D598" s="562" t="s">
        <v>3182</v>
      </c>
      <c r="E598" s="559" t="s">
        <v>641</v>
      </c>
      <c r="F598" s="551">
        <v>125</v>
      </c>
      <c r="G598" s="552">
        <v>125</v>
      </c>
      <c r="H598" s="546">
        <f t="shared" si="9"/>
        <v>0</v>
      </c>
      <c r="I598" s="448">
        <v>125</v>
      </c>
    </row>
    <row r="599" spans="1:9" ht="30" customHeight="1">
      <c r="A599" s="536">
        <v>591</v>
      </c>
      <c r="B599" s="560">
        <v>41084</v>
      </c>
      <c r="C599" s="561" t="s">
        <v>6545</v>
      </c>
      <c r="D599" s="562" t="s">
        <v>3183</v>
      </c>
      <c r="E599" s="559" t="s">
        <v>641</v>
      </c>
      <c r="F599" s="551">
        <v>125</v>
      </c>
      <c r="G599" s="552">
        <v>125</v>
      </c>
      <c r="H599" s="546">
        <f t="shared" si="9"/>
        <v>0</v>
      </c>
      <c r="I599" s="448">
        <v>125</v>
      </c>
    </row>
    <row r="600" spans="1:9" ht="30" customHeight="1">
      <c r="A600" s="536">
        <v>592</v>
      </c>
      <c r="B600" s="560">
        <v>41084</v>
      </c>
      <c r="C600" s="561" t="s">
        <v>3184</v>
      </c>
      <c r="D600" s="562" t="s">
        <v>3185</v>
      </c>
      <c r="E600" s="559" t="s">
        <v>641</v>
      </c>
      <c r="F600" s="551">
        <v>125</v>
      </c>
      <c r="G600" s="552">
        <v>125</v>
      </c>
      <c r="H600" s="546">
        <f t="shared" si="9"/>
        <v>0</v>
      </c>
      <c r="I600" s="448">
        <v>125</v>
      </c>
    </row>
    <row r="601" spans="1:9" ht="30" customHeight="1">
      <c r="A601" s="536">
        <v>593</v>
      </c>
      <c r="B601" s="560">
        <v>41084</v>
      </c>
      <c r="C601" s="561" t="s">
        <v>3186</v>
      </c>
      <c r="D601" s="562" t="s">
        <v>3187</v>
      </c>
      <c r="E601" s="559" t="s">
        <v>641</v>
      </c>
      <c r="F601" s="551">
        <v>125</v>
      </c>
      <c r="G601" s="552">
        <v>125</v>
      </c>
      <c r="H601" s="546">
        <f t="shared" si="9"/>
        <v>0</v>
      </c>
      <c r="I601" s="448">
        <v>125</v>
      </c>
    </row>
    <row r="602" spans="1:9" ht="30" customHeight="1">
      <c r="A602" s="536">
        <v>594</v>
      </c>
      <c r="B602" s="560">
        <v>41084</v>
      </c>
      <c r="C602" s="561" t="s">
        <v>3188</v>
      </c>
      <c r="D602" s="562" t="s">
        <v>3189</v>
      </c>
      <c r="E602" s="559" t="s">
        <v>641</v>
      </c>
      <c r="F602" s="551">
        <v>125</v>
      </c>
      <c r="G602" s="552">
        <v>125</v>
      </c>
      <c r="H602" s="546">
        <f t="shared" si="9"/>
        <v>0</v>
      </c>
      <c r="I602" s="448">
        <v>125</v>
      </c>
    </row>
    <row r="603" spans="1:9" ht="30" customHeight="1">
      <c r="A603" s="536">
        <v>595</v>
      </c>
      <c r="B603" s="560">
        <v>41084</v>
      </c>
      <c r="C603" s="561" t="s">
        <v>3190</v>
      </c>
      <c r="D603" s="562" t="s">
        <v>3191</v>
      </c>
      <c r="E603" s="559" t="s">
        <v>641</v>
      </c>
      <c r="F603" s="551">
        <v>125</v>
      </c>
      <c r="G603" s="552">
        <v>125</v>
      </c>
      <c r="H603" s="546">
        <f t="shared" si="9"/>
        <v>0</v>
      </c>
      <c r="I603" s="448">
        <v>125</v>
      </c>
    </row>
    <row r="604" spans="1:9" ht="30" customHeight="1">
      <c r="A604" s="536">
        <v>596</v>
      </c>
      <c r="B604" s="560">
        <v>41084</v>
      </c>
      <c r="C604" s="561" t="s">
        <v>3192</v>
      </c>
      <c r="D604" s="562" t="s">
        <v>3193</v>
      </c>
      <c r="E604" s="559" t="s">
        <v>641</v>
      </c>
      <c r="F604" s="551">
        <v>125</v>
      </c>
      <c r="G604" s="552">
        <v>125</v>
      </c>
      <c r="H604" s="546">
        <f t="shared" si="9"/>
        <v>0</v>
      </c>
      <c r="I604" s="448">
        <v>125</v>
      </c>
    </row>
    <row r="605" spans="1:9" ht="30" customHeight="1">
      <c r="A605" s="536">
        <v>597</v>
      </c>
      <c r="B605" s="560">
        <v>41084</v>
      </c>
      <c r="C605" s="561" t="s">
        <v>3194</v>
      </c>
      <c r="D605" s="562" t="s">
        <v>3195</v>
      </c>
      <c r="E605" s="559" t="s">
        <v>641</v>
      </c>
      <c r="F605" s="551">
        <v>125</v>
      </c>
      <c r="G605" s="552">
        <v>125</v>
      </c>
      <c r="H605" s="546">
        <f t="shared" si="9"/>
        <v>0</v>
      </c>
      <c r="I605" s="448">
        <v>125</v>
      </c>
    </row>
    <row r="606" spans="1:9" ht="30" customHeight="1">
      <c r="A606" s="536">
        <v>598</v>
      </c>
      <c r="B606" s="560">
        <v>41084</v>
      </c>
      <c r="C606" s="561" t="s">
        <v>3196</v>
      </c>
      <c r="D606" s="562" t="s">
        <v>3197</v>
      </c>
      <c r="E606" s="559" t="s">
        <v>641</v>
      </c>
      <c r="F606" s="551">
        <v>125</v>
      </c>
      <c r="G606" s="552">
        <v>125</v>
      </c>
      <c r="H606" s="546">
        <f t="shared" si="9"/>
        <v>0</v>
      </c>
      <c r="I606" s="448">
        <v>125</v>
      </c>
    </row>
    <row r="607" spans="1:9" ht="30" customHeight="1">
      <c r="A607" s="536">
        <v>599</v>
      </c>
      <c r="B607" s="560">
        <v>41084</v>
      </c>
      <c r="C607" s="561" t="s">
        <v>3198</v>
      </c>
      <c r="D607" s="562" t="s">
        <v>3199</v>
      </c>
      <c r="E607" s="559" t="s">
        <v>641</v>
      </c>
      <c r="F607" s="551">
        <v>125</v>
      </c>
      <c r="G607" s="552">
        <v>125</v>
      </c>
      <c r="H607" s="546">
        <f t="shared" si="9"/>
        <v>0</v>
      </c>
      <c r="I607" s="448">
        <v>125</v>
      </c>
    </row>
    <row r="608" spans="1:9" ht="30" customHeight="1">
      <c r="A608" s="536">
        <v>600</v>
      </c>
      <c r="B608" s="560">
        <v>41084</v>
      </c>
      <c r="C608" s="561" t="s">
        <v>3200</v>
      </c>
      <c r="D608" s="562" t="s">
        <v>3201</v>
      </c>
      <c r="E608" s="559" t="s">
        <v>641</v>
      </c>
      <c r="F608" s="551">
        <v>125</v>
      </c>
      <c r="G608" s="552">
        <v>125</v>
      </c>
      <c r="H608" s="546">
        <f t="shared" si="9"/>
        <v>0</v>
      </c>
      <c r="I608" s="448">
        <v>125</v>
      </c>
    </row>
    <row r="609" spans="1:9" ht="30" customHeight="1">
      <c r="A609" s="536">
        <v>601</v>
      </c>
      <c r="B609" s="560">
        <v>41086</v>
      </c>
      <c r="C609" s="561" t="s">
        <v>6546</v>
      </c>
      <c r="D609" s="562" t="s">
        <v>3202</v>
      </c>
      <c r="E609" s="559" t="s">
        <v>641</v>
      </c>
      <c r="F609" s="551">
        <v>125</v>
      </c>
      <c r="G609" s="552">
        <v>125</v>
      </c>
      <c r="H609" s="546">
        <f t="shared" si="9"/>
        <v>0</v>
      </c>
      <c r="I609" s="448">
        <v>125</v>
      </c>
    </row>
    <row r="610" spans="1:9" ht="30" customHeight="1">
      <c r="A610" s="536">
        <v>602</v>
      </c>
      <c r="B610" s="560">
        <v>41086</v>
      </c>
      <c r="C610" s="561" t="s">
        <v>3203</v>
      </c>
      <c r="D610" s="562" t="s">
        <v>3204</v>
      </c>
      <c r="E610" s="559" t="s">
        <v>641</v>
      </c>
      <c r="F610" s="551">
        <v>125</v>
      </c>
      <c r="G610" s="552">
        <v>125</v>
      </c>
      <c r="H610" s="546">
        <f t="shared" si="9"/>
        <v>0</v>
      </c>
      <c r="I610" s="448">
        <v>125</v>
      </c>
    </row>
    <row r="611" spans="1:9" ht="30" customHeight="1">
      <c r="A611" s="536">
        <v>603</v>
      </c>
      <c r="B611" s="560">
        <v>41086</v>
      </c>
      <c r="C611" s="561" t="s">
        <v>3205</v>
      </c>
      <c r="D611" s="562" t="s">
        <v>3206</v>
      </c>
      <c r="E611" s="559" t="s">
        <v>641</v>
      </c>
      <c r="F611" s="551">
        <v>125</v>
      </c>
      <c r="G611" s="552">
        <v>125</v>
      </c>
      <c r="H611" s="546">
        <f t="shared" si="9"/>
        <v>0</v>
      </c>
      <c r="I611" s="448">
        <v>125</v>
      </c>
    </row>
    <row r="612" spans="1:9" ht="30" customHeight="1">
      <c r="A612" s="536">
        <v>604</v>
      </c>
      <c r="B612" s="560">
        <v>41086</v>
      </c>
      <c r="C612" s="561" t="s">
        <v>3207</v>
      </c>
      <c r="D612" s="562" t="s">
        <v>3208</v>
      </c>
      <c r="E612" s="559" t="s">
        <v>641</v>
      </c>
      <c r="F612" s="551">
        <v>125</v>
      </c>
      <c r="G612" s="552">
        <v>125</v>
      </c>
      <c r="H612" s="546">
        <f t="shared" si="9"/>
        <v>0</v>
      </c>
      <c r="I612" s="448">
        <v>125</v>
      </c>
    </row>
    <row r="613" spans="1:9" ht="30" customHeight="1">
      <c r="A613" s="536">
        <v>605</v>
      </c>
      <c r="B613" s="560">
        <v>41085</v>
      </c>
      <c r="C613" s="561" t="s">
        <v>3209</v>
      </c>
      <c r="D613" s="562" t="s">
        <v>3210</v>
      </c>
      <c r="E613" s="559" t="s">
        <v>641</v>
      </c>
      <c r="F613" s="551">
        <v>125</v>
      </c>
      <c r="G613" s="552">
        <v>125</v>
      </c>
      <c r="H613" s="546">
        <f t="shared" si="9"/>
        <v>0</v>
      </c>
      <c r="I613" s="448">
        <v>125</v>
      </c>
    </row>
    <row r="614" spans="1:9" ht="30" customHeight="1">
      <c r="A614" s="536">
        <v>606</v>
      </c>
      <c r="B614" s="560">
        <v>41085</v>
      </c>
      <c r="C614" s="561" t="s">
        <v>3211</v>
      </c>
      <c r="D614" s="562" t="s">
        <v>3212</v>
      </c>
      <c r="E614" s="559" t="s">
        <v>641</v>
      </c>
      <c r="F614" s="551">
        <v>125</v>
      </c>
      <c r="G614" s="552">
        <v>125</v>
      </c>
      <c r="H614" s="546">
        <f t="shared" si="9"/>
        <v>0</v>
      </c>
      <c r="I614" s="448">
        <v>125</v>
      </c>
    </row>
    <row r="615" spans="1:9" ht="30" customHeight="1">
      <c r="A615" s="536">
        <v>607</v>
      </c>
      <c r="B615" s="560">
        <v>41085</v>
      </c>
      <c r="C615" s="561" t="s">
        <v>2786</v>
      </c>
      <c r="D615" s="562" t="s">
        <v>3213</v>
      </c>
      <c r="E615" s="559" t="s">
        <v>641</v>
      </c>
      <c r="F615" s="551">
        <v>125</v>
      </c>
      <c r="G615" s="552">
        <v>125</v>
      </c>
      <c r="H615" s="546">
        <f t="shared" si="9"/>
        <v>0</v>
      </c>
      <c r="I615" s="448">
        <v>125</v>
      </c>
    </row>
    <row r="616" spans="1:9" ht="30" customHeight="1">
      <c r="A616" s="536">
        <v>608</v>
      </c>
      <c r="B616" s="560">
        <v>41085</v>
      </c>
      <c r="C616" s="561" t="s">
        <v>3214</v>
      </c>
      <c r="D616" s="562" t="s">
        <v>3215</v>
      </c>
      <c r="E616" s="559" t="s">
        <v>641</v>
      </c>
      <c r="F616" s="551">
        <v>125</v>
      </c>
      <c r="G616" s="552">
        <v>125</v>
      </c>
      <c r="H616" s="546">
        <f t="shared" si="9"/>
        <v>0</v>
      </c>
      <c r="I616" s="448">
        <v>125</v>
      </c>
    </row>
    <row r="617" spans="1:9" ht="30" customHeight="1">
      <c r="A617" s="536">
        <v>609</v>
      </c>
      <c r="B617" s="560">
        <v>41085</v>
      </c>
      <c r="C617" s="561" t="s">
        <v>3216</v>
      </c>
      <c r="D617" s="562" t="s">
        <v>3217</v>
      </c>
      <c r="E617" s="559" t="s">
        <v>641</v>
      </c>
      <c r="F617" s="551">
        <v>125</v>
      </c>
      <c r="G617" s="552">
        <v>125</v>
      </c>
      <c r="H617" s="546">
        <f t="shared" si="9"/>
        <v>0</v>
      </c>
      <c r="I617" s="448">
        <v>125</v>
      </c>
    </row>
    <row r="618" spans="1:9" ht="30" customHeight="1">
      <c r="A618" s="536">
        <v>610</v>
      </c>
      <c r="B618" s="560">
        <v>41086</v>
      </c>
      <c r="C618" s="561" t="s">
        <v>3218</v>
      </c>
      <c r="D618" s="562" t="s">
        <v>3219</v>
      </c>
      <c r="E618" s="559" t="s">
        <v>641</v>
      </c>
      <c r="F618" s="551">
        <v>125</v>
      </c>
      <c r="G618" s="552">
        <v>125</v>
      </c>
      <c r="H618" s="546">
        <f t="shared" si="9"/>
        <v>0</v>
      </c>
      <c r="I618" s="448">
        <v>125</v>
      </c>
    </row>
    <row r="619" spans="1:9" ht="30" customHeight="1">
      <c r="A619" s="536">
        <v>611</v>
      </c>
      <c r="B619" s="560">
        <v>41086</v>
      </c>
      <c r="C619" s="561" t="s">
        <v>3220</v>
      </c>
      <c r="D619" s="562" t="s">
        <v>3221</v>
      </c>
      <c r="E619" s="559" t="s">
        <v>641</v>
      </c>
      <c r="F619" s="551">
        <v>125</v>
      </c>
      <c r="G619" s="552">
        <v>125</v>
      </c>
      <c r="H619" s="546">
        <f t="shared" si="9"/>
        <v>0</v>
      </c>
      <c r="I619" s="448">
        <v>125</v>
      </c>
    </row>
    <row r="620" spans="1:9" ht="30" customHeight="1">
      <c r="A620" s="536">
        <v>612</v>
      </c>
      <c r="B620" s="560">
        <v>41086</v>
      </c>
      <c r="C620" s="561" t="s">
        <v>3222</v>
      </c>
      <c r="D620" s="562" t="s">
        <v>3223</v>
      </c>
      <c r="E620" s="559" t="s">
        <v>641</v>
      </c>
      <c r="F620" s="551">
        <v>125</v>
      </c>
      <c r="G620" s="552">
        <v>125</v>
      </c>
      <c r="H620" s="546">
        <f t="shared" si="9"/>
        <v>0</v>
      </c>
      <c r="I620" s="448">
        <v>125</v>
      </c>
    </row>
    <row r="621" spans="1:9" ht="30" customHeight="1">
      <c r="A621" s="536">
        <v>613</v>
      </c>
      <c r="B621" s="560">
        <v>41086</v>
      </c>
      <c r="C621" s="561" t="s">
        <v>3224</v>
      </c>
      <c r="D621" s="562" t="s">
        <v>3225</v>
      </c>
      <c r="E621" s="559" t="s">
        <v>641</v>
      </c>
      <c r="F621" s="551">
        <v>125</v>
      </c>
      <c r="G621" s="552">
        <v>125</v>
      </c>
      <c r="H621" s="546">
        <f t="shared" si="9"/>
        <v>0</v>
      </c>
      <c r="I621" s="448">
        <v>125</v>
      </c>
    </row>
    <row r="622" spans="1:9" ht="30" customHeight="1">
      <c r="A622" s="536">
        <v>614</v>
      </c>
      <c r="B622" s="560">
        <v>41086</v>
      </c>
      <c r="C622" s="561" t="s">
        <v>3226</v>
      </c>
      <c r="D622" s="562" t="s">
        <v>3227</v>
      </c>
      <c r="E622" s="559" t="s">
        <v>641</v>
      </c>
      <c r="F622" s="551">
        <v>125</v>
      </c>
      <c r="G622" s="552">
        <v>125</v>
      </c>
      <c r="H622" s="546">
        <f t="shared" si="9"/>
        <v>0</v>
      </c>
      <c r="I622" s="448">
        <v>125</v>
      </c>
    </row>
    <row r="623" spans="1:9" ht="30" customHeight="1">
      <c r="A623" s="536">
        <v>615</v>
      </c>
      <c r="B623" s="560">
        <v>41086</v>
      </c>
      <c r="C623" s="561" t="s">
        <v>3228</v>
      </c>
      <c r="D623" s="562" t="s">
        <v>3229</v>
      </c>
      <c r="E623" s="559" t="s">
        <v>641</v>
      </c>
      <c r="F623" s="551">
        <v>125</v>
      </c>
      <c r="G623" s="552">
        <v>125</v>
      </c>
      <c r="H623" s="546">
        <f t="shared" si="9"/>
        <v>0</v>
      </c>
      <c r="I623" s="448">
        <v>125</v>
      </c>
    </row>
    <row r="624" spans="1:9" ht="30" customHeight="1">
      <c r="A624" s="536">
        <v>616</v>
      </c>
      <c r="B624" s="560">
        <v>41085</v>
      </c>
      <c r="C624" s="561" t="s">
        <v>3230</v>
      </c>
      <c r="D624" s="562" t="s">
        <v>3231</v>
      </c>
      <c r="E624" s="559" t="s">
        <v>641</v>
      </c>
      <c r="F624" s="551">
        <v>125</v>
      </c>
      <c r="G624" s="552">
        <v>125</v>
      </c>
      <c r="H624" s="546">
        <f t="shared" si="9"/>
        <v>0</v>
      </c>
      <c r="I624" s="448">
        <v>125</v>
      </c>
    </row>
    <row r="625" spans="1:9" ht="30" customHeight="1">
      <c r="A625" s="536">
        <v>617</v>
      </c>
      <c r="B625" s="560">
        <v>41085</v>
      </c>
      <c r="C625" s="561" t="s">
        <v>3232</v>
      </c>
      <c r="D625" s="562" t="s">
        <v>3233</v>
      </c>
      <c r="E625" s="559" t="s">
        <v>641</v>
      </c>
      <c r="F625" s="551">
        <v>125</v>
      </c>
      <c r="G625" s="552">
        <v>125</v>
      </c>
      <c r="H625" s="546">
        <f t="shared" si="9"/>
        <v>0</v>
      </c>
      <c r="I625" s="448">
        <v>125</v>
      </c>
    </row>
    <row r="626" spans="1:9" ht="30" customHeight="1">
      <c r="A626" s="536">
        <v>618</v>
      </c>
      <c r="B626" s="560">
        <v>41085</v>
      </c>
      <c r="C626" s="561" t="s">
        <v>3234</v>
      </c>
      <c r="D626" s="562" t="s">
        <v>3235</v>
      </c>
      <c r="E626" s="559" t="s">
        <v>641</v>
      </c>
      <c r="F626" s="551">
        <v>125</v>
      </c>
      <c r="G626" s="552">
        <v>125</v>
      </c>
      <c r="H626" s="546">
        <f t="shared" si="9"/>
        <v>0</v>
      </c>
      <c r="I626" s="448">
        <v>125</v>
      </c>
    </row>
    <row r="627" spans="1:9" ht="30" customHeight="1">
      <c r="A627" s="536">
        <v>619</v>
      </c>
      <c r="B627" s="560">
        <v>41085</v>
      </c>
      <c r="C627" s="561" t="s">
        <v>3236</v>
      </c>
      <c r="D627" s="562" t="s">
        <v>3237</v>
      </c>
      <c r="E627" s="559" t="s">
        <v>641</v>
      </c>
      <c r="F627" s="551">
        <v>125</v>
      </c>
      <c r="G627" s="552">
        <v>125</v>
      </c>
      <c r="H627" s="546">
        <f t="shared" si="9"/>
        <v>0</v>
      </c>
      <c r="I627" s="448">
        <v>125</v>
      </c>
    </row>
    <row r="628" spans="1:9" ht="30" customHeight="1">
      <c r="A628" s="536">
        <v>620</v>
      </c>
      <c r="B628" s="560">
        <v>41085</v>
      </c>
      <c r="C628" s="561" t="s">
        <v>3238</v>
      </c>
      <c r="D628" s="562" t="s">
        <v>3239</v>
      </c>
      <c r="E628" s="559" t="s">
        <v>641</v>
      </c>
      <c r="F628" s="551">
        <v>125</v>
      </c>
      <c r="G628" s="552">
        <v>125</v>
      </c>
      <c r="H628" s="546">
        <f t="shared" si="9"/>
        <v>0</v>
      </c>
      <c r="I628" s="448">
        <v>125</v>
      </c>
    </row>
    <row r="629" spans="1:9" ht="30" customHeight="1">
      <c r="A629" s="536">
        <v>621</v>
      </c>
      <c r="B629" s="560">
        <v>41085</v>
      </c>
      <c r="C629" s="561" t="s">
        <v>3240</v>
      </c>
      <c r="D629" s="562" t="s">
        <v>3241</v>
      </c>
      <c r="E629" s="559" t="s">
        <v>641</v>
      </c>
      <c r="F629" s="551">
        <v>125</v>
      </c>
      <c r="G629" s="552">
        <v>125</v>
      </c>
      <c r="H629" s="546">
        <f t="shared" si="9"/>
        <v>0</v>
      </c>
      <c r="I629" s="448">
        <v>125</v>
      </c>
    </row>
    <row r="630" spans="1:9" ht="30" customHeight="1">
      <c r="A630" s="536">
        <v>622</v>
      </c>
      <c r="B630" s="560">
        <v>41085</v>
      </c>
      <c r="C630" s="561" t="s">
        <v>3242</v>
      </c>
      <c r="D630" s="562" t="s">
        <v>3243</v>
      </c>
      <c r="E630" s="559" t="s">
        <v>641</v>
      </c>
      <c r="F630" s="551">
        <v>125</v>
      </c>
      <c r="G630" s="552">
        <v>125</v>
      </c>
      <c r="H630" s="546">
        <f t="shared" si="9"/>
        <v>0</v>
      </c>
      <c r="I630" s="448">
        <v>125</v>
      </c>
    </row>
    <row r="631" spans="1:9" ht="30" customHeight="1">
      <c r="A631" s="536">
        <v>623</v>
      </c>
      <c r="B631" s="560">
        <v>41085</v>
      </c>
      <c r="C631" s="561" t="s">
        <v>6547</v>
      </c>
      <c r="D631" s="562" t="s">
        <v>3244</v>
      </c>
      <c r="E631" s="559" t="s">
        <v>641</v>
      </c>
      <c r="F631" s="551">
        <v>125</v>
      </c>
      <c r="G631" s="552">
        <v>125</v>
      </c>
      <c r="H631" s="546">
        <f t="shared" si="9"/>
        <v>0</v>
      </c>
      <c r="I631" s="448">
        <v>125</v>
      </c>
    </row>
    <row r="632" spans="1:9" ht="30" customHeight="1">
      <c r="A632" s="536">
        <v>624</v>
      </c>
      <c r="B632" s="560">
        <v>41085</v>
      </c>
      <c r="C632" s="561" t="s">
        <v>3245</v>
      </c>
      <c r="D632" s="562" t="s">
        <v>3246</v>
      </c>
      <c r="E632" s="559" t="s">
        <v>641</v>
      </c>
      <c r="F632" s="551">
        <v>125</v>
      </c>
      <c r="G632" s="552">
        <v>125</v>
      </c>
      <c r="H632" s="546">
        <f t="shared" si="9"/>
        <v>0</v>
      </c>
      <c r="I632" s="448">
        <v>125</v>
      </c>
    </row>
    <row r="633" spans="1:9" ht="30" customHeight="1">
      <c r="A633" s="536">
        <v>625</v>
      </c>
      <c r="B633" s="560">
        <v>41085</v>
      </c>
      <c r="C633" s="561" t="s">
        <v>3247</v>
      </c>
      <c r="D633" s="562" t="s">
        <v>3248</v>
      </c>
      <c r="E633" s="559" t="s">
        <v>641</v>
      </c>
      <c r="F633" s="551">
        <v>125</v>
      </c>
      <c r="G633" s="552">
        <v>125</v>
      </c>
      <c r="H633" s="546">
        <f t="shared" si="9"/>
        <v>0</v>
      </c>
      <c r="I633" s="448">
        <v>125</v>
      </c>
    </row>
    <row r="634" spans="1:9" ht="30" customHeight="1">
      <c r="A634" s="536">
        <v>626</v>
      </c>
      <c r="B634" s="560">
        <v>41085</v>
      </c>
      <c r="C634" s="561" t="s">
        <v>3249</v>
      </c>
      <c r="D634" s="562" t="s">
        <v>3250</v>
      </c>
      <c r="E634" s="559" t="s">
        <v>641</v>
      </c>
      <c r="F634" s="551">
        <v>125</v>
      </c>
      <c r="G634" s="552">
        <v>125</v>
      </c>
      <c r="H634" s="546">
        <f t="shared" si="9"/>
        <v>0</v>
      </c>
      <c r="I634" s="448">
        <v>125</v>
      </c>
    </row>
    <row r="635" spans="1:9" ht="30" customHeight="1">
      <c r="A635" s="536">
        <v>627</v>
      </c>
      <c r="B635" s="560">
        <v>41085</v>
      </c>
      <c r="C635" s="561" t="s">
        <v>1865</v>
      </c>
      <c r="D635" s="562" t="s">
        <v>3251</v>
      </c>
      <c r="E635" s="559" t="s">
        <v>641</v>
      </c>
      <c r="F635" s="551">
        <v>125</v>
      </c>
      <c r="G635" s="552">
        <v>125</v>
      </c>
      <c r="H635" s="546">
        <f t="shared" si="9"/>
        <v>0</v>
      </c>
      <c r="I635" s="448">
        <v>125</v>
      </c>
    </row>
    <row r="636" spans="1:9" ht="30" customHeight="1">
      <c r="A636" s="536">
        <v>628</v>
      </c>
      <c r="B636" s="560">
        <v>41085</v>
      </c>
      <c r="C636" s="561" t="s">
        <v>3252</v>
      </c>
      <c r="D636" s="562" t="s">
        <v>3253</v>
      </c>
      <c r="E636" s="559" t="s">
        <v>641</v>
      </c>
      <c r="F636" s="551">
        <v>125</v>
      </c>
      <c r="G636" s="552">
        <v>125</v>
      </c>
      <c r="H636" s="546">
        <f t="shared" si="9"/>
        <v>0</v>
      </c>
      <c r="I636" s="448">
        <v>125</v>
      </c>
    </row>
    <row r="637" spans="1:9" ht="30" customHeight="1">
      <c r="A637" s="536">
        <v>629</v>
      </c>
      <c r="B637" s="560">
        <v>41085</v>
      </c>
      <c r="C637" s="561" t="s">
        <v>3254</v>
      </c>
      <c r="D637" s="562" t="s">
        <v>3255</v>
      </c>
      <c r="E637" s="559" t="s">
        <v>641</v>
      </c>
      <c r="F637" s="551">
        <v>125</v>
      </c>
      <c r="G637" s="552">
        <v>125</v>
      </c>
      <c r="H637" s="546">
        <f t="shared" si="9"/>
        <v>0</v>
      </c>
      <c r="I637" s="448">
        <v>125</v>
      </c>
    </row>
    <row r="638" spans="1:9" ht="30" customHeight="1">
      <c r="A638" s="536">
        <v>630</v>
      </c>
      <c r="B638" s="560">
        <v>41085</v>
      </c>
      <c r="C638" s="561" t="s">
        <v>1863</v>
      </c>
      <c r="D638" s="562" t="s">
        <v>3256</v>
      </c>
      <c r="E638" s="559" t="s">
        <v>641</v>
      </c>
      <c r="F638" s="551">
        <v>125</v>
      </c>
      <c r="G638" s="552">
        <v>125</v>
      </c>
      <c r="H638" s="546">
        <f t="shared" si="9"/>
        <v>0</v>
      </c>
      <c r="I638" s="448">
        <v>125</v>
      </c>
    </row>
    <row r="639" spans="1:9" ht="30" customHeight="1">
      <c r="A639" s="536">
        <v>631</v>
      </c>
      <c r="B639" s="560">
        <v>41085</v>
      </c>
      <c r="C639" s="561" t="s">
        <v>3257</v>
      </c>
      <c r="D639" s="562" t="s">
        <v>3258</v>
      </c>
      <c r="E639" s="559" t="s">
        <v>641</v>
      </c>
      <c r="F639" s="551">
        <v>125</v>
      </c>
      <c r="G639" s="552">
        <v>125</v>
      </c>
      <c r="H639" s="546">
        <f t="shared" si="9"/>
        <v>0</v>
      </c>
      <c r="I639" s="448">
        <v>125</v>
      </c>
    </row>
    <row r="640" spans="1:9" ht="30" customHeight="1">
      <c r="A640" s="536">
        <v>632</v>
      </c>
      <c r="B640" s="560">
        <v>41085</v>
      </c>
      <c r="C640" s="561" t="s">
        <v>3259</v>
      </c>
      <c r="D640" s="562" t="s">
        <v>3260</v>
      </c>
      <c r="E640" s="559" t="s">
        <v>641</v>
      </c>
      <c r="F640" s="551">
        <v>125</v>
      </c>
      <c r="G640" s="552">
        <v>125</v>
      </c>
      <c r="H640" s="546">
        <f t="shared" si="9"/>
        <v>0</v>
      </c>
      <c r="I640" s="448">
        <v>125</v>
      </c>
    </row>
    <row r="641" spans="1:9" ht="30" customHeight="1">
      <c r="A641" s="536">
        <v>633</v>
      </c>
      <c r="B641" s="560">
        <v>41085</v>
      </c>
      <c r="C641" s="561" t="s">
        <v>3261</v>
      </c>
      <c r="D641" s="562" t="s">
        <v>3262</v>
      </c>
      <c r="E641" s="559" t="s">
        <v>641</v>
      </c>
      <c r="F641" s="551">
        <v>125</v>
      </c>
      <c r="G641" s="552">
        <v>125</v>
      </c>
      <c r="H641" s="546">
        <f t="shared" si="9"/>
        <v>0</v>
      </c>
      <c r="I641" s="448">
        <v>125</v>
      </c>
    </row>
    <row r="642" spans="1:9" ht="30" customHeight="1">
      <c r="A642" s="536">
        <v>634</v>
      </c>
      <c r="B642" s="560">
        <v>41085</v>
      </c>
      <c r="C642" s="561" t="s">
        <v>3263</v>
      </c>
      <c r="D642" s="562" t="s">
        <v>3264</v>
      </c>
      <c r="E642" s="559" t="s">
        <v>641</v>
      </c>
      <c r="F642" s="551">
        <v>125</v>
      </c>
      <c r="G642" s="552">
        <v>125</v>
      </c>
      <c r="H642" s="546">
        <f t="shared" si="9"/>
        <v>0</v>
      </c>
      <c r="I642" s="448">
        <v>125</v>
      </c>
    </row>
    <row r="643" spans="1:9" ht="30" customHeight="1">
      <c r="A643" s="536">
        <v>635</v>
      </c>
      <c r="B643" s="560">
        <v>41085</v>
      </c>
      <c r="C643" s="561" t="s">
        <v>3265</v>
      </c>
      <c r="D643" s="562" t="s">
        <v>3266</v>
      </c>
      <c r="E643" s="559" t="s">
        <v>641</v>
      </c>
      <c r="F643" s="551">
        <v>125</v>
      </c>
      <c r="G643" s="552">
        <v>125</v>
      </c>
      <c r="H643" s="546">
        <f t="shared" si="9"/>
        <v>0</v>
      </c>
      <c r="I643" s="448">
        <v>125</v>
      </c>
    </row>
    <row r="644" spans="1:9" ht="30" customHeight="1">
      <c r="A644" s="536">
        <v>636</v>
      </c>
      <c r="B644" s="560">
        <v>41085</v>
      </c>
      <c r="C644" s="561" t="s">
        <v>3267</v>
      </c>
      <c r="D644" s="562" t="s">
        <v>3268</v>
      </c>
      <c r="E644" s="559" t="s">
        <v>641</v>
      </c>
      <c r="F644" s="551">
        <v>125</v>
      </c>
      <c r="G644" s="552">
        <v>125</v>
      </c>
      <c r="H644" s="546">
        <f t="shared" si="9"/>
        <v>0</v>
      </c>
      <c r="I644" s="448">
        <v>125</v>
      </c>
    </row>
    <row r="645" spans="1:9" ht="30" customHeight="1">
      <c r="A645" s="536">
        <v>637</v>
      </c>
      <c r="B645" s="560">
        <v>41085</v>
      </c>
      <c r="C645" s="561" t="s">
        <v>3269</v>
      </c>
      <c r="D645" s="562" t="s">
        <v>3270</v>
      </c>
      <c r="E645" s="559" t="s">
        <v>641</v>
      </c>
      <c r="F645" s="551">
        <v>125</v>
      </c>
      <c r="G645" s="552">
        <v>125</v>
      </c>
      <c r="H645" s="546">
        <f t="shared" si="9"/>
        <v>0</v>
      </c>
      <c r="I645" s="448">
        <v>125</v>
      </c>
    </row>
    <row r="646" spans="1:9" ht="30" customHeight="1">
      <c r="A646" s="536">
        <v>638</v>
      </c>
      <c r="B646" s="560">
        <v>41085</v>
      </c>
      <c r="C646" s="561" t="s">
        <v>3271</v>
      </c>
      <c r="D646" s="562" t="s">
        <v>3272</v>
      </c>
      <c r="E646" s="559" t="s">
        <v>641</v>
      </c>
      <c r="F646" s="551">
        <v>125</v>
      </c>
      <c r="G646" s="552">
        <v>125</v>
      </c>
      <c r="H646" s="546">
        <f t="shared" ref="H646:H709" si="10">F646-I646</f>
        <v>0</v>
      </c>
      <c r="I646" s="448">
        <v>125</v>
      </c>
    </row>
    <row r="647" spans="1:9" ht="30" customHeight="1">
      <c r="A647" s="536">
        <v>639</v>
      </c>
      <c r="B647" s="560">
        <v>41085</v>
      </c>
      <c r="C647" s="561" t="s">
        <v>3273</v>
      </c>
      <c r="D647" s="562" t="s">
        <v>3274</v>
      </c>
      <c r="E647" s="559" t="s">
        <v>641</v>
      </c>
      <c r="F647" s="551">
        <v>125</v>
      </c>
      <c r="G647" s="552">
        <v>125</v>
      </c>
      <c r="H647" s="546">
        <f t="shared" si="10"/>
        <v>0</v>
      </c>
      <c r="I647" s="448">
        <v>125</v>
      </c>
    </row>
    <row r="648" spans="1:9" ht="30" customHeight="1">
      <c r="A648" s="536">
        <v>640</v>
      </c>
      <c r="B648" s="560">
        <v>41085</v>
      </c>
      <c r="C648" s="561" t="s">
        <v>3275</v>
      </c>
      <c r="D648" s="562" t="s">
        <v>3276</v>
      </c>
      <c r="E648" s="559" t="s">
        <v>641</v>
      </c>
      <c r="F648" s="551">
        <v>125</v>
      </c>
      <c r="G648" s="552">
        <v>125</v>
      </c>
      <c r="H648" s="546">
        <f t="shared" si="10"/>
        <v>0</v>
      </c>
      <c r="I648" s="448">
        <v>125</v>
      </c>
    </row>
    <row r="649" spans="1:9" ht="30" customHeight="1">
      <c r="A649" s="536">
        <v>641</v>
      </c>
      <c r="B649" s="560">
        <v>41085</v>
      </c>
      <c r="C649" s="561" t="s">
        <v>3277</v>
      </c>
      <c r="D649" s="562" t="s">
        <v>3278</v>
      </c>
      <c r="E649" s="559" t="s">
        <v>641</v>
      </c>
      <c r="F649" s="551">
        <v>125</v>
      </c>
      <c r="G649" s="552">
        <v>125</v>
      </c>
      <c r="H649" s="546">
        <f t="shared" si="10"/>
        <v>0</v>
      </c>
      <c r="I649" s="448">
        <v>125</v>
      </c>
    </row>
    <row r="650" spans="1:9" ht="30" customHeight="1">
      <c r="A650" s="536">
        <v>642</v>
      </c>
      <c r="B650" s="560">
        <v>41085</v>
      </c>
      <c r="C650" s="561" t="s">
        <v>3279</v>
      </c>
      <c r="D650" s="562" t="s">
        <v>3280</v>
      </c>
      <c r="E650" s="559" t="s">
        <v>641</v>
      </c>
      <c r="F650" s="551">
        <v>125</v>
      </c>
      <c r="G650" s="552">
        <v>125</v>
      </c>
      <c r="H650" s="546">
        <f t="shared" si="10"/>
        <v>0</v>
      </c>
      <c r="I650" s="448">
        <v>125</v>
      </c>
    </row>
    <row r="651" spans="1:9" ht="30" customHeight="1">
      <c r="A651" s="536">
        <v>643</v>
      </c>
      <c r="B651" s="560">
        <v>41085</v>
      </c>
      <c r="C651" s="561" t="s">
        <v>3281</v>
      </c>
      <c r="D651" s="562" t="s">
        <v>3282</v>
      </c>
      <c r="E651" s="559" t="s">
        <v>641</v>
      </c>
      <c r="F651" s="551">
        <v>125</v>
      </c>
      <c r="G651" s="552">
        <v>125</v>
      </c>
      <c r="H651" s="546">
        <f t="shared" si="10"/>
        <v>0</v>
      </c>
      <c r="I651" s="448">
        <v>125</v>
      </c>
    </row>
    <row r="652" spans="1:9" ht="30" customHeight="1">
      <c r="A652" s="536">
        <v>644</v>
      </c>
      <c r="B652" s="560">
        <v>41085</v>
      </c>
      <c r="C652" s="561" t="s">
        <v>3283</v>
      </c>
      <c r="D652" s="562" t="s">
        <v>3284</v>
      </c>
      <c r="E652" s="559" t="s">
        <v>641</v>
      </c>
      <c r="F652" s="551">
        <v>125</v>
      </c>
      <c r="G652" s="552">
        <v>125</v>
      </c>
      <c r="H652" s="546">
        <f t="shared" si="10"/>
        <v>0</v>
      </c>
      <c r="I652" s="448">
        <v>125</v>
      </c>
    </row>
    <row r="653" spans="1:9" ht="30" customHeight="1">
      <c r="A653" s="536">
        <v>645</v>
      </c>
      <c r="B653" s="560">
        <v>41085</v>
      </c>
      <c r="C653" s="561" t="s">
        <v>3285</v>
      </c>
      <c r="D653" s="562" t="s">
        <v>3286</v>
      </c>
      <c r="E653" s="559" t="s">
        <v>641</v>
      </c>
      <c r="F653" s="551">
        <v>125</v>
      </c>
      <c r="G653" s="552">
        <v>125</v>
      </c>
      <c r="H653" s="546">
        <f t="shared" si="10"/>
        <v>0</v>
      </c>
      <c r="I653" s="448">
        <v>125</v>
      </c>
    </row>
    <row r="654" spans="1:9" ht="30" customHeight="1">
      <c r="A654" s="536">
        <v>646</v>
      </c>
      <c r="B654" s="560">
        <v>41085</v>
      </c>
      <c r="C654" s="561" t="s">
        <v>3287</v>
      </c>
      <c r="D654" s="562" t="s">
        <v>3288</v>
      </c>
      <c r="E654" s="559" t="s">
        <v>641</v>
      </c>
      <c r="F654" s="551">
        <v>125</v>
      </c>
      <c r="G654" s="552">
        <v>125</v>
      </c>
      <c r="H654" s="546">
        <f t="shared" si="10"/>
        <v>0</v>
      </c>
      <c r="I654" s="448">
        <v>125</v>
      </c>
    </row>
    <row r="655" spans="1:9" ht="30" customHeight="1">
      <c r="A655" s="536">
        <v>647</v>
      </c>
      <c r="B655" s="560">
        <v>41085</v>
      </c>
      <c r="C655" s="561" t="s">
        <v>3289</v>
      </c>
      <c r="D655" s="562" t="s">
        <v>3290</v>
      </c>
      <c r="E655" s="559" t="s">
        <v>641</v>
      </c>
      <c r="F655" s="551">
        <v>125</v>
      </c>
      <c r="G655" s="552">
        <v>125</v>
      </c>
      <c r="H655" s="546">
        <f t="shared" si="10"/>
        <v>0</v>
      </c>
      <c r="I655" s="448">
        <v>125</v>
      </c>
    </row>
    <row r="656" spans="1:9" ht="30" customHeight="1">
      <c r="A656" s="536">
        <v>648</v>
      </c>
      <c r="B656" s="560">
        <v>41085</v>
      </c>
      <c r="C656" s="561" t="s">
        <v>3291</v>
      </c>
      <c r="D656" s="562" t="s">
        <v>3292</v>
      </c>
      <c r="E656" s="559" t="s">
        <v>641</v>
      </c>
      <c r="F656" s="551">
        <v>125</v>
      </c>
      <c r="G656" s="552">
        <v>125</v>
      </c>
      <c r="H656" s="546">
        <f t="shared" si="10"/>
        <v>0</v>
      </c>
      <c r="I656" s="448">
        <v>125</v>
      </c>
    </row>
    <row r="657" spans="1:9" ht="30" customHeight="1">
      <c r="A657" s="536">
        <v>649</v>
      </c>
      <c r="B657" s="560">
        <v>41085</v>
      </c>
      <c r="C657" s="561" t="s">
        <v>3293</v>
      </c>
      <c r="D657" s="562" t="s">
        <v>3294</v>
      </c>
      <c r="E657" s="559" t="s">
        <v>641</v>
      </c>
      <c r="F657" s="551">
        <v>125</v>
      </c>
      <c r="G657" s="552">
        <v>125</v>
      </c>
      <c r="H657" s="546">
        <f t="shared" si="10"/>
        <v>0</v>
      </c>
      <c r="I657" s="448">
        <v>125</v>
      </c>
    </row>
    <row r="658" spans="1:9" ht="30" customHeight="1">
      <c r="A658" s="536">
        <v>650</v>
      </c>
      <c r="B658" s="560">
        <v>41085</v>
      </c>
      <c r="C658" s="561" t="s">
        <v>3295</v>
      </c>
      <c r="D658" s="562" t="s">
        <v>3296</v>
      </c>
      <c r="E658" s="559" t="s">
        <v>641</v>
      </c>
      <c r="F658" s="551">
        <v>125</v>
      </c>
      <c r="G658" s="552">
        <v>125</v>
      </c>
      <c r="H658" s="546">
        <f t="shared" si="10"/>
        <v>0</v>
      </c>
      <c r="I658" s="448">
        <v>125</v>
      </c>
    </row>
    <row r="659" spans="1:9" ht="30" customHeight="1">
      <c r="A659" s="536">
        <v>651</v>
      </c>
      <c r="B659" s="560">
        <v>41085</v>
      </c>
      <c r="C659" s="561" t="s">
        <v>3297</v>
      </c>
      <c r="D659" s="562" t="s">
        <v>3298</v>
      </c>
      <c r="E659" s="559" t="s">
        <v>641</v>
      </c>
      <c r="F659" s="551">
        <v>125</v>
      </c>
      <c r="G659" s="552">
        <v>125</v>
      </c>
      <c r="H659" s="546">
        <f t="shared" si="10"/>
        <v>0</v>
      </c>
      <c r="I659" s="448">
        <v>125</v>
      </c>
    </row>
    <row r="660" spans="1:9" ht="30" customHeight="1">
      <c r="A660" s="536">
        <v>652</v>
      </c>
      <c r="B660" s="560">
        <v>41085</v>
      </c>
      <c r="C660" s="561" t="s">
        <v>3299</v>
      </c>
      <c r="D660" s="562" t="s">
        <v>3300</v>
      </c>
      <c r="E660" s="559" t="s">
        <v>641</v>
      </c>
      <c r="F660" s="551">
        <v>125</v>
      </c>
      <c r="G660" s="552">
        <v>125</v>
      </c>
      <c r="H660" s="546">
        <f t="shared" si="10"/>
        <v>0</v>
      </c>
      <c r="I660" s="448">
        <v>125</v>
      </c>
    </row>
    <row r="661" spans="1:9" ht="30" customHeight="1">
      <c r="A661" s="536">
        <v>653</v>
      </c>
      <c r="B661" s="560">
        <v>41085</v>
      </c>
      <c r="C661" s="561" t="s">
        <v>3301</v>
      </c>
      <c r="D661" s="562" t="s">
        <v>3302</v>
      </c>
      <c r="E661" s="559" t="s">
        <v>641</v>
      </c>
      <c r="F661" s="551">
        <v>125</v>
      </c>
      <c r="G661" s="552">
        <v>125</v>
      </c>
      <c r="H661" s="546">
        <f t="shared" si="10"/>
        <v>0</v>
      </c>
      <c r="I661" s="448">
        <v>125</v>
      </c>
    </row>
    <row r="662" spans="1:9" ht="30" customHeight="1">
      <c r="A662" s="536">
        <v>654</v>
      </c>
      <c r="B662" s="560">
        <v>41085</v>
      </c>
      <c r="C662" s="561" t="s">
        <v>3303</v>
      </c>
      <c r="D662" s="562" t="s">
        <v>3304</v>
      </c>
      <c r="E662" s="559" t="s">
        <v>641</v>
      </c>
      <c r="F662" s="551">
        <v>125</v>
      </c>
      <c r="G662" s="552">
        <v>125</v>
      </c>
      <c r="H662" s="546">
        <f t="shared" si="10"/>
        <v>0</v>
      </c>
      <c r="I662" s="448">
        <v>125</v>
      </c>
    </row>
    <row r="663" spans="1:9" ht="30" customHeight="1">
      <c r="A663" s="536">
        <v>655</v>
      </c>
      <c r="B663" s="560">
        <v>41085</v>
      </c>
      <c r="C663" s="561" t="s">
        <v>3305</v>
      </c>
      <c r="D663" s="562" t="s">
        <v>3306</v>
      </c>
      <c r="E663" s="559" t="s">
        <v>641</v>
      </c>
      <c r="F663" s="551">
        <v>125</v>
      </c>
      <c r="G663" s="552">
        <v>125</v>
      </c>
      <c r="H663" s="546">
        <f t="shared" si="10"/>
        <v>0</v>
      </c>
      <c r="I663" s="448">
        <v>125</v>
      </c>
    </row>
    <row r="664" spans="1:9" ht="30" customHeight="1">
      <c r="A664" s="536">
        <v>656</v>
      </c>
      <c r="B664" s="560">
        <v>41085</v>
      </c>
      <c r="C664" s="561" t="s">
        <v>3307</v>
      </c>
      <c r="D664" s="562" t="s">
        <v>3308</v>
      </c>
      <c r="E664" s="559" t="s">
        <v>641</v>
      </c>
      <c r="F664" s="551">
        <v>125</v>
      </c>
      <c r="G664" s="552">
        <v>125</v>
      </c>
      <c r="H664" s="546">
        <f t="shared" si="10"/>
        <v>0</v>
      </c>
      <c r="I664" s="448">
        <v>125</v>
      </c>
    </row>
    <row r="665" spans="1:9" ht="30" customHeight="1">
      <c r="A665" s="536">
        <v>657</v>
      </c>
      <c r="B665" s="560">
        <v>41085</v>
      </c>
      <c r="C665" s="561" t="s">
        <v>3309</v>
      </c>
      <c r="D665" s="562" t="s">
        <v>3310</v>
      </c>
      <c r="E665" s="559" t="s">
        <v>641</v>
      </c>
      <c r="F665" s="551">
        <v>125</v>
      </c>
      <c r="G665" s="552">
        <v>125</v>
      </c>
      <c r="H665" s="546">
        <f t="shared" si="10"/>
        <v>0</v>
      </c>
      <c r="I665" s="448">
        <v>125</v>
      </c>
    </row>
    <row r="666" spans="1:9" ht="30" customHeight="1">
      <c r="A666" s="536">
        <v>658</v>
      </c>
      <c r="B666" s="560">
        <v>41085</v>
      </c>
      <c r="C666" s="561" t="s">
        <v>3311</v>
      </c>
      <c r="D666" s="562" t="s">
        <v>3312</v>
      </c>
      <c r="E666" s="559" t="s">
        <v>641</v>
      </c>
      <c r="F666" s="551">
        <v>125</v>
      </c>
      <c r="G666" s="552">
        <v>125</v>
      </c>
      <c r="H666" s="546">
        <f t="shared" si="10"/>
        <v>0</v>
      </c>
      <c r="I666" s="448">
        <v>125</v>
      </c>
    </row>
    <row r="667" spans="1:9" ht="30" customHeight="1">
      <c r="A667" s="536">
        <v>659</v>
      </c>
      <c r="B667" s="560">
        <v>41085</v>
      </c>
      <c r="C667" s="561" t="s">
        <v>3313</v>
      </c>
      <c r="D667" s="562" t="s">
        <v>3314</v>
      </c>
      <c r="E667" s="559" t="s">
        <v>641</v>
      </c>
      <c r="F667" s="551">
        <v>125</v>
      </c>
      <c r="G667" s="552">
        <v>125</v>
      </c>
      <c r="H667" s="546">
        <f t="shared" si="10"/>
        <v>0</v>
      </c>
      <c r="I667" s="448">
        <v>125</v>
      </c>
    </row>
    <row r="668" spans="1:9" ht="30" customHeight="1">
      <c r="A668" s="536">
        <v>660</v>
      </c>
      <c r="B668" s="560">
        <v>41085</v>
      </c>
      <c r="C668" s="561" t="s">
        <v>3315</v>
      </c>
      <c r="D668" s="562" t="s">
        <v>3316</v>
      </c>
      <c r="E668" s="559" t="s">
        <v>641</v>
      </c>
      <c r="F668" s="551">
        <v>125</v>
      </c>
      <c r="G668" s="552">
        <v>125</v>
      </c>
      <c r="H668" s="546">
        <f t="shared" si="10"/>
        <v>0</v>
      </c>
      <c r="I668" s="448">
        <v>125</v>
      </c>
    </row>
    <row r="669" spans="1:9" ht="30" customHeight="1">
      <c r="A669" s="536">
        <v>661</v>
      </c>
      <c r="B669" s="560">
        <v>41085</v>
      </c>
      <c r="C669" s="561" t="s">
        <v>3317</v>
      </c>
      <c r="D669" s="562" t="s">
        <v>3318</v>
      </c>
      <c r="E669" s="559" t="s">
        <v>641</v>
      </c>
      <c r="F669" s="551">
        <v>125</v>
      </c>
      <c r="G669" s="552">
        <v>125</v>
      </c>
      <c r="H669" s="546">
        <f t="shared" si="10"/>
        <v>0</v>
      </c>
      <c r="I669" s="448">
        <v>125</v>
      </c>
    </row>
    <row r="670" spans="1:9" ht="30" customHeight="1">
      <c r="A670" s="536">
        <v>662</v>
      </c>
      <c r="B670" s="560">
        <v>41085</v>
      </c>
      <c r="C670" s="561" t="s">
        <v>3319</v>
      </c>
      <c r="D670" s="562" t="s">
        <v>3320</v>
      </c>
      <c r="E670" s="559" t="s">
        <v>641</v>
      </c>
      <c r="F670" s="551">
        <v>125</v>
      </c>
      <c r="G670" s="552">
        <v>125</v>
      </c>
      <c r="H670" s="546">
        <f t="shared" si="10"/>
        <v>0</v>
      </c>
      <c r="I670" s="448">
        <v>125</v>
      </c>
    </row>
    <row r="671" spans="1:9" ht="30" customHeight="1">
      <c r="A671" s="536">
        <v>663</v>
      </c>
      <c r="B671" s="560">
        <v>41085</v>
      </c>
      <c r="C671" s="561" t="s">
        <v>3321</v>
      </c>
      <c r="D671" s="562" t="s">
        <v>3322</v>
      </c>
      <c r="E671" s="559" t="s">
        <v>641</v>
      </c>
      <c r="F671" s="551">
        <v>125</v>
      </c>
      <c r="G671" s="552">
        <v>125</v>
      </c>
      <c r="H671" s="546">
        <f t="shared" si="10"/>
        <v>0</v>
      </c>
      <c r="I671" s="448">
        <v>125</v>
      </c>
    </row>
    <row r="672" spans="1:9" ht="30" customHeight="1">
      <c r="A672" s="536">
        <v>664</v>
      </c>
      <c r="B672" s="560">
        <v>41085</v>
      </c>
      <c r="C672" s="561" t="s">
        <v>3323</v>
      </c>
      <c r="D672" s="562" t="s">
        <v>3324</v>
      </c>
      <c r="E672" s="559" t="s">
        <v>641</v>
      </c>
      <c r="F672" s="551">
        <v>125</v>
      </c>
      <c r="G672" s="552">
        <v>125</v>
      </c>
      <c r="H672" s="546">
        <f t="shared" si="10"/>
        <v>0</v>
      </c>
      <c r="I672" s="448">
        <v>125</v>
      </c>
    </row>
    <row r="673" spans="1:9" ht="30" customHeight="1">
      <c r="A673" s="536">
        <v>665</v>
      </c>
      <c r="B673" s="560">
        <v>41085</v>
      </c>
      <c r="C673" s="561" t="s">
        <v>1867</v>
      </c>
      <c r="D673" s="562" t="s">
        <v>3325</v>
      </c>
      <c r="E673" s="559" t="s">
        <v>641</v>
      </c>
      <c r="F673" s="551">
        <v>125</v>
      </c>
      <c r="G673" s="552">
        <v>125</v>
      </c>
      <c r="H673" s="546">
        <f t="shared" si="10"/>
        <v>0</v>
      </c>
      <c r="I673" s="448">
        <v>125</v>
      </c>
    </row>
    <row r="674" spans="1:9" ht="30" customHeight="1">
      <c r="A674" s="536">
        <v>666</v>
      </c>
      <c r="B674" s="560">
        <v>41085</v>
      </c>
      <c r="C674" s="561" t="s">
        <v>3326</v>
      </c>
      <c r="D674" s="562" t="s">
        <v>3327</v>
      </c>
      <c r="E674" s="559" t="s">
        <v>641</v>
      </c>
      <c r="F674" s="551">
        <v>125</v>
      </c>
      <c r="G674" s="552">
        <v>125</v>
      </c>
      <c r="H674" s="546">
        <f t="shared" si="10"/>
        <v>0</v>
      </c>
      <c r="I674" s="448">
        <v>125</v>
      </c>
    </row>
    <row r="675" spans="1:9" ht="30" customHeight="1">
      <c r="A675" s="536">
        <v>667</v>
      </c>
      <c r="B675" s="560">
        <v>41085</v>
      </c>
      <c r="C675" s="561" t="s">
        <v>3328</v>
      </c>
      <c r="D675" s="562" t="s">
        <v>3329</v>
      </c>
      <c r="E675" s="559" t="s">
        <v>641</v>
      </c>
      <c r="F675" s="551">
        <v>125</v>
      </c>
      <c r="G675" s="552">
        <v>125</v>
      </c>
      <c r="H675" s="546">
        <f t="shared" si="10"/>
        <v>0</v>
      </c>
      <c r="I675" s="448">
        <v>125</v>
      </c>
    </row>
    <row r="676" spans="1:9" ht="30" customHeight="1">
      <c r="A676" s="536">
        <v>668</v>
      </c>
      <c r="B676" s="560">
        <v>41085</v>
      </c>
      <c r="C676" s="561" t="s">
        <v>3330</v>
      </c>
      <c r="D676" s="562" t="s">
        <v>3331</v>
      </c>
      <c r="E676" s="559" t="s">
        <v>641</v>
      </c>
      <c r="F676" s="551">
        <v>125</v>
      </c>
      <c r="G676" s="552">
        <v>125</v>
      </c>
      <c r="H676" s="546">
        <f t="shared" si="10"/>
        <v>0</v>
      </c>
      <c r="I676" s="448">
        <v>125</v>
      </c>
    </row>
    <row r="677" spans="1:9" ht="30" customHeight="1">
      <c r="A677" s="536">
        <v>669</v>
      </c>
      <c r="B677" s="560">
        <v>41085</v>
      </c>
      <c r="C677" s="561" t="s">
        <v>3332</v>
      </c>
      <c r="D677" s="562" t="s">
        <v>3333</v>
      </c>
      <c r="E677" s="559" t="s">
        <v>641</v>
      </c>
      <c r="F677" s="551">
        <v>125</v>
      </c>
      <c r="G677" s="552">
        <v>125</v>
      </c>
      <c r="H677" s="546">
        <f t="shared" si="10"/>
        <v>0</v>
      </c>
      <c r="I677" s="448">
        <v>125</v>
      </c>
    </row>
    <row r="678" spans="1:9" ht="30" customHeight="1">
      <c r="A678" s="536">
        <v>670</v>
      </c>
      <c r="B678" s="560">
        <v>41085</v>
      </c>
      <c r="C678" s="561" t="s">
        <v>3334</v>
      </c>
      <c r="D678" s="562" t="s">
        <v>3335</v>
      </c>
      <c r="E678" s="559" t="s">
        <v>641</v>
      </c>
      <c r="F678" s="551">
        <v>125</v>
      </c>
      <c r="G678" s="552">
        <v>125</v>
      </c>
      <c r="H678" s="546">
        <f t="shared" si="10"/>
        <v>0</v>
      </c>
      <c r="I678" s="448">
        <v>125</v>
      </c>
    </row>
    <row r="679" spans="1:9" ht="30" customHeight="1">
      <c r="A679" s="536">
        <v>671</v>
      </c>
      <c r="B679" s="560">
        <v>41085</v>
      </c>
      <c r="C679" s="561" t="s">
        <v>3336</v>
      </c>
      <c r="D679" s="562" t="s">
        <v>3337</v>
      </c>
      <c r="E679" s="559" t="s">
        <v>641</v>
      </c>
      <c r="F679" s="551">
        <v>125</v>
      </c>
      <c r="G679" s="552">
        <v>125</v>
      </c>
      <c r="H679" s="546">
        <f t="shared" si="10"/>
        <v>0</v>
      </c>
      <c r="I679" s="448">
        <v>125</v>
      </c>
    </row>
    <row r="680" spans="1:9" ht="30" customHeight="1">
      <c r="A680" s="536">
        <v>672</v>
      </c>
      <c r="B680" s="560">
        <v>41084</v>
      </c>
      <c r="C680" s="561" t="s">
        <v>3338</v>
      </c>
      <c r="D680" s="562" t="s">
        <v>3339</v>
      </c>
      <c r="E680" s="559" t="s">
        <v>641</v>
      </c>
      <c r="F680" s="551">
        <v>125</v>
      </c>
      <c r="G680" s="552">
        <v>125</v>
      </c>
      <c r="H680" s="546">
        <f t="shared" si="10"/>
        <v>0</v>
      </c>
      <c r="I680" s="448">
        <v>125</v>
      </c>
    </row>
    <row r="681" spans="1:9" ht="30" customHeight="1">
      <c r="A681" s="536">
        <v>673</v>
      </c>
      <c r="B681" s="560">
        <v>41084</v>
      </c>
      <c r="C681" s="561" t="s">
        <v>3340</v>
      </c>
      <c r="D681" s="562" t="s">
        <v>3341</v>
      </c>
      <c r="E681" s="559" t="s">
        <v>641</v>
      </c>
      <c r="F681" s="551">
        <v>125</v>
      </c>
      <c r="G681" s="552">
        <v>125</v>
      </c>
      <c r="H681" s="546">
        <f t="shared" si="10"/>
        <v>0</v>
      </c>
      <c r="I681" s="448">
        <v>125</v>
      </c>
    </row>
    <row r="682" spans="1:9" ht="30" customHeight="1">
      <c r="A682" s="536">
        <v>674</v>
      </c>
      <c r="B682" s="560">
        <v>41084</v>
      </c>
      <c r="C682" s="561" t="s">
        <v>3342</v>
      </c>
      <c r="D682" s="562" t="s">
        <v>3343</v>
      </c>
      <c r="E682" s="559" t="s">
        <v>641</v>
      </c>
      <c r="F682" s="551">
        <v>125</v>
      </c>
      <c r="G682" s="552">
        <v>125</v>
      </c>
      <c r="H682" s="546">
        <f t="shared" si="10"/>
        <v>0</v>
      </c>
      <c r="I682" s="448">
        <v>125</v>
      </c>
    </row>
    <row r="683" spans="1:9" ht="30" customHeight="1">
      <c r="A683" s="536">
        <v>675</v>
      </c>
      <c r="B683" s="560">
        <v>41084</v>
      </c>
      <c r="C683" s="561" t="s">
        <v>3344</v>
      </c>
      <c r="D683" s="562" t="s">
        <v>3345</v>
      </c>
      <c r="E683" s="559" t="s">
        <v>641</v>
      </c>
      <c r="F683" s="551">
        <v>125</v>
      </c>
      <c r="G683" s="552">
        <v>125</v>
      </c>
      <c r="H683" s="546">
        <f t="shared" si="10"/>
        <v>0</v>
      </c>
      <c r="I683" s="448">
        <v>125</v>
      </c>
    </row>
    <row r="684" spans="1:9" ht="30" customHeight="1">
      <c r="A684" s="536">
        <v>676</v>
      </c>
      <c r="B684" s="560">
        <v>41084</v>
      </c>
      <c r="C684" s="561" t="s">
        <v>3346</v>
      </c>
      <c r="D684" s="562" t="s">
        <v>3347</v>
      </c>
      <c r="E684" s="559" t="s">
        <v>641</v>
      </c>
      <c r="F684" s="551">
        <v>125</v>
      </c>
      <c r="G684" s="552">
        <v>125</v>
      </c>
      <c r="H684" s="546">
        <f t="shared" si="10"/>
        <v>0</v>
      </c>
      <c r="I684" s="448">
        <v>125</v>
      </c>
    </row>
    <row r="685" spans="1:9" ht="30" customHeight="1">
      <c r="A685" s="536">
        <v>677</v>
      </c>
      <c r="B685" s="560">
        <v>41084</v>
      </c>
      <c r="C685" s="561" t="s">
        <v>3348</v>
      </c>
      <c r="D685" s="562" t="s">
        <v>3349</v>
      </c>
      <c r="E685" s="559" t="s">
        <v>641</v>
      </c>
      <c r="F685" s="551">
        <v>125</v>
      </c>
      <c r="G685" s="552">
        <v>125</v>
      </c>
      <c r="H685" s="546">
        <f t="shared" si="10"/>
        <v>0</v>
      </c>
      <c r="I685" s="448">
        <v>125</v>
      </c>
    </row>
    <row r="686" spans="1:9" ht="30" customHeight="1">
      <c r="A686" s="536">
        <v>678</v>
      </c>
      <c r="B686" s="560">
        <v>41084</v>
      </c>
      <c r="C686" s="561" t="s">
        <v>3350</v>
      </c>
      <c r="D686" s="562" t="s">
        <v>3351</v>
      </c>
      <c r="E686" s="559" t="s">
        <v>641</v>
      </c>
      <c r="F686" s="551">
        <v>125</v>
      </c>
      <c r="G686" s="552">
        <v>125</v>
      </c>
      <c r="H686" s="546">
        <f t="shared" si="10"/>
        <v>0</v>
      </c>
      <c r="I686" s="448">
        <v>125</v>
      </c>
    </row>
    <row r="687" spans="1:9" ht="30" customHeight="1">
      <c r="A687" s="536">
        <v>679</v>
      </c>
      <c r="B687" s="560">
        <v>41084</v>
      </c>
      <c r="C687" s="561" t="s">
        <v>3352</v>
      </c>
      <c r="D687" s="562" t="s">
        <v>3353</v>
      </c>
      <c r="E687" s="559" t="s">
        <v>641</v>
      </c>
      <c r="F687" s="551">
        <v>125</v>
      </c>
      <c r="G687" s="552">
        <v>125</v>
      </c>
      <c r="H687" s="546">
        <f t="shared" si="10"/>
        <v>0</v>
      </c>
      <c r="I687" s="448">
        <v>125</v>
      </c>
    </row>
    <row r="688" spans="1:9" ht="30" customHeight="1">
      <c r="A688" s="536">
        <v>680</v>
      </c>
      <c r="B688" s="560">
        <v>41084</v>
      </c>
      <c r="C688" s="561" t="s">
        <v>3354</v>
      </c>
      <c r="D688" s="562" t="s">
        <v>3355</v>
      </c>
      <c r="E688" s="559" t="s">
        <v>641</v>
      </c>
      <c r="F688" s="551">
        <v>125</v>
      </c>
      <c r="G688" s="552">
        <v>125</v>
      </c>
      <c r="H688" s="546">
        <f t="shared" si="10"/>
        <v>0</v>
      </c>
      <c r="I688" s="448">
        <v>125</v>
      </c>
    </row>
    <row r="689" spans="1:9" ht="30" customHeight="1">
      <c r="A689" s="536">
        <v>681</v>
      </c>
      <c r="B689" s="560">
        <v>41084</v>
      </c>
      <c r="C689" s="561" t="s">
        <v>3356</v>
      </c>
      <c r="D689" s="562" t="s">
        <v>3357</v>
      </c>
      <c r="E689" s="559" t="s">
        <v>641</v>
      </c>
      <c r="F689" s="551">
        <v>125</v>
      </c>
      <c r="G689" s="552">
        <v>125</v>
      </c>
      <c r="H689" s="546">
        <f t="shared" si="10"/>
        <v>0</v>
      </c>
      <c r="I689" s="448">
        <v>125</v>
      </c>
    </row>
    <row r="690" spans="1:9" ht="30" customHeight="1">
      <c r="A690" s="536">
        <v>682</v>
      </c>
      <c r="B690" s="560">
        <v>41084</v>
      </c>
      <c r="C690" s="561" t="s">
        <v>2217</v>
      </c>
      <c r="D690" s="562" t="s">
        <v>3358</v>
      </c>
      <c r="E690" s="559" t="s">
        <v>641</v>
      </c>
      <c r="F690" s="551">
        <v>125</v>
      </c>
      <c r="G690" s="552">
        <v>125</v>
      </c>
      <c r="H690" s="546">
        <f t="shared" si="10"/>
        <v>0</v>
      </c>
      <c r="I690" s="448">
        <v>125</v>
      </c>
    </row>
    <row r="691" spans="1:9" ht="30" customHeight="1">
      <c r="A691" s="536">
        <v>683</v>
      </c>
      <c r="B691" s="560">
        <v>41084</v>
      </c>
      <c r="C691" s="561" t="s">
        <v>3359</v>
      </c>
      <c r="D691" s="562" t="s">
        <v>3360</v>
      </c>
      <c r="E691" s="559" t="s">
        <v>641</v>
      </c>
      <c r="F691" s="551">
        <v>125</v>
      </c>
      <c r="G691" s="552">
        <v>125</v>
      </c>
      <c r="H691" s="546">
        <f t="shared" si="10"/>
        <v>0</v>
      </c>
      <c r="I691" s="448">
        <v>125</v>
      </c>
    </row>
    <row r="692" spans="1:9" ht="30" customHeight="1">
      <c r="A692" s="536">
        <v>684</v>
      </c>
      <c r="B692" s="560">
        <v>41084</v>
      </c>
      <c r="C692" s="561" t="s">
        <v>3361</v>
      </c>
      <c r="D692" s="562" t="s">
        <v>3362</v>
      </c>
      <c r="E692" s="559" t="s">
        <v>641</v>
      </c>
      <c r="F692" s="551">
        <v>125</v>
      </c>
      <c r="G692" s="552">
        <v>125</v>
      </c>
      <c r="H692" s="546">
        <f t="shared" si="10"/>
        <v>0</v>
      </c>
      <c r="I692" s="448">
        <v>125</v>
      </c>
    </row>
    <row r="693" spans="1:9" ht="30" customHeight="1">
      <c r="A693" s="536">
        <v>685</v>
      </c>
      <c r="B693" s="560">
        <v>41084</v>
      </c>
      <c r="C693" s="561" t="s">
        <v>3363</v>
      </c>
      <c r="D693" s="562" t="s">
        <v>3364</v>
      </c>
      <c r="E693" s="559" t="s">
        <v>641</v>
      </c>
      <c r="F693" s="551">
        <v>125</v>
      </c>
      <c r="G693" s="552">
        <v>125</v>
      </c>
      <c r="H693" s="546">
        <f t="shared" si="10"/>
        <v>0</v>
      </c>
      <c r="I693" s="448">
        <v>125</v>
      </c>
    </row>
    <row r="694" spans="1:9" ht="30" customHeight="1">
      <c r="A694" s="536">
        <v>686</v>
      </c>
      <c r="B694" s="560">
        <v>41084</v>
      </c>
      <c r="C694" s="561" t="s">
        <v>3365</v>
      </c>
      <c r="D694" s="562" t="s">
        <v>3366</v>
      </c>
      <c r="E694" s="559" t="s">
        <v>641</v>
      </c>
      <c r="F694" s="551">
        <v>125</v>
      </c>
      <c r="G694" s="552">
        <v>125</v>
      </c>
      <c r="H694" s="546">
        <f t="shared" si="10"/>
        <v>0</v>
      </c>
      <c r="I694" s="448">
        <v>125</v>
      </c>
    </row>
    <row r="695" spans="1:9" ht="30" customHeight="1">
      <c r="A695" s="536">
        <v>687</v>
      </c>
      <c r="B695" s="560">
        <v>41084</v>
      </c>
      <c r="C695" s="561" t="s">
        <v>3367</v>
      </c>
      <c r="D695" s="562" t="s">
        <v>3368</v>
      </c>
      <c r="E695" s="559" t="s">
        <v>641</v>
      </c>
      <c r="F695" s="551">
        <v>125</v>
      </c>
      <c r="G695" s="552">
        <v>125</v>
      </c>
      <c r="H695" s="546">
        <f t="shared" si="10"/>
        <v>0</v>
      </c>
      <c r="I695" s="448">
        <v>125</v>
      </c>
    </row>
    <row r="696" spans="1:9" ht="30" customHeight="1">
      <c r="A696" s="536">
        <v>688</v>
      </c>
      <c r="B696" s="560">
        <v>41084</v>
      </c>
      <c r="C696" s="561" t="s">
        <v>3369</v>
      </c>
      <c r="D696" s="562" t="s">
        <v>3370</v>
      </c>
      <c r="E696" s="559" t="s">
        <v>641</v>
      </c>
      <c r="F696" s="551">
        <v>125</v>
      </c>
      <c r="G696" s="552">
        <v>125</v>
      </c>
      <c r="H696" s="546">
        <f t="shared" si="10"/>
        <v>0</v>
      </c>
      <c r="I696" s="448">
        <v>125</v>
      </c>
    </row>
    <row r="697" spans="1:9" ht="30" customHeight="1">
      <c r="A697" s="536">
        <v>689</v>
      </c>
      <c r="B697" s="560">
        <v>41084</v>
      </c>
      <c r="C697" s="561" t="s">
        <v>3371</v>
      </c>
      <c r="D697" s="562" t="s">
        <v>3372</v>
      </c>
      <c r="E697" s="559" t="s">
        <v>641</v>
      </c>
      <c r="F697" s="551">
        <v>125</v>
      </c>
      <c r="G697" s="552">
        <v>125</v>
      </c>
      <c r="H697" s="546">
        <f t="shared" si="10"/>
        <v>0</v>
      </c>
      <c r="I697" s="448">
        <v>125</v>
      </c>
    </row>
    <row r="698" spans="1:9" ht="30" customHeight="1">
      <c r="A698" s="536">
        <v>690</v>
      </c>
      <c r="B698" s="560">
        <v>41084</v>
      </c>
      <c r="C698" s="561" t="s">
        <v>3373</v>
      </c>
      <c r="D698" s="562" t="s">
        <v>3374</v>
      </c>
      <c r="E698" s="559" t="s">
        <v>641</v>
      </c>
      <c r="F698" s="551">
        <v>125</v>
      </c>
      <c r="G698" s="552">
        <v>125</v>
      </c>
      <c r="H698" s="546">
        <f t="shared" si="10"/>
        <v>0</v>
      </c>
      <c r="I698" s="448">
        <v>125</v>
      </c>
    </row>
    <row r="699" spans="1:9" ht="30" customHeight="1">
      <c r="A699" s="536">
        <v>691</v>
      </c>
      <c r="B699" s="560">
        <v>41084</v>
      </c>
      <c r="C699" s="561" t="s">
        <v>1868</v>
      </c>
      <c r="D699" s="562" t="s">
        <v>3375</v>
      </c>
      <c r="E699" s="559" t="s">
        <v>641</v>
      </c>
      <c r="F699" s="551">
        <v>125</v>
      </c>
      <c r="G699" s="552">
        <v>125</v>
      </c>
      <c r="H699" s="546">
        <f t="shared" si="10"/>
        <v>0</v>
      </c>
      <c r="I699" s="448">
        <v>125</v>
      </c>
    </row>
    <row r="700" spans="1:9" ht="30" customHeight="1">
      <c r="A700" s="536">
        <v>692</v>
      </c>
      <c r="B700" s="560">
        <v>41084</v>
      </c>
      <c r="C700" s="561" t="s">
        <v>3376</v>
      </c>
      <c r="D700" s="562" t="s">
        <v>3377</v>
      </c>
      <c r="E700" s="559" t="s">
        <v>641</v>
      </c>
      <c r="F700" s="551">
        <v>125</v>
      </c>
      <c r="G700" s="552">
        <v>125</v>
      </c>
      <c r="H700" s="546">
        <f t="shared" si="10"/>
        <v>0</v>
      </c>
      <c r="I700" s="448">
        <v>125</v>
      </c>
    </row>
    <row r="701" spans="1:9" ht="30" customHeight="1">
      <c r="A701" s="536">
        <v>693</v>
      </c>
      <c r="B701" s="560">
        <v>41084</v>
      </c>
      <c r="C701" s="561" t="s">
        <v>3378</v>
      </c>
      <c r="D701" s="562" t="s">
        <v>3379</v>
      </c>
      <c r="E701" s="559" t="s">
        <v>641</v>
      </c>
      <c r="F701" s="551">
        <v>125</v>
      </c>
      <c r="G701" s="552">
        <v>125</v>
      </c>
      <c r="H701" s="546">
        <f t="shared" si="10"/>
        <v>0</v>
      </c>
      <c r="I701" s="448">
        <v>125</v>
      </c>
    </row>
    <row r="702" spans="1:9" ht="30" customHeight="1">
      <c r="A702" s="536">
        <v>694</v>
      </c>
      <c r="B702" s="560">
        <v>41084</v>
      </c>
      <c r="C702" s="561" t="s">
        <v>3380</v>
      </c>
      <c r="D702" s="562" t="s">
        <v>3381</v>
      </c>
      <c r="E702" s="559" t="s">
        <v>641</v>
      </c>
      <c r="F702" s="551">
        <v>125</v>
      </c>
      <c r="G702" s="552">
        <v>125</v>
      </c>
      <c r="H702" s="546">
        <f t="shared" si="10"/>
        <v>0</v>
      </c>
      <c r="I702" s="448">
        <v>125</v>
      </c>
    </row>
    <row r="703" spans="1:9" ht="30" customHeight="1">
      <c r="A703" s="536">
        <v>695</v>
      </c>
      <c r="B703" s="560">
        <v>41084</v>
      </c>
      <c r="C703" s="561" t="s">
        <v>3382</v>
      </c>
      <c r="D703" s="562" t="s">
        <v>3383</v>
      </c>
      <c r="E703" s="559" t="s">
        <v>641</v>
      </c>
      <c r="F703" s="551">
        <v>125</v>
      </c>
      <c r="G703" s="552">
        <v>125</v>
      </c>
      <c r="H703" s="546">
        <f t="shared" si="10"/>
        <v>0</v>
      </c>
      <c r="I703" s="448">
        <v>125</v>
      </c>
    </row>
    <row r="704" spans="1:9" ht="30" customHeight="1">
      <c r="A704" s="536">
        <v>696</v>
      </c>
      <c r="B704" s="560">
        <v>41084</v>
      </c>
      <c r="C704" s="561" t="s">
        <v>3384</v>
      </c>
      <c r="D704" s="562" t="s">
        <v>3385</v>
      </c>
      <c r="E704" s="559" t="s">
        <v>641</v>
      </c>
      <c r="F704" s="551">
        <v>125</v>
      </c>
      <c r="G704" s="552">
        <v>125</v>
      </c>
      <c r="H704" s="546">
        <f t="shared" si="10"/>
        <v>0</v>
      </c>
      <c r="I704" s="448">
        <v>125</v>
      </c>
    </row>
    <row r="705" spans="1:9" ht="30" customHeight="1">
      <c r="A705" s="536">
        <v>697</v>
      </c>
      <c r="B705" s="560">
        <v>41084</v>
      </c>
      <c r="C705" s="561" t="s">
        <v>3386</v>
      </c>
      <c r="D705" s="562" t="s">
        <v>3387</v>
      </c>
      <c r="E705" s="559" t="s">
        <v>641</v>
      </c>
      <c r="F705" s="551">
        <v>125</v>
      </c>
      <c r="G705" s="552">
        <v>125</v>
      </c>
      <c r="H705" s="546">
        <f t="shared" si="10"/>
        <v>0</v>
      </c>
      <c r="I705" s="448">
        <v>125</v>
      </c>
    </row>
    <row r="706" spans="1:9" ht="30" customHeight="1">
      <c r="A706" s="536">
        <v>698</v>
      </c>
      <c r="B706" s="560">
        <v>41084</v>
      </c>
      <c r="C706" s="561" t="s">
        <v>3388</v>
      </c>
      <c r="D706" s="562" t="s">
        <v>3389</v>
      </c>
      <c r="E706" s="559" t="s">
        <v>641</v>
      </c>
      <c r="F706" s="551">
        <v>125</v>
      </c>
      <c r="G706" s="552">
        <v>125</v>
      </c>
      <c r="H706" s="546">
        <f t="shared" si="10"/>
        <v>0</v>
      </c>
      <c r="I706" s="448">
        <v>125</v>
      </c>
    </row>
    <row r="707" spans="1:9" ht="30" customHeight="1">
      <c r="A707" s="536">
        <v>699</v>
      </c>
      <c r="B707" s="560">
        <v>41084</v>
      </c>
      <c r="C707" s="561" t="s">
        <v>3390</v>
      </c>
      <c r="D707" s="562" t="s">
        <v>3391</v>
      </c>
      <c r="E707" s="559" t="s">
        <v>641</v>
      </c>
      <c r="F707" s="551">
        <v>125</v>
      </c>
      <c r="G707" s="552">
        <v>125</v>
      </c>
      <c r="H707" s="546">
        <f t="shared" si="10"/>
        <v>0</v>
      </c>
      <c r="I707" s="448">
        <v>125</v>
      </c>
    </row>
    <row r="708" spans="1:9" ht="30" customHeight="1">
      <c r="A708" s="536">
        <v>700</v>
      </c>
      <c r="B708" s="560">
        <v>41084</v>
      </c>
      <c r="C708" s="561" t="s">
        <v>3392</v>
      </c>
      <c r="D708" s="562" t="s">
        <v>3393</v>
      </c>
      <c r="E708" s="559" t="s">
        <v>641</v>
      </c>
      <c r="F708" s="551">
        <v>125</v>
      </c>
      <c r="G708" s="552">
        <v>125</v>
      </c>
      <c r="H708" s="546">
        <f t="shared" si="10"/>
        <v>0</v>
      </c>
      <c r="I708" s="448">
        <v>125</v>
      </c>
    </row>
    <row r="709" spans="1:9" ht="30" customHeight="1">
      <c r="A709" s="536">
        <v>701</v>
      </c>
      <c r="B709" s="560">
        <v>41084</v>
      </c>
      <c r="C709" s="561" t="s">
        <v>3394</v>
      </c>
      <c r="D709" s="562" t="s">
        <v>3395</v>
      </c>
      <c r="E709" s="559" t="s">
        <v>641</v>
      </c>
      <c r="F709" s="551">
        <v>125</v>
      </c>
      <c r="G709" s="552">
        <v>125</v>
      </c>
      <c r="H709" s="546">
        <f t="shared" si="10"/>
        <v>0</v>
      </c>
      <c r="I709" s="448">
        <v>125</v>
      </c>
    </row>
    <row r="710" spans="1:9" ht="30" customHeight="1">
      <c r="A710" s="536">
        <v>702</v>
      </c>
      <c r="B710" s="560">
        <v>41084</v>
      </c>
      <c r="C710" s="561" t="s">
        <v>3396</v>
      </c>
      <c r="D710" s="562" t="s">
        <v>3397</v>
      </c>
      <c r="E710" s="559" t="s">
        <v>641</v>
      </c>
      <c r="F710" s="551">
        <v>125</v>
      </c>
      <c r="G710" s="552">
        <v>125</v>
      </c>
      <c r="H710" s="546">
        <f t="shared" ref="H710:H773" si="11">F710-I710</f>
        <v>0</v>
      </c>
      <c r="I710" s="448">
        <v>125</v>
      </c>
    </row>
    <row r="711" spans="1:9" ht="30" customHeight="1">
      <c r="A711" s="536">
        <v>703</v>
      </c>
      <c r="B711" s="560">
        <v>41084</v>
      </c>
      <c r="C711" s="561" t="s">
        <v>3398</v>
      </c>
      <c r="D711" s="562" t="s">
        <v>3399</v>
      </c>
      <c r="E711" s="559" t="s">
        <v>641</v>
      </c>
      <c r="F711" s="551">
        <v>125</v>
      </c>
      <c r="G711" s="552">
        <v>125</v>
      </c>
      <c r="H711" s="546">
        <f t="shared" si="11"/>
        <v>0</v>
      </c>
      <c r="I711" s="448">
        <v>125</v>
      </c>
    </row>
    <row r="712" spans="1:9" ht="30" customHeight="1">
      <c r="A712" s="536">
        <v>704</v>
      </c>
      <c r="B712" s="560">
        <v>41084</v>
      </c>
      <c r="C712" s="561" t="s">
        <v>3400</v>
      </c>
      <c r="D712" s="562" t="s">
        <v>3401</v>
      </c>
      <c r="E712" s="559" t="s">
        <v>641</v>
      </c>
      <c r="F712" s="551">
        <v>125</v>
      </c>
      <c r="G712" s="552">
        <v>125</v>
      </c>
      <c r="H712" s="546">
        <f t="shared" si="11"/>
        <v>0</v>
      </c>
      <c r="I712" s="448">
        <v>125</v>
      </c>
    </row>
    <row r="713" spans="1:9" ht="30" customHeight="1">
      <c r="A713" s="536">
        <v>705</v>
      </c>
      <c r="B713" s="560">
        <v>41084</v>
      </c>
      <c r="C713" s="561" t="s">
        <v>3402</v>
      </c>
      <c r="D713" s="562" t="s">
        <v>3403</v>
      </c>
      <c r="E713" s="559" t="s">
        <v>641</v>
      </c>
      <c r="F713" s="551">
        <v>125</v>
      </c>
      <c r="G713" s="552">
        <v>125</v>
      </c>
      <c r="H713" s="546">
        <f t="shared" si="11"/>
        <v>0</v>
      </c>
      <c r="I713" s="448">
        <v>125</v>
      </c>
    </row>
    <row r="714" spans="1:9" ht="30" customHeight="1">
      <c r="A714" s="536">
        <v>706</v>
      </c>
      <c r="B714" s="560">
        <v>41084</v>
      </c>
      <c r="C714" s="561" t="s">
        <v>3404</v>
      </c>
      <c r="D714" s="562" t="s">
        <v>3405</v>
      </c>
      <c r="E714" s="559" t="s">
        <v>641</v>
      </c>
      <c r="F714" s="551">
        <v>125</v>
      </c>
      <c r="G714" s="552">
        <v>125</v>
      </c>
      <c r="H714" s="546">
        <f t="shared" si="11"/>
        <v>0</v>
      </c>
      <c r="I714" s="448">
        <v>125</v>
      </c>
    </row>
    <row r="715" spans="1:9" ht="30" customHeight="1">
      <c r="A715" s="536">
        <v>707</v>
      </c>
      <c r="B715" s="560">
        <v>41084</v>
      </c>
      <c r="C715" s="561" t="s">
        <v>3406</v>
      </c>
      <c r="D715" s="562" t="s">
        <v>3407</v>
      </c>
      <c r="E715" s="559" t="s">
        <v>641</v>
      </c>
      <c r="F715" s="551">
        <v>125</v>
      </c>
      <c r="G715" s="552">
        <v>125</v>
      </c>
      <c r="H715" s="546">
        <f t="shared" si="11"/>
        <v>0</v>
      </c>
      <c r="I715" s="448">
        <v>125</v>
      </c>
    </row>
    <row r="716" spans="1:9" ht="30" customHeight="1">
      <c r="A716" s="536">
        <v>708</v>
      </c>
      <c r="B716" s="560">
        <v>41084</v>
      </c>
      <c r="C716" s="561" t="s">
        <v>3408</v>
      </c>
      <c r="D716" s="562" t="s">
        <v>3409</v>
      </c>
      <c r="E716" s="559" t="s">
        <v>641</v>
      </c>
      <c r="F716" s="551">
        <v>125</v>
      </c>
      <c r="G716" s="552">
        <v>125</v>
      </c>
      <c r="H716" s="546">
        <f t="shared" si="11"/>
        <v>0</v>
      </c>
      <c r="I716" s="448">
        <v>125</v>
      </c>
    </row>
    <row r="717" spans="1:9" ht="30" customHeight="1">
      <c r="A717" s="536">
        <v>709</v>
      </c>
      <c r="B717" s="560">
        <v>41084</v>
      </c>
      <c r="C717" s="561" t="s">
        <v>3410</v>
      </c>
      <c r="D717" s="562" t="s">
        <v>3411</v>
      </c>
      <c r="E717" s="559" t="s">
        <v>641</v>
      </c>
      <c r="F717" s="551">
        <v>125</v>
      </c>
      <c r="G717" s="552">
        <v>125</v>
      </c>
      <c r="H717" s="546">
        <f t="shared" si="11"/>
        <v>0</v>
      </c>
      <c r="I717" s="448">
        <v>125</v>
      </c>
    </row>
    <row r="718" spans="1:9" ht="30" customHeight="1">
      <c r="A718" s="536">
        <v>710</v>
      </c>
      <c r="B718" s="560">
        <v>41084</v>
      </c>
      <c r="C718" s="561" t="s">
        <v>3412</v>
      </c>
      <c r="D718" s="562" t="s">
        <v>3413</v>
      </c>
      <c r="E718" s="559" t="s">
        <v>641</v>
      </c>
      <c r="F718" s="551">
        <v>125</v>
      </c>
      <c r="G718" s="552">
        <v>125</v>
      </c>
      <c r="H718" s="546">
        <f t="shared" si="11"/>
        <v>0</v>
      </c>
      <c r="I718" s="448">
        <v>125</v>
      </c>
    </row>
    <row r="719" spans="1:9" ht="30" customHeight="1">
      <c r="A719" s="536">
        <v>711</v>
      </c>
      <c r="B719" s="560">
        <v>41085</v>
      </c>
      <c r="C719" s="561" t="s">
        <v>3388</v>
      </c>
      <c r="D719" s="562" t="s">
        <v>3414</v>
      </c>
      <c r="E719" s="559" t="s">
        <v>641</v>
      </c>
      <c r="F719" s="551">
        <v>125</v>
      </c>
      <c r="G719" s="552">
        <v>125</v>
      </c>
      <c r="H719" s="546">
        <f t="shared" si="11"/>
        <v>0</v>
      </c>
      <c r="I719" s="448">
        <v>125</v>
      </c>
    </row>
    <row r="720" spans="1:9" ht="30" customHeight="1">
      <c r="A720" s="536">
        <v>712</v>
      </c>
      <c r="B720" s="560">
        <v>41085</v>
      </c>
      <c r="C720" s="561" t="s">
        <v>3415</v>
      </c>
      <c r="D720" s="562" t="s">
        <v>3416</v>
      </c>
      <c r="E720" s="559" t="s">
        <v>641</v>
      </c>
      <c r="F720" s="551">
        <v>125</v>
      </c>
      <c r="G720" s="552">
        <v>125</v>
      </c>
      <c r="H720" s="546">
        <f t="shared" si="11"/>
        <v>0</v>
      </c>
      <c r="I720" s="448">
        <v>125</v>
      </c>
    </row>
    <row r="721" spans="1:9" ht="30" customHeight="1">
      <c r="A721" s="536">
        <v>713</v>
      </c>
      <c r="B721" s="560">
        <v>41085</v>
      </c>
      <c r="C721" s="561" t="s">
        <v>3417</v>
      </c>
      <c r="D721" s="562" t="s">
        <v>3418</v>
      </c>
      <c r="E721" s="559" t="s">
        <v>641</v>
      </c>
      <c r="F721" s="551">
        <v>125</v>
      </c>
      <c r="G721" s="552">
        <v>125</v>
      </c>
      <c r="H721" s="546">
        <f t="shared" si="11"/>
        <v>0</v>
      </c>
      <c r="I721" s="448">
        <v>125</v>
      </c>
    </row>
    <row r="722" spans="1:9" ht="30" customHeight="1">
      <c r="A722" s="536">
        <v>714</v>
      </c>
      <c r="B722" s="560">
        <v>41085</v>
      </c>
      <c r="C722" s="561" t="s">
        <v>3419</v>
      </c>
      <c r="D722" s="562" t="s">
        <v>3420</v>
      </c>
      <c r="E722" s="559" t="s">
        <v>641</v>
      </c>
      <c r="F722" s="551">
        <v>125</v>
      </c>
      <c r="G722" s="552">
        <v>125</v>
      </c>
      <c r="H722" s="546">
        <f t="shared" si="11"/>
        <v>0</v>
      </c>
      <c r="I722" s="448">
        <v>125</v>
      </c>
    </row>
    <row r="723" spans="1:9" ht="30" customHeight="1">
      <c r="A723" s="536">
        <v>715</v>
      </c>
      <c r="B723" s="560">
        <v>41085</v>
      </c>
      <c r="C723" s="561" t="s">
        <v>3421</v>
      </c>
      <c r="D723" s="562" t="s">
        <v>3422</v>
      </c>
      <c r="E723" s="559" t="s">
        <v>641</v>
      </c>
      <c r="F723" s="551">
        <v>125</v>
      </c>
      <c r="G723" s="552">
        <v>125</v>
      </c>
      <c r="H723" s="546">
        <f t="shared" si="11"/>
        <v>0</v>
      </c>
      <c r="I723" s="448">
        <v>125</v>
      </c>
    </row>
    <row r="724" spans="1:9" ht="30" customHeight="1">
      <c r="A724" s="536">
        <v>716</v>
      </c>
      <c r="B724" s="560">
        <v>41085</v>
      </c>
      <c r="C724" s="561" t="s">
        <v>3423</v>
      </c>
      <c r="D724" s="562" t="s">
        <v>3424</v>
      </c>
      <c r="E724" s="559" t="s">
        <v>641</v>
      </c>
      <c r="F724" s="551">
        <v>125</v>
      </c>
      <c r="G724" s="552">
        <v>125</v>
      </c>
      <c r="H724" s="546">
        <f t="shared" si="11"/>
        <v>0</v>
      </c>
      <c r="I724" s="448">
        <v>125</v>
      </c>
    </row>
    <row r="725" spans="1:9" ht="30" customHeight="1">
      <c r="A725" s="536">
        <v>717</v>
      </c>
      <c r="B725" s="560">
        <v>41085</v>
      </c>
      <c r="C725" s="561" t="s">
        <v>2223</v>
      </c>
      <c r="D725" s="562" t="s">
        <v>3425</v>
      </c>
      <c r="E725" s="559" t="s">
        <v>641</v>
      </c>
      <c r="F725" s="551">
        <v>125</v>
      </c>
      <c r="G725" s="552">
        <v>125</v>
      </c>
      <c r="H725" s="546">
        <f t="shared" si="11"/>
        <v>0</v>
      </c>
      <c r="I725" s="448">
        <v>125</v>
      </c>
    </row>
    <row r="726" spans="1:9" ht="30" customHeight="1">
      <c r="A726" s="536">
        <v>718</v>
      </c>
      <c r="B726" s="560">
        <v>41085</v>
      </c>
      <c r="C726" s="561" t="s">
        <v>3426</v>
      </c>
      <c r="D726" s="562" t="s">
        <v>3427</v>
      </c>
      <c r="E726" s="559" t="s">
        <v>641</v>
      </c>
      <c r="F726" s="551">
        <v>125</v>
      </c>
      <c r="G726" s="552">
        <v>125</v>
      </c>
      <c r="H726" s="546">
        <f t="shared" si="11"/>
        <v>0</v>
      </c>
      <c r="I726" s="448">
        <v>125</v>
      </c>
    </row>
    <row r="727" spans="1:9" ht="30" customHeight="1">
      <c r="A727" s="536">
        <v>719</v>
      </c>
      <c r="B727" s="560">
        <v>41085</v>
      </c>
      <c r="C727" s="561" t="s">
        <v>3428</v>
      </c>
      <c r="D727" s="562" t="s">
        <v>3429</v>
      </c>
      <c r="E727" s="559" t="s">
        <v>641</v>
      </c>
      <c r="F727" s="551">
        <v>125</v>
      </c>
      <c r="G727" s="552">
        <v>125</v>
      </c>
      <c r="H727" s="546">
        <f t="shared" si="11"/>
        <v>0</v>
      </c>
      <c r="I727" s="448">
        <v>125</v>
      </c>
    </row>
    <row r="728" spans="1:9" ht="30" customHeight="1">
      <c r="A728" s="536">
        <v>720</v>
      </c>
      <c r="B728" s="560">
        <v>41085</v>
      </c>
      <c r="C728" s="561" t="s">
        <v>3430</v>
      </c>
      <c r="D728" s="562" t="s">
        <v>3431</v>
      </c>
      <c r="E728" s="559" t="s">
        <v>641</v>
      </c>
      <c r="F728" s="551">
        <v>125</v>
      </c>
      <c r="G728" s="552">
        <v>125</v>
      </c>
      <c r="H728" s="546">
        <f t="shared" si="11"/>
        <v>0</v>
      </c>
      <c r="I728" s="448">
        <v>125</v>
      </c>
    </row>
    <row r="729" spans="1:9" ht="30" customHeight="1">
      <c r="A729" s="536">
        <v>721</v>
      </c>
      <c r="B729" s="560">
        <v>41085</v>
      </c>
      <c r="C729" s="561" t="s">
        <v>3432</v>
      </c>
      <c r="D729" s="562" t="s">
        <v>3433</v>
      </c>
      <c r="E729" s="559" t="s">
        <v>641</v>
      </c>
      <c r="F729" s="551">
        <v>125</v>
      </c>
      <c r="G729" s="552">
        <v>125</v>
      </c>
      <c r="H729" s="546">
        <f t="shared" si="11"/>
        <v>0</v>
      </c>
      <c r="I729" s="448">
        <v>125</v>
      </c>
    </row>
    <row r="730" spans="1:9" ht="30" customHeight="1">
      <c r="A730" s="536">
        <v>722</v>
      </c>
      <c r="B730" s="560">
        <v>41085</v>
      </c>
      <c r="C730" s="561" t="s">
        <v>3434</v>
      </c>
      <c r="D730" s="562" t="s">
        <v>3435</v>
      </c>
      <c r="E730" s="559" t="s">
        <v>641</v>
      </c>
      <c r="F730" s="551">
        <v>125</v>
      </c>
      <c r="G730" s="552">
        <v>125</v>
      </c>
      <c r="H730" s="546">
        <f t="shared" si="11"/>
        <v>0</v>
      </c>
      <c r="I730" s="448">
        <v>125</v>
      </c>
    </row>
    <row r="731" spans="1:9" ht="30" customHeight="1">
      <c r="A731" s="536">
        <v>723</v>
      </c>
      <c r="B731" s="560">
        <v>41085</v>
      </c>
      <c r="C731" s="561" t="s">
        <v>3436</v>
      </c>
      <c r="D731" s="562" t="s">
        <v>3437</v>
      </c>
      <c r="E731" s="559" t="s">
        <v>641</v>
      </c>
      <c r="F731" s="551">
        <v>125</v>
      </c>
      <c r="G731" s="552">
        <v>125</v>
      </c>
      <c r="H731" s="546">
        <f t="shared" si="11"/>
        <v>0</v>
      </c>
      <c r="I731" s="448">
        <v>125</v>
      </c>
    </row>
    <row r="732" spans="1:9" ht="30" customHeight="1">
      <c r="A732" s="536">
        <v>724</v>
      </c>
      <c r="B732" s="560">
        <v>41085</v>
      </c>
      <c r="C732" s="561" t="s">
        <v>3438</v>
      </c>
      <c r="D732" s="562" t="s">
        <v>3439</v>
      </c>
      <c r="E732" s="559" t="s">
        <v>641</v>
      </c>
      <c r="F732" s="551">
        <v>125</v>
      </c>
      <c r="G732" s="552">
        <v>125</v>
      </c>
      <c r="H732" s="546">
        <f t="shared" si="11"/>
        <v>0</v>
      </c>
      <c r="I732" s="448">
        <v>125</v>
      </c>
    </row>
    <row r="733" spans="1:9" ht="30" customHeight="1">
      <c r="A733" s="536">
        <v>725</v>
      </c>
      <c r="B733" s="560">
        <v>41085</v>
      </c>
      <c r="C733" s="561" t="s">
        <v>3440</v>
      </c>
      <c r="D733" s="562" t="s">
        <v>3441</v>
      </c>
      <c r="E733" s="559" t="s">
        <v>641</v>
      </c>
      <c r="F733" s="551">
        <v>125</v>
      </c>
      <c r="G733" s="552">
        <v>125</v>
      </c>
      <c r="H733" s="546">
        <f t="shared" si="11"/>
        <v>0</v>
      </c>
      <c r="I733" s="448">
        <v>125</v>
      </c>
    </row>
    <row r="734" spans="1:9" ht="30" customHeight="1">
      <c r="A734" s="536">
        <v>726</v>
      </c>
      <c r="B734" s="560">
        <v>41085</v>
      </c>
      <c r="C734" s="561" t="s">
        <v>3442</v>
      </c>
      <c r="D734" s="562" t="s">
        <v>3443</v>
      </c>
      <c r="E734" s="559" t="s">
        <v>641</v>
      </c>
      <c r="F734" s="551">
        <v>125</v>
      </c>
      <c r="G734" s="552">
        <v>125</v>
      </c>
      <c r="H734" s="546">
        <f t="shared" si="11"/>
        <v>0</v>
      </c>
      <c r="I734" s="448">
        <v>125</v>
      </c>
    </row>
    <row r="735" spans="1:9" ht="30" customHeight="1">
      <c r="A735" s="536">
        <v>727</v>
      </c>
      <c r="B735" s="560">
        <v>41084</v>
      </c>
      <c r="C735" s="561" t="s">
        <v>3444</v>
      </c>
      <c r="D735" s="562" t="s">
        <v>3445</v>
      </c>
      <c r="E735" s="559" t="s">
        <v>641</v>
      </c>
      <c r="F735" s="551">
        <v>125</v>
      </c>
      <c r="G735" s="552">
        <v>125</v>
      </c>
      <c r="H735" s="546">
        <f t="shared" si="11"/>
        <v>0</v>
      </c>
      <c r="I735" s="448">
        <v>125</v>
      </c>
    </row>
    <row r="736" spans="1:9" ht="30" customHeight="1">
      <c r="A736" s="536">
        <v>728</v>
      </c>
      <c r="B736" s="560">
        <v>41084</v>
      </c>
      <c r="C736" s="561" t="s">
        <v>3446</v>
      </c>
      <c r="D736" s="562" t="s">
        <v>3447</v>
      </c>
      <c r="E736" s="559" t="s">
        <v>641</v>
      </c>
      <c r="F736" s="551">
        <v>125</v>
      </c>
      <c r="G736" s="552">
        <v>125</v>
      </c>
      <c r="H736" s="546">
        <f t="shared" si="11"/>
        <v>0</v>
      </c>
      <c r="I736" s="448">
        <v>125</v>
      </c>
    </row>
    <row r="737" spans="1:9" ht="30" customHeight="1">
      <c r="A737" s="536">
        <v>729</v>
      </c>
      <c r="B737" s="560">
        <v>41084</v>
      </c>
      <c r="C737" s="561" t="s">
        <v>3448</v>
      </c>
      <c r="D737" s="562" t="s">
        <v>3449</v>
      </c>
      <c r="E737" s="559" t="s">
        <v>641</v>
      </c>
      <c r="F737" s="551">
        <v>125</v>
      </c>
      <c r="G737" s="552">
        <v>125</v>
      </c>
      <c r="H737" s="546">
        <f t="shared" si="11"/>
        <v>0</v>
      </c>
      <c r="I737" s="448">
        <v>125</v>
      </c>
    </row>
    <row r="738" spans="1:9" ht="30" customHeight="1">
      <c r="A738" s="536">
        <v>730</v>
      </c>
      <c r="B738" s="560">
        <v>41084</v>
      </c>
      <c r="C738" s="561" t="s">
        <v>3452</v>
      </c>
      <c r="D738" s="562" t="s">
        <v>3453</v>
      </c>
      <c r="E738" s="559" t="s">
        <v>641</v>
      </c>
      <c r="F738" s="551">
        <v>125</v>
      </c>
      <c r="G738" s="552">
        <v>125</v>
      </c>
      <c r="H738" s="546">
        <f t="shared" si="11"/>
        <v>0</v>
      </c>
      <c r="I738" s="448">
        <v>125</v>
      </c>
    </row>
    <row r="739" spans="1:9" ht="30" customHeight="1">
      <c r="A739" s="536">
        <v>731</v>
      </c>
      <c r="B739" s="560">
        <v>41084</v>
      </c>
      <c r="C739" s="561" t="s">
        <v>3454</v>
      </c>
      <c r="D739" s="562" t="s">
        <v>3455</v>
      </c>
      <c r="E739" s="559" t="s">
        <v>641</v>
      </c>
      <c r="F739" s="551">
        <v>125</v>
      </c>
      <c r="G739" s="552">
        <v>125</v>
      </c>
      <c r="H739" s="546">
        <f t="shared" si="11"/>
        <v>0</v>
      </c>
      <c r="I739" s="448">
        <v>125</v>
      </c>
    </row>
    <row r="740" spans="1:9" ht="30" customHeight="1">
      <c r="A740" s="536">
        <v>732</v>
      </c>
      <c r="B740" s="560">
        <v>41084</v>
      </c>
      <c r="C740" s="561" t="s">
        <v>3456</v>
      </c>
      <c r="D740" s="562" t="s">
        <v>3457</v>
      </c>
      <c r="E740" s="559" t="s">
        <v>641</v>
      </c>
      <c r="F740" s="551">
        <v>125</v>
      </c>
      <c r="G740" s="552">
        <v>125</v>
      </c>
      <c r="H740" s="546">
        <f t="shared" si="11"/>
        <v>0</v>
      </c>
      <c r="I740" s="448">
        <v>125</v>
      </c>
    </row>
    <row r="741" spans="1:9" ht="30" customHeight="1">
      <c r="A741" s="536">
        <v>733</v>
      </c>
      <c r="B741" s="560">
        <v>41084</v>
      </c>
      <c r="C741" s="561" t="s">
        <v>3458</v>
      </c>
      <c r="D741" s="562" t="s">
        <v>3459</v>
      </c>
      <c r="E741" s="559" t="s">
        <v>641</v>
      </c>
      <c r="F741" s="551">
        <v>125</v>
      </c>
      <c r="G741" s="552">
        <v>125</v>
      </c>
      <c r="H741" s="546">
        <f t="shared" si="11"/>
        <v>0</v>
      </c>
      <c r="I741" s="448">
        <v>125</v>
      </c>
    </row>
    <row r="742" spans="1:9" ht="30" customHeight="1">
      <c r="A742" s="536">
        <v>734</v>
      </c>
      <c r="B742" s="560">
        <v>41084</v>
      </c>
      <c r="C742" s="561" t="s">
        <v>3460</v>
      </c>
      <c r="D742" s="562" t="s">
        <v>3461</v>
      </c>
      <c r="E742" s="559" t="s">
        <v>641</v>
      </c>
      <c r="F742" s="551">
        <v>125</v>
      </c>
      <c r="G742" s="552">
        <v>125</v>
      </c>
      <c r="H742" s="546">
        <f t="shared" si="11"/>
        <v>0</v>
      </c>
      <c r="I742" s="448">
        <v>125</v>
      </c>
    </row>
    <row r="743" spans="1:9" ht="30" customHeight="1">
      <c r="A743" s="536">
        <v>735</v>
      </c>
      <c r="B743" s="560">
        <v>41084</v>
      </c>
      <c r="C743" s="561" t="s">
        <v>3462</v>
      </c>
      <c r="D743" s="562" t="s">
        <v>3463</v>
      </c>
      <c r="E743" s="559" t="s">
        <v>641</v>
      </c>
      <c r="F743" s="551">
        <v>125</v>
      </c>
      <c r="G743" s="552">
        <v>125</v>
      </c>
      <c r="H743" s="546">
        <f t="shared" si="11"/>
        <v>0</v>
      </c>
      <c r="I743" s="448">
        <v>125</v>
      </c>
    </row>
    <row r="744" spans="1:9" ht="30" customHeight="1">
      <c r="A744" s="536">
        <v>736</v>
      </c>
      <c r="B744" s="560">
        <v>41084</v>
      </c>
      <c r="C744" s="561" t="s">
        <v>3464</v>
      </c>
      <c r="D744" s="562" t="s">
        <v>3465</v>
      </c>
      <c r="E744" s="559" t="s">
        <v>641</v>
      </c>
      <c r="F744" s="551">
        <v>125</v>
      </c>
      <c r="G744" s="552">
        <v>125</v>
      </c>
      <c r="H744" s="546">
        <f t="shared" si="11"/>
        <v>0</v>
      </c>
      <c r="I744" s="448">
        <v>125</v>
      </c>
    </row>
    <row r="745" spans="1:9" ht="30" customHeight="1">
      <c r="A745" s="536">
        <v>737</v>
      </c>
      <c r="B745" s="560">
        <v>41084</v>
      </c>
      <c r="C745" s="561" t="s">
        <v>3466</v>
      </c>
      <c r="D745" s="562" t="s">
        <v>3467</v>
      </c>
      <c r="E745" s="559" t="s">
        <v>641</v>
      </c>
      <c r="F745" s="551">
        <v>125</v>
      </c>
      <c r="G745" s="552">
        <v>125</v>
      </c>
      <c r="H745" s="546">
        <f t="shared" si="11"/>
        <v>0</v>
      </c>
      <c r="I745" s="448">
        <v>125</v>
      </c>
    </row>
    <row r="746" spans="1:9" ht="30" customHeight="1">
      <c r="A746" s="536">
        <v>738</v>
      </c>
      <c r="B746" s="560">
        <v>41084</v>
      </c>
      <c r="C746" s="561" t="s">
        <v>3468</v>
      </c>
      <c r="D746" s="562" t="s">
        <v>3469</v>
      </c>
      <c r="E746" s="559" t="s">
        <v>641</v>
      </c>
      <c r="F746" s="551">
        <v>125</v>
      </c>
      <c r="G746" s="552">
        <v>125</v>
      </c>
      <c r="H746" s="546">
        <f t="shared" si="11"/>
        <v>0</v>
      </c>
      <c r="I746" s="448">
        <v>125</v>
      </c>
    </row>
    <row r="747" spans="1:9" ht="30" customHeight="1">
      <c r="A747" s="536">
        <v>739</v>
      </c>
      <c r="B747" s="560">
        <v>41084</v>
      </c>
      <c r="C747" s="561" t="s">
        <v>3470</v>
      </c>
      <c r="D747" s="562" t="s">
        <v>3471</v>
      </c>
      <c r="E747" s="559" t="s">
        <v>641</v>
      </c>
      <c r="F747" s="551">
        <v>125</v>
      </c>
      <c r="G747" s="552">
        <v>125</v>
      </c>
      <c r="H747" s="546">
        <f t="shared" si="11"/>
        <v>0</v>
      </c>
      <c r="I747" s="448">
        <v>125</v>
      </c>
    </row>
    <row r="748" spans="1:9" ht="30" customHeight="1">
      <c r="A748" s="536">
        <v>740</v>
      </c>
      <c r="B748" s="560">
        <v>41084</v>
      </c>
      <c r="C748" s="561" t="s">
        <v>3472</v>
      </c>
      <c r="D748" s="562" t="s">
        <v>3473</v>
      </c>
      <c r="E748" s="559" t="s">
        <v>641</v>
      </c>
      <c r="F748" s="551">
        <v>125</v>
      </c>
      <c r="G748" s="552">
        <v>125</v>
      </c>
      <c r="H748" s="546">
        <f t="shared" si="11"/>
        <v>0</v>
      </c>
      <c r="I748" s="448">
        <v>125</v>
      </c>
    </row>
    <row r="749" spans="1:9" ht="30" customHeight="1">
      <c r="A749" s="536">
        <v>741</v>
      </c>
      <c r="B749" s="560">
        <v>41084</v>
      </c>
      <c r="C749" s="561" t="s">
        <v>3474</v>
      </c>
      <c r="D749" s="562" t="s">
        <v>3475</v>
      </c>
      <c r="E749" s="559" t="s">
        <v>641</v>
      </c>
      <c r="F749" s="551">
        <v>125</v>
      </c>
      <c r="G749" s="552">
        <v>125</v>
      </c>
      <c r="H749" s="546">
        <f t="shared" si="11"/>
        <v>0</v>
      </c>
      <c r="I749" s="448">
        <v>125</v>
      </c>
    </row>
    <row r="750" spans="1:9" ht="30" customHeight="1">
      <c r="A750" s="536">
        <v>742</v>
      </c>
      <c r="B750" s="560">
        <v>41084</v>
      </c>
      <c r="C750" s="561" t="s">
        <v>3476</v>
      </c>
      <c r="D750" s="562" t="s">
        <v>3477</v>
      </c>
      <c r="E750" s="559" t="s">
        <v>641</v>
      </c>
      <c r="F750" s="551">
        <v>125</v>
      </c>
      <c r="G750" s="552">
        <v>125</v>
      </c>
      <c r="H750" s="546">
        <f t="shared" si="11"/>
        <v>0</v>
      </c>
      <c r="I750" s="448">
        <v>125</v>
      </c>
    </row>
    <row r="751" spans="1:9" ht="30" customHeight="1">
      <c r="A751" s="536">
        <v>743</v>
      </c>
      <c r="B751" s="560">
        <v>41084</v>
      </c>
      <c r="C751" s="561" t="s">
        <v>3478</v>
      </c>
      <c r="D751" s="562" t="s">
        <v>3479</v>
      </c>
      <c r="E751" s="559" t="s">
        <v>641</v>
      </c>
      <c r="F751" s="551">
        <v>125</v>
      </c>
      <c r="G751" s="552">
        <v>125</v>
      </c>
      <c r="H751" s="546">
        <f t="shared" si="11"/>
        <v>0</v>
      </c>
      <c r="I751" s="448">
        <v>125</v>
      </c>
    </row>
    <row r="752" spans="1:9" ht="30" customHeight="1">
      <c r="A752" s="536">
        <v>744</v>
      </c>
      <c r="B752" s="560">
        <v>41084</v>
      </c>
      <c r="C752" s="561" t="s">
        <v>3480</v>
      </c>
      <c r="D752" s="562" t="s">
        <v>3481</v>
      </c>
      <c r="E752" s="559" t="s">
        <v>641</v>
      </c>
      <c r="F752" s="551">
        <v>125</v>
      </c>
      <c r="G752" s="552">
        <v>125</v>
      </c>
      <c r="H752" s="546">
        <f t="shared" si="11"/>
        <v>0</v>
      </c>
      <c r="I752" s="448">
        <v>125</v>
      </c>
    </row>
    <row r="753" spans="1:9" ht="30" customHeight="1">
      <c r="A753" s="536">
        <v>745</v>
      </c>
      <c r="B753" s="560">
        <v>41084</v>
      </c>
      <c r="C753" s="561" t="s">
        <v>3482</v>
      </c>
      <c r="D753" s="562" t="s">
        <v>3483</v>
      </c>
      <c r="E753" s="559" t="s">
        <v>641</v>
      </c>
      <c r="F753" s="551">
        <v>125</v>
      </c>
      <c r="G753" s="552">
        <v>125</v>
      </c>
      <c r="H753" s="546">
        <f t="shared" si="11"/>
        <v>0</v>
      </c>
      <c r="I753" s="448">
        <v>125</v>
      </c>
    </row>
    <row r="754" spans="1:9" ht="30" customHeight="1">
      <c r="A754" s="536">
        <v>746</v>
      </c>
      <c r="B754" s="560">
        <v>41084</v>
      </c>
      <c r="C754" s="561" t="s">
        <v>3484</v>
      </c>
      <c r="D754" s="562" t="s">
        <v>3485</v>
      </c>
      <c r="E754" s="559" t="s">
        <v>641</v>
      </c>
      <c r="F754" s="551">
        <v>125</v>
      </c>
      <c r="G754" s="552">
        <v>125</v>
      </c>
      <c r="H754" s="546">
        <f t="shared" si="11"/>
        <v>0</v>
      </c>
      <c r="I754" s="448">
        <v>125</v>
      </c>
    </row>
    <row r="755" spans="1:9" ht="30" customHeight="1">
      <c r="A755" s="536">
        <v>747</v>
      </c>
      <c r="B755" s="560">
        <v>41084</v>
      </c>
      <c r="C755" s="561" t="s">
        <v>3486</v>
      </c>
      <c r="D755" s="562" t="s">
        <v>3487</v>
      </c>
      <c r="E755" s="559" t="s">
        <v>641</v>
      </c>
      <c r="F755" s="551">
        <v>125</v>
      </c>
      <c r="G755" s="552">
        <v>125</v>
      </c>
      <c r="H755" s="546">
        <f t="shared" si="11"/>
        <v>0</v>
      </c>
      <c r="I755" s="448">
        <v>125</v>
      </c>
    </row>
    <row r="756" spans="1:9" ht="30" customHeight="1">
      <c r="A756" s="536">
        <v>748</v>
      </c>
      <c r="B756" s="560">
        <v>41084</v>
      </c>
      <c r="C756" s="561" t="s">
        <v>3488</v>
      </c>
      <c r="D756" s="562" t="s">
        <v>3489</v>
      </c>
      <c r="E756" s="559" t="s">
        <v>641</v>
      </c>
      <c r="F756" s="551">
        <v>125</v>
      </c>
      <c r="G756" s="552">
        <v>125</v>
      </c>
      <c r="H756" s="546">
        <f t="shared" si="11"/>
        <v>0</v>
      </c>
      <c r="I756" s="448">
        <v>125</v>
      </c>
    </row>
    <row r="757" spans="1:9" ht="30" customHeight="1">
      <c r="A757" s="536">
        <v>749</v>
      </c>
      <c r="B757" s="560">
        <v>41084</v>
      </c>
      <c r="C757" s="561" t="s">
        <v>3490</v>
      </c>
      <c r="D757" s="562" t="s">
        <v>3491</v>
      </c>
      <c r="E757" s="559" t="s">
        <v>641</v>
      </c>
      <c r="F757" s="551">
        <v>125</v>
      </c>
      <c r="G757" s="552">
        <v>125</v>
      </c>
      <c r="H757" s="546">
        <f t="shared" si="11"/>
        <v>0</v>
      </c>
      <c r="I757" s="448">
        <v>125</v>
      </c>
    </row>
    <row r="758" spans="1:9" ht="30" customHeight="1">
      <c r="A758" s="536">
        <v>750</v>
      </c>
      <c r="B758" s="560">
        <v>41084</v>
      </c>
      <c r="C758" s="561" t="s">
        <v>3492</v>
      </c>
      <c r="D758" s="562" t="s">
        <v>3493</v>
      </c>
      <c r="E758" s="559" t="s">
        <v>641</v>
      </c>
      <c r="F758" s="551">
        <v>125</v>
      </c>
      <c r="G758" s="552">
        <v>125</v>
      </c>
      <c r="H758" s="546">
        <f t="shared" si="11"/>
        <v>0</v>
      </c>
      <c r="I758" s="448">
        <v>125</v>
      </c>
    </row>
    <row r="759" spans="1:9" ht="30" customHeight="1">
      <c r="A759" s="536">
        <v>751</v>
      </c>
      <c r="B759" s="560">
        <v>41084</v>
      </c>
      <c r="C759" s="561" t="s">
        <v>3494</v>
      </c>
      <c r="D759" s="562" t="s">
        <v>3495</v>
      </c>
      <c r="E759" s="559" t="s">
        <v>641</v>
      </c>
      <c r="F759" s="551">
        <v>125</v>
      </c>
      <c r="G759" s="552">
        <v>125</v>
      </c>
      <c r="H759" s="546">
        <f t="shared" si="11"/>
        <v>0</v>
      </c>
      <c r="I759" s="448">
        <v>125</v>
      </c>
    </row>
    <row r="760" spans="1:9" ht="30" customHeight="1">
      <c r="A760" s="536">
        <v>752</v>
      </c>
      <c r="B760" s="560">
        <v>41084</v>
      </c>
      <c r="C760" s="561" t="s">
        <v>3496</v>
      </c>
      <c r="D760" s="562" t="s">
        <v>3497</v>
      </c>
      <c r="E760" s="559" t="s">
        <v>641</v>
      </c>
      <c r="F760" s="551">
        <v>125</v>
      </c>
      <c r="G760" s="552">
        <v>125</v>
      </c>
      <c r="H760" s="546">
        <f t="shared" si="11"/>
        <v>0</v>
      </c>
      <c r="I760" s="448">
        <v>125</v>
      </c>
    </row>
    <row r="761" spans="1:9" ht="30" customHeight="1">
      <c r="A761" s="536">
        <v>753</v>
      </c>
      <c r="B761" s="560">
        <v>41084</v>
      </c>
      <c r="C761" s="561" t="s">
        <v>3498</v>
      </c>
      <c r="D761" s="562" t="s">
        <v>3499</v>
      </c>
      <c r="E761" s="559" t="s">
        <v>641</v>
      </c>
      <c r="F761" s="551">
        <v>125</v>
      </c>
      <c r="G761" s="552">
        <v>125</v>
      </c>
      <c r="H761" s="546">
        <f t="shared" si="11"/>
        <v>0</v>
      </c>
      <c r="I761" s="448">
        <v>125</v>
      </c>
    </row>
    <row r="762" spans="1:9" ht="30" customHeight="1">
      <c r="A762" s="536">
        <v>754</v>
      </c>
      <c r="B762" s="560">
        <v>41084</v>
      </c>
      <c r="C762" s="561" t="s">
        <v>3500</v>
      </c>
      <c r="D762" s="562" t="s">
        <v>3501</v>
      </c>
      <c r="E762" s="559" t="s">
        <v>641</v>
      </c>
      <c r="F762" s="551">
        <v>125</v>
      </c>
      <c r="G762" s="552">
        <v>125</v>
      </c>
      <c r="H762" s="546">
        <f t="shared" si="11"/>
        <v>0</v>
      </c>
      <c r="I762" s="448">
        <v>125</v>
      </c>
    </row>
    <row r="763" spans="1:9" ht="30" customHeight="1">
      <c r="A763" s="536">
        <v>755</v>
      </c>
      <c r="B763" s="560">
        <v>41084</v>
      </c>
      <c r="C763" s="561" t="s">
        <v>3502</v>
      </c>
      <c r="D763" s="562" t="s">
        <v>3503</v>
      </c>
      <c r="E763" s="559" t="s">
        <v>641</v>
      </c>
      <c r="F763" s="551">
        <v>125</v>
      </c>
      <c r="G763" s="552">
        <v>125</v>
      </c>
      <c r="H763" s="546">
        <f t="shared" si="11"/>
        <v>0</v>
      </c>
      <c r="I763" s="448">
        <v>125</v>
      </c>
    </row>
    <row r="764" spans="1:9" ht="30" customHeight="1">
      <c r="A764" s="536">
        <v>756</v>
      </c>
      <c r="B764" s="560">
        <v>41084</v>
      </c>
      <c r="C764" s="561" t="s">
        <v>3504</v>
      </c>
      <c r="D764" s="562" t="s">
        <v>3505</v>
      </c>
      <c r="E764" s="559" t="s">
        <v>641</v>
      </c>
      <c r="F764" s="551">
        <v>125</v>
      </c>
      <c r="G764" s="552">
        <v>125</v>
      </c>
      <c r="H764" s="546">
        <f t="shared" si="11"/>
        <v>0</v>
      </c>
      <c r="I764" s="448">
        <v>125</v>
      </c>
    </row>
    <row r="765" spans="1:9" ht="30" customHeight="1">
      <c r="A765" s="536">
        <v>757</v>
      </c>
      <c r="B765" s="560">
        <v>41084</v>
      </c>
      <c r="C765" s="561" t="s">
        <v>3506</v>
      </c>
      <c r="D765" s="562" t="s">
        <v>3507</v>
      </c>
      <c r="E765" s="559" t="s">
        <v>641</v>
      </c>
      <c r="F765" s="551">
        <v>125</v>
      </c>
      <c r="G765" s="552">
        <v>125</v>
      </c>
      <c r="H765" s="546">
        <f t="shared" si="11"/>
        <v>0</v>
      </c>
      <c r="I765" s="448">
        <v>125</v>
      </c>
    </row>
    <row r="766" spans="1:9" ht="30" customHeight="1">
      <c r="A766" s="536">
        <v>758</v>
      </c>
      <c r="B766" s="560">
        <v>41086</v>
      </c>
      <c r="C766" s="561" t="s">
        <v>3508</v>
      </c>
      <c r="D766" s="562" t="s">
        <v>3509</v>
      </c>
      <c r="E766" s="559" t="s">
        <v>641</v>
      </c>
      <c r="F766" s="551">
        <v>125</v>
      </c>
      <c r="G766" s="552">
        <v>125</v>
      </c>
      <c r="H766" s="546">
        <f t="shared" si="11"/>
        <v>0</v>
      </c>
      <c r="I766" s="448">
        <v>125</v>
      </c>
    </row>
    <row r="767" spans="1:9" ht="30" customHeight="1">
      <c r="A767" s="536">
        <v>759</v>
      </c>
      <c r="B767" s="560">
        <v>41086</v>
      </c>
      <c r="C767" s="561" t="s">
        <v>3510</v>
      </c>
      <c r="D767" s="562" t="s">
        <v>3511</v>
      </c>
      <c r="E767" s="559" t="s">
        <v>641</v>
      </c>
      <c r="F767" s="551">
        <v>125</v>
      </c>
      <c r="G767" s="552">
        <v>125</v>
      </c>
      <c r="H767" s="546">
        <f t="shared" si="11"/>
        <v>0</v>
      </c>
      <c r="I767" s="448">
        <v>125</v>
      </c>
    </row>
    <row r="768" spans="1:9" ht="30" customHeight="1">
      <c r="A768" s="536">
        <v>760</v>
      </c>
      <c r="B768" s="560">
        <v>41086</v>
      </c>
      <c r="C768" s="561" t="s">
        <v>3512</v>
      </c>
      <c r="D768" s="562" t="s">
        <v>3513</v>
      </c>
      <c r="E768" s="559" t="s">
        <v>641</v>
      </c>
      <c r="F768" s="551">
        <v>125</v>
      </c>
      <c r="G768" s="552">
        <v>125</v>
      </c>
      <c r="H768" s="546">
        <f t="shared" si="11"/>
        <v>0</v>
      </c>
      <c r="I768" s="448">
        <v>125</v>
      </c>
    </row>
    <row r="769" spans="1:9" ht="30" customHeight="1">
      <c r="A769" s="536">
        <v>761</v>
      </c>
      <c r="B769" s="560">
        <v>41086</v>
      </c>
      <c r="C769" s="561" t="s">
        <v>3514</v>
      </c>
      <c r="D769" s="562" t="s">
        <v>3515</v>
      </c>
      <c r="E769" s="559" t="s">
        <v>641</v>
      </c>
      <c r="F769" s="551">
        <v>125</v>
      </c>
      <c r="G769" s="552">
        <v>125</v>
      </c>
      <c r="H769" s="546">
        <f t="shared" si="11"/>
        <v>0</v>
      </c>
      <c r="I769" s="448">
        <v>125</v>
      </c>
    </row>
    <row r="770" spans="1:9" ht="30" customHeight="1">
      <c r="A770" s="536">
        <v>762</v>
      </c>
      <c r="B770" s="560">
        <v>41086</v>
      </c>
      <c r="C770" s="561" t="s">
        <v>3516</v>
      </c>
      <c r="D770" s="562" t="s">
        <v>3517</v>
      </c>
      <c r="E770" s="559" t="s">
        <v>641</v>
      </c>
      <c r="F770" s="551">
        <v>125</v>
      </c>
      <c r="G770" s="552">
        <v>125</v>
      </c>
      <c r="H770" s="546">
        <f t="shared" si="11"/>
        <v>0</v>
      </c>
      <c r="I770" s="448">
        <v>125</v>
      </c>
    </row>
    <row r="771" spans="1:9" ht="30" customHeight="1">
      <c r="A771" s="536">
        <v>763</v>
      </c>
      <c r="B771" s="560">
        <v>41086</v>
      </c>
      <c r="C771" s="561" t="s">
        <v>2195</v>
      </c>
      <c r="D771" s="562" t="s">
        <v>2196</v>
      </c>
      <c r="E771" s="559" t="s">
        <v>641</v>
      </c>
      <c r="F771" s="551">
        <v>125</v>
      </c>
      <c r="G771" s="552">
        <v>125</v>
      </c>
      <c r="H771" s="546">
        <f t="shared" si="11"/>
        <v>0</v>
      </c>
      <c r="I771" s="448">
        <v>125</v>
      </c>
    </row>
    <row r="772" spans="1:9" ht="30" customHeight="1">
      <c r="A772" s="536">
        <v>764</v>
      </c>
      <c r="B772" s="560">
        <v>41086</v>
      </c>
      <c r="C772" s="561" t="s">
        <v>3518</v>
      </c>
      <c r="D772" s="562" t="s">
        <v>3519</v>
      </c>
      <c r="E772" s="559" t="s">
        <v>641</v>
      </c>
      <c r="F772" s="551">
        <v>125</v>
      </c>
      <c r="G772" s="552">
        <v>125</v>
      </c>
      <c r="H772" s="546">
        <f t="shared" si="11"/>
        <v>0</v>
      </c>
      <c r="I772" s="448">
        <v>125</v>
      </c>
    </row>
    <row r="773" spans="1:9" ht="30" customHeight="1">
      <c r="A773" s="536">
        <v>765</v>
      </c>
      <c r="B773" s="560">
        <v>41086</v>
      </c>
      <c r="C773" s="561" t="s">
        <v>3520</v>
      </c>
      <c r="D773" s="562" t="s">
        <v>3521</v>
      </c>
      <c r="E773" s="559" t="s">
        <v>641</v>
      </c>
      <c r="F773" s="551">
        <v>125</v>
      </c>
      <c r="G773" s="552">
        <v>125</v>
      </c>
      <c r="H773" s="546">
        <f t="shared" si="11"/>
        <v>0</v>
      </c>
      <c r="I773" s="448">
        <v>125</v>
      </c>
    </row>
    <row r="774" spans="1:9" ht="30" customHeight="1">
      <c r="A774" s="536">
        <v>766</v>
      </c>
      <c r="B774" s="560">
        <v>41086</v>
      </c>
      <c r="C774" s="561" t="s">
        <v>3522</v>
      </c>
      <c r="D774" s="562" t="s">
        <v>3523</v>
      </c>
      <c r="E774" s="559" t="s">
        <v>641</v>
      </c>
      <c r="F774" s="551">
        <v>125</v>
      </c>
      <c r="G774" s="552">
        <v>125</v>
      </c>
      <c r="H774" s="546">
        <f t="shared" ref="H774:H836" si="12">F774-I774</f>
        <v>0</v>
      </c>
      <c r="I774" s="448">
        <v>125</v>
      </c>
    </row>
    <row r="775" spans="1:9" ht="30" customHeight="1">
      <c r="A775" s="536">
        <v>767</v>
      </c>
      <c r="B775" s="560">
        <v>41086</v>
      </c>
      <c r="C775" s="561" t="s">
        <v>3524</v>
      </c>
      <c r="D775" s="562" t="s">
        <v>3525</v>
      </c>
      <c r="E775" s="559" t="s">
        <v>641</v>
      </c>
      <c r="F775" s="551">
        <v>125</v>
      </c>
      <c r="G775" s="552">
        <v>125</v>
      </c>
      <c r="H775" s="546">
        <f t="shared" si="12"/>
        <v>0</v>
      </c>
      <c r="I775" s="448">
        <v>125</v>
      </c>
    </row>
    <row r="776" spans="1:9" ht="30" customHeight="1">
      <c r="A776" s="536">
        <v>768</v>
      </c>
      <c r="B776" s="560">
        <v>41086</v>
      </c>
      <c r="C776" s="561" t="s">
        <v>3526</v>
      </c>
      <c r="D776" s="562" t="s">
        <v>3527</v>
      </c>
      <c r="E776" s="559" t="s">
        <v>641</v>
      </c>
      <c r="F776" s="551">
        <v>125</v>
      </c>
      <c r="G776" s="552">
        <v>125</v>
      </c>
      <c r="H776" s="546">
        <f t="shared" si="12"/>
        <v>0</v>
      </c>
      <c r="I776" s="448">
        <v>125</v>
      </c>
    </row>
    <row r="777" spans="1:9" ht="30" customHeight="1">
      <c r="A777" s="536">
        <v>769</v>
      </c>
      <c r="B777" s="560">
        <v>41086</v>
      </c>
      <c r="C777" s="561" t="s">
        <v>3528</v>
      </c>
      <c r="D777" s="562" t="s">
        <v>3529</v>
      </c>
      <c r="E777" s="559" t="s">
        <v>641</v>
      </c>
      <c r="F777" s="551">
        <v>125</v>
      </c>
      <c r="G777" s="552">
        <v>125</v>
      </c>
      <c r="H777" s="546">
        <f t="shared" si="12"/>
        <v>0</v>
      </c>
      <c r="I777" s="448">
        <v>125</v>
      </c>
    </row>
    <row r="778" spans="1:9" ht="30" customHeight="1">
      <c r="A778" s="536">
        <v>770</v>
      </c>
      <c r="B778" s="560">
        <v>41086</v>
      </c>
      <c r="C778" s="561" t="s">
        <v>3530</v>
      </c>
      <c r="D778" s="562" t="s">
        <v>3531</v>
      </c>
      <c r="E778" s="559" t="s">
        <v>641</v>
      </c>
      <c r="F778" s="551">
        <v>125</v>
      </c>
      <c r="G778" s="552">
        <v>125</v>
      </c>
      <c r="H778" s="546">
        <f t="shared" si="12"/>
        <v>0</v>
      </c>
      <c r="I778" s="448">
        <v>125</v>
      </c>
    </row>
    <row r="779" spans="1:9" ht="30" customHeight="1">
      <c r="A779" s="536">
        <v>771</v>
      </c>
      <c r="B779" s="560">
        <v>41086</v>
      </c>
      <c r="C779" s="561" t="s">
        <v>3533</v>
      </c>
      <c r="D779" s="562" t="s">
        <v>3534</v>
      </c>
      <c r="E779" s="559" t="s">
        <v>641</v>
      </c>
      <c r="F779" s="551">
        <v>125</v>
      </c>
      <c r="G779" s="552">
        <v>125</v>
      </c>
      <c r="H779" s="546">
        <f t="shared" si="12"/>
        <v>0</v>
      </c>
      <c r="I779" s="448">
        <v>125</v>
      </c>
    </row>
    <row r="780" spans="1:9" ht="30" customHeight="1">
      <c r="A780" s="536">
        <v>772</v>
      </c>
      <c r="B780" s="560">
        <v>41086</v>
      </c>
      <c r="C780" s="561" t="s">
        <v>3535</v>
      </c>
      <c r="D780" s="562" t="s">
        <v>3536</v>
      </c>
      <c r="E780" s="559" t="s">
        <v>641</v>
      </c>
      <c r="F780" s="551">
        <v>125</v>
      </c>
      <c r="G780" s="552">
        <v>125</v>
      </c>
      <c r="H780" s="546">
        <f t="shared" si="12"/>
        <v>0</v>
      </c>
      <c r="I780" s="448">
        <v>125</v>
      </c>
    </row>
    <row r="781" spans="1:9" ht="30" customHeight="1">
      <c r="A781" s="536">
        <v>773</v>
      </c>
      <c r="B781" s="560">
        <v>41084</v>
      </c>
      <c r="C781" s="561" t="s">
        <v>3537</v>
      </c>
      <c r="D781" s="562" t="s">
        <v>3538</v>
      </c>
      <c r="E781" s="559" t="s">
        <v>641</v>
      </c>
      <c r="F781" s="551">
        <v>125</v>
      </c>
      <c r="G781" s="552">
        <v>125</v>
      </c>
      <c r="H781" s="546">
        <f t="shared" si="12"/>
        <v>0</v>
      </c>
      <c r="I781" s="448">
        <v>125</v>
      </c>
    </row>
    <row r="782" spans="1:9" ht="30" customHeight="1">
      <c r="A782" s="536">
        <v>774</v>
      </c>
      <c r="B782" s="560">
        <v>41084</v>
      </c>
      <c r="C782" s="561" t="s">
        <v>3539</v>
      </c>
      <c r="D782" s="562" t="s">
        <v>3540</v>
      </c>
      <c r="E782" s="559" t="s">
        <v>641</v>
      </c>
      <c r="F782" s="551">
        <v>125</v>
      </c>
      <c r="G782" s="552">
        <v>125</v>
      </c>
      <c r="H782" s="546">
        <f t="shared" si="12"/>
        <v>0</v>
      </c>
      <c r="I782" s="448">
        <v>125</v>
      </c>
    </row>
    <row r="783" spans="1:9" ht="30" customHeight="1">
      <c r="A783" s="536">
        <v>775</v>
      </c>
      <c r="B783" s="560">
        <v>41084</v>
      </c>
      <c r="C783" s="561" t="s">
        <v>3541</v>
      </c>
      <c r="D783" s="562" t="s">
        <v>3542</v>
      </c>
      <c r="E783" s="559" t="s">
        <v>641</v>
      </c>
      <c r="F783" s="551">
        <v>125</v>
      </c>
      <c r="G783" s="552">
        <v>125</v>
      </c>
      <c r="H783" s="546">
        <f t="shared" si="12"/>
        <v>0</v>
      </c>
      <c r="I783" s="448">
        <v>125</v>
      </c>
    </row>
    <row r="784" spans="1:9" ht="30" customHeight="1">
      <c r="A784" s="536">
        <v>776</v>
      </c>
      <c r="B784" s="560">
        <v>41084</v>
      </c>
      <c r="C784" s="561" t="s">
        <v>3543</v>
      </c>
      <c r="D784" s="562" t="s">
        <v>3544</v>
      </c>
      <c r="E784" s="559" t="s">
        <v>641</v>
      </c>
      <c r="F784" s="551">
        <v>125</v>
      </c>
      <c r="G784" s="552">
        <v>125</v>
      </c>
      <c r="H784" s="546">
        <f t="shared" si="12"/>
        <v>0</v>
      </c>
      <c r="I784" s="448">
        <v>125</v>
      </c>
    </row>
    <row r="785" spans="1:9" ht="30" customHeight="1">
      <c r="A785" s="536">
        <v>777</v>
      </c>
      <c r="B785" s="560">
        <v>41084</v>
      </c>
      <c r="C785" s="561" t="s">
        <v>3545</v>
      </c>
      <c r="D785" s="562" t="s">
        <v>3546</v>
      </c>
      <c r="E785" s="559" t="s">
        <v>641</v>
      </c>
      <c r="F785" s="551">
        <v>125</v>
      </c>
      <c r="G785" s="552">
        <v>125</v>
      </c>
      <c r="H785" s="546">
        <f t="shared" si="12"/>
        <v>0</v>
      </c>
      <c r="I785" s="448">
        <v>125</v>
      </c>
    </row>
    <row r="786" spans="1:9" ht="30" customHeight="1">
      <c r="A786" s="536">
        <v>778</v>
      </c>
      <c r="B786" s="560">
        <v>41084</v>
      </c>
      <c r="C786" s="561" t="s">
        <v>3547</v>
      </c>
      <c r="D786" s="562" t="s">
        <v>3548</v>
      </c>
      <c r="E786" s="559" t="s">
        <v>641</v>
      </c>
      <c r="F786" s="551">
        <v>125</v>
      </c>
      <c r="G786" s="552">
        <v>125</v>
      </c>
      <c r="H786" s="546">
        <f t="shared" si="12"/>
        <v>0</v>
      </c>
      <c r="I786" s="448">
        <v>125</v>
      </c>
    </row>
    <row r="787" spans="1:9" ht="30" customHeight="1">
      <c r="A787" s="536">
        <v>779</v>
      </c>
      <c r="B787" s="560">
        <v>41084</v>
      </c>
      <c r="C787" s="561" t="s">
        <v>3549</v>
      </c>
      <c r="D787" s="562" t="s">
        <v>3550</v>
      </c>
      <c r="E787" s="559" t="s">
        <v>641</v>
      </c>
      <c r="F787" s="551">
        <v>125</v>
      </c>
      <c r="G787" s="552">
        <v>125</v>
      </c>
      <c r="H787" s="546">
        <f t="shared" si="12"/>
        <v>0</v>
      </c>
      <c r="I787" s="448">
        <v>125</v>
      </c>
    </row>
    <row r="788" spans="1:9" ht="30" customHeight="1">
      <c r="A788" s="536">
        <v>780</v>
      </c>
      <c r="B788" s="560">
        <v>41084</v>
      </c>
      <c r="C788" s="561" t="s">
        <v>3551</v>
      </c>
      <c r="D788" s="562" t="s">
        <v>3552</v>
      </c>
      <c r="E788" s="559" t="s">
        <v>641</v>
      </c>
      <c r="F788" s="551">
        <v>125</v>
      </c>
      <c r="G788" s="552">
        <v>125</v>
      </c>
      <c r="H788" s="546">
        <f t="shared" si="12"/>
        <v>0</v>
      </c>
      <c r="I788" s="448">
        <v>125</v>
      </c>
    </row>
    <row r="789" spans="1:9" ht="30" customHeight="1">
      <c r="A789" s="536">
        <v>781</v>
      </c>
      <c r="B789" s="560">
        <v>41085</v>
      </c>
      <c r="C789" s="561" t="s">
        <v>3553</v>
      </c>
      <c r="D789" s="562" t="s">
        <v>3554</v>
      </c>
      <c r="E789" s="559" t="s">
        <v>641</v>
      </c>
      <c r="F789" s="551">
        <v>125</v>
      </c>
      <c r="G789" s="552">
        <v>125</v>
      </c>
      <c r="H789" s="546">
        <f t="shared" si="12"/>
        <v>0</v>
      </c>
      <c r="I789" s="448">
        <v>125</v>
      </c>
    </row>
    <row r="790" spans="1:9" ht="30" customHeight="1">
      <c r="A790" s="536">
        <v>782</v>
      </c>
      <c r="B790" s="560">
        <v>41085</v>
      </c>
      <c r="C790" s="561" t="s">
        <v>3555</v>
      </c>
      <c r="D790" s="562" t="s">
        <v>3556</v>
      </c>
      <c r="E790" s="559" t="s">
        <v>641</v>
      </c>
      <c r="F790" s="551">
        <v>125</v>
      </c>
      <c r="G790" s="552">
        <v>125</v>
      </c>
      <c r="H790" s="546">
        <f t="shared" si="12"/>
        <v>0</v>
      </c>
      <c r="I790" s="448">
        <v>125</v>
      </c>
    </row>
    <row r="791" spans="1:9" ht="30" customHeight="1">
      <c r="A791" s="536">
        <v>783</v>
      </c>
      <c r="B791" s="560">
        <v>41085</v>
      </c>
      <c r="C791" s="561" t="s">
        <v>3557</v>
      </c>
      <c r="D791" s="562" t="s">
        <v>3558</v>
      </c>
      <c r="E791" s="559" t="s">
        <v>641</v>
      </c>
      <c r="F791" s="551">
        <v>125</v>
      </c>
      <c r="G791" s="552">
        <v>125</v>
      </c>
      <c r="H791" s="546">
        <f t="shared" si="12"/>
        <v>0</v>
      </c>
      <c r="I791" s="448">
        <v>125</v>
      </c>
    </row>
    <row r="792" spans="1:9" ht="30" customHeight="1">
      <c r="A792" s="536">
        <v>784</v>
      </c>
      <c r="B792" s="560">
        <v>41085</v>
      </c>
      <c r="C792" s="561" t="s">
        <v>3559</v>
      </c>
      <c r="D792" s="562" t="s">
        <v>3560</v>
      </c>
      <c r="E792" s="559" t="s">
        <v>641</v>
      </c>
      <c r="F792" s="551">
        <v>125</v>
      </c>
      <c r="G792" s="552">
        <v>125</v>
      </c>
      <c r="H792" s="546">
        <f t="shared" si="12"/>
        <v>0</v>
      </c>
      <c r="I792" s="448">
        <v>125</v>
      </c>
    </row>
    <row r="793" spans="1:9" ht="30" customHeight="1">
      <c r="A793" s="536">
        <v>785</v>
      </c>
      <c r="B793" s="560">
        <v>41085</v>
      </c>
      <c r="C793" s="561" t="s">
        <v>3561</v>
      </c>
      <c r="D793" s="562" t="s">
        <v>3562</v>
      </c>
      <c r="E793" s="559" t="s">
        <v>641</v>
      </c>
      <c r="F793" s="551">
        <v>125</v>
      </c>
      <c r="G793" s="552">
        <v>125</v>
      </c>
      <c r="H793" s="546">
        <f t="shared" si="12"/>
        <v>0</v>
      </c>
      <c r="I793" s="448">
        <v>125</v>
      </c>
    </row>
    <row r="794" spans="1:9" ht="30" customHeight="1">
      <c r="A794" s="536">
        <v>786</v>
      </c>
      <c r="B794" s="560">
        <v>41085</v>
      </c>
      <c r="C794" s="561" t="s">
        <v>3563</v>
      </c>
      <c r="D794" s="562" t="s">
        <v>3564</v>
      </c>
      <c r="E794" s="559" t="s">
        <v>641</v>
      </c>
      <c r="F794" s="551">
        <v>125</v>
      </c>
      <c r="G794" s="552">
        <v>125</v>
      </c>
      <c r="H794" s="546">
        <f t="shared" si="12"/>
        <v>0</v>
      </c>
      <c r="I794" s="448">
        <v>125</v>
      </c>
    </row>
    <row r="795" spans="1:9" ht="30" customHeight="1">
      <c r="A795" s="536">
        <v>787</v>
      </c>
      <c r="B795" s="560">
        <v>41085</v>
      </c>
      <c r="C795" s="561" t="s">
        <v>3565</v>
      </c>
      <c r="D795" s="562" t="s">
        <v>3566</v>
      </c>
      <c r="E795" s="559" t="s">
        <v>641</v>
      </c>
      <c r="F795" s="551">
        <v>125</v>
      </c>
      <c r="G795" s="552">
        <v>125</v>
      </c>
      <c r="H795" s="546">
        <f t="shared" si="12"/>
        <v>0</v>
      </c>
      <c r="I795" s="448">
        <v>125</v>
      </c>
    </row>
    <row r="796" spans="1:9" ht="30" customHeight="1">
      <c r="A796" s="536">
        <v>788</v>
      </c>
      <c r="B796" s="560">
        <v>41085</v>
      </c>
      <c r="C796" s="561" t="s">
        <v>3567</v>
      </c>
      <c r="D796" s="562" t="s">
        <v>3568</v>
      </c>
      <c r="E796" s="559" t="s">
        <v>641</v>
      </c>
      <c r="F796" s="551">
        <v>125</v>
      </c>
      <c r="G796" s="552">
        <v>125</v>
      </c>
      <c r="H796" s="546">
        <f t="shared" si="12"/>
        <v>0</v>
      </c>
      <c r="I796" s="448">
        <v>125</v>
      </c>
    </row>
    <row r="797" spans="1:9" ht="30" customHeight="1">
      <c r="A797" s="536">
        <v>789</v>
      </c>
      <c r="B797" s="560">
        <v>41086</v>
      </c>
      <c r="C797" s="561" t="s">
        <v>3569</v>
      </c>
      <c r="D797" s="562" t="s">
        <v>3570</v>
      </c>
      <c r="E797" s="559" t="s">
        <v>641</v>
      </c>
      <c r="F797" s="551">
        <v>125</v>
      </c>
      <c r="G797" s="552">
        <v>125</v>
      </c>
      <c r="H797" s="546">
        <f t="shared" si="12"/>
        <v>0</v>
      </c>
      <c r="I797" s="448">
        <v>125</v>
      </c>
    </row>
    <row r="798" spans="1:9" ht="30" customHeight="1">
      <c r="A798" s="536">
        <v>790</v>
      </c>
      <c r="B798" s="560">
        <v>41086</v>
      </c>
      <c r="C798" s="561" t="s">
        <v>3571</v>
      </c>
      <c r="D798" s="562" t="s">
        <v>3572</v>
      </c>
      <c r="E798" s="559" t="s">
        <v>641</v>
      </c>
      <c r="F798" s="551">
        <v>125</v>
      </c>
      <c r="G798" s="552">
        <v>125</v>
      </c>
      <c r="H798" s="546">
        <f t="shared" si="12"/>
        <v>0</v>
      </c>
      <c r="I798" s="448">
        <v>125</v>
      </c>
    </row>
    <row r="799" spans="1:9" ht="30" customHeight="1">
      <c r="A799" s="536">
        <v>791</v>
      </c>
      <c r="B799" s="560">
        <v>41086</v>
      </c>
      <c r="C799" s="561" t="s">
        <v>3573</v>
      </c>
      <c r="D799" s="562" t="s">
        <v>3574</v>
      </c>
      <c r="E799" s="559" t="s">
        <v>641</v>
      </c>
      <c r="F799" s="551">
        <v>125</v>
      </c>
      <c r="G799" s="552">
        <v>125</v>
      </c>
      <c r="H799" s="546">
        <f t="shared" si="12"/>
        <v>0</v>
      </c>
      <c r="I799" s="448">
        <v>125</v>
      </c>
    </row>
    <row r="800" spans="1:9" ht="30" customHeight="1">
      <c r="A800" s="536">
        <v>792</v>
      </c>
      <c r="B800" s="560">
        <v>41086</v>
      </c>
      <c r="C800" s="561" t="s">
        <v>3575</v>
      </c>
      <c r="D800" s="562" t="s">
        <v>3576</v>
      </c>
      <c r="E800" s="559" t="s">
        <v>641</v>
      </c>
      <c r="F800" s="551">
        <v>125</v>
      </c>
      <c r="G800" s="552">
        <v>125</v>
      </c>
      <c r="H800" s="546">
        <f t="shared" si="12"/>
        <v>0</v>
      </c>
      <c r="I800" s="448">
        <v>125</v>
      </c>
    </row>
    <row r="801" spans="1:9" ht="30" customHeight="1">
      <c r="A801" s="536">
        <v>793</v>
      </c>
      <c r="B801" s="560">
        <v>41086</v>
      </c>
      <c r="C801" s="561" t="s">
        <v>3577</v>
      </c>
      <c r="D801" s="562" t="s">
        <v>3578</v>
      </c>
      <c r="E801" s="559" t="s">
        <v>641</v>
      </c>
      <c r="F801" s="551">
        <v>125</v>
      </c>
      <c r="G801" s="552">
        <v>125</v>
      </c>
      <c r="H801" s="546">
        <f t="shared" si="12"/>
        <v>0</v>
      </c>
      <c r="I801" s="448">
        <v>125</v>
      </c>
    </row>
    <row r="802" spans="1:9" ht="30" customHeight="1">
      <c r="A802" s="536">
        <v>794</v>
      </c>
      <c r="B802" s="560">
        <v>41086</v>
      </c>
      <c r="C802" s="561" t="s">
        <v>3579</v>
      </c>
      <c r="D802" s="562" t="s">
        <v>3580</v>
      </c>
      <c r="E802" s="559" t="s">
        <v>641</v>
      </c>
      <c r="F802" s="551">
        <v>125</v>
      </c>
      <c r="G802" s="552">
        <v>125</v>
      </c>
      <c r="H802" s="546">
        <f t="shared" si="12"/>
        <v>0</v>
      </c>
      <c r="I802" s="448">
        <v>125</v>
      </c>
    </row>
    <row r="803" spans="1:9" ht="30" customHeight="1">
      <c r="A803" s="536">
        <v>795</v>
      </c>
      <c r="B803" s="560">
        <v>41086</v>
      </c>
      <c r="C803" s="561" t="s">
        <v>3581</v>
      </c>
      <c r="D803" s="562" t="s">
        <v>3582</v>
      </c>
      <c r="E803" s="559" t="s">
        <v>641</v>
      </c>
      <c r="F803" s="551">
        <v>125</v>
      </c>
      <c r="G803" s="552">
        <v>125</v>
      </c>
      <c r="H803" s="546">
        <f t="shared" si="12"/>
        <v>0</v>
      </c>
      <c r="I803" s="448">
        <v>125</v>
      </c>
    </row>
    <row r="804" spans="1:9" ht="30" customHeight="1">
      <c r="A804" s="536">
        <v>796</v>
      </c>
      <c r="B804" s="560">
        <v>41086</v>
      </c>
      <c r="C804" s="561" t="s">
        <v>3583</v>
      </c>
      <c r="D804" s="562" t="s">
        <v>3584</v>
      </c>
      <c r="E804" s="559" t="s">
        <v>641</v>
      </c>
      <c r="F804" s="551">
        <v>125</v>
      </c>
      <c r="G804" s="552">
        <v>125</v>
      </c>
      <c r="H804" s="546">
        <f t="shared" si="12"/>
        <v>0</v>
      </c>
      <c r="I804" s="448">
        <v>125</v>
      </c>
    </row>
    <row r="805" spans="1:9" ht="30" customHeight="1">
      <c r="A805" s="536">
        <v>797</v>
      </c>
      <c r="B805" s="560">
        <v>41086</v>
      </c>
      <c r="C805" s="561" t="s">
        <v>3585</v>
      </c>
      <c r="D805" s="562" t="s">
        <v>3586</v>
      </c>
      <c r="E805" s="559" t="s">
        <v>641</v>
      </c>
      <c r="F805" s="551">
        <v>125</v>
      </c>
      <c r="G805" s="552">
        <v>125</v>
      </c>
      <c r="H805" s="546">
        <f t="shared" si="12"/>
        <v>0</v>
      </c>
      <c r="I805" s="448">
        <v>125</v>
      </c>
    </row>
    <row r="806" spans="1:9" ht="30" customHeight="1">
      <c r="A806" s="536">
        <v>798</v>
      </c>
      <c r="B806" s="560">
        <v>41086</v>
      </c>
      <c r="C806" s="561" t="s">
        <v>3587</v>
      </c>
      <c r="D806" s="562" t="s">
        <v>3588</v>
      </c>
      <c r="E806" s="559" t="s">
        <v>641</v>
      </c>
      <c r="F806" s="551">
        <v>125</v>
      </c>
      <c r="G806" s="552">
        <v>125</v>
      </c>
      <c r="H806" s="546">
        <f t="shared" si="12"/>
        <v>0</v>
      </c>
      <c r="I806" s="448">
        <v>125</v>
      </c>
    </row>
    <row r="807" spans="1:9" ht="30" customHeight="1">
      <c r="A807" s="536">
        <v>799</v>
      </c>
      <c r="B807" s="560">
        <v>41086</v>
      </c>
      <c r="C807" s="561" t="s">
        <v>3589</v>
      </c>
      <c r="D807" s="562" t="s">
        <v>3590</v>
      </c>
      <c r="E807" s="559" t="s">
        <v>641</v>
      </c>
      <c r="F807" s="551">
        <v>125</v>
      </c>
      <c r="G807" s="552">
        <v>125</v>
      </c>
      <c r="H807" s="546">
        <f t="shared" si="12"/>
        <v>0</v>
      </c>
      <c r="I807" s="448">
        <v>125</v>
      </c>
    </row>
    <row r="808" spans="1:9" ht="30" customHeight="1">
      <c r="A808" s="536">
        <v>800</v>
      </c>
      <c r="B808" s="560">
        <v>41086</v>
      </c>
      <c r="C808" s="561" t="s">
        <v>3591</v>
      </c>
      <c r="D808" s="562" t="s">
        <v>3592</v>
      </c>
      <c r="E808" s="559" t="s">
        <v>641</v>
      </c>
      <c r="F808" s="551">
        <v>125</v>
      </c>
      <c r="G808" s="552">
        <v>125</v>
      </c>
      <c r="H808" s="546">
        <f t="shared" si="12"/>
        <v>0</v>
      </c>
      <c r="I808" s="448">
        <v>125</v>
      </c>
    </row>
    <row r="809" spans="1:9" ht="30" customHeight="1">
      <c r="A809" s="536">
        <v>801</v>
      </c>
      <c r="B809" s="560">
        <v>41086</v>
      </c>
      <c r="C809" s="561" t="s">
        <v>3593</v>
      </c>
      <c r="D809" s="562" t="s">
        <v>3594</v>
      </c>
      <c r="E809" s="559" t="s">
        <v>641</v>
      </c>
      <c r="F809" s="551">
        <v>125</v>
      </c>
      <c r="G809" s="552">
        <v>125</v>
      </c>
      <c r="H809" s="546">
        <f t="shared" si="12"/>
        <v>0</v>
      </c>
      <c r="I809" s="448">
        <v>125</v>
      </c>
    </row>
    <row r="810" spans="1:9" ht="30" customHeight="1">
      <c r="A810" s="536">
        <v>802</v>
      </c>
      <c r="B810" s="560">
        <v>41086</v>
      </c>
      <c r="C810" s="561" t="s">
        <v>3595</v>
      </c>
      <c r="D810" s="562" t="s">
        <v>3596</v>
      </c>
      <c r="E810" s="559" t="s">
        <v>641</v>
      </c>
      <c r="F810" s="551">
        <v>125</v>
      </c>
      <c r="G810" s="552">
        <v>125</v>
      </c>
      <c r="H810" s="546">
        <f t="shared" si="12"/>
        <v>0</v>
      </c>
      <c r="I810" s="448">
        <v>125</v>
      </c>
    </row>
    <row r="811" spans="1:9" ht="30" customHeight="1">
      <c r="A811" s="536">
        <v>803</v>
      </c>
      <c r="B811" s="560">
        <v>41086</v>
      </c>
      <c r="C811" s="561" t="s">
        <v>3597</v>
      </c>
      <c r="D811" s="562" t="s">
        <v>3598</v>
      </c>
      <c r="E811" s="559" t="s">
        <v>641</v>
      </c>
      <c r="F811" s="551">
        <v>125</v>
      </c>
      <c r="G811" s="552">
        <v>125</v>
      </c>
      <c r="H811" s="546">
        <f t="shared" si="12"/>
        <v>0</v>
      </c>
      <c r="I811" s="448">
        <v>125</v>
      </c>
    </row>
    <row r="812" spans="1:9" ht="30" customHeight="1">
      <c r="A812" s="536">
        <v>804</v>
      </c>
      <c r="B812" s="560">
        <v>41086</v>
      </c>
      <c r="C812" s="561" t="s">
        <v>3599</v>
      </c>
      <c r="D812" s="562" t="s">
        <v>3600</v>
      </c>
      <c r="E812" s="559" t="s">
        <v>641</v>
      </c>
      <c r="F812" s="551">
        <v>125</v>
      </c>
      <c r="G812" s="552">
        <v>125</v>
      </c>
      <c r="H812" s="546">
        <f t="shared" si="12"/>
        <v>0</v>
      </c>
      <c r="I812" s="448">
        <v>125</v>
      </c>
    </row>
    <row r="813" spans="1:9" ht="30" customHeight="1">
      <c r="A813" s="536">
        <v>805</v>
      </c>
      <c r="B813" s="560">
        <v>41086</v>
      </c>
      <c r="C813" s="561" t="s">
        <v>3601</v>
      </c>
      <c r="D813" s="562" t="s">
        <v>3602</v>
      </c>
      <c r="E813" s="559" t="s">
        <v>641</v>
      </c>
      <c r="F813" s="551">
        <v>125</v>
      </c>
      <c r="G813" s="552">
        <v>125</v>
      </c>
      <c r="H813" s="546">
        <f t="shared" si="12"/>
        <v>0</v>
      </c>
      <c r="I813" s="448">
        <v>125</v>
      </c>
    </row>
    <row r="814" spans="1:9" ht="30" customHeight="1">
      <c r="A814" s="536">
        <v>806</v>
      </c>
      <c r="B814" s="560">
        <v>41086</v>
      </c>
      <c r="C814" s="561" t="s">
        <v>3603</v>
      </c>
      <c r="D814" s="562" t="s">
        <v>3604</v>
      </c>
      <c r="E814" s="559" t="s">
        <v>641</v>
      </c>
      <c r="F814" s="551">
        <v>125</v>
      </c>
      <c r="G814" s="552">
        <v>125</v>
      </c>
      <c r="H814" s="546">
        <f t="shared" si="12"/>
        <v>0</v>
      </c>
      <c r="I814" s="448">
        <v>125</v>
      </c>
    </row>
    <row r="815" spans="1:9" ht="30" customHeight="1">
      <c r="A815" s="536">
        <v>807</v>
      </c>
      <c r="B815" s="560">
        <v>41086</v>
      </c>
      <c r="C815" s="561" t="s">
        <v>3605</v>
      </c>
      <c r="D815" s="562" t="s">
        <v>3606</v>
      </c>
      <c r="E815" s="559" t="s">
        <v>641</v>
      </c>
      <c r="F815" s="551">
        <v>125</v>
      </c>
      <c r="G815" s="552">
        <v>125</v>
      </c>
      <c r="H815" s="546">
        <f t="shared" si="12"/>
        <v>0</v>
      </c>
      <c r="I815" s="448">
        <v>125</v>
      </c>
    </row>
    <row r="816" spans="1:9" ht="30" customHeight="1">
      <c r="A816" s="536">
        <v>808</v>
      </c>
      <c r="B816" s="560">
        <v>41086</v>
      </c>
      <c r="C816" s="561" t="s">
        <v>3607</v>
      </c>
      <c r="D816" s="562" t="s">
        <v>3608</v>
      </c>
      <c r="E816" s="559" t="s">
        <v>641</v>
      </c>
      <c r="F816" s="551">
        <v>125</v>
      </c>
      <c r="G816" s="552">
        <v>125</v>
      </c>
      <c r="H816" s="546">
        <f t="shared" si="12"/>
        <v>0</v>
      </c>
      <c r="I816" s="448">
        <v>125</v>
      </c>
    </row>
    <row r="817" spans="1:9" ht="30" customHeight="1">
      <c r="A817" s="536">
        <v>809</v>
      </c>
      <c r="B817" s="560">
        <v>41084</v>
      </c>
      <c r="C817" s="561" t="s">
        <v>3609</v>
      </c>
      <c r="D817" s="562" t="s">
        <v>3610</v>
      </c>
      <c r="E817" s="559" t="s">
        <v>641</v>
      </c>
      <c r="F817" s="551">
        <v>125</v>
      </c>
      <c r="G817" s="552">
        <v>125</v>
      </c>
      <c r="H817" s="546">
        <f t="shared" si="12"/>
        <v>0</v>
      </c>
      <c r="I817" s="448">
        <v>125</v>
      </c>
    </row>
    <row r="818" spans="1:9" ht="30" customHeight="1">
      <c r="A818" s="536">
        <v>810</v>
      </c>
      <c r="B818" s="560">
        <v>41084</v>
      </c>
      <c r="C818" s="561" t="s">
        <v>3611</v>
      </c>
      <c r="D818" s="562" t="s">
        <v>3612</v>
      </c>
      <c r="E818" s="559" t="s">
        <v>641</v>
      </c>
      <c r="F818" s="551">
        <v>125</v>
      </c>
      <c r="G818" s="552">
        <v>125</v>
      </c>
      <c r="H818" s="546">
        <f t="shared" si="12"/>
        <v>0</v>
      </c>
      <c r="I818" s="448">
        <v>125</v>
      </c>
    </row>
    <row r="819" spans="1:9" ht="30" customHeight="1">
      <c r="A819" s="536">
        <v>811</v>
      </c>
      <c r="B819" s="560">
        <v>41084</v>
      </c>
      <c r="C819" s="561" t="s">
        <v>3613</v>
      </c>
      <c r="D819" s="562" t="s">
        <v>3614</v>
      </c>
      <c r="E819" s="559" t="s">
        <v>641</v>
      </c>
      <c r="F819" s="551">
        <v>125</v>
      </c>
      <c r="G819" s="552">
        <v>125</v>
      </c>
      <c r="H819" s="546">
        <f t="shared" si="12"/>
        <v>0</v>
      </c>
      <c r="I819" s="448">
        <v>125</v>
      </c>
    </row>
    <row r="820" spans="1:9" ht="30" customHeight="1">
      <c r="A820" s="536">
        <v>812</v>
      </c>
      <c r="B820" s="560">
        <v>41084</v>
      </c>
      <c r="C820" s="561" t="s">
        <v>3615</v>
      </c>
      <c r="D820" s="562" t="s">
        <v>3616</v>
      </c>
      <c r="E820" s="559" t="s">
        <v>641</v>
      </c>
      <c r="F820" s="551">
        <v>125</v>
      </c>
      <c r="G820" s="552">
        <v>125</v>
      </c>
      <c r="H820" s="546">
        <f t="shared" si="12"/>
        <v>0</v>
      </c>
      <c r="I820" s="448">
        <v>125</v>
      </c>
    </row>
    <row r="821" spans="1:9" ht="30" customHeight="1">
      <c r="A821" s="536">
        <v>813</v>
      </c>
      <c r="B821" s="560">
        <v>41084</v>
      </c>
      <c r="C821" s="561" t="s">
        <v>3617</v>
      </c>
      <c r="D821" s="562" t="s">
        <v>3618</v>
      </c>
      <c r="E821" s="559" t="s">
        <v>641</v>
      </c>
      <c r="F821" s="551">
        <v>125</v>
      </c>
      <c r="G821" s="552">
        <v>125</v>
      </c>
      <c r="H821" s="546">
        <f t="shared" si="12"/>
        <v>0</v>
      </c>
      <c r="I821" s="448">
        <v>125</v>
      </c>
    </row>
    <row r="822" spans="1:9" ht="30" customHeight="1">
      <c r="A822" s="536">
        <v>814</v>
      </c>
      <c r="B822" s="560">
        <v>41084</v>
      </c>
      <c r="C822" s="561" t="s">
        <v>3619</v>
      </c>
      <c r="D822" s="562" t="s">
        <v>3620</v>
      </c>
      <c r="E822" s="559" t="s">
        <v>641</v>
      </c>
      <c r="F822" s="551">
        <v>125</v>
      </c>
      <c r="G822" s="552">
        <v>125</v>
      </c>
      <c r="H822" s="546">
        <f t="shared" si="12"/>
        <v>0</v>
      </c>
      <c r="I822" s="448">
        <v>125</v>
      </c>
    </row>
    <row r="823" spans="1:9" ht="30" customHeight="1">
      <c r="A823" s="536">
        <v>815</v>
      </c>
      <c r="B823" s="560">
        <v>41084</v>
      </c>
      <c r="C823" s="561" t="s">
        <v>3621</v>
      </c>
      <c r="D823" s="562" t="s">
        <v>3622</v>
      </c>
      <c r="E823" s="559" t="s">
        <v>641</v>
      </c>
      <c r="F823" s="551">
        <v>125</v>
      </c>
      <c r="G823" s="552">
        <v>125</v>
      </c>
      <c r="H823" s="546">
        <f t="shared" si="12"/>
        <v>0</v>
      </c>
      <c r="I823" s="448">
        <v>125</v>
      </c>
    </row>
    <row r="824" spans="1:9" ht="30" customHeight="1">
      <c r="A824" s="536">
        <v>816</v>
      </c>
      <c r="B824" s="560">
        <v>41084</v>
      </c>
      <c r="C824" s="561" t="s">
        <v>3623</v>
      </c>
      <c r="D824" s="562" t="s">
        <v>3624</v>
      </c>
      <c r="E824" s="559" t="s">
        <v>641</v>
      </c>
      <c r="F824" s="551">
        <v>125</v>
      </c>
      <c r="G824" s="552">
        <v>125</v>
      </c>
      <c r="H824" s="546">
        <f t="shared" si="12"/>
        <v>0</v>
      </c>
      <c r="I824" s="448">
        <v>125</v>
      </c>
    </row>
    <row r="825" spans="1:9" ht="30" customHeight="1">
      <c r="A825" s="536">
        <v>817</v>
      </c>
      <c r="B825" s="560">
        <v>41084</v>
      </c>
      <c r="C825" s="561" t="s">
        <v>3625</v>
      </c>
      <c r="D825" s="562" t="s">
        <v>3626</v>
      </c>
      <c r="E825" s="559" t="s">
        <v>641</v>
      </c>
      <c r="F825" s="551">
        <v>125</v>
      </c>
      <c r="G825" s="552">
        <v>125</v>
      </c>
      <c r="H825" s="546">
        <f t="shared" si="12"/>
        <v>0</v>
      </c>
      <c r="I825" s="448">
        <v>125</v>
      </c>
    </row>
    <row r="826" spans="1:9" ht="30" customHeight="1">
      <c r="A826" s="536">
        <v>818</v>
      </c>
      <c r="B826" s="560">
        <v>41085</v>
      </c>
      <c r="C826" s="561" t="s">
        <v>3627</v>
      </c>
      <c r="D826" s="562" t="s">
        <v>3628</v>
      </c>
      <c r="E826" s="559" t="s">
        <v>641</v>
      </c>
      <c r="F826" s="551">
        <v>125</v>
      </c>
      <c r="G826" s="552">
        <v>125</v>
      </c>
      <c r="H826" s="546">
        <f t="shared" si="12"/>
        <v>0</v>
      </c>
      <c r="I826" s="448">
        <v>125</v>
      </c>
    </row>
    <row r="827" spans="1:9" ht="30" customHeight="1">
      <c r="A827" s="536">
        <v>819</v>
      </c>
      <c r="B827" s="560">
        <v>41085</v>
      </c>
      <c r="C827" s="561" t="s">
        <v>3629</v>
      </c>
      <c r="D827" s="562" t="s">
        <v>3630</v>
      </c>
      <c r="E827" s="559" t="s">
        <v>641</v>
      </c>
      <c r="F827" s="551">
        <v>125</v>
      </c>
      <c r="G827" s="552">
        <v>125</v>
      </c>
      <c r="H827" s="546">
        <f t="shared" si="12"/>
        <v>0</v>
      </c>
      <c r="I827" s="448">
        <v>125</v>
      </c>
    </row>
    <row r="828" spans="1:9" ht="30" customHeight="1">
      <c r="A828" s="536">
        <v>820</v>
      </c>
      <c r="B828" s="560">
        <v>41085</v>
      </c>
      <c r="C828" s="561" t="s">
        <v>3631</v>
      </c>
      <c r="D828" s="562" t="s">
        <v>3632</v>
      </c>
      <c r="E828" s="559" t="s">
        <v>641</v>
      </c>
      <c r="F828" s="551">
        <v>125</v>
      </c>
      <c r="G828" s="552">
        <v>125</v>
      </c>
      <c r="H828" s="546">
        <f t="shared" si="12"/>
        <v>0</v>
      </c>
      <c r="I828" s="448">
        <v>125</v>
      </c>
    </row>
    <row r="829" spans="1:9" ht="30" customHeight="1">
      <c r="A829" s="536">
        <v>821</v>
      </c>
      <c r="B829" s="560">
        <v>41085</v>
      </c>
      <c r="C829" s="561" t="s">
        <v>3633</v>
      </c>
      <c r="D829" s="562" t="s">
        <v>3634</v>
      </c>
      <c r="E829" s="559" t="s">
        <v>641</v>
      </c>
      <c r="F829" s="551">
        <v>125</v>
      </c>
      <c r="G829" s="552">
        <v>125</v>
      </c>
      <c r="H829" s="546">
        <f t="shared" si="12"/>
        <v>0</v>
      </c>
      <c r="I829" s="448">
        <v>125</v>
      </c>
    </row>
    <row r="830" spans="1:9" ht="30" customHeight="1">
      <c r="A830" s="536">
        <v>822</v>
      </c>
      <c r="B830" s="560">
        <v>41085</v>
      </c>
      <c r="C830" s="561" t="s">
        <v>3635</v>
      </c>
      <c r="D830" s="562" t="s">
        <v>3636</v>
      </c>
      <c r="E830" s="559" t="s">
        <v>641</v>
      </c>
      <c r="F830" s="551">
        <v>125</v>
      </c>
      <c r="G830" s="552">
        <v>125</v>
      </c>
      <c r="H830" s="546">
        <f t="shared" si="12"/>
        <v>0</v>
      </c>
      <c r="I830" s="448">
        <v>125</v>
      </c>
    </row>
    <row r="831" spans="1:9" ht="30" customHeight="1">
      <c r="A831" s="536">
        <v>823</v>
      </c>
      <c r="B831" s="560">
        <v>41085</v>
      </c>
      <c r="C831" s="561" t="s">
        <v>3637</v>
      </c>
      <c r="D831" s="562" t="s">
        <v>3638</v>
      </c>
      <c r="E831" s="559" t="s">
        <v>641</v>
      </c>
      <c r="F831" s="551">
        <v>125</v>
      </c>
      <c r="G831" s="552">
        <v>125</v>
      </c>
      <c r="H831" s="546">
        <f t="shared" si="12"/>
        <v>0</v>
      </c>
      <c r="I831" s="448">
        <v>125</v>
      </c>
    </row>
    <row r="832" spans="1:9" ht="30" customHeight="1">
      <c r="A832" s="536">
        <v>824</v>
      </c>
      <c r="B832" s="560">
        <v>41085</v>
      </c>
      <c r="C832" s="561" t="s">
        <v>3639</v>
      </c>
      <c r="D832" s="562" t="s">
        <v>3640</v>
      </c>
      <c r="E832" s="559" t="s">
        <v>641</v>
      </c>
      <c r="F832" s="551">
        <v>125</v>
      </c>
      <c r="G832" s="552">
        <v>125</v>
      </c>
      <c r="H832" s="546">
        <f t="shared" si="12"/>
        <v>0</v>
      </c>
      <c r="I832" s="448">
        <v>125</v>
      </c>
    </row>
    <row r="833" spans="1:9" ht="30" customHeight="1">
      <c r="A833" s="536">
        <v>825</v>
      </c>
      <c r="B833" s="560">
        <v>41085</v>
      </c>
      <c r="C833" s="561" t="s">
        <v>3641</v>
      </c>
      <c r="D833" s="562" t="s">
        <v>3642</v>
      </c>
      <c r="E833" s="559" t="s">
        <v>641</v>
      </c>
      <c r="F833" s="551">
        <v>125</v>
      </c>
      <c r="G833" s="552">
        <v>125</v>
      </c>
      <c r="H833" s="546">
        <f t="shared" si="12"/>
        <v>0</v>
      </c>
      <c r="I833" s="448">
        <v>125</v>
      </c>
    </row>
    <row r="834" spans="1:9" ht="30" customHeight="1">
      <c r="A834" s="536">
        <v>826</v>
      </c>
      <c r="B834" s="560">
        <v>41086</v>
      </c>
      <c r="C834" s="561" t="s">
        <v>3643</v>
      </c>
      <c r="D834" s="562" t="s">
        <v>3644</v>
      </c>
      <c r="E834" s="559" t="s">
        <v>641</v>
      </c>
      <c r="F834" s="551">
        <v>125</v>
      </c>
      <c r="G834" s="552">
        <v>125</v>
      </c>
      <c r="H834" s="546">
        <f t="shared" si="12"/>
        <v>0</v>
      </c>
      <c r="I834" s="448">
        <v>125</v>
      </c>
    </row>
    <row r="835" spans="1:9" ht="30" customHeight="1">
      <c r="A835" s="536">
        <v>827</v>
      </c>
      <c r="B835" s="560">
        <v>41086</v>
      </c>
      <c r="C835" s="561" t="s">
        <v>3645</v>
      </c>
      <c r="D835" s="562" t="s">
        <v>3646</v>
      </c>
      <c r="E835" s="559" t="s">
        <v>641</v>
      </c>
      <c r="F835" s="551">
        <v>125</v>
      </c>
      <c r="G835" s="552">
        <v>125</v>
      </c>
      <c r="H835" s="546">
        <f t="shared" si="12"/>
        <v>0</v>
      </c>
      <c r="I835" s="448">
        <v>125</v>
      </c>
    </row>
    <row r="836" spans="1:9" ht="30" customHeight="1">
      <c r="A836" s="536">
        <v>828</v>
      </c>
      <c r="B836" s="560">
        <v>41086</v>
      </c>
      <c r="C836" s="561" t="s">
        <v>3647</v>
      </c>
      <c r="D836" s="562" t="s">
        <v>3648</v>
      </c>
      <c r="E836" s="559" t="s">
        <v>641</v>
      </c>
      <c r="F836" s="551">
        <v>125</v>
      </c>
      <c r="G836" s="552">
        <v>125</v>
      </c>
      <c r="H836" s="546">
        <f t="shared" si="12"/>
        <v>0</v>
      </c>
      <c r="I836" s="448">
        <v>125</v>
      </c>
    </row>
    <row r="837" spans="1:9" ht="30" customHeight="1">
      <c r="A837" s="536">
        <v>829</v>
      </c>
      <c r="B837" s="560">
        <v>41086</v>
      </c>
      <c r="C837" s="561" t="s">
        <v>3649</v>
      </c>
      <c r="D837" s="562" t="s">
        <v>3650</v>
      </c>
      <c r="E837" s="559" t="s">
        <v>641</v>
      </c>
      <c r="F837" s="551">
        <v>125</v>
      </c>
      <c r="G837" s="552">
        <v>125</v>
      </c>
      <c r="H837" s="546">
        <f t="shared" ref="H837:H900" si="13">F837-I837</f>
        <v>0</v>
      </c>
      <c r="I837" s="448">
        <v>125</v>
      </c>
    </row>
    <row r="838" spans="1:9" ht="30" customHeight="1">
      <c r="A838" s="536">
        <v>830</v>
      </c>
      <c r="B838" s="560">
        <v>41086</v>
      </c>
      <c r="C838" s="561" t="s">
        <v>3651</v>
      </c>
      <c r="D838" s="562" t="s">
        <v>3652</v>
      </c>
      <c r="E838" s="559" t="s">
        <v>641</v>
      </c>
      <c r="F838" s="551">
        <v>125</v>
      </c>
      <c r="G838" s="552">
        <v>125</v>
      </c>
      <c r="H838" s="546">
        <f t="shared" si="13"/>
        <v>0</v>
      </c>
      <c r="I838" s="448">
        <v>125</v>
      </c>
    </row>
    <row r="839" spans="1:9" ht="30" customHeight="1">
      <c r="A839" s="536">
        <v>831</v>
      </c>
      <c r="B839" s="560">
        <v>41085</v>
      </c>
      <c r="C839" s="561" t="s">
        <v>3653</v>
      </c>
      <c r="D839" s="562" t="s">
        <v>3654</v>
      </c>
      <c r="E839" s="559" t="s">
        <v>641</v>
      </c>
      <c r="F839" s="551">
        <v>125</v>
      </c>
      <c r="G839" s="552">
        <v>125</v>
      </c>
      <c r="H839" s="546">
        <f t="shared" si="13"/>
        <v>0</v>
      </c>
      <c r="I839" s="448">
        <v>125</v>
      </c>
    </row>
    <row r="840" spans="1:9" ht="30" customHeight="1">
      <c r="A840" s="536">
        <v>832</v>
      </c>
      <c r="B840" s="560">
        <v>41085</v>
      </c>
      <c r="C840" s="561" t="s">
        <v>3655</v>
      </c>
      <c r="D840" s="562" t="s">
        <v>3656</v>
      </c>
      <c r="E840" s="559" t="s">
        <v>641</v>
      </c>
      <c r="F840" s="551">
        <v>125</v>
      </c>
      <c r="G840" s="552">
        <v>125</v>
      </c>
      <c r="H840" s="546">
        <f t="shared" si="13"/>
        <v>0</v>
      </c>
      <c r="I840" s="448">
        <v>125</v>
      </c>
    </row>
    <row r="841" spans="1:9" ht="30" customHeight="1">
      <c r="A841" s="536">
        <v>833</v>
      </c>
      <c r="B841" s="560">
        <v>41085</v>
      </c>
      <c r="C841" s="561" t="s">
        <v>3657</v>
      </c>
      <c r="D841" s="562" t="s">
        <v>3658</v>
      </c>
      <c r="E841" s="559" t="s">
        <v>641</v>
      </c>
      <c r="F841" s="551">
        <v>125</v>
      </c>
      <c r="G841" s="552">
        <v>125</v>
      </c>
      <c r="H841" s="546">
        <f t="shared" si="13"/>
        <v>0</v>
      </c>
      <c r="I841" s="448">
        <v>125</v>
      </c>
    </row>
    <row r="842" spans="1:9" ht="30" customHeight="1">
      <c r="A842" s="536">
        <v>834</v>
      </c>
      <c r="B842" s="560">
        <v>41085</v>
      </c>
      <c r="C842" s="561" t="s">
        <v>3659</v>
      </c>
      <c r="D842" s="562" t="s">
        <v>3660</v>
      </c>
      <c r="E842" s="559" t="s">
        <v>641</v>
      </c>
      <c r="F842" s="551">
        <v>125</v>
      </c>
      <c r="G842" s="552">
        <v>125</v>
      </c>
      <c r="H842" s="546">
        <f t="shared" si="13"/>
        <v>0</v>
      </c>
      <c r="I842" s="448">
        <v>125</v>
      </c>
    </row>
    <row r="843" spans="1:9" ht="30" customHeight="1">
      <c r="A843" s="536">
        <v>835</v>
      </c>
      <c r="B843" s="560">
        <v>41085</v>
      </c>
      <c r="C843" s="561" t="s">
        <v>3661</v>
      </c>
      <c r="D843" s="562" t="s">
        <v>3662</v>
      </c>
      <c r="E843" s="559" t="s">
        <v>641</v>
      </c>
      <c r="F843" s="551">
        <v>125</v>
      </c>
      <c r="G843" s="552">
        <v>125</v>
      </c>
      <c r="H843" s="546">
        <f t="shared" si="13"/>
        <v>0</v>
      </c>
      <c r="I843" s="448">
        <v>125</v>
      </c>
    </row>
    <row r="844" spans="1:9" ht="30" customHeight="1">
      <c r="A844" s="536">
        <v>836</v>
      </c>
      <c r="B844" s="560">
        <v>41085</v>
      </c>
      <c r="C844" s="561" t="s">
        <v>3663</v>
      </c>
      <c r="D844" s="562" t="s">
        <v>3664</v>
      </c>
      <c r="E844" s="559" t="s">
        <v>641</v>
      </c>
      <c r="F844" s="551">
        <v>125</v>
      </c>
      <c r="G844" s="552">
        <v>125</v>
      </c>
      <c r="H844" s="546">
        <f t="shared" si="13"/>
        <v>0</v>
      </c>
      <c r="I844" s="448">
        <v>125</v>
      </c>
    </row>
    <row r="845" spans="1:9" ht="30" customHeight="1">
      <c r="A845" s="536">
        <v>837</v>
      </c>
      <c r="B845" s="560">
        <v>41085</v>
      </c>
      <c r="C845" s="561" t="s">
        <v>3665</v>
      </c>
      <c r="D845" s="562" t="s">
        <v>3666</v>
      </c>
      <c r="E845" s="559" t="s">
        <v>641</v>
      </c>
      <c r="F845" s="551">
        <v>125</v>
      </c>
      <c r="G845" s="552">
        <v>125</v>
      </c>
      <c r="H845" s="546">
        <f t="shared" si="13"/>
        <v>0</v>
      </c>
      <c r="I845" s="448">
        <v>125</v>
      </c>
    </row>
    <row r="846" spans="1:9" ht="30" customHeight="1">
      <c r="A846" s="536">
        <v>838</v>
      </c>
      <c r="B846" s="560">
        <v>41085</v>
      </c>
      <c r="C846" s="561" t="s">
        <v>3667</v>
      </c>
      <c r="D846" s="562" t="s">
        <v>3668</v>
      </c>
      <c r="E846" s="559" t="s">
        <v>641</v>
      </c>
      <c r="F846" s="551">
        <v>125</v>
      </c>
      <c r="G846" s="552">
        <v>125</v>
      </c>
      <c r="H846" s="546">
        <f t="shared" si="13"/>
        <v>0</v>
      </c>
      <c r="I846" s="448">
        <v>125</v>
      </c>
    </row>
    <row r="847" spans="1:9" ht="30" customHeight="1">
      <c r="A847" s="536">
        <v>839</v>
      </c>
      <c r="B847" s="560">
        <v>41085</v>
      </c>
      <c r="C847" s="561" t="s">
        <v>3669</v>
      </c>
      <c r="D847" s="562" t="s">
        <v>3670</v>
      </c>
      <c r="E847" s="559" t="s">
        <v>641</v>
      </c>
      <c r="F847" s="551">
        <v>125</v>
      </c>
      <c r="G847" s="552">
        <v>125</v>
      </c>
      <c r="H847" s="546">
        <f t="shared" si="13"/>
        <v>0</v>
      </c>
      <c r="I847" s="448">
        <v>125</v>
      </c>
    </row>
    <row r="848" spans="1:9" ht="30" customHeight="1">
      <c r="A848" s="536">
        <v>840</v>
      </c>
      <c r="B848" s="560">
        <v>41085</v>
      </c>
      <c r="C848" s="561" t="s">
        <v>3671</v>
      </c>
      <c r="D848" s="562" t="s">
        <v>3672</v>
      </c>
      <c r="E848" s="559" t="s">
        <v>641</v>
      </c>
      <c r="F848" s="551">
        <v>125</v>
      </c>
      <c r="G848" s="552">
        <v>125</v>
      </c>
      <c r="H848" s="546">
        <f t="shared" si="13"/>
        <v>0</v>
      </c>
      <c r="I848" s="448">
        <v>125</v>
      </c>
    </row>
    <row r="849" spans="1:9" ht="30" customHeight="1">
      <c r="A849" s="536">
        <v>841</v>
      </c>
      <c r="B849" s="560">
        <v>41086</v>
      </c>
      <c r="C849" s="561" t="s">
        <v>3673</v>
      </c>
      <c r="D849" s="562" t="s">
        <v>3674</v>
      </c>
      <c r="E849" s="559" t="s">
        <v>641</v>
      </c>
      <c r="F849" s="551">
        <v>125</v>
      </c>
      <c r="G849" s="552">
        <v>125</v>
      </c>
      <c r="H849" s="546">
        <f t="shared" si="13"/>
        <v>0</v>
      </c>
      <c r="I849" s="448">
        <v>125</v>
      </c>
    </row>
    <row r="850" spans="1:9" ht="30" customHeight="1">
      <c r="A850" s="536">
        <v>842</v>
      </c>
      <c r="B850" s="560">
        <v>41086</v>
      </c>
      <c r="C850" s="561" t="s">
        <v>3675</v>
      </c>
      <c r="D850" s="562" t="s">
        <v>3676</v>
      </c>
      <c r="E850" s="559" t="s">
        <v>641</v>
      </c>
      <c r="F850" s="551">
        <v>125</v>
      </c>
      <c r="G850" s="552">
        <v>125</v>
      </c>
      <c r="H850" s="546">
        <f t="shared" si="13"/>
        <v>0</v>
      </c>
      <c r="I850" s="448">
        <v>125</v>
      </c>
    </row>
    <row r="851" spans="1:9" ht="30" customHeight="1">
      <c r="A851" s="536">
        <v>843</v>
      </c>
      <c r="B851" s="560">
        <v>41086</v>
      </c>
      <c r="C851" s="561" t="s">
        <v>3677</v>
      </c>
      <c r="D851" s="562" t="s">
        <v>3678</v>
      </c>
      <c r="E851" s="559" t="s">
        <v>641</v>
      </c>
      <c r="F851" s="551">
        <v>125</v>
      </c>
      <c r="G851" s="552">
        <v>125</v>
      </c>
      <c r="H851" s="546">
        <f t="shared" si="13"/>
        <v>0</v>
      </c>
      <c r="I851" s="448">
        <v>125</v>
      </c>
    </row>
    <row r="852" spans="1:9" ht="30" customHeight="1">
      <c r="A852" s="536">
        <v>844</v>
      </c>
      <c r="B852" s="560">
        <v>41086</v>
      </c>
      <c r="C852" s="561" t="s">
        <v>3679</v>
      </c>
      <c r="D852" s="562" t="s">
        <v>3680</v>
      </c>
      <c r="E852" s="559" t="s">
        <v>641</v>
      </c>
      <c r="F852" s="551">
        <v>125</v>
      </c>
      <c r="G852" s="552">
        <v>125</v>
      </c>
      <c r="H852" s="546">
        <f t="shared" si="13"/>
        <v>0</v>
      </c>
      <c r="I852" s="448">
        <v>125</v>
      </c>
    </row>
    <row r="853" spans="1:9" ht="30" customHeight="1">
      <c r="A853" s="536">
        <v>845</v>
      </c>
      <c r="B853" s="560">
        <v>41086</v>
      </c>
      <c r="C853" s="561" t="s">
        <v>3681</v>
      </c>
      <c r="D853" s="562" t="s">
        <v>3682</v>
      </c>
      <c r="E853" s="559" t="s">
        <v>641</v>
      </c>
      <c r="F853" s="551">
        <v>125</v>
      </c>
      <c r="G853" s="552">
        <v>125</v>
      </c>
      <c r="H853" s="546">
        <f t="shared" si="13"/>
        <v>0</v>
      </c>
      <c r="I853" s="448">
        <v>125</v>
      </c>
    </row>
    <row r="854" spans="1:9" ht="30" customHeight="1">
      <c r="A854" s="536">
        <v>846</v>
      </c>
      <c r="B854" s="560">
        <v>41086</v>
      </c>
      <c r="C854" s="561" t="s">
        <v>3683</v>
      </c>
      <c r="D854" s="562" t="s">
        <v>3684</v>
      </c>
      <c r="E854" s="559" t="s">
        <v>641</v>
      </c>
      <c r="F854" s="551">
        <v>125</v>
      </c>
      <c r="G854" s="552">
        <v>125</v>
      </c>
      <c r="H854" s="546">
        <f t="shared" si="13"/>
        <v>0</v>
      </c>
      <c r="I854" s="448">
        <v>125</v>
      </c>
    </row>
    <row r="855" spans="1:9" ht="30" customHeight="1">
      <c r="A855" s="536">
        <v>847</v>
      </c>
      <c r="B855" s="560">
        <v>41086</v>
      </c>
      <c r="C855" s="561" t="s">
        <v>3685</v>
      </c>
      <c r="D855" s="562" t="s">
        <v>3686</v>
      </c>
      <c r="E855" s="559" t="s">
        <v>641</v>
      </c>
      <c r="F855" s="551">
        <v>125</v>
      </c>
      <c r="G855" s="552">
        <v>125</v>
      </c>
      <c r="H855" s="546">
        <f t="shared" si="13"/>
        <v>0</v>
      </c>
      <c r="I855" s="448">
        <v>125</v>
      </c>
    </row>
    <row r="856" spans="1:9" ht="30" customHeight="1">
      <c r="A856" s="536">
        <v>848</v>
      </c>
      <c r="B856" s="560">
        <v>41086</v>
      </c>
      <c r="C856" s="561" t="s">
        <v>3687</v>
      </c>
      <c r="D856" s="562" t="s">
        <v>3688</v>
      </c>
      <c r="E856" s="559" t="s">
        <v>641</v>
      </c>
      <c r="F856" s="551">
        <v>125</v>
      </c>
      <c r="G856" s="552">
        <v>125</v>
      </c>
      <c r="H856" s="546">
        <f t="shared" si="13"/>
        <v>0</v>
      </c>
      <c r="I856" s="448">
        <v>125</v>
      </c>
    </row>
    <row r="857" spans="1:9" ht="30" customHeight="1">
      <c r="A857" s="536">
        <v>849</v>
      </c>
      <c r="B857" s="560">
        <v>41086</v>
      </c>
      <c r="C857" s="561" t="s">
        <v>3689</v>
      </c>
      <c r="D857" s="562" t="s">
        <v>3690</v>
      </c>
      <c r="E857" s="559" t="s">
        <v>641</v>
      </c>
      <c r="F857" s="551">
        <v>125</v>
      </c>
      <c r="G857" s="552">
        <v>125</v>
      </c>
      <c r="H857" s="546">
        <f t="shared" si="13"/>
        <v>0</v>
      </c>
      <c r="I857" s="448">
        <v>125</v>
      </c>
    </row>
    <row r="858" spans="1:9" ht="30" customHeight="1">
      <c r="A858" s="536">
        <v>850</v>
      </c>
      <c r="B858" s="560">
        <v>41086</v>
      </c>
      <c r="C858" s="561" t="s">
        <v>3691</v>
      </c>
      <c r="D858" s="562" t="s">
        <v>3692</v>
      </c>
      <c r="E858" s="559" t="s">
        <v>641</v>
      </c>
      <c r="F858" s="551">
        <v>125</v>
      </c>
      <c r="G858" s="552">
        <v>125</v>
      </c>
      <c r="H858" s="546">
        <f t="shared" si="13"/>
        <v>0</v>
      </c>
      <c r="I858" s="448">
        <v>125</v>
      </c>
    </row>
    <row r="859" spans="1:9" ht="30" customHeight="1">
      <c r="A859" s="536">
        <v>851</v>
      </c>
      <c r="B859" s="560">
        <v>41086</v>
      </c>
      <c r="C859" s="561" t="s">
        <v>3693</v>
      </c>
      <c r="D859" s="562" t="s">
        <v>3694</v>
      </c>
      <c r="E859" s="559" t="s">
        <v>641</v>
      </c>
      <c r="F859" s="551">
        <v>125</v>
      </c>
      <c r="G859" s="552">
        <v>125</v>
      </c>
      <c r="H859" s="546">
        <f t="shared" si="13"/>
        <v>0</v>
      </c>
      <c r="I859" s="448">
        <v>125</v>
      </c>
    </row>
    <row r="860" spans="1:9" ht="30" customHeight="1">
      <c r="A860" s="536">
        <v>852</v>
      </c>
      <c r="B860" s="560">
        <v>41086</v>
      </c>
      <c r="C860" s="561" t="s">
        <v>3695</v>
      </c>
      <c r="D860" s="562" t="s">
        <v>3696</v>
      </c>
      <c r="E860" s="559" t="s">
        <v>641</v>
      </c>
      <c r="F860" s="551">
        <v>125</v>
      </c>
      <c r="G860" s="552">
        <v>125</v>
      </c>
      <c r="H860" s="546">
        <f t="shared" si="13"/>
        <v>0</v>
      </c>
      <c r="I860" s="448">
        <v>125</v>
      </c>
    </row>
    <row r="861" spans="1:9" ht="30" customHeight="1">
      <c r="A861" s="536">
        <v>853</v>
      </c>
      <c r="B861" s="560">
        <v>41086</v>
      </c>
      <c r="C861" s="561" t="s">
        <v>3697</v>
      </c>
      <c r="D861" s="562" t="s">
        <v>3698</v>
      </c>
      <c r="E861" s="559" t="s">
        <v>641</v>
      </c>
      <c r="F861" s="551">
        <v>125</v>
      </c>
      <c r="G861" s="552">
        <v>125</v>
      </c>
      <c r="H861" s="546">
        <f t="shared" si="13"/>
        <v>0</v>
      </c>
      <c r="I861" s="448">
        <v>125</v>
      </c>
    </row>
    <row r="862" spans="1:9" ht="30" customHeight="1">
      <c r="A862" s="536">
        <v>854</v>
      </c>
      <c r="B862" s="560">
        <v>41086</v>
      </c>
      <c r="C862" s="561" t="s">
        <v>3699</v>
      </c>
      <c r="D862" s="562" t="s">
        <v>3700</v>
      </c>
      <c r="E862" s="559" t="s">
        <v>641</v>
      </c>
      <c r="F862" s="551">
        <v>125</v>
      </c>
      <c r="G862" s="552">
        <v>125</v>
      </c>
      <c r="H862" s="546">
        <f t="shared" si="13"/>
        <v>0</v>
      </c>
      <c r="I862" s="448">
        <v>125</v>
      </c>
    </row>
    <row r="863" spans="1:9" ht="30" customHeight="1">
      <c r="A863" s="536">
        <v>855</v>
      </c>
      <c r="B863" s="560">
        <v>41086</v>
      </c>
      <c r="C863" s="561" t="s">
        <v>3701</v>
      </c>
      <c r="D863" s="562" t="s">
        <v>3702</v>
      </c>
      <c r="E863" s="559" t="s">
        <v>641</v>
      </c>
      <c r="F863" s="551">
        <v>125</v>
      </c>
      <c r="G863" s="552">
        <v>125</v>
      </c>
      <c r="H863" s="546">
        <f t="shared" si="13"/>
        <v>0</v>
      </c>
      <c r="I863" s="448">
        <v>125</v>
      </c>
    </row>
    <row r="864" spans="1:9" ht="30" customHeight="1">
      <c r="A864" s="536">
        <v>856</v>
      </c>
      <c r="B864" s="560">
        <v>41086</v>
      </c>
      <c r="C864" s="561" t="s">
        <v>3703</v>
      </c>
      <c r="D864" s="562" t="s">
        <v>3704</v>
      </c>
      <c r="E864" s="559" t="s">
        <v>641</v>
      </c>
      <c r="F864" s="551">
        <v>125</v>
      </c>
      <c r="G864" s="552">
        <v>125</v>
      </c>
      <c r="H864" s="546">
        <f t="shared" si="13"/>
        <v>0</v>
      </c>
      <c r="I864" s="448">
        <v>125</v>
      </c>
    </row>
    <row r="865" spans="1:9" ht="30" customHeight="1">
      <c r="A865" s="536">
        <v>857</v>
      </c>
      <c r="B865" s="560">
        <v>41086</v>
      </c>
      <c r="C865" s="561" t="s">
        <v>3705</v>
      </c>
      <c r="D865" s="562" t="s">
        <v>3706</v>
      </c>
      <c r="E865" s="559" t="s">
        <v>641</v>
      </c>
      <c r="F865" s="551">
        <v>125</v>
      </c>
      <c r="G865" s="552">
        <v>125</v>
      </c>
      <c r="H865" s="546">
        <f t="shared" si="13"/>
        <v>0</v>
      </c>
      <c r="I865" s="448">
        <v>125</v>
      </c>
    </row>
    <row r="866" spans="1:9" ht="30" customHeight="1">
      <c r="A866" s="536">
        <v>858</v>
      </c>
      <c r="B866" s="560">
        <v>41086</v>
      </c>
      <c r="C866" s="561" t="s">
        <v>3707</v>
      </c>
      <c r="D866" s="562" t="s">
        <v>3708</v>
      </c>
      <c r="E866" s="559" t="s">
        <v>641</v>
      </c>
      <c r="F866" s="551">
        <v>125</v>
      </c>
      <c r="G866" s="552">
        <v>125</v>
      </c>
      <c r="H866" s="546">
        <f t="shared" si="13"/>
        <v>0</v>
      </c>
      <c r="I866" s="448">
        <v>125</v>
      </c>
    </row>
    <row r="867" spans="1:9" ht="30" customHeight="1">
      <c r="A867" s="536">
        <v>859</v>
      </c>
      <c r="B867" s="560">
        <v>41086</v>
      </c>
      <c r="C867" s="561" t="s">
        <v>3709</v>
      </c>
      <c r="D867" s="562" t="s">
        <v>3710</v>
      </c>
      <c r="E867" s="559" t="s">
        <v>641</v>
      </c>
      <c r="F867" s="551">
        <v>125</v>
      </c>
      <c r="G867" s="552">
        <v>125</v>
      </c>
      <c r="H867" s="546">
        <f t="shared" si="13"/>
        <v>0</v>
      </c>
      <c r="I867" s="448">
        <v>125</v>
      </c>
    </row>
    <row r="868" spans="1:9" ht="30" customHeight="1">
      <c r="A868" s="536">
        <v>860</v>
      </c>
      <c r="B868" s="560">
        <v>41086</v>
      </c>
      <c r="C868" s="561" t="s">
        <v>3711</v>
      </c>
      <c r="D868" s="562" t="s">
        <v>3712</v>
      </c>
      <c r="E868" s="559" t="s">
        <v>641</v>
      </c>
      <c r="F868" s="551">
        <v>125</v>
      </c>
      <c r="G868" s="552">
        <v>125</v>
      </c>
      <c r="H868" s="546">
        <f t="shared" si="13"/>
        <v>0</v>
      </c>
      <c r="I868" s="448">
        <v>125</v>
      </c>
    </row>
    <row r="869" spans="1:9" ht="30" customHeight="1">
      <c r="A869" s="536">
        <v>861</v>
      </c>
      <c r="B869" s="560">
        <v>41085</v>
      </c>
      <c r="C869" s="561" t="s">
        <v>3713</v>
      </c>
      <c r="D869" s="562" t="s">
        <v>3714</v>
      </c>
      <c r="E869" s="559" t="s">
        <v>641</v>
      </c>
      <c r="F869" s="551">
        <v>125</v>
      </c>
      <c r="G869" s="552">
        <v>125</v>
      </c>
      <c r="H869" s="546">
        <f t="shared" si="13"/>
        <v>0</v>
      </c>
      <c r="I869" s="448">
        <v>125</v>
      </c>
    </row>
    <row r="870" spans="1:9" ht="30" customHeight="1">
      <c r="A870" s="536">
        <v>862</v>
      </c>
      <c r="B870" s="560">
        <v>41085</v>
      </c>
      <c r="C870" s="561" t="s">
        <v>3715</v>
      </c>
      <c r="D870" s="562" t="s">
        <v>3716</v>
      </c>
      <c r="E870" s="559" t="s">
        <v>641</v>
      </c>
      <c r="F870" s="551">
        <v>125</v>
      </c>
      <c r="G870" s="552">
        <v>125</v>
      </c>
      <c r="H870" s="546">
        <f t="shared" si="13"/>
        <v>0</v>
      </c>
      <c r="I870" s="448">
        <v>125</v>
      </c>
    </row>
    <row r="871" spans="1:9" ht="30" customHeight="1">
      <c r="A871" s="536">
        <v>863</v>
      </c>
      <c r="B871" s="560">
        <v>41085</v>
      </c>
      <c r="C871" s="561" t="s">
        <v>3717</v>
      </c>
      <c r="D871" s="562" t="s">
        <v>3718</v>
      </c>
      <c r="E871" s="559" t="s">
        <v>641</v>
      </c>
      <c r="F871" s="551">
        <v>125</v>
      </c>
      <c r="G871" s="552">
        <v>125</v>
      </c>
      <c r="H871" s="546">
        <f t="shared" si="13"/>
        <v>0</v>
      </c>
      <c r="I871" s="448">
        <v>125</v>
      </c>
    </row>
    <row r="872" spans="1:9" ht="30" customHeight="1">
      <c r="A872" s="536">
        <v>864</v>
      </c>
      <c r="B872" s="560">
        <v>41085</v>
      </c>
      <c r="C872" s="561" t="s">
        <v>3719</v>
      </c>
      <c r="D872" s="562" t="s">
        <v>3720</v>
      </c>
      <c r="E872" s="559" t="s">
        <v>641</v>
      </c>
      <c r="F872" s="551">
        <v>125</v>
      </c>
      <c r="G872" s="552">
        <v>125</v>
      </c>
      <c r="H872" s="546">
        <f t="shared" si="13"/>
        <v>0</v>
      </c>
      <c r="I872" s="448">
        <v>125</v>
      </c>
    </row>
    <row r="873" spans="1:9" ht="30" customHeight="1">
      <c r="A873" s="536">
        <v>865</v>
      </c>
      <c r="B873" s="560">
        <v>41085</v>
      </c>
      <c r="C873" s="561" t="s">
        <v>3721</v>
      </c>
      <c r="D873" s="562" t="s">
        <v>3722</v>
      </c>
      <c r="E873" s="559" t="s">
        <v>641</v>
      </c>
      <c r="F873" s="551">
        <v>125</v>
      </c>
      <c r="G873" s="552">
        <v>125</v>
      </c>
      <c r="H873" s="546">
        <f t="shared" si="13"/>
        <v>0</v>
      </c>
      <c r="I873" s="448">
        <v>125</v>
      </c>
    </row>
    <row r="874" spans="1:9" ht="30" customHeight="1">
      <c r="A874" s="536">
        <v>866</v>
      </c>
      <c r="B874" s="560">
        <v>41085</v>
      </c>
      <c r="C874" s="561" t="s">
        <v>3723</v>
      </c>
      <c r="D874" s="562" t="s">
        <v>3724</v>
      </c>
      <c r="E874" s="559" t="s">
        <v>641</v>
      </c>
      <c r="F874" s="551">
        <v>125</v>
      </c>
      <c r="G874" s="552">
        <v>125</v>
      </c>
      <c r="H874" s="546">
        <f t="shared" si="13"/>
        <v>0</v>
      </c>
      <c r="I874" s="448">
        <v>125</v>
      </c>
    </row>
    <row r="875" spans="1:9" ht="30" customHeight="1">
      <c r="A875" s="536">
        <v>867</v>
      </c>
      <c r="B875" s="560">
        <v>41085</v>
      </c>
      <c r="C875" s="561" t="s">
        <v>3725</v>
      </c>
      <c r="D875" s="562" t="s">
        <v>3726</v>
      </c>
      <c r="E875" s="559" t="s">
        <v>641</v>
      </c>
      <c r="F875" s="551">
        <v>125</v>
      </c>
      <c r="G875" s="552">
        <v>125</v>
      </c>
      <c r="H875" s="546">
        <f t="shared" si="13"/>
        <v>0</v>
      </c>
      <c r="I875" s="448">
        <v>125</v>
      </c>
    </row>
    <row r="876" spans="1:9" ht="30" customHeight="1">
      <c r="A876" s="536">
        <v>868</v>
      </c>
      <c r="B876" s="560">
        <v>41085</v>
      </c>
      <c r="C876" s="561" t="s">
        <v>6548</v>
      </c>
      <c r="D876" s="562" t="s">
        <v>3727</v>
      </c>
      <c r="E876" s="559" t="s">
        <v>641</v>
      </c>
      <c r="F876" s="551">
        <v>125</v>
      </c>
      <c r="G876" s="552">
        <v>125</v>
      </c>
      <c r="H876" s="546">
        <f t="shared" si="13"/>
        <v>0</v>
      </c>
      <c r="I876" s="448">
        <v>125</v>
      </c>
    </row>
    <row r="877" spans="1:9" ht="30" customHeight="1">
      <c r="A877" s="536">
        <v>869</v>
      </c>
      <c r="B877" s="560">
        <v>41085</v>
      </c>
      <c r="C877" s="561" t="s">
        <v>6549</v>
      </c>
      <c r="D877" s="562" t="s">
        <v>3728</v>
      </c>
      <c r="E877" s="559" t="s">
        <v>641</v>
      </c>
      <c r="F877" s="551">
        <v>125</v>
      </c>
      <c r="G877" s="552">
        <v>125</v>
      </c>
      <c r="H877" s="546">
        <f t="shared" si="13"/>
        <v>0</v>
      </c>
      <c r="I877" s="448">
        <v>125</v>
      </c>
    </row>
    <row r="878" spans="1:9" ht="30" customHeight="1">
      <c r="A878" s="536">
        <v>870</v>
      </c>
      <c r="B878" s="560">
        <v>41085</v>
      </c>
      <c r="C878" s="561" t="s">
        <v>3729</v>
      </c>
      <c r="D878" s="562" t="s">
        <v>3730</v>
      </c>
      <c r="E878" s="559" t="s">
        <v>641</v>
      </c>
      <c r="F878" s="551">
        <v>125</v>
      </c>
      <c r="G878" s="552">
        <v>125</v>
      </c>
      <c r="H878" s="546">
        <f t="shared" si="13"/>
        <v>0</v>
      </c>
      <c r="I878" s="448">
        <v>125</v>
      </c>
    </row>
    <row r="879" spans="1:9" ht="30" customHeight="1">
      <c r="A879" s="536">
        <v>871</v>
      </c>
      <c r="B879" s="560">
        <v>41085</v>
      </c>
      <c r="C879" s="561" t="s">
        <v>3731</v>
      </c>
      <c r="D879" s="562" t="s">
        <v>3732</v>
      </c>
      <c r="E879" s="559" t="s">
        <v>641</v>
      </c>
      <c r="F879" s="551">
        <v>125</v>
      </c>
      <c r="G879" s="552">
        <v>125</v>
      </c>
      <c r="H879" s="546">
        <f t="shared" si="13"/>
        <v>0</v>
      </c>
      <c r="I879" s="448">
        <v>125</v>
      </c>
    </row>
    <row r="880" spans="1:9" ht="30" customHeight="1">
      <c r="A880" s="536">
        <v>872</v>
      </c>
      <c r="B880" s="560">
        <v>41085</v>
      </c>
      <c r="C880" s="561" t="s">
        <v>3733</v>
      </c>
      <c r="D880" s="562" t="s">
        <v>3734</v>
      </c>
      <c r="E880" s="559" t="s">
        <v>641</v>
      </c>
      <c r="F880" s="551">
        <v>125</v>
      </c>
      <c r="G880" s="552">
        <v>125</v>
      </c>
      <c r="H880" s="546">
        <f t="shared" si="13"/>
        <v>0</v>
      </c>
      <c r="I880" s="448">
        <v>125</v>
      </c>
    </row>
    <row r="881" spans="1:9" ht="30" customHeight="1">
      <c r="A881" s="536">
        <v>873</v>
      </c>
      <c r="B881" s="560">
        <v>41085</v>
      </c>
      <c r="C881" s="561" t="s">
        <v>3735</v>
      </c>
      <c r="D881" s="562" t="s">
        <v>3736</v>
      </c>
      <c r="E881" s="559" t="s">
        <v>641</v>
      </c>
      <c r="F881" s="551">
        <v>125</v>
      </c>
      <c r="G881" s="552">
        <v>125</v>
      </c>
      <c r="H881" s="546">
        <f t="shared" si="13"/>
        <v>0</v>
      </c>
      <c r="I881" s="448">
        <v>125</v>
      </c>
    </row>
    <row r="882" spans="1:9" ht="30" customHeight="1">
      <c r="A882" s="536">
        <v>874</v>
      </c>
      <c r="B882" s="560">
        <v>41085</v>
      </c>
      <c r="C882" s="561" t="s">
        <v>3737</v>
      </c>
      <c r="D882" s="562" t="s">
        <v>3738</v>
      </c>
      <c r="E882" s="559" t="s">
        <v>641</v>
      </c>
      <c r="F882" s="551">
        <v>125</v>
      </c>
      <c r="G882" s="552">
        <v>125</v>
      </c>
      <c r="H882" s="546">
        <f t="shared" si="13"/>
        <v>0</v>
      </c>
      <c r="I882" s="448">
        <v>125</v>
      </c>
    </row>
    <row r="883" spans="1:9" ht="30" customHeight="1">
      <c r="A883" s="536">
        <v>875</v>
      </c>
      <c r="B883" s="560">
        <v>41085</v>
      </c>
      <c r="C883" s="561" t="s">
        <v>3739</v>
      </c>
      <c r="D883" s="562" t="s">
        <v>3740</v>
      </c>
      <c r="E883" s="559" t="s">
        <v>641</v>
      </c>
      <c r="F883" s="551">
        <v>125</v>
      </c>
      <c r="G883" s="552">
        <v>125</v>
      </c>
      <c r="H883" s="546">
        <f t="shared" si="13"/>
        <v>0</v>
      </c>
      <c r="I883" s="448">
        <v>125</v>
      </c>
    </row>
    <row r="884" spans="1:9" ht="30" customHeight="1">
      <c r="A884" s="536">
        <v>876</v>
      </c>
      <c r="B884" s="560">
        <v>41085</v>
      </c>
      <c r="C884" s="561" t="s">
        <v>3741</v>
      </c>
      <c r="D884" s="562" t="s">
        <v>3742</v>
      </c>
      <c r="E884" s="559" t="s">
        <v>641</v>
      </c>
      <c r="F884" s="551">
        <v>125</v>
      </c>
      <c r="G884" s="552">
        <v>125</v>
      </c>
      <c r="H884" s="546">
        <f t="shared" si="13"/>
        <v>0</v>
      </c>
      <c r="I884" s="448">
        <v>125</v>
      </c>
    </row>
    <row r="885" spans="1:9" ht="30" customHeight="1">
      <c r="A885" s="536">
        <v>877</v>
      </c>
      <c r="B885" s="560">
        <v>41085</v>
      </c>
      <c r="C885" s="561" t="s">
        <v>3743</v>
      </c>
      <c r="D885" s="562" t="s">
        <v>3744</v>
      </c>
      <c r="E885" s="559" t="s">
        <v>641</v>
      </c>
      <c r="F885" s="551">
        <v>125</v>
      </c>
      <c r="G885" s="552">
        <v>125</v>
      </c>
      <c r="H885" s="546">
        <f t="shared" si="13"/>
        <v>0</v>
      </c>
      <c r="I885" s="448">
        <v>125</v>
      </c>
    </row>
    <row r="886" spans="1:9" ht="30" customHeight="1">
      <c r="A886" s="536">
        <v>878</v>
      </c>
      <c r="B886" s="560">
        <v>41085</v>
      </c>
      <c r="C886" s="561" t="s">
        <v>3745</v>
      </c>
      <c r="D886" s="562" t="s">
        <v>3746</v>
      </c>
      <c r="E886" s="559" t="s">
        <v>641</v>
      </c>
      <c r="F886" s="551">
        <v>125</v>
      </c>
      <c r="G886" s="552">
        <v>125</v>
      </c>
      <c r="H886" s="546">
        <f t="shared" si="13"/>
        <v>0</v>
      </c>
      <c r="I886" s="448">
        <v>125</v>
      </c>
    </row>
    <row r="887" spans="1:9" ht="30" customHeight="1">
      <c r="A887" s="536">
        <v>879</v>
      </c>
      <c r="B887" s="560">
        <v>41085</v>
      </c>
      <c r="C887" s="561" t="s">
        <v>3747</v>
      </c>
      <c r="D887" s="562" t="s">
        <v>3748</v>
      </c>
      <c r="E887" s="559" t="s">
        <v>641</v>
      </c>
      <c r="F887" s="551">
        <v>125</v>
      </c>
      <c r="G887" s="552">
        <v>125</v>
      </c>
      <c r="H887" s="546">
        <f t="shared" si="13"/>
        <v>0</v>
      </c>
      <c r="I887" s="448">
        <v>125</v>
      </c>
    </row>
    <row r="888" spans="1:9" ht="30" customHeight="1">
      <c r="A888" s="536">
        <v>880</v>
      </c>
      <c r="B888" s="560">
        <v>41085</v>
      </c>
      <c r="C888" s="561" t="s">
        <v>3749</v>
      </c>
      <c r="D888" s="562" t="s">
        <v>3750</v>
      </c>
      <c r="E888" s="559" t="s">
        <v>641</v>
      </c>
      <c r="F888" s="551">
        <v>125</v>
      </c>
      <c r="G888" s="552">
        <v>125</v>
      </c>
      <c r="H888" s="546">
        <f t="shared" si="13"/>
        <v>0</v>
      </c>
      <c r="I888" s="448">
        <v>125</v>
      </c>
    </row>
    <row r="889" spans="1:9" ht="30" customHeight="1">
      <c r="A889" s="536">
        <v>881</v>
      </c>
      <c r="B889" s="560">
        <v>41085</v>
      </c>
      <c r="C889" s="561" t="s">
        <v>3751</v>
      </c>
      <c r="D889" s="562" t="s">
        <v>3752</v>
      </c>
      <c r="E889" s="559" t="s">
        <v>641</v>
      </c>
      <c r="F889" s="551">
        <v>125</v>
      </c>
      <c r="G889" s="552">
        <v>125</v>
      </c>
      <c r="H889" s="546">
        <f t="shared" si="13"/>
        <v>0</v>
      </c>
      <c r="I889" s="448">
        <v>125</v>
      </c>
    </row>
    <row r="890" spans="1:9" ht="30" customHeight="1">
      <c r="A890" s="536">
        <v>882</v>
      </c>
      <c r="B890" s="563">
        <v>41066</v>
      </c>
      <c r="C890" s="561" t="s">
        <v>3753</v>
      </c>
      <c r="D890" s="562" t="s">
        <v>3754</v>
      </c>
      <c r="E890" s="559" t="s">
        <v>641</v>
      </c>
      <c r="F890" s="551">
        <v>125</v>
      </c>
      <c r="G890" s="552">
        <v>125</v>
      </c>
      <c r="H890" s="546">
        <f t="shared" si="13"/>
        <v>0</v>
      </c>
      <c r="I890" s="448">
        <v>125</v>
      </c>
    </row>
    <row r="891" spans="1:9" ht="30" customHeight="1">
      <c r="A891" s="536">
        <v>883</v>
      </c>
      <c r="B891" s="563">
        <v>41066</v>
      </c>
      <c r="C891" s="561" t="s">
        <v>3755</v>
      </c>
      <c r="D891" s="562" t="s">
        <v>3756</v>
      </c>
      <c r="E891" s="559" t="s">
        <v>641</v>
      </c>
      <c r="F891" s="551">
        <v>125</v>
      </c>
      <c r="G891" s="552">
        <v>125</v>
      </c>
      <c r="H891" s="546">
        <f t="shared" si="13"/>
        <v>0</v>
      </c>
      <c r="I891" s="448">
        <v>125</v>
      </c>
    </row>
    <row r="892" spans="1:9" ht="30" customHeight="1">
      <c r="A892" s="536">
        <v>884</v>
      </c>
      <c r="B892" s="563">
        <v>41066</v>
      </c>
      <c r="C892" s="561" t="s">
        <v>3757</v>
      </c>
      <c r="D892" s="562" t="s">
        <v>3758</v>
      </c>
      <c r="E892" s="559" t="s">
        <v>641</v>
      </c>
      <c r="F892" s="551">
        <v>250</v>
      </c>
      <c r="G892" s="552">
        <v>250</v>
      </c>
      <c r="H892" s="546" t="s">
        <v>6534</v>
      </c>
      <c r="I892" s="448">
        <v>250</v>
      </c>
    </row>
    <row r="893" spans="1:9" ht="30" customHeight="1">
      <c r="A893" s="536">
        <v>885</v>
      </c>
      <c r="B893" s="563">
        <v>41066</v>
      </c>
      <c r="C893" s="561" t="s">
        <v>3759</v>
      </c>
      <c r="D893" s="562" t="s">
        <v>3760</v>
      </c>
      <c r="E893" s="559" t="s">
        <v>641</v>
      </c>
      <c r="F893" s="551">
        <v>125</v>
      </c>
      <c r="G893" s="552">
        <v>125</v>
      </c>
      <c r="H893" s="546">
        <f t="shared" si="13"/>
        <v>0</v>
      </c>
      <c r="I893" s="448">
        <v>125</v>
      </c>
    </row>
    <row r="894" spans="1:9" ht="30" customHeight="1">
      <c r="A894" s="536">
        <v>886</v>
      </c>
      <c r="B894" s="563">
        <v>41066</v>
      </c>
      <c r="C894" s="561" t="s">
        <v>3761</v>
      </c>
      <c r="D894" s="562" t="s">
        <v>3762</v>
      </c>
      <c r="E894" s="559" t="s">
        <v>641</v>
      </c>
      <c r="F894" s="551">
        <v>125</v>
      </c>
      <c r="G894" s="552">
        <v>125</v>
      </c>
      <c r="H894" s="546">
        <f t="shared" si="13"/>
        <v>0</v>
      </c>
      <c r="I894" s="448">
        <v>125</v>
      </c>
    </row>
    <row r="895" spans="1:9" ht="30" customHeight="1">
      <c r="A895" s="536">
        <v>887</v>
      </c>
      <c r="B895" s="563">
        <v>41066</v>
      </c>
      <c r="C895" s="561" t="s">
        <v>3763</v>
      </c>
      <c r="D895" s="562" t="s">
        <v>3764</v>
      </c>
      <c r="E895" s="559" t="s">
        <v>641</v>
      </c>
      <c r="F895" s="551">
        <v>125</v>
      </c>
      <c r="G895" s="552">
        <v>125</v>
      </c>
      <c r="H895" s="546">
        <f t="shared" si="13"/>
        <v>0</v>
      </c>
      <c r="I895" s="448">
        <v>125</v>
      </c>
    </row>
    <row r="896" spans="1:9" ht="15.75" customHeight="1">
      <c r="A896" s="536">
        <v>888</v>
      </c>
      <c r="B896" s="563">
        <v>41066</v>
      </c>
      <c r="C896" s="561" t="s">
        <v>3765</v>
      </c>
      <c r="D896" s="562" t="s">
        <v>3766</v>
      </c>
      <c r="E896" s="559" t="s">
        <v>641</v>
      </c>
      <c r="F896" s="551">
        <v>125</v>
      </c>
      <c r="G896" s="552">
        <v>125</v>
      </c>
      <c r="H896" s="546">
        <f t="shared" si="13"/>
        <v>0</v>
      </c>
      <c r="I896" s="448">
        <v>125</v>
      </c>
    </row>
    <row r="897" spans="1:9" ht="15.75" customHeight="1">
      <c r="A897" s="536">
        <v>889</v>
      </c>
      <c r="B897" s="563">
        <v>41067</v>
      </c>
      <c r="C897" s="561" t="s">
        <v>3767</v>
      </c>
      <c r="D897" s="562" t="s">
        <v>3768</v>
      </c>
      <c r="E897" s="559" t="s">
        <v>641</v>
      </c>
      <c r="F897" s="551">
        <v>125</v>
      </c>
      <c r="G897" s="552">
        <v>125</v>
      </c>
      <c r="H897" s="546">
        <f t="shared" si="13"/>
        <v>0</v>
      </c>
      <c r="I897" s="448">
        <v>125</v>
      </c>
    </row>
    <row r="898" spans="1:9" ht="30" customHeight="1">
      <c r="A898" s="536">
        <v>890</v>
      </c>
      <c r="B898" s="563">
        <v>41066</v>
      </c>
      <c r="C898" s="561" t="s">
        <v>3769</v>
      </c>
      <c r="D898" s="562" t="s">
        <v>3770</v>
      </c>
      <c r="E898" s="559" t="s">
        <v>641</v>
      </c>
      <c r="F898" s="551">
        <v>125</v>
      </c>
      <c r="G898" s="552">
        <v>125</v>
      </c>
      <c r="H898" s="546">
        <f t="shared" si="13"/>
        <v>0</v>
      </c>
      <c r="I898" s="448">
        <v>125</v>
      </c>
    </row>
    <row r="899" spans="1:9" ht="30" customHeight="1">
      <c r="A899" s="536">
        <v>891</v>
      </c>
      <c r="B899" s="563">
        <v>41066</v>
      </c>
      <c r="C899" s="561" t="s">
        <v>3771</v>
      </c>
      <c r="D899" s="562" t="s">
        <v>3772</v>
      </c>
      <c r="E899" s="559" t="s">
        <v>641</v>
      </c>
      <c r="F899" s="551">
        <v>125</v>
      </c>
      <c r="G899" s="552">
        <v>125</v>
      </c>
      <c r="H899" s="546">
        <f t="shared" si="13"/>
        <v>0</v>
      </c>
      <c r="I899" s="448">
        <v>125</v>
      </c>
    </row>
    <row r="900" spans="1:9" ht="30" customHeight="1">
      <c r="A900" s="536">
        <v>892</v>
      </c>
      <c r="B900" s="563">
        <v>41066</v>
      </c>
      <c r="C900" s="561" t="s">
        <v>3773</v>
      </c>
      <c r="D900" s="562" t="s">
        <v>3774</v>
      </c>
      <c r="E900" s="559" t="s">
        <v>641</v>
      </c>
      <c r="F900" s="551">
        <v>125</v>
      </c>
      <c r="G900" s="552">
        <v>125</v>
      </c>
      <c r="H900" s="546">
        <f t="shared" si="13"/>
        <v>0</v>
      </c>
      <c r="I900" s="448">
        <v>125</v>
      </c>
    </row>
    <row r="901" spans="1:9" ht="30" customHeight="1">
      <c r="A901" s="536">
        <v>893</v>
      </c>
      <c r="B901" s="563">
        <v>41096</v>
      </c>
      <c r="C901" s="561" t="s">
        <v>3775</v>
      </c>
      <c r="D901" s="562" t="s">
        <v>3776</v>
      </c>
      <c r="E901" s="559" t="s">
        <v>641</v>
      </c>
      <c r="F901" s="551">
        <v>125</v>
      </c>
      <c r="G901" s="552">
        <v>125</v>
      </c>
      <c r="H901" s="546">
        <f t="shared" ref="H901:H964" si="14">F901-I901</f>
        <v>0</v>
      </c>
      <c r="I901" s="448">
        <v>125</v>
      </c>
    </row>
    <row r="902" spans="1:9" ht="30" customHeight="1">
      <c r="A902" s="536">
        <v>894</v>
      </c>
      <c r="B902" s="563">
        <v>41096</v>
      </c>
      <c r="C902" s="561" t="s">
        <v>3777</v>
      </c>
      <c r="D902" s="562" t="s">
        <v>3778</v>
      </c>
      <c r="E902" s="559" t="s">
        <v>641</v>
      </c>
      <c r="F902" s="551">
        <v>125</v>
      </c>
      <c r="G902" s="552">
        <v>125</v>
      </c>
      <c r="H902" s="546">
        <f t="shared" si="14"/>
        <v>0</v>
      </c>
      <c r="I902" s="448">
        <v>125</v>
      </c>
    </row>
    <row r="903" spans="1:9" ht="15.75" customHeight="1">
      <c r="A903" s="536">
        <v>895</v>
      </c>
      <c r="B903" s="563">
        <v>41096</v>
      </c>
      <c r="C903" s="561" t="s">
        <v>3779</v>
      </c>
      <c r="D903" s="562" t="s">
        <v>3780</v>
      </c>
      <c r="E903" s="559" t="s">
        <v>641</v>
      </c>
      <c r="F903" s="551">
        <v>125</v>
      </c>
      <c r="G903" s="552">
        <v>125</v>
      </c>
      <c r="H903" s="546">
        <f t="shared" si="14"/>
        <v>0</v>
      </c>
      <c r="I903" s="448">
        <v>125</v>
      </c>
    </row>
    <row r="904" spans="1:9" ht="45" customHeight="1">
      <c r="A904" s="536">
        <v>896</v>
      </c>
      <c r="B904" s="563">
        <v>41096</v>
      </c>
      <c r="C904" s="561" t="s">
        <v>3781</v>
      </c>
      <c r="D904" s="562" t="s">
        <v>3782</v>
      </c>
      <c r="E904" s="559" t="s">
        <v>641</v>
      </c>
      <c r="F904" s="551">
        <v>125</v>
      </c>
      <c r="G904" s="552">
        <v>125</v>
      </c>
      <c r="H904" s="546">
        <f t="shared" si="14"/>
        <v>0</v>
      </c>
      <c r="I904" s="448">
        <v>125</v>
      </c>
    </row>
    <row r="905" spans="1:9" ht="30" customHeight="1">
      <c r="A905" s="536">
        <v>897</v>
      </c>
      <c r="B905" s="563">
        <v>41096</v>
      </c>
      <c r="C905" s="561" t="s">
        <v>3783</v>
      </c>
      <c r="D905" s="562" t="s">
        <v>3784</v>
      </c>
      <c r="E905" s="559" t="s">
        <v>641</v>
      </c>
      <c r="F905" s="551">
        <v>125</v>
      </c>
      <c r="G905" s="552">
        <v>125</v>
      </c>
      <c r="H905" s="546">
        <f t="shared" si="14"/>
        <v>0</v>
      </c>
      <c r="I905" s="448">
        <v>125</v>
      </c>
    </row>
    <row r="906" spans="1:9" ht="30" customHeight="1">
      <c r="A906" s="536">
        <v>898</v>
      </c>
      <c r="B906" s="563">
        <v>41068</v>
      </c>
      <c r="C906" s="561" t="s">
        <v>3785</v>
      </c>
      <c r="D906" s="562" t="s">
        <v>3786</v>
      </c>
      <c r="E906" s="559" t="s">
        <v>641</v>
      </c>
      <c r="F906" s="551">
        <v>125</v>
      </c>
      <c r="G906" s="552">
        <v>125</v>
      </c>
      <c r="H906" s="546">
        <f t="shared" si="14"/>
        <v>0</v>
      </c>
      <c r="I906" s="448">
        <v>125</v>
      </c>
    </row>
    <row r="907" spans="1:9" ht="30" customHeight="1">
      <c r="A907" s="536">
        <v>899</v>
      </c>
      <c r="B907" s="563">
        <v>41066</v>
      </c>
      <c r="C907" s="561" t="s">
        <v>3787</v>
      </c>
      <c r="D907" s="562" t="s">
        <v>3788</v>
      </c>
      <c r="E907" s="559" t="s">
        <v>641</v>
      </c>
      <c r="F907" s="551">
        <v>125</v>
      </c>
      <c r="G907" s="552">
        <v>125</v>
      </c>
      <c r="H907" s="546">
        <f t="shared" si="14"/>
        <v>0</v>
      </c>
      <c r="I907" s="448">
        <v>125</v>
      </c>
    </row>
    <row r="908" spans="1:9" ht="30" customHeight="1">
      <c r="A908" s="536">
        <v>900</v>
      </c>
      <c r="B908" s="563">
        <v>41066</v>
      </c>
      <c r="C908" s="561" t="s">
        <v>3789</v>
      </c>
      <c r="D908" s="562" t="s">
        <v>3790</v>
      </c>
      <c r="E908" s="559" t="s">
        <v>641</v>
      </c>
      <c r="F908" s="551">
        <v>125</v>
      </c>
      <c r="G908" s="552">
        <v>125</v>
      </c>
      <c r="H908" s="546">
        <f t="shared" si="14"/>
        <v>0</v>
      </c>
      <c r="I908" s="448">
        <v>125</v>
      </c>
    </row>
    <row r="909" spans="1:9" ht="90" customHeight="1">
      <c r="A909" s="536">
        <v>901</v>
      </c>
      <c r="B909" s="563">
        <v>41096</v>
      </c>
      <c r="C909" s="561" t="s">
        <v>3791</v>
      </c>
      <c r="D909" s="562" t="s">
        <v>3792</v>
      </c>
      <c r="E909" s="559" t="s">
        <v>641</v>
      </c>
      <c r="F909" s="551">
        <v>125</v>
      </c>
      <c r="G909" s="552">
        <v>125</v>
      </c>
      <c r="H909" s="546">
        <f t="shared" si="14"/>
        <v>0</v>
      </c>
      <c r="I909" s="448">
        <v>125</v>
      </c>
    </row>
    <row r="910" spans="1:9" ht="15.75" customHeight="1">
      <c r="A910" s="536">
        <v>902</v>
      </c>
      <c r="B910" s="563">
        <v>41096</v>
      </c>
      <c r="C910" s="561" t="s">
        <v>3793</v>
      </c>
      <c r="D910" s="562" t="s">
        <v>3794</v>
      </c>
      <c r="E910" s="559" t="s">
        <v>641</v>
      </c>
      <c r="F910" s="551">
        <v>125</v>
      </c>
      <c r="G910" s="552">
        <v>125</v>
      </c>
      <c r="H910" s="546">
        <f t="shared" si="14"/>
        <v>0</v>
      </c>
      <c r="I910" s="448">
        <v>125</v>
      </c>
    </row>
    <row r="911" spans="1:9" ht="30" customHeight="1">
      <c r="A911" s="536">
        <v>903</v>
      </c>
      <c r="B911" s="563">
        <v>41096</v>
      </c>
      <c r="C911" s="561" t="s">
        <v>3795</v>
      </c>
      <c r="D911" s="562" t="s">
        <v>3796</v>
      </c>
      <c r="E911" s="559" t="s">
        <v>641</v>
      </c>
      <c r="F911" s="551">
        <v>125</v>
      </c>
      <c r="G911" s="552">
        <v>125</v>
      </c>
      <c r="H911" s="546">
        <f t="shared" si="14"/>
        <v>0</v>
      </c>
      <c r="I911" s="448">
        <v>125</v>
      </c>
    </row>
    <row r="912" spans="1:9" ht="30" customHeight="1">
      <c r="A912" s="536">
        <v>904</v>
      </c>
      <c r="B912" s="563">
        <v>41066</v>
      </c>
      <c r="C912" s="561" t="s">
        <v>3797</v>
      </c>
      <c r="D912" s="562" t="s">
        <v>3798</v>
      </c>
      <c r="E912" s="559" t="s">
        <v>641</v>
      </c>
      <c r="F912" s="551">
        <v>125</v>
      </c>
      <c r="G912" s="552">
        <v>125</v>
      </c>
      <c r="H912" s="546">
        <f t="shared" si="14"/>
        <v>0</v>
      </c>
      <c r="I912" s="448">
        <v>125</v>
      </c>
    </row>
    <row r="913" spans="1:9" ht="15" customHeight="1">
      <c r="A913" s="536">
        <v>905</v>
      </c>
      <c r="B913" s="563">
        <v>41066</v>
      </c>
      <c r="C913" s="561" t="s">
        <v>3799</v>
      </c>
      <c r="D913" s="562" t="s">
        <v>3800</v>
      </c>
      <c r="E913" s="559" t="s">
        <v>641</v>
      </c>
      <c r="F913" s="551">
        <v>125</v>
      </c>
      <c r="G913" s="552">
        <v>125</v>
      </c>
      <c r="H913" s="546">
        <f t="shared" si="14"/>
        <v>0</v>
      </c>
      <c r="I913" s="448">
        <v>125</v>
      </c>
    </row>
    <row r="914" spans="1:9" ht="15" customHeight="1">
      <c r="A914" s="536">
        <v>906</v>
      </c>
      <c r="B914" s="563">
        <v>41070</v>
      </c>
      <c r="C914" s="561" t="s">
        <v>3801</v>
      </c>
      <c r="D914" s="562" t="s">
        <v>3802</v>
      </c>
      <c r="E914" s="559" t="s">
        <v>641</v>
      </c>
      <c r="F914" s="551">
        <v>125</v>
      </c>
      <c r="G914" s="552">
        <v>125</v>
      </c>
      <c r="H914" s="546">
        <f t="shared" si="14"/>
        <v>0</v>
      </c>
      <c r="I914" s="448">
        <v>125</v>
      </c>
    </row>
    <row r="915" spans="1:9" ht="15" customHeight="1">
      <c r="A915" s="536">
        <v>907</v>
      </c>
      <c r="B915" s="563">
        <v>41070</v>
      </c>
      <c r="C915" s="561" t="s">
        <v>3803</v>
      </c>
      <c r="D915" s="562" t="s">
        <v>3804</v>
      </c>
      <c r="E915" s="559" t="s">
        <v>641</v>
      </c>
      <c r="F915" s="551">
        <v>125</v>
      </c>
      <c r="G915" s="552">
        <v>125</v>
      </c>
      <c r="H915" s="546">
        <f t="shared" si="14"/>
        <v>0</v>
      </c>
      <c r="I915" s="448">
        <v>125</v>
      </c>
    </row>
    <row r="916" spans="1:9" ht="15" customHeight="1">
      <c r="A916" s="536">
        <v>908</v>
      </c>
      <c r="B916" s="563">
        <v>41070</v>
      </c>
      <c r="C916" s="561" t="s">
        <v>3805</v>
      </c>
      <c r="D916" s="562" t="s">
        <v>3806</v>
      </c>
      <c r="E916" s="559" t="s">
        <v>641</v>
      </c>
      <c r="F916" s="551">
        <v>125</v>
      </c>
      <c r="G916" s="552">
        <v>125</v>
      </c>
      <c r="H916" s="546">
        <f t="shared" si="14"/>
        <v>0</v>
      </c>
      <c r="I916" s="448">
        <v>125</v>
      </c>
    </row>
    <row r="917" spans="1:9" ht="15" customHeight="1">
      <c r="A917" s="536">
        <v>909</v>
      </c>
      <c r="B917" s="563">
        <v>41070</v>
      </c>
      <c r="C917" s="561" t="s">
        <v>3807</v>
      </c>
      <c r="D917" s="562" t="s">
        <v>3808</v>
      </c>
      <c r="E917" s="559" t="s">
        <v>641</v>
      </c>
      <c r="F917" s="551">
        <v>125</v>
      </c>
      <c r="G917" s="552">
        <v>125</v>
      </c>
      <c r="H917" s="546">
        <f t="shared" si="14"/>
        <v>0</v>
      </c>
      <c r="I917" s="448">
        <v>125</v>
      </c>
    </row>
    <row r="918" spans="1:9" ht="15" customHeight="1">
      <c r="A918" s="536">
        <v>910</v>
      </c>
      <c r="B918" s="563">
        <v>41070</v>
      </c>
      <c r="C918" s="561" t="s">
        <v>3809</v>
      </c>
      <c r="D918" s="562" t="s">
        <v>3810</v>
      </c>
      <c r="E918" s="559" t="s">
        <v>641</v>
      </c>
      <c r="F918" s="551">
        <v>125</v>
      </c>
      <c r="G918" s="552">
        <v>125</v>
      </c>
      <c r="H918" s="546">
        <f t="shared" si="14"/>
        <v>0</v>
      </c>
      <c r="I918" s="448">
        <v>125</v>
      </c>
    </row>
    <row r="919" spans="1:9" ht="15" customHeight="1">
      <c r="A919" s="536">
        <v>911</v>
      </c>
      <c r="B919" s="563">
        <v>41070</v>
      </c>
      <c r="C919" s="561" t="s">
        <v>3811</v>
      </c>
      <c r="D919" s="562" t="s">
        <v>3812</v>
      </c>
      <c r="E919" s="559" t="s">
        <v>641</v>
      </c>
      <c r="F919" s="551">
        <v>125</v>
      </c>
      <c r="G919" s="552">
        <v>125</v>
      </c>
      <c r="H919" s="546">
        <f t="shared" si="14"/>
        <v>0</v>
      </c>
      <c r="I919" s="448">
        <v>125</v>
      </c>
    </row>
    <row r="920" spans="1:9" ht="15" customHeight="1">
      <c r="A920" s="536">
        <v>912</v>
      </c>
      <c r="B920" s="563">
        <v>41068</v>
      </c>
      <c r="C920" s="561" t="s">
        <v>3813</v>
      </c>
      <c r="D920" s="562" t="s">
        <v>3814</v>
      </c>
      <c r="E920" s="559" t="s">
        <v>641</v>
      </c>
      <c r="F920" s="551">
        <v>125</v>
      </c>
      <c r="G920" s="552">
        <v>125</v>
      </c>
      <c r="H920" s="546">
        <f t="shared" si="14"/>
        <v>0</v>
      </c>
      <c r="I920" s="448">
        <v>125</v>
      </c>
    </row>
    <row r="921" spans="1:9" ht="15" customHeight="1">
      <c r="A921" s="536">
        <v>913</v>
      </c>
      <c r="B921" s="563">
        <v>41068</v>
      </c>
      <c r="C921" s="561" t="s">
        <v>3450</v>
      </c>
      <c r="D921" s="562" t="s">
        <v>3815</v>
      </c>
      <c r="E921" s="559" t="s">
        <v>641</v>
      </c>
      <c r="F921" s="551">
        <v>125</v>
      </c>
      <c r="G921" s="552">
        <v>125</v>
      </c>
      <c r="H921" s="546">
        <f t="shared" si="14"/>
        <v>0</v>
      </c>
      <c r="I921" s="448">
        <v>125</v>
      </c>
    </row>
    <row r="922" spans="1:9" ht="15" customHeight="1">
      <c r="A922" s="536">
        <v>914</v>
      </c>
      <c r="B922" s="563">
        <v>41067</v>
      </c>
      <c r="C922" s="561" t="s">
        <v>3816</v>
      </c>
      <c r="D922" s="562" t="s">
        <v>3817</v>
      </c>
      <c r="E922" s="559" t="s">
        <v>641</v>
      </c>
      <c r="F922" s="551">
        <v>125</v>
      </c>
      <c r="G922" s="552">
        <v>125</v>
      </c>
      <c r="H922" s="546">
        <f t="shared" si="14"/>
        <v>0</v>
      </c>
      <c r="I922" s="448">
        <v>125</v>
      </c>
    </row>
    <row r="923" spans="1:9" ht="15" customHeight="1">
      <c r="A923" s="536">
        <v>915</v>
      </c>
      <c r="B923" s="563">
        <v>41067</v>
      </c>
      <c r="C923" s="561" t="s">
        <v>3818</v>
      </c>
      <c r="D923" s="562" t="s">
        <v>3819</v>
      </c>
      <c r="E923" s="559" t="s">
        <v>641</v>
      </c>
      <c r="F923" s="551">
        <v>125</v>
      </c>
      <c r="G923" s="552">
        <v>125</v>
      </c>
      <c r="H923" s="546">
        <f t="shared" si="14"/>
        <v>0</v>
      </c>
      <c r="I923" s="448">
        <v>125</v>
      </c>
    </row>
    <row r="924" spans="1:9" ht="15" customHeight="1">
      <c r="A924" s="536">
        <v>916</v>
      </c>
      <c r="B924" s="563">
        <v>41067</v>
      </c>
      <c r="C924" s="561" t="s">
        <v>3820</v>
      </c>
      <c r="D924" s="562" t="s">
        <v>3821</v>
      </c>
      <c r="E924" s="559" t="s">
        <v>641</v>
      </c>
      <c r="F924" s="551">
        <v>125</v>
      </c>
      <c r="G924" s="552">
        <v>125</v>
      </c>
      <c r="H924" s="546">
        <f t="shared" si="14"/>
        <v>0</v>
      </c>
      <c r="I924" s="448">
        <v>125</v>
      </c>
    </row>
    <row r="925" spans="1:9" ht="15" customHeight="1">
      <c r="A925" s="536">
        <v>917</v>
      </c>
      <c r="B925" s="563">
        <v>41067</v>
      </c>
      <c r="C925" s="561" t="s">
        <v>3822</v>
      </c>
      <c r="D925" s="562" t="s">
        <v>3823</v>
      </c>
      <c r="E925" s="559" t="s">
        <v>641</v>
      </c>
      <c r="F925" s="551">
        <v>125</v>
      </c>
      <c r="G925" s="552">
        <v>125</v>
      </c>
      <c r="H925" s="546">
        <f t="shared" si="14"/>
        <v>0</v>
      </c>
      <c r="I925" s="448">
        <v>125</v>
      </c>
    </row>
    <row r="926" spans="1:9" ht="15" customHeight="1">
      <c r="A926" s="536">
        <v>918</v>
      </c>
      <c r="B926" s="563">
        <v>41067</v>
      </c>
      <c r="C926" s="561" t="s">
        <v>3824</v>
      </c>
      <c r="D926" s="562" t="s">
        <v>3825</v>
      </c>
      <c r="E926" s="559" t="s">
        <v>641</v>
      </c>
      <c r="F926" s="551">
        <v>125</v>
      </c>
      <c r="G926" s="552">
        <v>125</v>
      </c>
      <c r="H926" s="546">
        <f t="shared" si="14"/>
        <v>0</v>
      </c>
      <c r="I926" s="448">
        <v>125</v>
      </c>
    </row>
    <row r="927" spans="1:9" ht="15" customHeight="1">
      <c r="A927" s="536">
        <v>919</v>
      </c>
      <c r="B927" s="563">
        <v>41068</v>
      </c>
      <c r="C927" s="561" t="s">
        <v>3826</v>
      </c>
      <c r="D927" s="562" t="s">
        <v>3827</v>
      </c>
      <c r="E927" s="559" t="s">
        <v>641</v>
      </c>
      <c r="F927" s="551">
        <v>125</v>
      </c>
      <c r="G927" s="552">
        <v>125</v>
      </c>
      <c r="H927" s="546">
        <f t="shared" si="14"/>
        <v>0</v>
      </c>
      <c r="I927" s="448">
        <v>125</v>
      </c>
    </row>
    <row r="928" spans="1:9" ht="15" customHeight="1">
      <c r="A928" s="536">
        <v>920</v>
      </c>
      <c r="B928" s="563">
        <v>41068</v>
      </c>
      <c r="C928" s="561" t="s">
        <v>3828</v>
      </c>
      <c r="D928" s="562" t="s">
        <v>3829</v>
      </c>
      <c r="E928" s="559" t="s">
        <v>641</v>
      </c>
      <c r="F928" s="551">
        <v>125</v>
      </c>
      <c r="G928" s="552">
        <v>125</v>
      </c>
      <c r="H928" s="546">
        <f t="shared" si="14"/>
        <v>0</v>
      </c>
      <c r="I928" s="448">
        <v>125</v>
      </c>
    </row>
    <row r="929" spans="1:9" ht="15" customHeight="1">
      <c r="A929" s="536">
        <v>921</v>
      </c>
      <c r="B929" s="563">
        <v>41066</v>
      </c>
      <c r="C929" s="561" t="s">
        <v>3830</v>
      </c>
      <c r="D929" s="562" t="s">
        <v>3831</v>
      </c>
      <c r="E929" s="559" t="s">
        <v>641</v>
      </c>
      <c r="F929" s="551">
        <v>125</v>
      </c>
      <c r="G929" s="552">
        <v>125</v>
      </c>
      <c r="H929" s="546">
        <f t="shared" si="14"/>
        <v>0</v>
      </c>
      <c r="I929" s="448">
        <v>125</v>
      </c>
    </row>
    <row r="930" spans="1:9" ht="15" customHeight="1">
      <c r="A930" s="536">
        <v>922</v>
      </c>
      <c r="B930" s="563">
        <v>41067</v>
      </c>
      <c r="C930" s="561" t="s">
        <v>3832</v>
      </c>
      <c r="D930" s="562" t="s">
        <v>3833</v>
      </c>
      <c r="E930" s="559" t="s">
        <v>641</v>
      </c>
      <c r="F930" s="551">
        <v>125</v>
      </c>
      <c r="G930" s="552">
        <v>125</v>
      </c>
      <c r="H930" s="546">
        <f t="shared" si="14"/>
        <v>0</v>
      </c>
      <c r="I930" s="448">
        <v>125</v>
      </c>
    </row>
    <row r="931" spans="1:9" ht="15" customHeight="1">
      <c r="A931" s="536">
        <v>923</v>
      </c>
      <c r="B931" s="563">
        <v>41067</v>
      </c>
      <c r="C931" s="561" t="s">
        <v>3834</v>
      </c>
      <c r="D931" s="562" t="s">
        <v>3835</v>
      </c>
      <c r="E931" s="559" t="s">
        <v>641</v>
      </c>
      <c r="F931" s="551">
        <v>125</v>
      </c>
      <c r="G931" s="552">
        <v>125</v>
      </c>
      <c r="H931" s="546">
        <f t="shared" si="14"/>
        <v>0</v>
      </c>
      <c r="I931" s="448">
        <v>125</v>
      </c>
    </row>
    <row r="932" spans="1:9" ht="15" customHeight="1">
      <c r="A932" s="536">
        <v>924</v>
      </c>
      <c r="B932" s="563">
        <v>41067</v>
      </c>
      <c r="C932" s="561" t="s">
        <v>3836</v>
      </c>
      <c r="D932" s="562" t="s">
        <v>3837</v>
      </c>
      <c r="E932" s="559" t="s">
        <v>641</v>
      </c>
      <c r="F932" s="551">
        <v>125</v>
      </c>
      <c r="G932" s="552">
        <v>125</v>
      </c>
      <c r="H932" s="546">
        <f t="shared" si="14"/>
        <v>0</v>
      </c>
      <c r="I932" s="448">
        <v>125</v>
      </c>
    </row>
    <row r="933" spans="1:9" ht="15" customHeight="1">
      <c r="A933" s="536">
        <v>925</v>
      </c>
      <c r="B933" s="563">
        <v>41096</v>
      </c>
      <c r="C933" s="561" t="s">
        <v>3838</v>
      </c>
      <c r="D933" s="562" t="s">
        <v>3839</v>
      </c>
      <c r="E933" s="559" t="s">
        <v>641</v>
      </c>
      <c r="F933" s="551">
        <v>125</v>
      </c>
      <c r="G933" s="552">
        <v>125</v>
      </c>
      <c r="H933" s="546">
        <f t="shared" si="14"/>
        <v>0</v>
      </c>
      <c r="I933" s="448">
        <v>125</v>
      </c>
    </row>
    <row r="934" spans="1:9" ht="15" customHeight="1">
      <c r="A934" s="536">
        <v>926</v>
      </c>
      <c r="B934" s="563">
        <v>41096</v>
      </c>
      <c r="C934" s="561" t="s">
        <v>3840</v>
      </c>
      <c r="D934" s="562" t="s">
        <v>3841</v>
      </c>
      <c r="E934" s="559" t="s">
        <v>641</v>
      </c>
      <c r="F934" s="551">
        <v>125</v>
      </c>
      <c r="G934" s="552">
        <v>125</v>
      </c>
      <c r="H934" s="546">
        <f t="shared" si="14"/>
        <v>0</v>
      </c>
      <c r="I934" s="448">
        <v>125</v>
      </c>
    </row>
    <row r="935" spans="1:9" ht="15" customHeight="1">
      <c r="A935" s="536">
        <v>927</v>
      </c>
      <c r="B935" s="563">
        <v>41096</v>
      </c>
      <c r="C935" s="561" t="s">
        <v>3842</v>
      </c>
      <c r="D935" s="562" t="s">
        <v>3843</v>
      </c>
      <c r="E935" s="559" t="s">
        <v>641</v>
      </c>
      <c r="F935" s="551">
        <v>125</v>
      </c>
      <c r="G935" s="552">
        <v>125</v>
      </c>
      <c r="H935" s="546">
        <f t="shared" si="14"/>
        <v>0</v>
      </c>
      <c r="I935" s="448">
        <v>125</v>
      </c>
    </row>
    <row r="936" spans="1:9" ht="15" customHeight="1">
      <c r="A936" s="536">
        <v>928</v>
      </c>
      <c r="B936" s="563">
        <v>41096</v>
      </c>
      <c r="C936" s="561" t="s">
        <v>3844</v>
      </c>
      <c r="D936" s="562" t="s">
        <v>3845</v>
      </c>
      <c r="E936" s="559" t="s">
        <v>641</v>
      </c>
      <c r="F936" s="551">
        <v>125</v>
      </c>
      <c r="G936" s="552">
        <v>125</v>
      </c>
      <c r="H936" s="546">
        <f t="shared" si="14"/>
        <v>0</v>
      </c>
      <c r="I936" s="448">
        <v>125</v>
      </c>
    </row>
    <row r="937" spans="1:9" ht="15" customHeight="1">
      <c r="A937" s="536">
        <v>929</v>
      </c>
      <c r="B937" s="563">
        <v>41096</v>
      </c>
      <c r="C937" s="561" t="s">
        <v>3846</v>
      </c>
      <c r="D937" s="562" t="s">
        <v>3847</v>
      </c>
      <c r="E937" s="559" t="s">
        <v>641</v>
      </c>
      <c r="F937" s="551">
        <v>125</v>
      </c>
      <c r="G937" s="552">
        <v>125</v>
      </c>
      <c r="H937" s="546">
        <f t="shared" si="14"/>
        <v>0</v>
      </c>
      <c r="I937" s="448">
        <v>125</v>
      </c>
    </row>
    <row r="938" spans="1:9" ht="15" customHeight="1">
      <c r="A938" s="536">
        <v>930</v>
      </c>
      <c r="B938" s="563">
        <v>41096</v>
      </c>
      <c r="C938" s="561" t="s">
        <v>3848</v>
      </c>
      <c r="D938" s="562" t="s">
        <v>3849</v>
      </c>
      <c r="E938" s="559" t="s">
        <v>641</v>
      </c>
      <c r="F938" s="551">
        <v>125</v>
      </c>
      <c r="G938" s="552">
        <v>125</v>
      </c>
      <c r="H938" s="546">
        <f t="shared" si="14"/>
        <v>0</v>
      </c>
      <c r="I938" s="448">
        <v>125</v>
      </c>
    </row>
    <row r="939" spans="1:9" ht="15" customHeight="1">
      <c r="A939" s="536">
        <v>931</v>
      </c>
      <c r="B939" s="563">
        <v>41066</v>
      </c>
      <c r="C939" s="561" t="s">
        <v>3850</v>
      </c>
      <c r="D939" s="562" t="s">
        <v>3851</v>
      </c>
      <c r="E939" s="559" t="s">
        <v>641</v>
      </c>
      <c r="F939" s="551">
        <v>125</v>
      </c>
      <c r="G939" s="552">
        <v>125</v>
      </c>
      <c r="H939" s="546">
        <f t="shared" si="14"/>
        <v>0</v>
      </c>
      <c r="I939" s="448">
        <v>125</v>
      </c>
    </row>
    <row r="940" spans="1:9" ht="15" customHeight="1">
      <c r="A940" s="536">
        <v>932</v>
      </c>
      <c r="B940" s="563">
        <v>41066</v>
      </c>
      <c r="C940" s="561" t="s">
        <v>3852</v>
      </c>
      <c r="D940" s="562" t="s">
        <v>3853</v>
      </c>
      <c r="E940" s="559" t="s">
        <v>641</v>
      </c>
      <c r="F940" s="551">
        <v>125</v>
      </c>
      <c r="G940" s="552">
        <v>125</v>
      </c>
      <c r="H940" s="546">
        <f t="shared" si="14"/>
        <v>0</v>
      </c>
      <c r="I940" s="448">
        <v>125</v>
      </c>
    </row>
    <row r="941" spans="1:9" ht="15" customHeight="1">
      <c r="A941" s="536">
        <v>933</v>
      </c>
      <c r="B941" s="563">
        <v>41066</v>
      </c>
      <c r="C941" s="561" t="s">
        <v>3854</v>
      </c>
      <c r="D941" s="562" t="s">
        <v>3855</v>
      </c>
      <c r="E941" s="559" t="s">
        <v>641</v>
      </c>
      <c r="F941" s="551">
        <v>125</v>
      </c>
      <c r="G941" s="552">
        <v>125</v>
      </c>
      <c r="H941" s="546">
        <f t="shared" si="14"/>
        <v>0</v>
      </c>
      <c r="I941" s="448">
        <v>125</v>
      </c>
    </row>
    <row r="942" spans="1:9" ht="15" customHeight="1">
      <c r="A942" s="536">
        <v>934</v>
      </c>
      <c r="B942" s="563">
        <v>41066</v>
      </c>
      <c r="C942" s="561" t="s">
        <v>3856</v>
      </c>
      <c r="D942" s="562" t="s">
        <v>3857</v>
      </c>
      <c r="E942" s="559" t="s">
        <v>641</v>
      </c>
      <c r="F942" s="551">
        <v>125</v>
      </c>
      <c r="G942" s="552">
        <v>125</v>
      </c>
      <c r="H942" s="546">
        <f t="shared" si="14"/>
        <v>0</v>
      </c>
      <c r="I942" s="448">
        <v>125</v>
      </c>
    </row>
    <row r="943" spans="1:9" ht="15" customHeight="1">
      <c r="A943" s="536">
        <v>935</v>
      </c>
      <c r="B943" s="563">
        <v>41066</v>
      </c>
      <c r="C943" s="561" t="s">
        <v>3858</v>
      </c>
      <c r="D943" s="562" t="s">
        <v>3859</v>
      </c>
      <c r="E943" s="559" t="s">
        <v>641</v>
      </c>
      <c r="F943" s="551">
        <v>125</v>
      </c>
      <c r="G943" s="552">
        <v>125</v>
      </c>
      <c r="H943" s="546">
        <f t="shared" si="14"/>
        <v>0</v>
      </c>
      <c r="I943" s="448">
        <v>125</v>
      </c>
    </row>
    <row r="944" spans="1:9" ht="15" customHeight="1">
      <c r="A944" s="536">
        <v>936</v>
      </c>
      <c r="B944" s="563">
        <v>41066</v>
      </c>
      <c r="C944" s="561" t="s">
        <v>3860</v>
      </c>
      <c r="D944" s="562" t="s">
        <v>3861</v>
      </c>
      <c r="E944" s="559" t="s">
        <v>641</v>
      </c>
      <c r="F944" s="551">
        <v>125</v>
      </c>
      <c r="G944" s="552">
        <v>125</v>
      </c>
      <c r="H944" s="546">
        <f t="shared" si="14"/>
        <v>0</v>
      </c>
      <c r="I944" s="448">
        <v>125</v>
      </c>
    </row>
    <row r="945" spans="1:9" ht="15" customHeight="1">
      <c r="A945" s="536">
        <v>937</v>
      </c>
      <c r="B945" s="563">
        <v>41066</v>
      </c>
      <c r="C945" s="561" t="s">
        <v>3862</v>
      </c>
      <c r="D945" s="562" t="s">
        <v>3863</v>
      </c>
      <c r="E945" s="559" t="s">
        <v>641</v>
      </c>
      <c r="F945" s="551">
        <v>125</v>
      </c>
      <c r="G945" s="552">
        <v>125</v>
      </c>
      <c r="H945" s="546">
        <f t="shared" si="14"/>
        <v>0</v>
      </c>
      <c r="I945" s="448">
        <v>125</v>
      </c>
    </row>
    <row r="946" spans="1:9" ht="15" customHeight="1">
      <c r="A946" s="536">
        <v>938</v>
      </c>
      <c r="B946" s="563">
        <v>41066</v>
      </c>
      <c r="C946" s="561" t="s">
        <v>3864</v>
      </c>
      <c r="D946" s="562" t="s">
        <v>3865</v>
      </c>
      <c r="E946" s="559" t="s">
        <v>641</v>
      </c>
      <c r="F946" s="551">
        <v>125</v>
      </c>
      <c r="G946" s="552">
        <v>125</v>
      </c>
      <c r="H946" s="546">
        <f t="shared" si="14"/>
        <v>0</v>
      </c>
      <c r="I946" s="448">
        <v>125</v>
      </c>
    </row>
    <row r="947" spans="1:9" ht="15" customHeight="1">
      <c r="A947" s="536">
        <v>939</v>
      </c>
      <c r="B947" s="563">
        <v>41066</v>
      </c>
      <c r="C947" s="561" t="s">
        <v>3866</v>
      </c>
      <c r="D947" s="562" t="s">
        <v>3867</v>
      </c>
      <c r="E947" s="559" t="s">
        <v>641</v>
      </c>
      <c r="F947" s="551">
        <v>125</v>
      </c>
      <c r="G947" s="552">
        <v>125</v>
      </c>
      <c r="H947" s="546">
        <f t="shared" si="14"/>
        <v>0</v>
      </c>
      <c r="I947" s="448">
        <v>125</v>
      </c>
    </row>
    <row r="948" spans="1:9" ht="15" customHeight="1">
      <c r="A948" s="536">
        <v>940</v>
      </c>
      <c r="B948" s="563">
        <v>41066</v>
      </c>
      <c r="C948" s="561" t="s">
        <v>2859</v>
      </c>
      <c r="D948" s="562" t="s">
        <v>3868</v>
      </c>
      <c r="E948" s="559" t="s">
        <v>641</v>
      </c>
      <c r="F948" s="551">
        <v>125</v>
      </c>
      <c r="G948" s="552">
        <v>125</v>
      </c>
      <c r="H948" s="546">
        <f t="shared" si="14"/>
        <v>0</v>
      </c>
      <c r="I948" s="448">
        <v>125</v>
      </c>
    </row>
    <row r="949" spans="1:9" ht="15" customHeight="1">
      <c r="A949" s="536">
        <v>941</v>
      </c>
      <c r="B949" s="563">
        <v>41066</v>
      </c>
      <c r="C949" s="561" t="s">
        <v>3869</v>
      </c>
      <c r="D949" s="562" t="s">
        <v>3870</v>
      </c>
      <c r="E949" s="559" t="s">
        <v>641</v>
      </c>
      <c r="F949" s="551">
        <v>125</v>
      </c>
      <c r="G949" s="552">
        <v>125</v>
      </c>
      <c r="H949" s="546">
        <f t="shared" si="14"/>
        <v>0</v>
      </c>
      <c r="I949" s="448">
        <v>125</v>
      </c>
    </row>
    <row r="950" spans="1:9" ht="15" customHeight="1">
      <c r="A950" s="536">
        <v>942</v>
      </c>
      <c r="B950" s="563">
        <v>41066</v>
      </c>
      <c r="C950" s="561" t="s">
        <v>3871</v>
      </c>
      <c r="D950" s="562" t="s">
        <v>3872</v>
      </c>
      <c r="E950" s="559" t="s">
        <v>641</v>
      </c>
      <c r="F950" s="551">
        <v>125</v>
      </c>
      <c r="G950" s="552">
        <v>125</v>
      </c>
      <c r="H950" s="546">
        <f t="shared" si="14"/>
        <v>0</v>
      </c>
      <c r="I950" s="448">
        <v>125</v>
      </c>
    </row>
    <row r="951" spans="1:9" ht="15" customHeight="1">
      <c r="A951" s="536">
        <v>943</v>
      </c>
      <c r="B951" s="563">
        <v>41066</v>
      </c>
      <c r="C951" s="561" t="s">
        <v>3873</v>
      </c>
      <c r="D951" s="562" t="s">
        <v>3874</v>
      </c>
      <c r="E951" s="559" t="s">
        <v>641</v>
      </c>
      <c r="F951" s="551">
        <v>125</v>
      </c>
      <c r="G951" s="552">
        <v>125</v>
      </c>
      <c r="H951" s="546">
        <f t="shared" si="14"/>
        <v>0</v>
      </c>
      <c r="I951" s="448">
        <v>125</v>
      </c>
    </row>
    <row r="952" spans="1:9" ht="15" customHeight="1">
      <c r="A952" s="536">
        <v>944</v>
      </c>
      <c r="B952" s="563">
        <v>41066</v>
      </c>
      <c r="C952" s="561" t="s">
        <v>3875</v>
      </c>
      <c r="D952" s="562" t="s">
        <v>3876</v>
      </c>
      <c r="E952" s="559" t="s">
        <v>641</v>
      </c>
      <c r="F952" s="551">
        <v>125</v>
      </c>
      <c r="G952" s="552">
        <v>125</v>
      </c>
      <c r="H952" s="546">
        <f t="shared" si="14"/>
        <v>0</v>
      </c>
      <c r="I952" s="448">
        <v>125</v>
      </c>
    </row>
    <row r="953" spans="1:9" ht="15" customHeight="1">
      <c r="A953" s="536">
        <v>945</v>
      </c>
      <c r="B953" s="563">
        <v>41066</v>
      </c>
      <c r="C953" s="561" t="s">
        <v>3877</v>
      </c>
      <c r="D953" s="562" t="s">
        <v>3878</v>
      </c>
      <c r="E953" s="559" t="s">
        <v>641</v>
      </c>
      <c r="F953" s="551">
        <v>125</v>
      </c>
      <c r="G953" s="552">
        <v>125</v>
      </c>
      <c r="H953" s="546">
        <f t="shared" si="14"/>
        <v>0</v>
      </c>
      <c r="I953" s="448">
        <v>125</v>
      </c>
    </row>
    <row r="954" spans="1:9" ht="15" customHeight="1">
      <c r="A954" s="536">
        <v>946</v>
      </c>
      <c r="B954" s="563">
        <v>41068</v>
      </c>
      <c r="C954" s="561" t="s">
        <v>3879</v>
      </c>
      <c r="D954" s="562" t="s">
        <v>3880</v>
      </c>
      <c r="E954" s="559" t="s">
        <v>641</v>
      </c>
      <c r="F954" s="551">
        <v>125</v>
      </c>
      <c r="G954" s="552">
        <v>125</v>
      </c>
      <c r="H954" s="546">
        <f t="shared" si="14"/>
        <v>0</v>
      </c>
      <c r="I954" s="448">
        <v>125</v>
      </c>
    </row>
    <row r="955" spans="1:9" ht="15" customHeight="1">
      <c r="A955" s="536">
        <v>947</v>
      </c>
      <c r="B955" s="563">
        <v>41068</v>
      </c>
      <c r="C955" s="561" t="s">
        <v>3881</v>
      </c>
      <c r="D955" s="562" t="s">
        <v>3882</v>
      </c>
      <c r="E955" s="559" t="s">
        <v>641</v>
      </c>
      <c r="F955" s="551">
        <v>125</v>
      </c>
      <c r="G955" s="552">
        <v>125</v>
      </c>
      <c r="H955" s="546">
        <f t="shared" si="14"/>
        <v>0</v>
      </c>
      <c r="I955" s="448">
        <v>125</v>
      </c>
    </row>
    <row r="956" spans="1:9" ht="15" customHeight="1">
      <c r="A956" s="536">
        <v>948</v>
      </c>
      <c r="B956" s="563">
        <v>41066</v>
      </c>
      <c r="C956" s="561" t="s">
        <v>3883</v>
      </c>
      <c r="D956" s="562" t="s">
        <v>3884</v>
      </c>
      <c r="E956" s="559" t="s">
        <v>641</v>
      </c>
      <c r="F956" s="551">
        <v>125</v>
      </c>
      <c r="G956" s="552">
        <v>125</v>
      </c>
      <c r="H956" s="546">
        <f t="shared" si="14"/>
        <v>0</v>
      </c>
      <c r="I956" s="448">
        <v>125</v>
      </c>
    </row>
    <row r="957" spans="1:9" ht="15" customHeight="1">
      <c r="A957" s="536">
        <v>949</v>
      </c>
      <c r="B957" s="563">
        <v>41066</v>
      </c>
      <c r="C957" s="561" t="s">
        <v>3885</v>
      </c>
      <c r="D957" s="562" t="s">
        <v>3886</v>
      </c>
      <c r="E957" s="559" t="s">
        <v>641</v>
      </c>
      <c r="F957" s="551">
        <v>125</v>
      </c>
      <c r="G957" s="552">
        <v>125</v>
      </c>
      <c r="H957" s="546">
        <f t="shared" si="14"/>
        <v>0</v>
      </c>
      <c r="I957" s="448">
        <v>125</v>
      </c>
    </row>
    <row r="958" spans="1:9" ht="15" customHeight="1">
      <c r="A958" s="536">
        <v>950</v>
      </c>
      <c r="B958" s="563">
        <v>41066</v>
      </c>
      <c r="C958" s="561" t="s">
        <v>3887</v>
      </c>
      <c r="D958" s="562" t="s">
        <v>3888</v>
      </c>
      <c r="E958" s="559" t="s">
        <v>641</v>
      </c>
      <c r="F958" s="551">
        <v>125</v>
      </c>
      <c r="G958" s="552">
        <v>125</v>
      </c>
      <c r="H958" s="546">
        <f t="shared" si="14"/>
        <v>0</v>
      </c>
      <c r="I958" s="448">
        <v>125</v>
      </c>
    </row>
    <row r="959" spans="1:9" ht="15" customHeight="1">
      <c r="A959" s="536">
        <v>951</v>
      </c>
      <c r="B959" s="563">
        <v>41066</v>
      </c>
      <c r="C959" s="561" t="s">
        <v>3889</v>
      </c>
      <c r="D959" s="562" t="s">
        <v>3890</v>
      </c>
      <c r="E959" s="559" t="s">
        <v>641</v>
      </c>
      <c r="F959" s="551">
        <v>125</v>
      </c>
      <c r="G959" s="552">
        <v>125</v>
      </c>
      <c r="H959" s="546">
        <f t="shared" si="14"/>
        <v>0</v>
      </c>
      <c r="I959" s="448">
        <v>125</v>
      </c>
    </row>
    <row r="960" spans="1:9" ht="15" customHeight="1">
      <c r="A960" s="536">
        <v>952</v>
      </c>
      <c r="B960" s="563">
        <v>41070</v>
      </c>
      <c r="C960" s="561" t="s">
        <v>3891</v>
      </c>
      <c r="D960" s="562" t="s">
        <v>3892</v>
      </c>
      <c r="E960" s="559" t="s">
        <v>641</v>
      </c>
      <c r="F960" s="551">
        <v>125</v>
      </c>
      <c r="G960" s="552">
        <v>125</v>
      </c>
      <c r="H960" s="546">
        <f t="shared" si="14"/>
        <v>0</v>
      </c>
      <c r="I960" s="448">
        <v>125</v>
      </c>
    </row>
    <row r="961" spans="1:9" ht="15" customHeight="1">
      <c r="A961" s="536">
        <v>953</v>
      </c>
      <c r="B961" s="563">
        <v>41070</v>
      </c>
      <c r="C961" s="561" t="s">
        <v>1866</v>
      </c>
      <c r="D961" s="562" t="s">
        <v>3893</v>
      </c>
      <c r="E961" s="559" t="s">
        <v>641</v>
      </c>
      <c r="F961" s="551">
        <v>125</v>
      </c>
      <c r="G961" s="552">
        <v>125</v>
      </c>
      <c r="H961" s="546">
        <f t="shared" si="14"/>
        <v>0</v>
      </c>
      <c r="I961" s="448">
        <v>125</v>
      </c>
    </row>
    <row r="962" spans="1:9" ht="15" customHeight="1">
      <c r="A962" s="536">
        <v>954</v>
      </c>
      <c r="B962" s="563">
        <v>41070</v>
      </c>
      <c r="C962" s="561" t="s">
        <v>3894</v>
      </c>
      <c r="D962" s="562" t="s">
        <v>3895</v>
      </c>
      <c r="E962" s="559" t="s">
        <v>641</v>
      </c>
      <c r="F962" s="551">
        <v>125</v>
      </c>
      <c r="G962" s="552">
        <v>125</v>
      </c>
      <c r="H962" s="546">
        <f t="shared" si="14"/>
        <v>0</v>
      </c>
      <c r="I962" s="448">
        <v>125</v>
      </c>
    </row>
    <row r="963" spans="1:9" ht="15" customHeight="1">
      <c r="A963" s="536">
        <v>955</v>
      </c>
      <c r="B963" s="563">
        <v>41070</v>
      </c>
      <c r="C963" s="561" t="s">
        <v>3896</v>
      </c>
      <c r="D963" s="562" t="s">
        <v>3897</v>
      </c>
      <c r="E963" s="559" t="s">
        <v>641</v>
      </c>
      <c r="F963" s="551">
        <v>125</v>
      </c>
      <c r="G963" s="552">
        <v>125</v>
      </c>
      <c r="H963" s="546">
        <f t="shared" si="14"/>
        <v>0</v>
      </c>
      <c r="I963" s="448">
        <v>125</v>
      </c>
    </row>
    <row r="964" spans="1:9" ht="15" customHeight="1">
      <c r="A964" s="536">
        <v>956</v>
      </c>
      <c r="B964" s="563">
        <v>41070</v>
      </c>
      <c r="C964" s="561" t="s">
        <v>3898</v>
      </c>
      <c r="D964" s="562" t="s">
        <v>3899</v>
      </c>
      <c r="E964" s="559" t="s">
        <v>641</v>
      </c>
      <c r="F964" s="551">
        <v>125</v>
      </c>
      <c r="G964" s="552">
        <v>125</v>
      </c>
      <c r="H964" s="546">
        <f t="shared" si="14"/>
        <v>0</v>
      </c>
      <c r="I964" s="448">
        <v>125</v>
      </c>
    </row>
    <row r="965" spans="1:9" ht="15" customHeight="1">
      <c r="A965" s="536">
        <v>957</v>
      </c>
      <c r="B965" s="563">
        <v>41097</v>
      </c>
      <c r="C965" s="561" t="s">
        <v>3900</v>
      </c>
      <c r="D965" s="562" t="s">
        <v>3901</v>
      </c>
      <c r="E965" s="559" t="s">
        <v>641</v>
      </c>
      <c r="F965" s="551">
        <v>125</v>
      </c>
      <c r="G965" s="552">
        <v>125</v>
      </c>
      <c r="H965" s="546">
        <f t="shared" ref="H965:H1028" si="15">F965-I965</f>
        <v>0</v>
      </c>
      <c r="I965" s="448">
        <v>125</v>
      </c>
    </row>
    <row r="966" spans="1:9" ht="15" customHeight="1">
      <c r="A966" s="536">
        <v>958</v>
      </c>
      <c r="B966" s="563">
        <v>41097</v>
      </c>
      <c r="C966" s="561" t="s">
        <v>3902</v>
      </c>
      <c r="D966" s="562" t="s">
        <v>3903</v>
      </c>
      <c r="E966" s="559" t="s">
        <v>641</v>
      </c>
      <c r="F966" s="551">
        <v>125</v>
      </c>
      <c r="G966" s="552">
        <v>125</v>
      </c>
      <c r="H966" s="546">
        <f t="shared" si="15"/>
        <v>0</v>
      </c>
      <c r="I966" s="448">
        <v>125</v>
      </c>
    </row>
    <row r="967" spans="1:9" ht="15" customHeight="1">
      <c r="A967" s="536">
        <v>959</v>
      </c>
      <c r="B967" s="563">
        <v>41097</v>
      </c>
      <c r="C967" s="561" t="s">
        <v>3904</v>
      </c>
      <c r="D967" s="562" t="s">
        <v>3905</v>
      </c>
      <c r="E967" s="559" t="s">
        <v>641</v>
      </c>
      <c r="F967" s="551">
        <v>125</v>
      </c>
      <c r="G967" s="552">
        <v>125</v>
      </c>
      <c r="H967" s="546">
        <f t="shared" si="15"/>
        <v>0</v>
      </c>
      <c r="I967" s="448">
        <v>125</v>
      </c>
    </row>
    <row r="968" spans="1:9" ht="15" customHeight="1">
      <c r="A968" s="536">
        <v>960</v>
      </c>
      <c r="B968" s="563">
        <v>41097</v>
      </c>
      <c r="C968" s="561" t="s">
        <v>3906</v>
      </c>
      <c r="D968" s="562" t="s">
        <v>3907</v>
      </c>
      <c r="E968" s="559" t="s">
        <v>641</v>
      </c>
      <c r="F968" s="551">
        <v>125</v>
      </c>
      <c r="G968" s="552">
        <v>125</v>
      </c>
      <c r="H968" s="546">
        <f t="shared" si="15"/>
        <v>0</v>
      </c>
      <c r="I968" s="448">
        <v>125</v>
      </c>
    </row>
    <row r="969" spans="1:9" ht="15" customHeight="1">
      <c r="A969" s="536">
        <v>961</v>
      </c>
      <c r="B969" s="563">
        <v>41097</v>
      </c>
      <c r="C969" s="561" t="s">
        <v>3908</v>
      </c>
      <c r="D969" s="562" t="s">
        <v>3909</v>
      </c>
      <c r="E969" s="559" t="s">
        <v>641</v>
      </c>
      <c r="F969" s="551">
        <v>125</v>
      </c>
      <c r="G969" s="552">
        <v>125</v>
      </c>
      <c r="H969" s="546">
        <f t="shared" si="15"/>
        <v>0</v>
      </c>
      <c r="I969" s="448">
        <v>125</v>
      </c>
    </row>
    <row r="970" spans="1:9" ht="15" customHeight="1">
      <c r="A970" s="536">
        <v>962</v>
      </c>
      <c r="B970" s="563">
        <v>41098</v>
      </c>
      <c r="C970" s="561" t="s">
        <v>3910</v>
      </c>
      <c r="D970" s="562" t="s">
        <v>3911</v>
      </c>
      <c r="E970" s="559" t="s">
        <v>641</v>
      </c>
      <c r="F970" s="551">
        <v>125</v>
      </c>
      <c r="G970" s="552">
        <v>125</v>
      </c>
      <c r="H970" s="546">
        <f t="shared" si="15"/>
        <v>0</v>
      </c>
      <c r="I970" s="448">
        <v>125</v>
      </c>
    </row>
    <row r="971" spans="1:9" ht="15" customHeight="1">
      <c r="A971" s="536">
        <v>963</v>
      </c>
      <c r="B971" s="563">
        <v>41066</v>
      </c>
      <c r="C971" s="561" t="s">
        <v>3912</v>
      </c>
      <c r="D971" s="562" t="s">
        <v>3913</v>
      </c>
      <c r="E971" s="559" t="s">
        <v>641</v>
      </c>
      <c r="F971" s="551">
        <v>125</v>
      </c>
      <c r="G971" s="552">
        <v>125</v>
      </c>
      <c r="H971" s="546">
        <f t="shared" si="15"/>
        <v>0</v>
      </c>
      <c r="I971" s="448">
        <v>125</v>
      </c>
    </row>
    <row r="972" spans="1:9" ht="15" customHeight="1">
      <c r="A972" s="536">
        <v>964</v>
      </c>
      <c r="B972" s="563">
        <v>41066</v>
      </c>
      <c r="C972" s="561" t="s">
        <v>3914</v>
      </c>
      <c r="D972" s="562" t="s">
        <v>3915</v>
      </c>
      <c r="E972" s="559" t="s">
        <v>641</v>
      </c>
      <c r="F972" s="551">
        <v>125</v>
      </c>
      <c r="G972" s="552">
        <v>125</v>
      </c>
      <c r="H972" s="546">
        <f t="shared" si="15"/>
        <v>0</v>
      </c>
      <c r="I972" s="448">
        <v>125</v>
      </c>
    </row>
    <row r="973" spans="1:9" ht="15" customHeight="1">
      <c r="A973" s="536">
        <v>965</v>
      </c>
      <c r="B973" s="563">
        <v>41066</v>
      </c>
      <c r="C973" s="561" t="s">
        <v>3916</v>
      </c>
      <c r="D973" s="562" t="s">
        <v>3917</v>
      </c>
      <c r="E973" s="559" t="s">
        <v>641</v>
      </c>
      <c r="F973" s="551">
        <v>125</v>
      </c>
      <c r="G973" s="552">
        <v>125</v>
      </c>
      <c r="H973" s="546">
        <f t="shared" si="15"/>
        <v>0</v>
      </c>
      <c r="I973" s="448">
        <v>125</v>
      </c>
    </row>
    <row r="974" spans="1:9" ht="15" customHeight="1">
      <c r="A974" s="536">
        <v>966</v>
      </c>
      <c r="B974" s="563">
        <v>41066</v>
      </c>
      <c r="C974" s="561" t="s">
        <v>3918</v>
      </c>
      <c r="D974" s="562" t="s">
        <v>3919</v>
      </c>
      <c r="E974" s="559" t="s">
        <v>641</v>
      </c>
      <c r="F974" s="551">
        <v>125</v>
      </c>
      <c r="G974" s="552">
        <v>125</v>
      </c>
      <c r="H974" s="546">
        <f t="shared" si="15"/>
        <v>0</v>
      </c>
      <c r="I974" s="448">
        <v>125</v>
      </c>
    </row>
    <row r="975" spans="1:9" ht="15" customHeight="1">
      <c r="A975" s="536">
        <v>967</v>
      </c>
      <c r="B975" s="563">
        <v>41066</v>
      </c>
      <c r="C975" s="561" t="s">
        <v>3920</v>
      </c>
      <c r="D975" s="562" t="s">
        <v>3921</v>
      </c>
      <c r="E975" s="559" t="s">
        <v>641</v>
      </c>
      <c r="F975" s="551">
        <v>125</v>
      </c>
      <c r="G975" s="552">
        <v>125</v>
      </c>
      <c r="H975" s="546">
        <f t="shared" si="15"/>
        <v>0</v>
      </c>
      <c r="I975" s="448">
        <v>125</v>
      </c>
    </row>
    <row r="976" spans="1:9" ht="15" customHeight="1">
      <c r="A976" s="536">
        <v>968</v>
      </c>
      <c r="B976" s="563">
        <v>41067</v>
      </c>
      <c r="C976" s="561" t="s">
        <v>3922</v>
      </c>
      <c r="D976" s="562" t="s">
        <v>3923</v>
      </c>
      <c r="E976" s="559" t="s">
        <v>641</v>
      </c>
      <c r="F976" s="551">
        <v>125</v>
      </c>
      <c r="G976" s="552">
        <v>125</v>
      </c>
      <c r="H976" s="546">
        <f t="shared" si="15"/>
        <v>0</v>
      </c>
      <c r="I976" s="448">
        <v>125</v>
      </c>
    </row>
    <row r="977" spans="1:9" ht="15" customHeight="1">
      <c r="A977" s="536">
        <v>969</v>
      </c>
      <c r="B977" s="563">
        <v>41067</v>
      </c>
      <c r="C977" s="561" t="s">
        <v>3924</v>
      </c>
      <c r="D977" s="562" t="s">
        <v>3925</v>
      </c>
      <c r="E977" s="559" t="s">
        <v>641</v>
      </c>
      <c r="F977" s="551">
        <v>125</v>
      </c>
      <c r="G977" s="552">
        <v>125</v>
      </c>
      <c r="H977" s="546">
        <f t="shared" si="15"/>
        <v>0</v>
      </c>
      <c r="I977" s="448">
        <v>125</v>
      </c>
    </row>
    <row r="978" spans="1:9" ht="15" customHeight="1">
      <c r="A978" s="536">
        <v>970</v>
      </c>
      <c r="B978" s="563">
        <v>41067</v>
      </c>
      <c r="C978" s="561" t="s">
        <v>3926</v>
      </c>
      <c r="D978" s="562" t="s">
        <v>3927</v>
      </c>
      <c r="E978" s="559" t="s">
        <v>641</v>
      </c>
      <c r="F978" s="551">
        <v>125</v>
      </c>
      <c r="G978" s="552">
        <v>125</v>
      </c>
      <c r="H978" s="546">
        <f t="shared" si="15"/>
        <v>0</v>
      </c>
      <c r="I978" s="448">
        <v>125</v>
      </c>
    </row>
    <row r="979" spans="1:9" ht="15" customHeight="1">
      <c r="A979" s="536">
        <v>971</v>
      </c>
      <c r="B979" s="563">
        <v>41067</v>
      </c>
      <c r="C979" s="561" t="s">
        <v>3928</v>
      </c>
      <c r="D979" s="562" t="s">
        <v>3929</v>
      </c>
      <c r="E979" s="559" t="s">
        <v>641</v>
      </c>
      <c r="F979" s="551">
        <v>125</v>
      </c>
      <c r="G979" s="552">
        <v>125</v>
      </c>
      <c r="H979" s="546">
        <f t="shared" si="15"/>
        <v>0</v>
      </c>
      <c r="I979" s="448">
        <v>125</v>
      </c>
    </row>
    <row r="980" spans="1:9" ht="15" customHeight="1">
      <c r="A980" s="536">
        <v>972</v>
      </c>
      <c r="B980" s="563">
        <v>41067</v>
      </c>
      <c r="C980" s="561" t="s">
        <v>3930</v>
      </c>
      <c r="D980" s="562" t="s">
        <v>3931</v>
      </c>
      <c r="E980" s="559" t="s">
        <v>641</v>
      </c>
      <c r="F980" s="551">
        <v>125</v>
      </c>
      <c r="G980" s="552">
        <v>125</v>
      </c>
      <c r="H980" s="546">
        <f t="shared" si="15"/>
        <v>0</v>
      </c>
      <c r="I980" s="448">
        <v>125</v>
      </c>
    </row>
    <row r="981" spans="1:9" ht="15" customHeight="1">
      <c r="A981" s="536">
        <v>973</v>
      </c>
      <c r="B981" s="563">
        <v>41067</v>
      </c>
      <c r="C981" s="561" t="s">
        <v>3932</v>
      </c>
      <c r="D981" s="562" t="s">
        <v>3933</v>
      </c>
      <c r="E981" s="559" t="s">
        <v>641</v>
      </c>
      <c r="F981" s="551">
        <v>125</v>
      </c>
      <c r="G981" s="552">
        <v>125</v>
      </c>
      <c r="H981" s="546">
        <f t="shared" si="15"/>
        <v>0</v>
      </c>
      <c r="I981" s="448">
        <v>125</v>
      </c>
    </row>
    <row r="982" spans="1:9" ht="15" customHeight="1">
      <c r="A982" s="536">
        <v>974</v>
      </c>
      <c r="B982" s="563">
        <v>41067</v>
      </c>
      <c r="C982" s="561" t="s">
        <v>3934</v>
      </c>
      <c r="D982" s="562" t="s">
        <v>3935</v>
      </c>
      <c r="E982" s="559" t="s">
        <v>641</v>
      </c>
      <c r="F982" s="551">
        <v>125</v>
      </c>
      <c r="G982" s="552">
        <v>125</v>
      </c>
      <c r="H982" s="546">
        <f t="shared" si="15"/>
        <v>0</v>
      </c>
      <c r="I982" s="448">
        <v>125</v>
      </c>
    </row>
    <row r="983" spans="1:9" ht="15" customHeight="1">
      <c r="A983" s="536">
        <v>975</v>
      </c>
      <c r="B983" s="563">
        <v>41098</v>
      </c>
      <c r="C983" s="561" t="s">
        <v>3936</v>
      </c>
      <c r="D983" s="562" t="s">
        <v>3937</v>
      </c>
      <c r="E983" s="559" t="s">
        <v>641</v>
      </c>
      <c r="F983" s="551">
        <v>125</v>
      </c>
      <c r="G983" s="552">
        <v>125</v>
      </c>
      <c r="H983" s="546">
        <f t="shared" si="15"/>
        <v>0</v>
      </c>
      <c r="I983" s="448">
        <v>125</v>
      </c>
    </row>
    <row r="984" spans="1:9" ht="15" customHeight="1">
      <c r="A984" s="536">
        <v>976</v>
      </c>
      <c r="B984" s="563">
        <v>41066</v>
      </c>
      <c r="C984" s="561" t="s">
        <v>3938</v>
      </c>
      <c r="D984" s="562" t="s">
        <v>3939</v>
      </c>
      <c r="E984" s="559" t="s">
        <v>641</v>
      </c>
      <c r="F984" s="551">
        <v>125</v>
      </c>
      <c r="G984" s="552">
        <v>125</v>
      </c>
      <c r="H984" s="546">
        <f t="shared" si="15"/>
        <v>0</v>
      </c>
      <c r="I984" s="448">
        <v>125</v>
      </c>
    </row>
    <row r="985" spans="1:9" ht="15" customHeight="1">
      <c r="A985" s="536">
        <v>977</v>
      </c>
      <c r="B985" s="563">
        <v>41066</v>
      </c>
      <c r="C985" s="561" t="s">
        <v>3940</v>
      </c>
      <c r="D985" s="562" t="s">
        <v>3941</v>
      </c>
      <c r="E985" s="559" t="s">
        <v>641</v>
      </c>
      <c r="F985" s="551">
        <v>125</v>
      </c>
      <c r="G985" s="552">
        <v>125</v>
      </c>
      <c r="H985" s="546">
        <f t="shared" si="15"/>
        <v>0</v>
      </c>
      <c r="I985" s="448">
        <v>125</v>
      </c>
    </row>
    <row r="986" spans="1:9" ht="15" customHeight="1">
      <c r="A986" s="536">
        <v>978</v>
      </c>
      <c r="B986" s="563">
        <v>41066</v>
      </c>
      <c r="C986" s="561" t="s">
        <v>3942</v>
      </c>
      <c r="D986" s="562" t="s">
        <v>3943</v>
      </c>
      <c r="E986" s="559" t="s">
        <v>641</v>
      </c>
      <c r="F986" s="551">
        <v>125</v>
      </c>
      <c r="G986" s="552">
        <v>125</v>
      </c>
      <c r="H986" s="546">
        <f t="shared" si="15"/>
        <v>0</v>
      </c>
      <c r="I986" s="448">
        <v>125</v>
      </c>
    </row>
    <row r="987" spans="1:9" ht="15" customHeight="1">
      <c r="A987" s="536">
        <v>979</v>
      </c>
      <c r="B987" s="563">
        <v>41067</v>
      </c>
      <c r="C987" s="561" t="s">
        <v>3944</v>
      </c>
      <c r="D987" s="562" t="s">
        <v>3945</v>
      </c>
      <c r="E987" s="559" t="s">
        <v>641</v>
      </c>
      <c r="F987" s="551">
        <v>125</v>
      </c>
      <c r="G987" s="552">
        <v>125</v>
      </c>
      <c r="H987" s="546">
        <f t="shared" si="15"/>
        <v>0</v>
      </c>
      <c r="I987" s="448">
        <v>125</v>
      </c>
    </row>
    <row r="988" spans="1:9" ht="15" customHeight="1">
      <c r="A988" s="536">
        <v>980</v>
      </c>
      <c r="B988" s="563">
        <v>41067</v>
      </c>
      <c r="C988" s="561" t="s">
        <v>3946</v>
      </c>
      <c r="D988" s="562" t="s">
        <v>3947</v>
      </c>
      <c r="E988" s="559" t="s">
        <v>641</v>
      </c>
      <c r="F988" s="551">
        <v>125</v>
      </c>
      <c r="G988" s="552">
        <v>125</v>
      </c>
      <c r="H988" s="546">
        <f t="shared" si="15"/>
        <v>0</v>
      </c>
      <c r="I988" s="448">
        <v>125</v>
      </c>
    </row>
    <row r="989" spans="1:9" ht="15" customHeight="1">
      <c r="A989" s="536">
        <v>981</v>
      </c>
      <c r="B989" s="563">
        <v>41067</v>
      </c>
      <c r="C989" s="561" t="s">
        <v>1861</v>
      </c>
      <c r="D989" s="562" t="s">
        <v>3948</v>
      </c>
      <c r="E989" s="559" t="s">
        <v>641</v>
      </c>
      <c r="F989" s="551">
        <v>125</v>
      </c>
      <c r="G989" s="552">
        <v>125</v>
      </c>
      <c r="H989" s="546">
        <f t="shared" si="15"/>
        <v>0</v>
      </c>
      <c r="I989" s="448">
        <v>125</v>
      </c>
    </row>
    <row r="990" spans="1:9" ht="15" customHeight="1">
      <c r="A990" s="536">
        <v>982</v>
      </c>
      <c r="B990" s="563">
        <v>41067</v>
      </c>
      <c r="C990" s="561" t="s">
        <v>3949</v>
      </c>
      <c r="D990" s="562" t="s">
        <v>3950</v>
      </c>
      <c r="E990" s="559" t="s">
        <v>641</v>
      </c>
      <c r="F990" s="551">
        <v>125</v>
      </c>
      <c r="G990" s="552">
        <v>125</v>
      </c>
      <c r="H990" s="546">
        <f t="shared" si="15"/>
        <v>0</v>
      </c>
      <c r="I990" s="448">
        <v>125</v>
      </c>
    </row>
    <row r="991" spans="1:9" ht="15" customHeight="1">
      <c r="A991" s="536">
        <v>983</v>
      </c>
      <c r="B991" s="563">
        <v>41067</v>
      </c>
      <c r="C991" s="561" t="s">
        <v>3951</v>
      </c>
      <c r="D991" s="562" t="s">
        <v>3952</v>
      </c>
      <c r="E991" s="559" t="s">
        <v>641</v>
      </c>
      <c r="F991" s="551">
        <v>125</v>
      </c>
      <c r="G991" s="552">
        <v>125</v>
      </c>
      <c r="H991" s="546">
        <f t="shared" si="15"/>
        <v>0</v>
      </c>
      <c r="I991" s="448">
        <v>125</v>
      </c>
    </row>
    <row r="992" spans="1:9" ht="15" customHeight="1">
      <c r="A992" s="536">
        <v>984</v>
      </c>
      <c r="B992" s="563">
        <v>41096</v>
      </c>
      <c r="C992" s="561" t="s">
        <v>3953</v>
      </c>
      <c r="D992" s="562" t="s">
        <v>3954</v>
      </c>
      <c r="E992" s="559" t="s">
        <v>641</v>
      </c>
      <c r="F992" s="551">
        <v>125</v>
      </c>
      <c r="G992" s="552">
        <v>125</v>
      </c>
      <c r="H992" s="546">
        <f t="shared" si="15"/>
        <v>0</v>
      </c>
      <c r="I992" s="448">
        <v>125</v>
      </c>
    </row>
    <row r="993" spans="1:9" ht="15" customHeight="1">
      <c r="A993" s="536">
        <v>985</v>
      </c>
      <c r="B993" s="563">
        <v>41096</v>
      </c>
      <c r="C993" s="561" t="s">
        <v>3955</v>
      </c>
      <c r="D993" s="562" t="s">
        <v>3956</v>
      </c>
      <c r="E993" s="559" t="s">
        <v>641</v>
      </c>
      <c r="F993" s="551">
        <v>125</v>
      </c>
      <c r="G993" s="552">
        <v>125</v>
      </c>
      <c r="H993" s="546">
        <f t="shared" si="15"/>
        <v>0</v>
      </c>
      <c r="I993" s="448">
        <v>125</v>
      </c>
    </row>
    <row r="994" spans="1:9" ht="15" customHeight="1">
      <c r="A994" s="536">
        <v>986</v>
      </c>
      <c r="B994" s="563">
        <v>41096</v>
      </c>
      <c r="C994" s="561" t="s">
        <v>3957</v>
      </c>
      <c r="D994" s="562" t="s">
        <v>3958</v>
      </c>
      <c r="E994" s="559" t="s">
        <v>641</v>
      </c>
      <c r="F994" s="551">
        <v>125</v>
      </c>
      <c r="G994" s="552">
        <v>125</v>
      </c>
      <c r="H994" s="546">
        <f t="shared" si="15"/>
        <v>0</v>
      </c>
      <c r="I994" s="448">
        <v>125</v>
      </c>
    </row>
    <row r="995" spans="1:9" ht="15" customHeight="1">
      <c r="A995" s="536">
        <v>987</v>
      </c>
      <c r="B995" s="563">
        <v>41099</v>
      </c>
      <c r="C995" s="561" t="s">
        <v>3959</v>
      </c>
      <c r="D995" s="562" t="s">
        <v>3960</v>
      </c>
      <c r="E995" s="559" t="s">
        <v>641</v>
      </c>
      <c r="F995" s="551">
        <v>125</v>
      </c>
      <c r="G995" s="552">
        <v>125</v>
      </c>
      <c r="H995" s="546">
        <f t="shared" si="15"/>
        <v>0</v>
      </c>
      <c r="I995" s="448">
        <v>125</v>
      </c>
    </row>
    <row r="996" spans="1:9" ht="15" customHeight="1">
      <c r="A996" s="536">
        <v>988</v>
      </c>
      <c r="B996" s="563">
        <v>41067</v>
      </c>
      <c r="C996" s="561" t="s">
        <v>3961</v>
      </c>
      <c r="D996" s="562" t="s">
        <v>3962</v>
      </c>
      <c r="E996" s="559" t="s">
        <v>641</v>
      </c>
      <c r="F996" s="551">
        <v>125</v>
      </c>
      <c r="G996" s="552">
        <v>125</v>
      </c>
      <c r="H996" s="546">
        <f t="shared" si="15"/>
        <v>0</v>
      </c>
      <c r="I996" s="448">
        <v>125</v>
      </c>
    </row>
    <row r="997" spans="1:9" ht="15" customHeight="1">
      <c r="A997" s="536">
        <v>989</v>
      </c>
      <c r="B997" s="563">
        <v>41067</v>
      </c>
      <c r="C997" s="561" t="s">
        <v>3963</v>
      </c>
      <c r="D997" s="562" t="s">
        <v>3964</v>
      </c>
      <c r="E997" s="559" t="s">
        <v>641</v>
      </c>
      <c r="F997" s="551">
        <v>125</v>
      </c>
      <c r="G997" s="552">
        <v>125</v>
      </c>
      <c r="H997" s="546">
        <f t="shared" si="15"/>
        <v>0</v>
      </c>
      <c r="I997" s="448">
        <v>125</v>
      </c>
    </row>
    <row r="998" spans="1:9" ht="15" customHeight="1">
      <c r="A998" s="536">
        <v>990</v>
      </c>
      <c r="B998" s="563">
        <v>41067</v>
      </c>
      <c r="C998" s="561" t="s">
        <v>3965</v>
      </c>
      <c r="D998" s="562" t="s">
        <v>3966</v>
      </c>
      <c r="E998" s="559" t="s">
        <v>641</v>
      </c>
      <c r="F998" s="551">
        <v>125</v>
      </c>
      <c r="G998" s="552">
        <v>125</v>
      </c>
      <c r="H998" s="546">
        <f t="shared" si="15"/>
        <v>0</v>
      </c>
      <c r="I998" s="448">
        <v>125</v>
      </c>
    </row>
    <row r="999" spans="1:9" ht="15" customHeight="1">
      <c r="A999" s="536">
        <v>991</v>
      </c>
      <c r="B999" s="563">
        <v>41067</v>
      </c>
      <c r="C999" s="561" t="s">
        <v>3967</v>
      </c>
      <c r="D999" s="562" t="s">
        <v>3968</v>
      </c>
      <c r="E999" s="559" t="s">
        <v>641</v>
      </c>
      <c r="F999" s="551">
        <v>125</v>
      </c>
      <c r="G999" s="552">
        <v>125</v>
      </c>
      <c r="H999" s="546">
        <f t="shared" si="15"/>
        <v>0</v>
      </c>
      <c r="I999" s="448">
        <v>125</v>
      </c>
    </row>
    <row r="1000" spans="1:9" ht="15" customHeight="1">
      <c r="A1000" s="536">
        <v>992</v>
      </c>
      <c r="B1000" s="563">
        <v>41068</v>
      </c>
      <c r="C1000" s="561" t="s">
        <v>3969</v>
      </c>
      <c r="D1000" s="562" t="s">
        <v>3970</v>
      </c>
      <c r="E1000" s="559" t="s">
        <v>641</v>
      </c>
      <c r="F1000" s="551">
        <v>125</v>
      </c>
      <c r="G1000" s="552">
        <v>125</v>
      </c>
      <c r="H1000" s="546">
        <f t="shared" si="15"/>
        <v>0</v>
      </c>
      <c r="I1000" s="448">
        <v>125</v>
      </c>
    </row>
    <row r="1001" spans="1:9" ht="15" customHeight="1">
      <c r="A1001" s="536">
        <v>993</v>
      </c>
      <c r="B1001" s="563">
        <v>41068</v>
      </c>
      <c r="C1001" s="561" t="s">
        <v>3971</v>
      </c>
      <c r="D1001" s="562" t="s">
        <v>3972</v>
      </c>
      <c r="E1001" s="559" t="s">
        <v>641</v>
      </c>
      <c r="F1001" s="551">
        <v>125</v>
      </c>
      <c r="G1001" s="552">
        <v>125</v>
      </c>
      <c r="H1001" s="546">
        <f t="shared" si="15"/>
        <v>0</v>
      </c>
      <c r="I1001" s="448">
        <v>125</v>
      </c>
    </row>
    <row r="1002" spans="1:9" ht="15" customHeight="1">
      <c r="A1002" s="536">
        <v>994</v>
      </c>
      <c r="B1002" s="563">
        <v>41068</v>
      </c>
      <c r="C1002" s="561" t="s">
        <v>3973</v>
      </c>
      <c r="D1002" s="562" t="s">
        <v>3974</v>
      </c>
      <c r="E1002" s="559" t="s">
        <v>641</v>
      </c>
      <c r="F1002" s="551">
        <v>125</v>
      </c>
      <c r="G1002" s="552">
        <v>125</v>
      </c>
      <c r="H1002" s="546">
        <f t="shared" si="15"/>
        <v>0</v>
      </c>
      <c r="I1002" s="448">
        <v>125</v>
      </c>
    </row>
    <row r="1003" spans="1:9" ht="15" customHeight="1">
      <c r="A1003" s="536">
        <v>995</v>
      </c>
      <c r="B1003" s="563">
        <v>41068</v>
      </c>
      <c r="C1003" s="561" t="s">
        <v>3975</v>
      </c>
      <c r="D1003" s="562" t="s">
        <v>3976</v>
      </c>
      <c r="E1003" s="559" t="s">
        <v>641</v>
      </c>
      <c r="F1003" s="551">
        <v>125</v>
      </c>
      <c r="G1003" s="552">
        <v>125</v>
      </c>
      <c r="H1003" s="546">
        <f t="shared" si="15"/>
        <v>0</v>
      </c>
      <c r="I1003" s="448">
        <v>125</v>
      </c>
    </row>
    <row r="1004" spans="1:9" ht="15" customHeight="1">
      <c r="A1004" s="536">
        <v>996</v>
      </c>
      <c r="B1004" s="563">
        <v>41066</v>
      </c>
      <c r="C1004" s="561" t="s">
        <v>3977</v>
      </c>
      <c r="D1004" s="562" t="s">
        <v>3978</v>
      </c>
      <c r="E1004" s="559" t="s">
        <v>641</v>
      </c>
      <c r="F1004" s="551">
        <v>125</v>
      </c>
      <c r="G1004" s="552">
        <v>125</v>
      </c>
      <c r="H1004" s="546">
        <f t="shared" si="15"/>
        <v>0</v>
      </c>
      <c r="I1004" s="448">
        <v>125</v>
      </c>
    </row>
    <row r="1005" spans="1:9" ht="15" customHeight="1">
      <c r="A1005" s="536">
        <v>997</v>
      </c>
      <c r="B1005" s="563">
        <v>41066</v>
      </c>
      <c r="C1005" s="561" t="s">
        <v>3979</v>
      </c>
      <c r="D1005" s="562" t="s">
        <v>3980</v>
      </c>
      <c r="E1005" s="559" t="s">
        <v>641</v>
      </c>
      <c r="F1005" s="551">
        <v>125</v>
      </c>
      <c r="G1005" s="552">
        <v>125</v>
      </c>
      <c r="H1005" s="546">
        <f t="shared" si="15"/>
        <v>0</v>
      </c>
      <c r="I1005" s="448">
        <v>125</v>
      </c>
    </row>
    <row r="1006" spans="1:9" ht="15" customHeight="1">
      <c r="A1006" s="536">
        <v>998</v>
      </c>
      <c r="B1006" s="563">
        <v>41096</v>
      </c>
      <c r="C1006" s="561" t="s">
        <v>3981</v>
      </c>
      <c r="D1006" s="562" t="s">
        <v>3982</v>
      </c>
      <c r="E1006" s="559" t="s">
        <v>641</v>
      </c>
      <c r="F1006" s="551">
        <v>125</v>
      </c>
      <c r="G1006" s="552">
        <v>125</v>
      </c>
      <c r="H1006" s="546">
        <f t="shared" si="15"/>
        <v>0</v>
      </c>
      <c r="I1006" s="448">
        <v>125</v>
      </c>
    </row>
    <row r="1007" spans="1:9" ht="15" customHeight="1">
      <c r="A1007" s="536">
        <v>999</v>
      </c>
      <c r="B1007" s="563">
        <v>41096</v>
      </c>
      <c r="C1007" s="561" t="s">
        <v>3983</v>
      </c>
      <c r="D1007" s="562" t="s">
        <v>3984</v>
      </c>
      <c r="E1007" s="559" t="s">
        <v>641</v>
      </c>
      <c r="F1007" s="551">
        <v>125</v>
      </c>
      <c r="G1007" s="552">
        <v>125</v>
      </c>
      <c r="H1007" s="546">
        <f t="shared" si="15"/>
        <v>0</v>
      </c>
      <c r="I1007" s="448">
        <v>125</v>
      </c>
    </row>
    <row r="1008" spans="1:9" ht="15" customHeight="1">
      <c r="A1008" s="536">
        <v>1000</v>
      </c>
      <c r="B1008" s="563">
        <v>41067</v>
      </c>
      <c r="C1008" s="561" t="s">
        <v>3985</v>
      </c>
      <c r="D1008" s="562" t="s">
        <v>3986</v>
      </c>
      <c r="E1008" s="559" t="s">
        <v>641</v>
      </c>
      <c r="F1008" s="551">
        <v>125</v>
      </c>
      <c r="G1008" s="552">
        <v>125</v>
      </c>
      <c r="H1008" s="546">
        <f t="shared" si="15"/>
        <v>0</v>
      </c>
      <c r="I1008" s="448">
        <v>125</v>
      </c>
    </row>
    <row r="1009" spans="1:9" ht="15" customHeight="1">
      <c r="A1009" s="536">
        <v>1001</v>
      </c>
      <c r="B1009" s="563">
        <v>41067</v>
      </c>
      <c r="C1009" s="561" t="s">
        <v>3987</v>
      </c>
      <c r="D1009" s="562" t="s">
        <v>3988</v>
      </c>
      <c r="E1009" s="559" t="s">
        <v>641</v>
      </c>
      <c r="F1009" s="551">
        <v>125</v>
      </c>
      <c r="G1009" s="552">
        <v>125</v>
      </c>
      <c r="H1009" s="546">
        <f t="shared" si="15"/>
        <v>0</v>
      </c>
      <c r="I1009" s="448">
        <v>125</v>
      </c>
    </row>
    <row r="1010" spans="1:9" ht="15" customHeight="1">
      <c r="A1010" s="536">
        <v>1002</v>
      </c>
      <c r="B1010" s="563">
        <v>41067</v>
      </c>
      <c r="C1010" s="561" t="s">
        <v>3989</v>
      </c>
      <c r="D1010" s="562" t="s">
        <v>3990</v>
      </c>
      <c r="E1010" s="559" t="s">
        <v>641</v>
      </c>
      <c r="F1010" s="551">
        <v>125</v>
      </c>
      <c r="G1010" s="552">
        <v>125</v>
      </c>
      <c r="H1010" s="546">
        <f t="shared" si="15"/>
        <v>0</v>
      </c>
      <c r="I1010" s="448">
        <v>125</v>
      </c>
    </row>
    <row r="1011" spans="1:9" ht="15" customHeight="1">
      <c r="A1011" s="536">
        <v>1003</v>
      </c>
      <c r="B1011" s="563">
        <v>41084</v>
      </c>
      <c r="C1011" s="561" t="s">
        <v>3991</v>
      </c>
      <c r="D1011" s="562" t="s">
        <v>3992</v>
      </c>
      <c r="E1011" s="559" t="s">
        <v>641</v>
      </c>
      <c r="F1011" s="551">
        <v>125</v>
      </c>
      <c r="G1011" s="552">
        <v>125</v>
      </c>
      <c r="H1011" s="546">
        <f t="shared" si="15"/>
        <v>0</v>
      </c>
      <c r="I1011" s="448">
        <v>125</v>
      </c>
    </row>
    <row r="1012" spans="1:9" ht="15" customHeight="1">
      <c r="A1012" s="536">
        <v>1004</v>
      </c>
      <c r="B1012" s="563">
        <v>41084</v>
      </c>
      <c r="C1012" s="561" t="s">
        <v>3993</v>
      </c>
      <c r="D1012" s="562" t="s">
        <v>3994</v>
      </c>
      <c r="E1012" s="559" t="s">
        <v>641</v>
      </c>
      <c r="F1012" s="551">
        <v>125</v>
      </c>
      <c r="G1012" s="552">
        <v>125</v>
      </c>
      <c r="H1012" s="546">
        <f t="shared" si="15"/>
        <v>0</v>
      </c>
      <c r="I1012" s="448">
        <v>125</v>
      </c>
    </row>
    <row r="1013" spans="1:9" ht="15" customHeight="1">
      <c r="A1013" s="536">
        <v>1005</v>
      </c>
      <c r="B1013" s="563">
        <v>41083</v>
      </c>
      <c r="C1013" s="561" t="s">
        <v>2288</v>
      </c>
      <c r="D1013" s="562" t="s">
        <v>3995</v>
      </c>
      <c r="E1013" s="559" t="s">
        <v>641</v>
      </c>
      <c r="F1013" s="551">
        <v>100</v>
      </c>
      <c r="G1013" s="552">
        <v>100</v>
      </c>
      <c r="H1013" s="546">
        <f t="shared" si="15"/>
        <v>0</v>
      </c>
      <c r="I1013" s="448">
        <v>100</v>
      </c>
    </row>
    <row r="1014" spans="1:9" ht="15" customHeight="1">
      <c r="A1014" s="536">
        <v>1006</v>
      </c>
      <c r="B1014" s="563">
        <v>41084</v>
      </c>
      <c r="C1014" s="561" t="s">
        <v>2612</v>
      </c>
      <c r="D1014" s="562" t="s">
        <v>3996</v>
      </c>
      <c r="E1014" s="559" t="s">
        <v>641</v>
      </c>
      <c r="F1014" s="551">
        <v>100</v>
      </c>
      <c r="G1014" s="552">
        <v>100</v>
      </c>
      <c r="H1014" s="546">
        <f t="shared" si="15"/>
        <v>0</v>
      </c>
      <c r="I1014" s="448">
        <v>100</v>
      </c>
    </row>
    <row r="1015" spans="1:9" ht="15" customHeight="1">
      <c r="A1015" s="536">
        <v>1007</v>
      </c>
      <c r="B1015" s="563">
        <v>41084</v>
      </c>
      <c r="C1015" s="561" t="s">
        <v>3997</v>
      </c>
      <c r="D1015" s="562" t="s">
        <v>3998</v>
      </c>
      <c r="E1015" s="559" t="s">
        <v>641</v>
      </c>
      <c r="F1015" s="551">
        <v>100</v>
      </c>
      <c r="G1015" s="552">
        <v>100</v>
      </c>
      <c r="H1015" s="546">
        <f t="shared" si="15"/>
        <v>0</v>
      </c>
      <c r="I1015" s="448">
        <v>100</v>
      </c>
    </row>
    <row r="1016" spans="1:9" ht="15" customHeight="1">
      <c r="A1016" s="536">
        <v>1008</v>
      </c>
      <c r="B1016" s="563">
        <v>41084</v>
      </c>
      <c r="C1016" s="561" t="s">
        <v>3999</v>
      </c>
      <c r="D1016" s="562" t="s">
        <v>4000</v>
      </c>
      <c r="E1016" s="559" t="s">
        <v>641</v>
      </c>
      <c r="F1016" s="551">
        <v>100</v>
      </c>
      <c r="G1016" s="552">
        <v>100</v>
      </c>
      <c r="H1016" s="546">
        <f t="shared" si="15"/>
        <v>0</v>
      </c>
      <c r="I1016" s="448">
        <v>100</v>
      </c>
    </row>
    <row r="1017" spans="1:9" ht="15" customHeight="1">
      <c r="A1017" s="536">
        <v>1009</v>
      </c>
      <c r="B1017" s="563">
        <v>41084</v>
      </c>
      <c r="C1017" s="561" t="s">
        <v>4001</v>
      </c>
      <c r="D1017" s="562" t="s">
        <v>4002</v>
      </c>
      <c r="E1017" s="559" t="s">
        <v>641</v>
      </c>
      <c r="F1017" s="551">
        <v>100</v>
      </c>
      <c r="G1017" s="552">
        <v>100</v>
      </c>
      <c r="H1017" s="546">
        <f t="shared" si="15"/>
        <v>0</v>
      </c>
      <c r="I1017" s="448">
        <v>100</v>
      </c>
    </row>
    <row r="1018" spans="1:9" ht="15" customHeight="1">
      <c r="A1018" s="536">
        <v>1010</v>
      </c>
      <c r="B1018" s="563">
        <v>41084</v>
      </c>
      <c r="C1018" s="561" t="s">
        <v>4003</v>
      </c>
      <c r="D1018" s="562" t="s">
        <v>4004</v>
      </c>
      <c r="E1018" s="559" t="s">
        <v>641</v>
      </c>
      <c r="F1018" s="551">
        <v>100</v>
      </c>
      <c r="G1018" s="552">
        <v>100</v>
      </c>
      <c r="H1018" s="546">
        <f t="shared" si="15"/>
        <v>0</v>
      </c>
      <c r="I1018" s="448">
        <v>100</v>
      </c>
    </row>
    <row r="1019" spans="1:9" ht="15" customHeight="1">
      <c r="A1019" s="536">
        <v>1011</v>
      </c>
      <c r="B1019" s="563">
        <v>41084</v>
      </c>
      <c r="C1019" s="561" t="s">
        <v>4005</v>
      </c>
      <c r="D1019" s="562" t="s">
        <v>4006</v>
      </c>
      <c r="E1019" s="559" t="s">
        <v>641</v>
      </c>
      <c r="F1019" s="551">
        <v>100</v>
      </c>
      <c r="G1019" s="552">
        <v>100</v>
      </c>
      <c r="H1019" s="546">
        <f t="shared" si="15"/>
        <v>0</v>
      </c>
      <c r="I1019" s="448">
        <v>100</v>
      </c>
    </row>
    <row r="1020" spans="1:9" ht="15" customHeight="1">
      <c r="A1020" s="536">
        <v>1012</v>
      </c>
      <c r="B1020" s="563">
        <v>41084</v>
      </c>
      <c r="C1020" s="561" t="s">
        <v>4007</v>
      </c>
      <c r="D1020" s="562" t="s">
        <v>4008</v>
      </c>
      <c r="E1020" s="559" t="s">
        <v>641</v>
      </c>
      <c r="F1020" s="551">
        <v>125</v>
      </c>
      <c r="G1020" s="552">
        <v>125</v>
      </c>
      <c r="H1020" s="546">
        <f t="shared" si="15"/>
        <v>0</v>
      </c>
      <c r="I1020" s="448">
        <v>125</v>
      </c>
    </row>
    <row r="1021" spans="1:9" ht="15" customHeight="1">
      <c r="A1021" s="536">
        <v>1013</v>
      </c>
      <c r="B1021" s="563">
        <v>41084</v>
      </c>
      <c r="C1021" s="561" t="s">
        <v>4009</v>
      </c>
      <c r="D1021" s="562" t="s">
        <v>4010</v>
      </c>
      <c r="E1021" s="559" t="s">
        <v>641</v>
      </c>
      <c r="F1021" s="551">
        <v>125</v>
      </c>
      <c r="G1021" s="552">
        <v>125</v>
      </c>
      <c r="H1021" s="546">
        <f t="shared" si="15"/>
        <v>0</v>
      </c>
      <c r="I1021" s="448">
        <v>125</v>
      </c>
    </row>
    <row r="1022" spans="1:9" ht="15" customHeight="1">
      <c r="A1022" s="536">
        <v>1014</v>
      </c>
      <c r="B1022" s="563">
        <v>41084</v>
      </c>
      <c r="C1022" s="561" t="s">
        <v>4011</v>
      </c>
      <c r="D1022" s="562" t="s">
        <v>4012</v>
      </c>
      <c r="E1022" s="559" t="s">
        <v>641</v>
      </c>
      <c r="F1022" s="551">
        <v>125</v>
      </c>
      <c r="G1022" s="552">
        <v>125</v>
      </c>
      <c r="H1022" s="546">
        <f t="shared" si="15"/>
        <v>0</v>
      </c>
      <c r="I1022" s="448">
        <v>125</v>
      </c>
    </row>
    <row r="1023" spans="1:9" ht="15" customHeight="1">
      <c r="A1023" s="536">
        <v>1015</v>
      </c>
      <c r="B1023" s="563">
        <v>41083</v>
      </c>
      <c r="C1023" s="561" t="s">
        <v>4013</v>
      </c>
      <c r="D1023" s="562" t="s">
        <v>4014</v>
      </c>
      <c r="E1023" s="559" t="s">
        <v>641</v>
      </c>
      <c r="F1023" s="551">
        <v>100</v>
      </c>
      <c r="G1023" s="552">
        <v>100</v>
      </c>
      <c r="H1023" s="546">
        <f t="shared" si="15"/>
        <v>0</v>
      </c>
      <c r="I1023" s="448">
        <v>100</v>
      </c>
    </row>
    <row r="1024" spans="1:9" ht="15" customHeight="1">
      <c r="A1024" s="536">
        <v>1016</v>
      </c>
      <c r="B1024" s="563">
        <v>41083</v>
      </c>
      <c r="C1024" s="561" t="s">
        <v>4015</v>
      </c>
      <c r="D1024" s="562" t="s">
        <v>4016</v>
      </c>
      <c r="E1024" s="559" t="s">
        <v>641</v>
      </c>
      <c r="F1024" s="551">
        <v>100</v>
      </c>
      <c r="G1024" s="552">
        <v>100</v>
      </c>
      <c r="H1024" s="546">
        <f t="shared" si="15"/>
        <v>0</v>
      </c>
      <c r="I1024" s="448">
        <v>100</v>
      </c>
    </row>
    <row r="1025" spans="1:9" ht="15" customHeight="1">
      <c r="A1025" s="536">
        <v>1017</v>
      </c>
      <c r="B1025" s="563">
        <v>41084</v>
      </c>
      <c r="C1025" s="561" t="s">
        <v>4017</v>
      </c>
      <c r="D1025" s="562" t="s">
        <v>4018</v>
      </c>
      <c r="E1025" s="559" t="s">
        <v>641</v>
      </c>
      <c r="F1025" s="551">
        <v>100</v>
      </c>
      <c r="G1025" s="552">
        <v>100</v>
      </c>
      <c r="H1025" s="546">
        <f t="shared" si="15"/>
        <v>0</v>
      </c>
      <c r="I1025" s="448">
        <v>100</v>
      </c>
    </row>
    <row r="1026" spans="1:9" ht="15" customHeight="1">
      <c r="A1026" s="536">
        <v>1018</v>
      </c>
      <c r="B1026" s="563">
        <v>41084</v>
      </c>
      <c r="C1026" s="561" t="s">
        <v>4019</v>
      </c>
      <c r="D1026" s="562" t="s">
        <v>4020</v>
      </c>
      <c r="E1026" s="559" t="s">
        <v>641</v>
      </c>
      <c r="F1026" s="551">
        <v>100</v>
      </c>
      <c r="G1026" s="552">
        <v>100</v>
      </c>
      <c r="H1026" s="546">
        <f t="shared" si="15"/>
        <v>0</v>
      </c>
      <c r="I1026" s="448">
        <v>100</v>
      </c>
    </row>
    <row r="1027" spans="1:9" ht="15" customHeight="1">
      <c r="A1027" s="536">
        <v>1019</v>
      </c>
      <c r="B1027" s="563">
        <v>41083</v>
      </c>
      <c r="C1027" s="561" t="s">
        <v>4021</v>
      </c>
      <c r="D1027" s="562" t="s">
        <v>4022</v>
      </c>
      <c r="E1027" s="559" t="s">
        <v>641</v>
      </c>
      <c r="F1027" s="551">
        <v>100</v>
      </c>
      <c r="G1027" s="552">
        <v>100</v>
      </c>
      <c r="H1027" s="546">
        <f t="shared" si="15"/>
        <v>0</v>
      </c>
      <c r="I1027" s="448">
        <v>100</v>
      </c>
    </row>
    <row r="1028" spans="1:9" ht="15" customHeight="1">
      <c r="A1028" s="536">
        <v>1020</v>
      </c>
      <c r="B1028" s="563">
        <v>41084</v>
      </c>
      <c r="C1028" s="561" t="s">
        <v>4023</v>
      </c>
      <c r="D1028" s="562" t="s">
        <v>4024</v>
      </c>
      <c r="E1028" s="559" t="s">
        <v>641</v>
      </c>
      <c r="F1028" s="551">
        <v>100</v>
      </c>
      <c r="G1028" s="552">
        <v>100</v>
      </c>
      <c r="H1028" s="546">
        <f t="shared" si="15"/>
        <v>0</v>
      </c>
      <c r="I1028" s="448">
        <v>100</v>
      </c>
    </row>
    <row r="1029" spans="1:9" ht="15" customHeight="1">
      <c r="A1029" s="536">
        <v>1021</v>
      </c>
      <c r="B1029" s="563">
        <v>41086</v>
      </c>
      <c r="C1029" s="561" t="s">
        <v>4025</v>
      </c>
      <c r="D1029" s="562" t="s">
        <v>4026</v>
      </c>
      <c r="E1029" s="559" t="s">
        <v>641</v>
      </c>
      <c r="F1029" s="551">
        <v>100</v>
      </c>
      <c r="G1029" s="552">
        <v>100</v>
      </c>
      <c r="H1029" s="546">
        <f t="shared" ref="H1029:H1089" si="16">F1029-I1029</f>
        <v>0</v>
      </c>
      <c r="I1029" s="448">
        <v>100</v>
      </c>
    </row>
    <row r="1030" spans="1:9" ht="15" customHeight="1">
      <c r="A1030" s="536">
        <v>1022</v>
      </c>
      <c r="B1030" s="563">
        <v>41084</v>
      </c>
      <c r="C1030" s="561" t="s">
        <v>4027</v>
      </c>
      <c r="D1030" s="562" t="s">
        <v>4028</v>
      </c>
      <c r="E1030" s="559" t="s">
        <v>641</v>
      </c>
      <c r="F1030" s="551">
        <v>100</v>
      </c>
      <c r="G1030" s="552">
        <v>100</v>
      </c>
      <c r="H1030" s="546">
        <f t="shared" si="16"/>
        <v>0</v>
      </c>
      <c r="I1030" s="448">
        <v>100</v>
      </c>
    </row>
    <row r="1031" spans="1:9" ht="15" customHeight="1">
      <c r="A1031" s="536">
        <v>1023</v>
      </c>
      <c r="B1031" s="563">
        <v>41084</v>
      </c>
      <c r="C1031" s="561" t="s">
        <v>4029</v>
      </c>
      <c r="D1031" s="562" t="s">
        <v>4030</v>
      </c>
      <c r="E1031" s="559" t="s">
        <v>641</v>
      </c>
      <c r="F1031" s="551">
        <v>100</v>
      </c>
      <c r="G1031" s="552">
        <v>100</v>
      </c>
      <c r="H1031" s="546">
        <f t="shared" si="16"/>
        <v>0</v>
      </c>
      <c r="I1031" s="448">
        <v>100</v>
      </c>
    </row>
    <row r="1032" spans="1:9" ht="15" customHeight="1">
      <c r="A1032" s="536">
        <v>1024</v>
      </c>
      <c r="B1032" s="563">
        <v>41084</v>
      </c>
      <c r="C1032" s="561" t="s">
        <v>4031</v>
      </c>
      <c r="D1032" s="562" t="s">
        <v>4032</v>
      </c>
      <c r="E1032" s="559" t="s">
        <v>641</v>
      </c>
      <c r="F1032" s="551">
        <v>100</v>
      </c>
      <c r="G1032" s="552">
        <v>100</v>
      </c>
      <c r="H1032" s="546">
        <f t="shared" si="16"/>
        <v>0</v>
      </c>
      <c r="I1032" s="448">
        <v>100</v>
      </c>
    </row>
    <row r="1033" spans="1:9" ht="15" customHeight="1">
      <c r="A1033" s="536">
        <v>1025</v>
      </c>
      <c r="B1033" s="563">
        <v>41084</v>
      </c>
      <c r="C1033" s="561" t="s">
        <v>4033</v>
      </c>
      <c r="D1033" s="562" t="s">
        <v>4034</v>
      </c>
      <c r="E1033" s="559" t="s">
        <v>641</v>
      </c>
      <c r="F1033" s="551">
        <v>100</v>
      </c>
      <c r="G1033" s="552">
        <v>100</v>
      </c>
      <c r="H1033" s="546">
        <f t="shared" si="16"/>
        <v>0</v>
      </c>
      <c r="I1033" s="448">
        <v>100</v>
      </c>
    </row>
    <row r="1034" spans="1:9" ht="15" customHeight="1">
      <c r="A1034" s="536">
        <v>1026</v>
      </c>
      <c r="B1034" s="563">
        <v>41084</v>
      </c>
      <c r="C1034" s="561" t="s">
        <v>4035</v>
      </c>
      <c r="D1034" s="562" t="s">
        <v>4036</v>
      </c>
      <c r="E1034" s="559" t="s">
        <v>641</v>
      </c>
      <c r="F1034" s="551">
        <v>100</v>
      </c>
      <c r="G1034" s="552">
        <v>100</v>
      </c>
      <c r="H1034" s="546">
        <f t="shared" si="16"/>
        <v>0</v>
      </c>
      <c r="I1034" s="448">
        <v>100</v>
      </c>
    </row>
    <row r="1035" spans="1:9" ht="15" customHeight="1">
      <c r="A1035" s="536">
        <v>1027</v>
      </c>
      <c r="B1035" s="563">
        <v>41084</v>
      </c>
      <c r="C1035" s="561" t="s">
        <v>4037</v>
      </c>
      <c r="D1035" s="562" t="s">
        <v>4038</v>
      </c>
      <c r="E1035" s="559" t="s">
        <v>641</v>
      </c>
      <c r="F1035" s="551">
        <v>100</v>
      </c>
      <c r="G1035" s="552">
        <v>100</v>
      </c>
      <c r="H1035" s="546">
        <f t="shared" si="16"/>
        <v>0</v>
      </c>
      <c r="I1035" s="448">
        <v>100</v>
      </c>
    </row>
    <row r="1036" spans="1:9" ht="15" customHeight="1">
      <c r="A1036" s="536">
        <v>1028</v>
      </c>
      <c r="B1036" s="563">
        <v>41084</v>
      </c>
      <c r="C1036" s="561" t="s">
        <v>4039</v>
      </c>
      <c r="D1036" s="562" t="s">
        <v>4040</v>
      </c>
      <c r="E1036" s="559" t="s">
        <v>641</v>
      </c>
      <c r="F1036" s="551">
        <v>100</v>
      </c>
      <c r="G1036" s="552">
        <v>100</v>
      </c>
      <c r="H1036" s="546">
        <f t="shared" si="16"/>
        <v>0</v>
      </c>
      <c r="I1036" s="448">
        <v>100</v>
      </c>
    </row>
    <row r="1037" spans="1:9" ht="15" customHeight="1">
      <c r="A1037" s="536">
        <v>1029</v>
      </c>
      <c r="B1037" s="563">
        <v>41084</v>
      </c>
      <c r="C1037" s="561" t="s">
        <v>4041</v>
      </c>
      <c r="D1037" s="562" t="s">
        <v>4042</v>
      </c>
      <c r="E1037" s="559" t="s">
        <v>641</v>
      </c>
      <c r="F1037" s="551">
        <v>100</v>
      </c>
      <c r="G1037" s="552">
        <v>100</v>
      </c>
      <c r="H1037" s="546">
        <f t="shared" si="16"/>
        <v>0</v>
      </c>
      <c r="I1037" s="448">
        <v>100</v>
      </c>
    </row>
    <row r="1038" spans="1:9" ht="15" customHeight="1">
      <c r="A1038" s="536">
        <v>1030</v>
      </c>
      <c r="B1038" s="563">
        <v>41083</v>
      </c>
      <c r="C1038" s="561" t="s">
        <v>4043</v>
      </c>
      <c r="D1038" s="562" t="s">
        <v>4044</v>
      </c>
      <c r="E1038" s="559" t="s">
        <v>641</v>
      </c>
      <c r="F1038" s="551">
        <v>125</v>
      </c>
      <c r="G1038" s="552">
        <v>125</v>
      </c>
      <c r="H1038" s="546">
        <f t="shared" si="16"/>
        <v>0</v>
      </c>
      <c r="I1038" s="448">
        <v>125</v>
      </c>
    </row>
    <row r="1039" spans="1:9" ht="15" customHeight="1">
      <c r="A1039" s="536">
        <v>1031</v>
      </c>
      <c r="B1039" s="563">
        <v>41084</v>
      </c>
      <c r="C1039" s="561" t="s">
        <v>4045</v>
      </c>
      <c r="D1039" s="562" t="s">
        <v>4046</v>
      </c>
      <c r="E1039" s="559" t="s">
        <v>641</v>
      </c>
      <c r="F1039" s="551">
        <v>125</v>
      </c>
      <c r="G1039" s="552">
        <v>125</v>
      </c>
      <c r="H1039" s="546">
        <f t="shared" si="16"/>
        <v>0</v>
      </c>
      <c r="I1039" s="448">
        <v>125</v>
      </c>
    </row>
    <row r="1040" spans="1:9" ht="15" customHeight="1">
      <c r="A1040" s="536">
        <v>1032</v>
      </c>
      <c r="B1040" s="563">
        <v>41084</v>
      </c>
      <c r="C1040" s="561" t="s">
        <v>4047</v>
      </c>
      <c r="D1040" s="562" t="s">
        <v>4048</v>
      </c>
      <c r="E1040" s="559" t="s">
        <v>641</v>
      </c>
      <c r="F1040" s="551">
        <v>100</v>
      </c>
      <c r="G1040" s="552">
        <v>100</v>
      </c>
      <c r="H1040" s="546">
        <f t="shared" si="16"/>
        <v>0</v>
      </c>
      <c r="I1040" s="448">
        <v>100</v>
      </c>
    </row>
    <row r="1041" spans="1:9" ht="15" customHeight="1">
      <c r="A1041" s="536">
        <v>1033</v>
      </c>
      <c r="B1041" s="563">
        <v>41084</v>
      </c>
      <c r="C1041" s="561" t="s">
        <v>4049</v>
      </c>
      <c r="D1041" s="562" t="s">
        <v>4050</v>
      </c>
      <c r="E1041" s="559" t="s">
        <v>641</v>
      </c>
      <c r="F1041" s="551">
        <v>100</v>
      </c>
      <c r="G1041" s="552">
        <v>100</v>
      </c>
      <c r="H1041" s="546">
        <f t="shared" si="16"/>
        <v>0</v>
      </c>
      <c r="I1041" s="448">
        <v>100</v>
      </c>
    </row>
    <row r="1042" spans="1:9" ht="15" customHeight="1">
      <c r="A1042" s="536">
        <v>1034</v>
      </c>
      <c r="B1042" s="563">
        <v>41084</v>
      </c>
      <c r="C1042" s="561" t="s">
        <v>4051</v>
      </c>
      <c r="D1042" s="562" t="s">
        <v>4052</v>
      </c>
      <c r="E1042" s="559" t="s">
        <v>641</v>
      </c>
      <c r="F1042" s="551">
        <v>100</v>
      </c>
      <c r="G1042" s="552">
        <v>100</v>
      </c>
      <c r="H1042" s="546">
        <f t="shared" si="16"/>
        <v>0</v>
      </c>
      <c r="I1042" s="448">
        <v>100</v>
      </c>
    </row>
    <row r="1043" spans="1:9" ht="15" customHeight="1">
      <c r="A1043" s="536">
        <v>1035</v>
      </c>
      <c r="B1043" s="563">
        <v>41085</v>
      </c>
      <c r="C1043" s="561" t="s">
        <v>4053</v>
      </c>
      <c r="D1043" s="562" t="s">
        <v>4054</v>
      </c>
      <c r="E1043" s="559" t="s">
        <v>641</v>
      </c>
      <c r="F1043" s="551">
        <v>100</v>
      </c>
      <c r="G1043" s="552">
        <v>100</v>
      </c>
      <c r="H1043" s="546">
        <f t="shared" si="16"/>
        <v>0</v>
      </c>
      <c r="I1043" s="448">
        <v>100</v>
      </c>
    </row>
    <row r="1044" spans="1:9" ht="15" customHeight="1">
      <c r="A1044" s="536">
        <v>1036</v>
      </c>
      <c r="B1044" s="563">
        <v>41084</v>
      </c>
      <c r="C1044" s="561" t="s">
        <v>4055</v>
      </c>
      <c r="D1044" s="562" t="s">
        <v>4056</v>
      </c>
      <c r="E1044" s="559" t="s">
        <v>641</v>
      </c>
      <c r="F1044" s="551">
        <v>100</v>
      </c>
      <c r="G1044" s="552">
        <v>100</v>
      </c>
      <c r="H1044" s="546">
        <f t="shared" si="16"/>
        <v>0</v>
      </c>
      <c r="I1044" s="448">
        <v>100</v>
      </c>
    </row>
    <row r="1045" spans="1:9" ht="15" customHeight="1">
      <c r="A1045" s="536">
        <v>1037</v>
      </c>
      <c r="B1045" s="563">
        <v>41084</v>
      </c>
      <c r="C1045" s="561" t="s">
        <v>4057</v>
      </c>
      <c r="D1045" s="562" t="s">
        <v>4058</v>
      </c>
      <c r="E1045" s="559" t="s">
        <v>641</v>
      </c>
      <c r="F1045" s="551">
        <v>100</v>
      </c>
      <c r="G1045" s="552">
        <v>100</v>
      </c>
      <c r="H1045" s="546">
        <f t="shared" si="16"/>
        <v>0</v>
      </c>
      <c r="I1045" s="448">
        <v>100</v>
      </c>
    </row>
    <row r="1046" spans="1:9" ht="15" customHeight="1">
      <c r="A1046" s="536">
        <v>1038</v>
      </c>
      <c r="B1046" s="563">
        <v>41084</v>
      </c>
      <c r="C1046" s="561" t="s">
        <v>4059</v>
      </c>
      <c r="D1046" s="562" t="s">
        <v>4060</v>
      </c>
      <c r="E1046" s="559" t="s">
        <v>641</v>
      </c>
      <c r="F1046" s="551">
        <v>100</v>
      </c>
      <c r="G1046" s="552">
        <v>100</v>
      </c>
      <c r="H1046" s="546">
        <f t="shared" si="16"/>
        <v>0</v>
      </c>
      <c r="I1046" s="448">
        <v>100</v>
      </c>
    </row>
    <row r="1047" spans="1:9" ht="15" customHeight="1">
      <c r="A1047" s="536">
        <v>1039</v>
      </c>
      <c r="B1047" s="563">
        <v>41084</v>
      </c>
      <c r="C1047" s="561" t="s">
        <v>4061</v>
      </c>
      <c r="D1047" s="562" t="s">
        <v>4062</v>
      </c>
      <c r="E1047" s="559" t="s">
        <v>641</v>
      </c>
      <c r="F1047" s="551">
        <v>100</v>
      </c>
      <c r="G1047" s="552">
        <v>100</v>
      </c>
      <c r="H1047" s="546">
        <f t="shared" si="16"/>
        <v>0</v>
      </c>
      <c r="I1047" s="448">
        <v>100</v>
      </c>
    </row>
    <row r="1048" spans="1:9" ht="15" customHeight="1">
      <c r="A1048" s="536">
        <v>1040</v>
      </c>
      <c r="B1048" s="563">
        <v>41083</v>
      </c>
      <c r="C1048" s="561" t="s">
        <v>4063</v>
      </c>
      <c r="D1048" s="562" t="s">
        <v>4064</v>
      </c>
      <c r="E1048" s="559" t="s">
        <v>641</v>
      </c>
      <c r="F1048" s="551">
        <v>100</v>
      </c>
      <c r="G1048" s="552">
        <v>100</v>
      </c>
      <c r="H1048" s="546">
        <f t="shared" si="16"/>
        <v>0</v>
      </c>
      <c r="I1048" s="448">
        <v>100</v>
      </c>
    </row>
    <row r="1049" spans="1:9" ht="15" customHeight="1">
      <c r="A1049" s="536">
        <v>1041</v>
      </c>
      <c r="B1049" s="563">
        <v>41083</v>
      </c>
      <c r="C1049" s="561" t="s">
        <v>4065</v>
      </c>
      <c r="D1049" s="562" t="s">
        <v>4066</v>
      </c>
      <c r="E1049" s="559" t="s">
        <v>641</v>
      </c>
      <c r="F1049" s="551">
        <v>100</v>
      </c>
      <c r="G1049" s="552">
        <v>100</v>
      </c>
      <c r="H1049" s="546">
        <f t="shared" si="16"/>
        <v>0</v>
      </c>
      <c r="I1049" s="448">
        <v>100</v>
      </c>
    </row>
    <row r="1050" spans="1:9" ht="15" customHeight="1">
      <c r="A1050" s="536">
        <v>1042</v>
      </c>
      <c r="B1050" s="563">
        <v>41086</v>
      </c>
      <c r="C1050" s="561" t="s">
        <v>4067</v>
      </c>
      <c r="D1050" s="562" t="s">
        <v>4068</v>
      </c>
      <c r="E1050" s="559" t="s">
        <v>641</v>
      </c>
      <c r="F1050" s="551">
        <v>100</v>
      </c>
      <c r="G1050" s="552">
        <v>100</v>
      </c>
      <c r="H1050" s="546">
        <f t="shared" si="16"/>
        <v>0</v>
      </c>
      <c r="I1050" s="448">
        <v>100</v>
      </c>
    </row>
    <row r="1051" spans="1:9" ht="15" customHeight="1">
      <c r="A1051" s="536">
        <v>1043</v>
      </c>
      <c r="B1051" s="563">
        <v>41083</v>
      </c>
      <c r="C1051" s="561" t="s">
        <v>1862</v>
      </c>
      <c r="D1051" s="562" t="s">
        <v>4069</v>
      </c>
      <c r="E1051" s="559" t="s">
        <v>641</v>
      </c>
      <c r="F1051" s="551">
        <v>100</v>
      </c>
      <c r="G1051" s="552">
        <v>100</v>
      </c>
      <c r="H1051" s="546">
        <f t="shared" si="16"/>
        <v>0</v>
      </c>
      <c r="I1051" s="448">
        <v>100</v>
      </c>
    </row>
    <row r="1052" spans="1:9" ht="15" customHeight="1">
      <c r="A1052" s="536">
        <v>1044</v>
      </c>
      <c r="B1052" s="563">
        <v>41083</v>
      </c>
      <c r="C1052" s="561" t="s">
        <v>4070</v>
      </c>
      <c r="D1052" s="562" t="s">
        <v>4071</v>
      </c>
      <c r="E1052" s="559" t="s">
        <v>641</v>
      </c>
      <c r="F1052" s="551">
        <v>100</v>
      </c>
      <c r="G1052" s="552">
        <v>100</v>
      </c>
      <c r="H1052" s="546">
        <f t="shared" si="16"/>
        <v>0</v>
      </c>
      <c r="I1052" s="448">
        <v>100</v>
      </c>
    </row>
    <row r="1053" spans="1:9" ht="15" customHeight="1">
      <c r="A1053" s="536">
        <v>1045</v>
      </c>
      <c r="B1053" s="563">
        <v>41084</v>
      </c>
      <c r="C1053" s="561" t="s">
        <v>4072</v>
      </c>
      <c r="D1053" s="562" t="s">
        <v>4073</v>
      </c>
      <c r="E1053" s="559" t="s">
        <v>641</v>
      </c>
      <c r="F1053" s="551">
        <v>100</v>
      </c>
      <c r="G1053" s="552">
        <v>100</v>
      </c>
      <c r="H1053" s="546">
        <f t="shared" si="16"/>
        <v>0</v>
      </c>
      <c r="I1053" s="448">
        <v>100</v>
      </c>
    </row>
    <row r="1054" spans="1:9" ht="15" customHeight="1">
      <c r="A1054" s="536">
        <v>1046</v>
      </c>
      <c r="B1054" s="563">
        <v>41084</v>
      </c>
      <c r="C1054" s="561" t="s">
        <v>4074</v>
      </c>
      <c r="D1054" s="562" t="s">
        <v>4075</v>
      </c>
      <c r="E1054" s="559" t="s">
        <v>641</v>
      </c>
      <c r="F1054" s="551">
        <v>100</v>
      </c>
      <c r="G1054" s="552">
        <v>100</v>
      </c>
      <c r="H1054" s="546">
        <f t="shared" si="16"/>
        <v>0</v>
      </c>
      <c r="I1054" s="448">
        <v>100</v>
      </c>
    </row>
    <row r="1055" spans="1:9" ht="15" customHeight="1">
      <c r="A1055" s="536">
        <v>1047</v>
      </c>
      <c r="B1055" s="563">
        <v>41084</v>
      </c>
      <c r="C1055" s="561" t="s">
        <v>4076</v>
      </c>
      <c r="D1055" s="562" t="s">
        <v>4077</v>
      </c>
      <c r="E1055" s="559" t="s">
        <v>641</v>
      </c>
      <c r="F1055" s="551">
        <v>100</v>
      </c>
      <c r="G1055" s="552">
        <v>100</v>
      </c>
      <c r="H1055" s="546">
        <f t="shared" si="16"/>
        <v>0</v>
      </c>
      <c r="I1055" s="448">
        <v>100</v>
      </c>
    </row>
    <row r="1056" spans="1:9" ht="15" customHeight="1">
      <c r="A1056" s="536">
        <v>1048</v>
      </c>
      <c r="B1056" s="563">
        <v>41083</v>
      </c>
      <c r="C1056" s="561" t="s">
        <v>4078</v>
      </c>
      <c r="D1056" s="562" t="s">
        <v>4079</v>
      </c>
      <c r="E1056" s="559" t="s">
        <v>641</v>
      </c>
      <c r="F1056" s="551">
        <v>100</v>
      </c>
      <c r="G1056" s="552">
        <v>100</v>
      </c>
      <c r="H1056" s="546">
        <f t="shared" si="16"/>
        <v>0</v>
      </c>
      <c r="I1056" s="448">
        <v>100</v>
      </c>
    </row>
    <row r="1057" spans="1:9" ht="15" customHeight="1">
      <c r="A1057" s="536">
        <v>1049</v>
      </c>
      <c r="B1057" s="563">
        <v>41083</v>
      </c>
      <c r="C1057" s="561" t="s">
        <v>4080</v>
      </c>
      <c r="D1057" s="562" t="s">
        <v>4081</v>
      </c>
      <c r="E1057" s="559" t="s">
        <v>641</v>
      </c>
      <c r="F1057" s="551">
        <v>100</v>
      </c>
      <c r="G1057" s="552">
        <v>100</v>
      </c>
      <c r="H1057" s="546">
        <f t="shared" si="16"/>
        <v>0</v>
      </c>
      <c r="I1057" s="448">
        <v>100</v>
      </c>
    </row>
    <row r="1058" spans="1:9" ht="15" customHeight="1">
      <c r="A1058" s="536">
        <v>1050</v>
      </c>
      <c r="B1058" s="563">
        <v>41083</v>
      </c>
      <c r="C1058" s="561" t="s">
        <v>4082</v>
      </c>
      <c r="D1058" s="562" t="s">
        <v>4083</v>
      </c>
      <c r="E1058" s="559" t="s">
        <v>641</v>
      </c>
      <c r="F1058" s="551">
        <v>100</v>
      </c>
      <c r="G1058" s="552">
        <v>100</v>
      </c>
      <c r="H1058" s="546">
        <f t="shared" si="16"/>
        <v>0</v>
      </c>
      <c r="I1058" s="448">
        <v>100</v>
      </c>
    </row>
    <row r="1059" spans="1:9" ht="15" customHeight="1">
      <c r="A1059" s="536">
        <v>1051</v>
      </c>
      <c r="B1059" s="563">
        <v>41083</v>
      </c>
      <c r="C1059" s="561" t="s">
        <v>4084</v>
      </c>
      <c r="D1059" s="562" t="s">
        <v>4085</v>
      </c>
      <c r="E1059" s="559" t="s">
        <v>641</v>
      </c>
      <c r="F1059" s="551">
        <v>100</v>
      </c>
      <c r="G1059" s="552">
        <v>100</v>
      </c>
      <c r="H1059" s="546">
        <f t="shared" si="16"/>
        <v>0</v>
      </c>
      <c r="I1059" s="448">
        <v>100</v>
      </c>
    </row>
    <row r="1060" spans="1:9" ht="15" customHeight="1">
      <c r="A1060" s="536">
        <v>1052</v>
      </c>
      <c r="B1060" s="563">
        <v>41085</v>
      </c>
      <c r="C1060" s="561" t="s">
        <v>4086</v>
      </c>
      <c r="D1060" s="562" t="s">
        <v>4087</v>
      </c>
      <c r="E1060" s="559" t="s">
        <v>641</v>
      </c>
      <c r="F1060" s="551">
        <v>100</v>
      </c>
      <c r="G1060" s="552">
        <v>100</v>
      </c>
      <c r="H1060" s="546">
        <f t="shared" si="16"/>
        <v>0</v>
      </c>
      <c r="I1060" s="448">
        <v>100</v>
      </c>
    </row>
    <row r="1061" spans="1:9" ht="15" customHeight="1">
      <c r="A1061" s="536">
        <v>1053</v>
      </c>
      <c r="B1061" s="563">
        <v>41083</v>
      </c>
      <c r="C1061" s="561" t="s">
        <v>4088</v>
      </c>
      <c r="D1061" s="562" t="s">
        <v>4089</v>
      </c>
      <c r="E1061" s="559" t="s">
        <v>641</v>
      </c>
      <c r="F1061" s="551">
        <v>100</v>
      </c>
      <c r="G1061" s="552">
        <v>100</v>
      </c>
      <c r="H1061" s="546">
        <f t="shared" si="16"/>
        <v>0</v>
      </c>
      <c r="I1061" s="448">
        <v>100</v>
      </c>
    </row>
    <row r="1062" spans="1:9" ht="15" customHeight="1">
      <c r="A1062" s="536">
        <v>1054</v>
      </c>
      <c r="B1062" s="563">
        <v>41083</v>
      </c>
      <c r="C1062" s="561" t="s">
        <v>4090</v>
      </c>
      <c r="D1062" s="562" t="s">
        <v>4091</v>
      </c>
      <c r="E1062" s="559" t="s">
        <v>641</v>
      </c>
      <c r="F1062" s="551">
        <v>100</v>
      </c>
      <c r="G1062" s="552">
        <v>100</v>
      </c>
      <c r="H1062" s="546">
        <f t="shared" si="16"/>
        <v>0</v>
      </c>
      <c r="I1062" s="448">
        <v>100</v>
      </c>
    </row>
    <row r="1063" spans="1:9" ht="15" customHeight="1">
      <c r="A1063" s="536">
        <v>1055</v>
      </c>
      <c r="B1063" s="563">
        <v>41083</v>
      </c>
      <c r="C1063" s="561" t="s">
        <v>4092</v>
      </c>
      <c r="D1063" s="562" t="s">
        <v>4093</v>
      </c>
      <c r="E1063" s="559" t="s">
        <v>641</v>
      </c>
      <c r="F1063" s="551">
        <v>100</v>
      </c>
      <c r="G1063" s="552">
        <v>100</v>
      </c>
      <c r="H1063" s="546">
        <f t="shared" si="16"/>
        <v>0</v>
      </c>
      <c r="I1063" s="448">
        <v>100</v>
      </c>
    </row>
    <row r="1064" spans="1:9" ht="15" customHeight="1">
      <c r="A1064" s="536">
        <v>1056</v>
      </c>
      <c r="B1064" s="563">
        <v>41084</v>
      </c>
      <c r="C1064" s="561" t="s">
        <v>4094</v>
      </c>
      <c r="D1064" s="562" t="s">
        <v>4095</v>
      </c>
      <c r="E1064" s="559" t="s">
        <v>641</v>
      </c>
      <c r="F1064" s="551">
        <v>100</v>
      </c>
      <c r="G1064" s="552">
        <v>100</v>
      </c>
      <c r="H1064" s="546">
        <f t="shared" si="16"/>
        <v>0</v>
      </c>
      <c r="I1064" s="448">
        <v>100</v>
      </c>
    </row>
    <row r="1065" spans="1:9" ht="15" customHeight="1">
      <c r="A1065" s="536">
        <v>1057</v>
      </c>
      <c r="B1065" s="563">
        <v>41084</v>
      </c>
      <c r="C1065" s="561" t="s">
        <v>4096</v>
      </c>
      <c r="D1065" s="562" t="s">
        <v>4097</v>
      </c>
      <c r="E1065" s="559" t="s">
        <v>641</v>
      </c>
      <c r="F1065" s="551">
        <v>100</v>
      </c>
      <c r="G1065" s="552">
        <v>100</v>
      </c>
      <c r="H1065" s="546">
        <f t="shared" si="16"/>
        <v>0</v>
      </c>
      <c r="I1065" s="448">
        <v>100</v>
      </c>
    </row>
    <row r="1066" spans="1:9" ht="15" customHeight="1">
      <c r="A1066" s="536">
        <v>1058</v>
      </c>
      <c r="B1066" s="563">
        <v>41084</v>
      </c>
      <c r="C1066" s="561" t="s">
        <v>4098</v>
      </c>
      <c r="D1066" s="562" t="s">
        <v>4099</v>
      </c>
      <c r="E1066" s="559" t="s">
        <v>641</v>
      </c>
      <c r="F1066" s="551">
        <v>100</v>
      </c>
      <c r="G1066" s="552">
        <v>100</v>
      </c>
      <c r="H1066" s="546">
        <f t="shared" si="16"/>
        <v>0</v>
      </c>
      <c r="I1066" s="448">
        <v>100</v>
      </c>
    </row>
    <row r="1067" spans="1:9" ht="15" customHeight="1">
      <c r="A1067" s="536">
        <v>1059</v>
      </c>
      <c r="B1067" s="563">
        <v>41083</v>
      </c>
      <c r="C1067" s="561" t="s">
        <v>4100</v>
      </c>
      <c r="D1067" s="562" t="s">
        <v>4101</v>
      </c>
      <c r="E1067" s="559" t="s">
        <v>641</v>
      </c>
      <c r="F1067" s="551">
        <v>100</v>
      </c>
      <c r="G1067" s="552">
        <v>100</v>
      </c>
      <c r="H1067" s="546">
        <f t="shared" si="16"/>
        <v>0</v>
      </c>
      <c r="I1067" s="448">
        <v>100</v>
      </c>
    </row>
    <row r="1068" spans="1:9" ht="15" customHeight="1">
      <c r="A1068" s="536">
        <v>1060</v>
      </c>
      <c r="B1068" s="563">
        <v>41084</v>
      </c>
      <c r="C1068" s="561" t="s">
        <v>4102</v>
      </c>
      <c r="D1068" s="562" t="s">
        <v>4103</v>
      </c>
      <c r="E1068" s="559" t="s">
        <v>641</v>
      </c>
      <c r="F1068" s="551">
        <v>100</v>
      </c>
      <c r="G1068" s="552">
        <v>100</v>
      </c>
      <c r="H1068" s="546">
        <f t="shared" si="16"/>
        <v>0</v>
      </c>
      <c r="I1068" s="448">
        <v>100</v>
      </c>
    </row>
    <row r="1069" spans="1:9" ht="15" customHeight="1">
      <c r="A1069" s="536">
        <v>1061</v>
      </c>
      <c r="B1069" s="563">
        <v>41084</v>
      </c>
      <c r="C1069" s="561" t="s">
        <v>3836</v>
      </c>
      <c r="D1069" s="562" t="s">
        <v>4104</v>
      </c>
      <c r="E1069" s="559" t="s">
        <v>641</v>
      </c>
      <c r="F1069" s="551">
        <v>100</v>
      </c>
      <c r="G1069" s="552">
        <v>100</v>
      </c>
      <c r="H1069" s="546">
        <f t="shared" si="16"/>
        <v>0</v>
      </c>
      <c r="I1069" s="448">
        <v>100</v>
      </c>
    </row>
    <row r="1070" spans="1:9" ht="15" customHeight="1">
      <c r="A1070" s="536">
        <v>1062</v>
      </c>
      <c r="B1070" s="563">
        <v>41084</v>
      </c>
      <c r="C1070" s="561" t="s">
        <v>4105</v>
      </c>
      <c r="D1070" s="562" t="s">
        <v>4106</v>
      </c>
      <c r="E1070" s="559" t="s">
        <v>641</v>
      </c>
      <c r="F1070" s="551">
        <v>100</v>
      </c>
      <c r="G1070" s="552">
        <v>100</v>
      </c>
      <c r="H1070" s="546">
        <f t="shared" si="16"/>
        <v>0</v>
      </c>
      <c r="I1070" s="448">
        <v>100</v>
      </c>
    </row>
    <row r="1071" spans="1:9" ht="15" customHeight="1">
      <c r="A1071" s="536">
        <v>1063</v>
      </c>
      <c r="B1071" s="563">
        <v>41089</v>
      </c>
      <c r="C1071" s="561" t="s">
        <v>4107</v>
      </c>
      <c r="D1071" s="562" t="s">
        <v>4108</v>
      </c>
      <c r="E1071" s="559" t="s">
        <v>641</v>
      </c>
      <c r="F1071" s="551">
        <v>100</v>
      </c>
      <c r="G1071" s="552">
        <v>100</v>
      </c>
      <c r="H1071" s="546">
        <f t="shared" si="16"/>
        <v>0</v>
      </c>
      <c r="I1071" s="448">
        <v>100</v>
      </c>
    </row>
    <row r="1072" spans="1:9" ht="15" customHeight="1">
      <c r="A1072" s="536">
        <v>1064</v>
      </c>
      <c r="B1072" s="563">
        <v>41090</v>
      </c>
      <c r="C1072" s="561" t="s">
        <v>4109</v>
      </c>
      <c r="D1072" s="562" t="s">
        <v>4110</v>
      </c>
      <c r="E1072" s="559" t="s">
        <v>641</v>
      </c>
      <c r="F1072" s="551">
        <v>125</v>
      </c>
      <c r="G1072" s="552">
        <v>125</v>
      </c>
      <c r="H1072" s="546">
        <f t="shared" si="16"/>
        <v>0</v>
      </c>
      <c r="I1072" s="448">
        <v>125</v>
      </c>
    </row>
    <row r="1073" spans="1:9" ht="15" customHeight="1">
      <c r="A1073" s="536">
        <v>1065</v>
      </c>
      <c r="B1073" s="563">
        <v>41084</v>
      </c>
      <c r="C1073" s="561" t="s">
        <v>4111</v>
      </c>
      <c r="D1073" s="562" t="s">
        <v>4112</v>
      </c>
      <c r="E1073" s="559" t="s">
        <v>641</v>
      </c>
      <c r="F1073" s="551">
        <v>162.5</v>
      </c>
      <c r="G1073" s="552">
        <v>162.5</v>
      </c>
      <c r="H1073" s="546">
        <f t="shared" si="16"/>
        <v>0</v>
      </c>
      <c r="I1073" s="448">
        <v>162.5</v>
      </c>
    </row>
    <row r="1074" spans="1:9" ht="15" customHeight="1">
      <c r="A1074" s="536">
        <v>1066</v>
      </c>
      <c r="B1074" s="563">
        <v>41089</v>
      </c>
      <c r="C1074" s="561" t="s">
        <v>4113</v>
      </c>
      <c r="D1074" s="562" t="s">
        <v>4114</v>
      </c>
      <c r="E1074" s="559" t="s">
        <v>641</v>
      </c>
      <c r="F1074" s="551">
        <v>100</v>
      </c>
      <c r="G1074" s="552">
        <v>100</v>
      </c>
      <c r="H1074" s="546">
        <f t="shared" si="16"/>
        <v>0</v>
      </c>
      <c r="I1074" s="448">
        <v>100</v>
      </c>
    </row>
    <row r="1075" spans="1:9" ht="15" customHeight="1">
      <c r="A1075" s="536">
        <v>1067</v>
      </c>
      <c r="B1075" s="563">
        <v>41083</v>
      </c>
      <c r="C1075" s="561" t="s">
        <v>4115</v>
      </c>
      <c r="D1075" s="562" t="s">
        <v>4116</v>
      </c>
      <c r="E1075" s="559" t="s">
        <v>641</v>
      </c>
      <c r="F1075" s="551">
        <v>125</v>
      </c>
      <c r="G1075" s="552">
        <v>125</v>
      </c>
      <c r="H1075" s="546">
        <f t="shared" si="16"/>
        <v>0</v>
      </c>
      <c r="I1075" s="448">
        <v>125</v>
      </c>
    </row>
    <row r="1076" spans="1:9" ht="15" customHeight="1">
      <c r="A1076" s="536">
        <v>1068</v>
      </c>
      <c r="B1076" s="563">
        <v>41090</v>
      </c>
      <c r="C1076" s="561" t="s">
        <v>4117</v>
      </c>
      <c r="D1076" s="562" t="s">
        <v>4118</v>
      </c>
      <c r="E1076" s="559" t="s">
        <v>641</v>
      </c>
      <c r="F1076" s="551">
        <v>100</v>
      </c>
      <c r="G1076" s="552">
        <v>100</v>
      </c>
      <c r="H1076" s="546">
        <f t="shared" si="16"/>
        <v>0</v>
      </c>
      <c r="I1076" s="448">
        <v>100</v>
      </c>
    </row>
    <row r="1077" spans="1:9" ht="15" customHeight="1">
      <c r="A1077" s="536">
        <v>1069</v>
      </c>
      <c r="B1077" s="563">
        <v>41090</v>
      </c>
      <c r="C1077" s="561" t="s">
        <v>4119</v>
      </c>
      <c r="D1077" s="562" t="s">
        <v>4120</v>
      </c>
      <c r="E1077" s="559" t="s">
        <v>641</v>
      </c>
      <c r="F1077" s="551">
        <v>125</v>
      </c>
      <c r="G1077" s="552">
        <v>125</v>
      </c>
      <c r="H1077" s="546">
        <f t="shared" si="16"/>
        <v>0</v>
      </c>
      <c r="I1077" s="448">
        <v>125</v>
      </c>
    </row>
    <row r="1078" spans="1:9" ht="15" customHeight="1">
      <c r="A1078" s="536">
        <v>1070</v>
      </c>
      <c r="B1078" s="563">
        <v>41087</v>
      </c>
      <c r="C1078" s="561" t="s">
        <v>4121</v>
      </c>
      <c r="D1078" s="562" t="s">
        <v>4122</v>
      </c>
      <c r="E1078" s="559" t="s">
        <v>641</v>
      </c>
      <c r="F1078" s="551">
        <v>162.5</v>
      </c>
      <c r="G1078" s="552">
        <v>162.5</v>
      </c>
      <c r="H1078" s="546">
        <f t="shared" si="16"/>
        <v>0</v>
      </c>
      <c r="I1078" s="448">
        <v>162.5</v>
      </c>
    </row>
    <row r="1079" spans="1:9" ht="15" customHeight="1">
      <c r="A1079" s="536">
        <v>1071</v>
      </c>
      <c r="B1079" s="563">
        <v>41090</v>
      </c>
      <c r="C1079" s="561" t="s">
        <v>4123</v>
      </c>
      <c r="D1079" s="562" t="s">
        <v>4124</v>
      </c>
      <c r="E1079" s="559" t="s">
        <v>641</v>
      </c>
      <c r="F1079" s="551">
        <v>125</v>
      </c>
      <c r="G1079" s="552">
        <v>125</v>
      </c>
      <c r="H1079" s="546">
        <f t="shared" si="16"/>
        <v>0</v>
      </c>
      <c r="I1079" s="448">
        <v>125</v>
      </c>
    </row>
    <row r="1080" spans="1:9" ht="15" customHeight="1">
      <c r="A1080" s="536">
        <v>1072</v>
      </c>
      <c r="B1080" s="563">
        <v>41090</v>
      </c>
      <c r="C1080" s="561" t="s">
        <v>4125</v>
      </c>
      <c r="D1080" s="562" t="s">
        <v>4126</v>
      </c>
      <c r="E1080" s="559" t="s">
        <v>641</v>
      </c>
      <c r="F1080" s="551">
        <v>100</v>
      </c>
      <c r="G1080" s="552">
        <v>100</v>
      </c>
      <c r="H1080" s="546">
        <f t="shared" si="16"/>
        <v>0</v>
      </c>
      <c r="I1080" s="448">
        <v>100</v>
      </c>
    </row>
    <row r="1081" spans="1:9" ht="15" customHeight="1">
      <c r="A1081" s="536">
        <v>1073</v>
      </c>
      <c r="B1081" s="563">
        <v>41090</v>
      </c>
      <c r="C1081" s="561" t="s">
        <v>4127</v>
      </c>
      <c r="D1081" s="562" t="s">
        <v>4128</v>
      </c>
      <c r="E1081" s="559" t="s">
        <v>641</v>
      </c>
      <c r="F1081" s="551">
        <v>100</v>
      </c>
      <c r="G1081" s="552">
        <v>100</v>
      </c>
      <c r="H1081" s="546">
        <f t="shared" si="16"/>
        <v>0</v>
      </c>
      <c r="I1081" s="448">
        <v>100</v>
      </c>
    </row>
    <row r="1082" spans="1:9" ht="15" customHeight="1">
      <c r="A1082" s="536">
        <v>1074</v>
      </c>
      <c r="B1082" s="563">
        <v>41090</v>
      </c>
      <c r="C1082" s="561" t="s">
        <v>4129</v>
      </c>
      <c r="D1082" s="562" t="s">
        <v>4130</v>
      </c>
      <c r="E1082" s="559" t="s">
        <v>641</v>
      </c>
      <c r="F1082" s="551">
        <v>125</v>
      </c>
      <c r="G1082" s="552">
        <v>125</v>
      </c>
      <c r="H1082" s="546">
        <f t="shared" si="16"/>
        <v>0</v>
      </c>
      <c r="I1082" s="448">
        <v>125</v>
      </c>
    </row>
    <row r="1083" spans="1:9" ht="15" customHeight="1">
      <c r="A1083" s="536">
        <v>1075</v>
      </c>
      <c r="B1083" s="563">
        <v>41090</v>
      </c>
      <c r="C1083" s="561" t="s">
        <v>4131</v>
      </c>
      <c r="D1083" s="562" t="s">
        <v>4132</v>
      </c>
      <c r="E1083" s="559" t="s">
        <v>641</v>
      </c>
      <c r="F1083" s="551">
        <v>125</v>
      </c>
      <c r="G1083" s="552">
        <v>125</v>
      </c>
      <c r="H1083" s="546">
        <f t="shared" si="16"/>
        <v>0</v>
      </c>
      <c r="I1083" s="448">
        <v>125</v>
      </c>
    </row>
    <row r="1084" spans="1:9" ht="15" customHeight="1">
      <c r="A1084" s="536">
        <v>1076</v>
      </c>
      <c r="B1084" s="563">
        <v>41089</v>
      </c>
      <c r="C1084" s="561" t="s">
        <v>4133</v>
      </c>
      <c r="D1084" s="562" t="s">
        <v>4134</v>
      </c>
      <c r="E1084" s="559" t="s">
        <v>641</v>
      </c>
      <c r="F1084" s="551">
        <v>125</v>
      </c>
      <c r="G1084" s="552">
        <v>125</v>
      </c>
      <c r="H1084" s="546">
        <f t="shared" si="16"/>
        <v>0</v>
      </c>
      <c r="I1084" s="448">
        <v>125</v>
      </c>
    </row>
    <row r="1085" spans="1:9" ht="15" customHeight="1">
      <c r="A1085" s="536">
        <v>1077</v>
      </c>
      <c r="B1085" s="563">
        <v>41085</v>
      </c>
      <c r="C1085" s="561" t="s">
        <v>4135</v>
      </c>
      <c r="D1085" s="562" t="s">
        <v>4136</v>
      </c>
      <c r="E1085" s="559" t="s">
        <v>641</v>
      </c>
      <c r="F1085" s="551">
        <v>100</v>
      </c>
      <c r="G1085" s="552">
        <v>100</v>
      </c>
      <c r="H1085" s="546">
        <f t="shared" si="16"/>
        <v>0</v>
      </c>
      <c r="I1085" s="448">
        <v>100</v>
      </c>
    </row>
    <row r="1086" spans="1:9" ht="15" customHeight="1">
      <c r="A1086" s="536">
        <v>1078</v>
      </c>
      <c r="B1086" s="563">
        <v>41088</v>
      </c>
      <c r="C1086" s="561" t="s">
        <v>4137</v>
      </c>
      <c r="D1086" s="562" t="s">
        <v>4138</v>
      </c>
      <c r="E1086" s="559" t="s">
        <v>641</v>
      </c>
      <c r="F1086" s="551">
        <v>100</v>
      </c>
      <c r="G1086" s="552">
        <v>100</v>
      </c>
      <c r="H1086" s="546">
        <f t="shared" si="16"/>
        <v>0</v>
      </c>
      <c r="I1086" s="448">
        <v>100</v>
      </c>
    </row>
    <row r="1087" spans="1:9" ht="15" customHeight="1">
      <c r="A1087" s="536">
        <v>1079</v>
      </c>
      <c r="B1087" s="563">
        <v>41090</v>
      </c>
      <c r="C1087" s="561" t="s">
        <v>4139</v>
      </c>
      <c r="D1087" s="562" t="s">
        <v>4140</v>
      </c>
      <c r="E1087" s="559" t="s">
        <v>641</v>
      </c>
      <c r="F1087" s="551">
        <v>125</v>
      </c>
      <c r="G1087" s="552">
        <v>125</v>
      </c>
      <c r="H1087" s="546">
        <f t="shared" si="16"/>
        <v>0</v>
      </c>
      <c r="I1087" s="448">
        <v>125</v>
      </c>
    </row>
    <row r="1088" spans="1:9" ht="15" customHeight="1">
      <c r="A1088" s="536">
        <v>1080</v>
      </c>
      <c r="B1088" s="563">
        <v>41090</v>
      </c>
      <c r="C1088" s="561" t="s">
        <v>4141</v>
      </c>
      <c r="D1088" s="562" t="s">
        <v>4142</v>
      </c>
      <c r="E1088" s="559" t="s">
        <v>641</v>
      </c>
      <c r="F1088" s="551">
        <v>125</v>
      </c>
      <c r="G1088" s="552">
        <v>125</v>
      </c>
      <c r="H1088" s="546">
        <f t="shared" si="16"/>
        <v>0</v>
      </c>
      <c r="I1088" s="448">
        <v>125</v>
      </c>
    </row>
    <row r="1089" spans="1:9" ht="15" customHeight="1">
      <c r="A1089" s="536">
        <v>1081</v>
      </c>
      <c r="B1089" s="563">
        <v>41089</v>
      </c>
      <c r="C1089" s="561" t="s">
        <v>4143</v>
      </c>
      <c r="D1089" s="562" t="s">
        <v>4144</v>
      </c>
      <c r="E1089" s="559" t="s">
        <v>641</v>
      </c>
      <c r="F1089" s="551">
        <v>125</v>
      </c>
      <c r="G1089" s="552">
        <v>125</v>
      </c>
      <c r="H1089" s="546">
        <f t="shared" si="16"/>
        <v>0</v>
      </c>
      <c r="I1089" s="448">
        <v>125</v>
      </c>
    </row>
    <row r="1090" spans="1:9" ht="15" customHeight="1">
      <c r="A1090" s="536">
        <v>1082</v>
      </c>
      <c r="B1090" s="563">
        <v>41090</v>
      </c>
      <c r="C1090" s="561" t="s">
        <v>4145</v>
      </c>
      <c r="D1090" s="562" t="s">
        <v>4146</v>
      </c>
      <c r="E1090" s="559" t="s">
        <v>641</v>
      </c>
      <c r="F1090" s="551">
        <v>125</v>
      </c>
      <c r="G1090" s="552">
        <v>125</v>
      </c>
      <c r="H1090" s="546">
        <f t="shared" ref="H1090:H1141" si="17">F1090-I1090</f>
        <v>0</v>
      </c>
      <c r="I1090" s="448">
        <v>125</v>
      </c>
    </row>
    <row r="1091" spans="1:9" ht="15" customHeight="1">
      <c r="A1091" s="536">
        <v>1083</v>
      </c>
      <c r="B1091" s="563">
        <v>41090</v>
      </c>
      <c r="C1091" s="561" t="s">
        <v>4147</v>
      </c>
      <c r="D1091" s="562" t="s">
        <v>4148</v>
      </c>
      <c r="E1091" s="559" t="s">
        <v>641</v>
      </c>
      <c r="F1091" s="551">
        <v>100</v>
      </c>
      <c r="G1091" s="552">
        <v>100</v>
      </c>
      <c r="H1091" s="546">
        <f t="shared" si="17"/>
        <v>0</v>
      </c>
      <c r="I1091" s="448">
        <v>100</v>
      </c>
    </row>
    <row r="1092" spans="1:9" ht="15" customHeight="1">
      <c r="A1092" s="536">
        <v>1084</v>
      </c>
      <c r="B1092" s="563">
        <v>41090</v>
      </c>
      <c r="C1092" s="561" t="s">
        <v>4149</v>
      </c>
      <c r="D1092" s="562" t="s">
        <v>4150</v>
      </c>
      <c r="E1092" s="559" t="s">
        <v>641</v>
      </c>
      <c r="F1092" s="551">
        <v>100</v>
      </c>
      <c r="G1092" s="552">
        <v>100</v>
      </c>
      <c r="H1092" s="546">
        <f t="shared" si="17"/>
        <v>0</v>
      </c>
      <c r="I1092" s="448">
        <v>100</v>
      </c>
    </row>
    <row r="1093" spans="1:9" ht="15" customHeight="1">
      <c r="A1093" s="536">
        <v>1085</v>
      </c>
      <c r="B1093" s="563">
        <v>41090</v>
      </c>
      <c r="C1093" s="561" t="s">
        <v>4151</v>
      </c>
      <c r="D1093" s="562" t="s">
        <v>4152</v>
      </c>
      <c r="E1093" s="559" t="s">
        <v>641</v>
      </c>
      <c r="F1093" s="551">
        <v>100</v>
      </c>
      <c r="G1093" s="552">
        <v>100</v>
      </c>
      <c r="H1093" s="546">
        <f t="shared" si="17"/>
        <v>0</v>
      </c>
      <c r="I1093" s="448">
        <v>100</v>
      </c>
    </row>
    <row r="1094" spans="1:9" ht="15" customHeight="1">
      <c r="A1094" s="536">
        <v>1086</v>
      </c>
      <c r="B1094" s="563">
        <v>41090</v>
      </c>
      <c r="C1094" s="561" t="s">
        <v>4153</v>
      </c>
      <c r="D1094" s="562" t="s">
        <v>4154</v>
      </c>
      <c r="E1094" s="559" t="s">
        <v>641</v>
      </c>
      <c r="F1094" s="551">
        <v>100</v>
      </c>
      <c r="G1094" s="552">
        <v>100</v>
      </c>
      <c r="H1094" s="546">
        <f t="shared" si="17"/>
        <v>0</v>
      </c>
      <c r="I1094" s="448">
        <v>100</v>
      </c>
    </row>
    <row r="1095" spans="1:9" ht="15" customHeight="1">
      <c r="A1095" s="536">
        <v>1087</v>
      </c>
      <c r="B1095" s="563">
        <v>41084</v>
      </c>
      <c r="C1095" s="561" t="s">
        <v>2486</v>
      </c>
      <c r="D1095" s="562" t="s">
        <v>4155</v>
      </c>
      <c r="E1095" s="559" t="s">
        <v>641</v>
      </c>
      <c r="F1095" s="551">
        <v>100</v>
      </c>
      <c r="G1095" s="552">
        <v>100</v>
      </c>
      <c r="H1095" s="546">
        <f t="shared" si="17"/>
        <v>0</v>
      </c>
      <c r="I1095" s="448">
        <v>100</v>
      </c>
    </row>
    <row r="1096" spans="1:9" ht="15" customHeight="1">
      <c r="A1096" s="536">
        <v>1088</v>
      </c>
      <c r="B1096" s="563">
        <v>41090</v>
      </c>
      <c r="C1096" s="561" t="s">
        <v>4156</v>
      </c>
      <c r="D1096" s="562" t="s">
        <v>4157</v>
      </c>
      <c r="E1096" s="559" t="s">
        <v>641</v>
      </c>
      <c r="F1096" s="551">
        <v>100</v>
      </c>
      <c r="G1096" s="552">
        <v>100</v>
      </c>
      <c r="H1096" s="546">
        <f t="shared" si="17"/>
        <v>0</v>
      </c>
      <c r="I1096" s="448">
        <v>100</v>
      </c>
    </row>
    <row r="1097" spans="1:9" ht="15" customHeight="1">
      <c r="A1097" s="536">
        <v>1089</v>
      </c>
      <c r="B1097" s="563">
        <v>41089</v>
      </c>
      <c r="C1097" s="561" t="s">
        <v>4158</v>
      </c>
      <c r="D1097" s="562" t="s">
        <v>4159</v>
      </c>
      <c r="E1097" s="559" t="s">
        <v>641</v>
      </c>
      <c r="F1097" s="551">
        <v>100</v>
      </c>
      <c r="G1097" s="552">
        <v>100</v>
      </c>
      <c r="H1097" s="546">
        <f t="shared" si="17"/>
        <v>0</v>
      </c>
      <c r="I1097" s="448">
        <v>100</v>
      </c>
    </row>
    <row r="1098" spans="1:9" ht="15" customHeight="1">
      <c r="A1098" s="536">
        <v>1090</v>
      </c>
      <c r="B1098" s="563">
        <v>41089</v>
      </c>
      <c r="C1098" s="561" t="s">
        <v>4160</v>
      </c>
      <c r="D1098" s="562" t="s">
        <v>4161</v>
      </c>
      <c r="E1098" s="559" t="s">
        <v>641</v>
      </c>
      <c r="F1098" s="551">
        <v>100</v>
      </c>
      <c r="G1098" s="552">
        <v>100</v>
      </c>
      <c r="H1098" s="546">
        <f t="shared" si="17"/>
        <v>0</v>
      </c>
      <c r="I1098" s="448">
        <v>100</v>
      </c>
    </row>
    <row r="1099" spans="1:9" ht="15" customHeight="1">
      <c r="A1099" s="536">
        <v>1091</v>
      </c>
      <c r="B1099" s="560">
        <v>41065</v>
      </c>
      <c r="C1099" s="561" t="s">
        <v>4162</v>
      </c>
      <c r="D1099" s="562" t="s">
        <v>4163</v>
      </c>
      <c r="E1099" s="559" t="s">
        <v>641</v>
      </c>
      <c r="F1099" s="551">
        <v>125</v>
      </c>
      <c r="G1099" s="552">
        <v>125</v>
      </c>
      <c r="H1099" s="546">
        <f t="shared" si="17"/>
        <v>0</v>
      </c>
      <c r="I1099" s="448">
        <v>125</v>
      </c>
    </row>
    <row r="1100" spans="1:9" ht="15" customHeight="1">
      <c r="A1100" s="536">
        <v>1092</v>
      </c>
      <c r="B1100" s="560">
        <v>41065</v>
      </c>
      <c r="C1100" s="561" t="s">
        <v>4164</v>
      </c>
      <c r="D1100" s="562" t="s">
        <v>4165</v>
      </c>
      <c r="E1100" s="559" t="s">
        <v>641</v>
      </c>
      <c r="F1100" s="551">
        <v>162.5</v>
      </c>
      <c r="G1100" s="552">
        <v>162.5</v>
      </c>
      <c r="H1100" s="546">
        <f t="shared" si="17"/>
        <v>0</v>
      </c>
      <c r="I1100" s="448">
        <v>162.5</v>
      </c>
    </row>
    <row r="1101" spans="1:9" ht="15" customHeight="1">
      <c r="A1101" s="536">
        <v>1093</v>
      </c>
      <c r="B1101" s="560">
        <v>41065</v>
      </c>
      <c r="C1101" s="561" t="s">
        <v>4166</v>
      </c>
      <c r="D1101" s="562" t="s">
        <v>4167</v>
      </c>
      <c r="E1101" s="559" t="s">
        <v>641</v>
      </c>
      <c r="F1101" s="551">
        <v>162.5</v>
      </c>
      <c r="G1101" s="552">
        <v>162.5</v>
      </c>
      <c r="H1101" s="546">
        <f t="shared" si="17"/>
        <v>0</v>
      </c>
      <c r="I1101" s="448">
        <v>162.5</v>
      </c>
    </row>
    <row r="1102" spans="1:9" ht="15" customHeight="1">
      <c r="A1102" s="536">
        <v>1094</v>
      </c>
      <c r="B1102" s="560">
        <v>41065</v>
      </c>
      <c r="C1102" s="561" t="s">
        <v>4168</v>
      </c>
      <c r="D1102" s="562" t="s">
        <v>4169</v>
      </c>
      <c r="E1102" s="559" t="s">
        <v>641</v>
      </c>
      <c r="F1102" s="551">
        <v>125</v>
      </c>
      <c r="G1102" s="552">
        <v>125</v>
      </c>
      <c r="H1102" s="546">
        <f t="shared" si="17"/>
        <v>0</v>
      </c>
      <c r="I1102" s="448">
        <v>125</v>
      </c>
    </row>
    <row r="1103" spans="1:9" ht="15" customHeight="1">
      <c r="A1103" s="536">
        <v>1095</v>
      </c>
      <c r="B1103" s="560">
        <v>41065</v>
      </c>
      <c r="C1103" s="561" t="s">
        <v>4170</v>
      </c>
      <c r="D1103" s="562" t="s">
        <v>4171</v>
      </c>
      <c r="E1103" s="559" t="s">
        <v>641</v>
      </c>
      <c r="F1103" s="551">
        <v>125</v>
      </c>
      <c r="G1103" s="552">
        <v>125</v>
      </c>
      <c r="H1103" s="546">
        <f t="shared" si="17"/>
        <v>0</v>
      </c>
      <c r="I1103" s="448">
        <v>125</v>
      </c>
    </row>
    <row r="1104" spans="1:9" ht="15" customHeight="1">
      <c r="A1104" s="536">
        <v>1096</v>
      </c>
      <c r="B1104" s="560">
        <v>41065</v>
      </c>
      <c r="C1104" s="561" t="s">
        <v>4172</v>
      </c>
      <c r="D1104" s="562" t="s">
        <v>4173</v>
      </c>
      <c r="E1104" s="559" t="s">
        <v>641</v>
      </c>
      <c r="F1104" s="551">
        <v>200</v>
      </c>
      <c r="G1104" s="552">
        <v>200</v>
      </c>
      <c r="H1104" s="546" t="s">
        <v>6534</v>
      </c>
      <c r="I1104" s="448">
        <v>200</v>
      </c>
    </row>
    <row r="1105" spans="1:9" ht="15" customHeight="1">
      <c r="A1105" s="536">
        <v>1097</v>
      </c>
      <c r="B1105" s="560">
        <v>41065</v>
      </c>
      <c r="C1105" s="561" t="s">
        <v>4174</v>
      </c>
      <c r="D1105" s="562" t="s">
        <v>4175</v>
      </c>
      <c r="E1105" s="559" t="s">
        <v>641</v>
      </c>
      <c r="F1105" s="551">
        <v>125</v>
      </c>
      <c r="G1105" s="552">
        <v>125</v>
      </c>
      <c r="H1105" s="546">
        <f t="shared" si="17"/>
        <v>0</v>
      </c>
      <c r="I1105" s="448">
        <v>125</v>
      </c>
    </row>
    <row r="1106" spans="1:9" ht="15" customHeight="1">
      <c r="A1106" s="536">
        <v>1098</v>
      </c>
      <c r="B1106" s="560">
        <v>41065</v>
      </c>
      <c r="C1106" s="561" t="s">
        <v>4176</v>
      </c>
      <c r="D1106" s="562" t="s">
        <v>4177</v>
      </c>
      <c r="E1106" s="559" t="s">
        <v>641</v>
      </c>
      <c r="F1106" s="551">
        <v>125</v>
      </c>
      <c r="G1106" s="552">
        <v>125</v>
      </c>
      <c r="H1106" s="546">
        <f t="shared" si="17"/>
        <v>0</v>
      </c>
      <c r="I1106" s="448">
        <v>125</v>
      </c>
    </row>
    <row r="1107" spans="1:9" ht="15" customHeight="1">
      <c r="A1107" s="536">
        <v>1099</v>
      </c>
      <c r="B1107" s="560">
        <v>41065</v>
      </c>
      <c r="C1107" s="561" t="s">
        <v>6550</v>
      </c>
      <c r="D1107" s="562" t="s">
        <v>4178</v>
      </c>
      <c r="E1107" s="559" t="s">
        <v>641</v>
      </c>
      <c r="F1107" s="551">
        <v>162.5</v>
      </c>
      <c r="G1107" s="552">
        <v>162.5</v>
      </c>
      <c r="H1107" s="546">
        <f t="shared" si="17"/>
        <v>0</v>
      </c>
      <c r="I1107" s="448">
        <v>162.5</v>
      </c>
    </row>
    <row r="1108" spans="1:9" ht="15" customHeight="1">
      <c r="A1108" s="536">
        <v>1100</v>
      </c>
      <c r="B1108" s="560">
        <v>41065</v>
      </c>
      <c r="C1108" s="561" t="s">
        <v>4179</v>
      </c>
      <c r="D1108" s="562" t="s">
        <v>4180</v>
      </c>
      <c r="E1108" s="559" t="s">
        <v>641</v>
      </c>
      <c r="F1108" s="551">
        <v>162.5</v>
      </c>
      <c r="G1108" s="552">
        <v>162.5</v>
      </c>
      <c r="H1108" s="546">
        <f t="shared" si="17"/>
        <v>0</v>
      </c>
      <c r="I1108" s="448">
        <v>162.5</v>
      </c>
    </row>
    <row r="1109" spans="1:9" ht="15" customHeight="1">
      <c r="A1109" s="536">
        <v>1101</v>
      </c>
      <c r="B1109" s="560">
        <v>41065</v>
      </c>
      <c r="C1109" s="561" t="s">
        <v>4181</v>
      </c>
      <c r="D1109" s="562" t="s">
        <v>4182</v>
      </c>
      <c r="E1109" s="559" t="s">
        <v>641</v>
      </c>
      <c r="F1109" s="551">
        <v>162.5</v>
      </c>
      <c r="G1109" s="552">
        <v>162.5</v>
      </c>
      <c r="H1109" s="546">
        <f t="shared" si="17"/>
        <v>0</v>
      </c>
      <c r="I1109" s="448">
        <v>162.5</v>
      </c>
    </row>
    <row r="1110" spans="1:9" ht="15" customHeight="1">
      <c r="A1110" s="536">
        <v>1102</v>
      </c>
      <c r="B1110" s="560">
        <v>41065</v>
      </c>
      <c r="C1110" s="561" t="s">
        <v>4183</v>
      </c>
      <c r="D1110" s="562" t="s">
        <v>4184</v>
      </c>
      <c r="E1110" s="559" t="s">
        <v>641</v>
      </c>
      <c r="F1110" s="551">
        <v>125</v>
      </c>
      <c r="G1110" s="552">
        <v>125</v>
      </c>
      <c r="H1110" s="546">
        <f t="shared" si="17"/>
        <v>0</v>
      </c>
      <c r="I1110" s="448">
        <v>125</v>
      </c>
    </row>
    <row r="1111" spans="1:9" ht="15" customHeight="1">
      <c r="A1111" s="536">
        <v>1103</v>
      </c>
      <c r="B1111" s="560">
        <v>41065</v>
      </c>
      <c r="C1111" s="561" t="s">
        <v>4185</v>
      </c>
      <c r="D1111" s="562" t="s">
        <v>4186</v>
      </c>
      <c r="E1111" s="559" t="s">
        <v>641</v>
      </c>
      <c r="F1111" s="551">
        <v>162.5</v>
      </c>
      <c r="G1111" s="552">
        <v>162.5</v>
      </c>
      <c r="H1111" s="546">
        <f t="shared" si="17"/>
        <v>0</v>
      </c>
      <c r="I1111" s="448">
        <v>162.5</v>
      </c>
    </row>
    <row r="1112" spans="1:9" ht="15" customHeight="1">
      <c r="A1112" s="536">
        <v>1104</v>
      </c>
      <c r="B1112" s="560">
        <v>41065</v>
      </c>
      <c r="C1112" s="561" t="s">
        <v>4187</v>
      </c>
      <c r="D1112" s="562" t="s">
        <v>4188</v>
      </c>
      <c r="E1112" s="559" t="s">
        <v>641</v>
      </c>
      <c r="F1112" s="551">
        <v>162.5</v>
      </c>
      <c r="G1112" s="552">
        <v>162.5</v>
      </c>
      <c r="H1112" s="546">
        <f t="shared" si="17"/>
        <v>0</v>
      </c>
      <c r="I1112" s="448">
        <v>162.5</v>
      </c>
    </row>
    <row r="1113" spans="1:9" ht="15" customHeight="1">
      <c r="A1113" s="536">
        <v>1105</v>
      </c>
      <c r="B1113" s="560">
        <v>41065</v>
      </c>
      <c r="C1113" s="561" t="s">
        <v>6551</v>
      </c>
      <c r="D1113" s="562" t="s">
        <v>4189</v>
      </c>
      <c r="E1113" s="559" t="s">
        <v>641</v>
      </c>
      <c r="F1113" s="551">
        <v>125</v>
      </c>
      <c r="G1113" s="552">
        <v>125</v>
      </c>
      <c r="H1113" s="546">
        <f t="shared" si="17"/>
        <v>0</v>
      </c>
      <c r="I1113" s="448">
        <v>125</v>
      </c>
    </row>
    <row r="1114" spans="1:9" ht="15" customHeight="1">
      <c r="A1114" s="536">
        <v>1106</v>
      </c>
      <c r="B1114" s="560">
        <v>41065</v>
      </c>
      <c r="C1114" s="561" t="s">
        <v>4190</v>
      </c>
      <c r="D1114" s="562" t="s">
        <v>4191</v>
      </c>
      <c r="E1114" s="559" t="s">
        <v>641</v>
      </c>
      <c r="F1114" s="551">
        <v>162.5</v>
      </c>
      <c r="G1114" s="552">
        <v>162.5</v>
      </c>
      <c r="H1114" s="546">
        <f t="shared" si="17"/>
        <v>0</v>
      </c>
      <c r="I1114" s="448">
        <v>162.5</v>
      </c>
    </row>
    <row r="1115" spans="1:9" ht="15" customHeight="1">
      <c r="A1115" s="536">
        <v>1107</v>
      </c>
      <c r="B1115" s="560">
        <v>41065</v>
      </c>
      <c r="C1115" s="561" t="s">
        <v>4192</v>
      </c>
      <c r="D1115" s="562" t="s">
        <v>4193</v>
      </c>
      <c r="E1115" s="559" t="s">
        <v>641</v>
      </c>
      <c r="F1115" s="551">
        <v>125</v>
      </c>
      <c r="G1115" s="552">
        <v>125</v>
      </c>
      <c r="H1115" s="546">
        <f t="shared" si="17"/>
        <v>0</v>
      </c>
      <c r="I1115" s="448">
        <v>125</v>
      </c>
    </row>
    <row r="1116" spans="1:9" ht="15" customHeight="1">
      <c r="A1116" s="536">
        <v>1108</v>
      </c>
      <c r="B1116" s="560">
        <v>41065</v>
      </c>
      <c r="C1116" s="561" t="s">
        <v>4194</v>
      </c>
      <c r="D1116" s="562" t="s">
        <v>4195</v>
      </c>
      <c r="E1116" s="559" t="s">
        <v>641</v>
      </c>
      <c r="F1116" s="551">
        <v>162.5</v>
      </c>
      <c r="G1116" s="552">
        <v>162.5</v>
      </c>
      <c r="H1116" s="546">
        <f t="shared" si="17"/>
        <v>0</v>
      </c>
      <c r="I1116" s="448">
        <v>162.5</v>
      </c>
    </row>
    <row r="1117" spans="1:9" ht="15" customHeight="1">
      <c r="A1117" s="536">
        <v>1109</v>
      </c>
      <c r="B1117" s="560">
        <v>41065</v>
      </c>
      <c r="C1117" s="561" t="s">
        <v>4196</v>
      </c>
      <c r="D1117" s="562" t="s">
        <v>4197</v>
      </c>
      <c r="E1117" s="559" t="s">
        <v>641</v>
      </c>
      <c r="F1117" s="551">
        <v>162.5</v>
      </c>
      <c r="G1117" s="552">
        <v>162.5</v>
      </c>
      <c r="H1117" s="546">
        <f t="shared" si="17"/>
        <v>0</v>
      </c>
      <c r="I1117" s="448">
        <v>162.5</v>
      </c>
    </row>
    <row r="1118" spans="1:9" ht="15" customHeight="1">
      <c r="A1118" s="536">
        <v>1110</v>
      </c>
      <c r="B1118" s="560">
        <v>41065</v>
      </c>
      <c r="C1118" s="561" t="s">
        <v>4198</v>
      </c>
      <c r="D1118" s="562" t="s">
        <v>4199</v>
      </c>
      <c r="E1118" s="559" t="s">
        <v>641</v>
      </c>
      <c r="F1118" s="551">
        <v>162.5</v>
      </c>
      <c r="G1118" s="552">
        <v>162.5</v>
      </c>
      <c r="H1118" s="546">
        <f t="shared" si="17"/>
        <v>0</v>
      </c>
      <c r="I1118" s="448">
        <v>162.5</v>
      </c>
    </row>
    <row r="1119" spans="1:9" ht="15" customHeight="1">
      <c r="A1119" s="536">
        <v>1111</v>
      </c>
      <c r="B1119" s="560">
        <v>41065</v>
      </c>
      <c r="C1119" s="561" t="s">
        <v>4200</v>
      </c>
      <c r="D1119" s="562" t="s">
        <v>4201</v>
      </c>
      <c r="E1119" s="559" t="s">
        <v>641</v>
      </c>
      <c r="F1119" s="551">
        <v>162.5</v>
      </c>
      <c r="G1119" s="552">
        <v>162.5</v>
      </c>
      <c r="H1119" s="546">
        <f t="shared" si="17"/>
        <v>0</v>
      </c>
      <c r="I1119" s="448">
        <v>162.5</v>
      </c>
    </row>
    <row r="1120" spans="1:9" ht="15" customHeight="1">
      <c r="A1120" s="536">
        <v>1112</v>
      </c>
      <c r="B1120" s="560">
        <v>41065</v>
      </c>
      <c r="C1120" s="561" t="s">
        <v>4202</v>
      </c>
      <c r="D1120" s="562" t="s">
        <v>4203</v>
      </c>
      <c r="E1120" s="559" t="s">
        <v>641</v>
      </c>
      <c r="F1120" s="551">
        <v>162.5</v>
      </c>
      <c r="G1120" s="552">
        <v>162.5</v>
      </c>
      <c r="H1120" s="546">
        <f t="shared" si="17"/>
        <v>0</v>
      </c>
      <c r="I1120" s="448">
        <v>162.5</v>
      </c>
    </row>
    <row r="1121" spans="1:9" ht="15" customHeight="1">
      <c r="A1121" s="536">
        <v>1113</v>
      </c>
      <c r="B1121" s="560">
        <v>41065</v>
      </c>
      <c r="C1121" s="561" t="s">
        <v>4204</v>
      </c>
      <c r="D1121" s="562" t="s">
        <v>4205</v>
      </c>
      <c r="E1121" s="559" t="s">
        <v>641</v>
      </c>
      <c r="F1121" s="551">
        <v>162.5</v>
      </c>
      <c r="G1121" s="552">
        <v>162.5</v>
      </c>
      <c r="H1121" s="546">
        <f t="shared" si="17"/>
        <v>0</v>
      </c>
      <c r="I1121" s="448">
        <v>162.5</v>
      </c>
    </row>
    <row r="1122" spans="1:9" ht="15" customHeight="1">
      <c r="A1122" s="536">
        <v>1114</v>
      </c>
      <c r="B1122" s="560">
        <v>41065</v>
      </c>
      <c r="C1122" s="561" t="s">
        <v>4206</v>
      </c>
      <c r="D1122" s="562" t="s">
        <v>4207</v>
      </c>
      <c r="E1122" s="559" t="s">
        <v>641</v>
      </c>
      <c r="F1122" s="551">
        <v>125</v>
      </c>
      <c r="G1122" s="552">
        <v>125</v>
      </c>
      <c r="H1122" s="546">
        <f t="shared" si="17"/>
        <v>0</v>
      </c>
      <c r="I1122" s="448">
        <v>125</v>
      </c>
    </row>
    <row r="1123" spans="1:9" ht="15" customHeight="1">
      <c r="A1123" s="536">
        <v>1115</v>
      </c>
      <c r="B1123" s="560">
        <v>41065</v>
      </c>
      <c r="C1123" s="561" t="s">
        <v>4208</v>
      </c>
      <c r="D1123" s="562" t="s">
        <v>4209</v>
      </c>
      <c r="E1123" s="559" t="s">
        <v>641</v>
      </c>
      <c r="F1123" s="551">
        <v>162.5</v>
      </c>
      <c r="G1123" s="552">
        <v>162.5</v>
      </c>
      <c r="H1123" s="546">
        <f t="shared" si="17"/>
        <v>0</v>
      </c>
      <c r="I1123" s="448">
        <v>162.5</v>
      </c>
    </row>
    <row r="1124" spans="1:9" ht="15" customHeight="1">
      <c r="A1124" s="536">
        <v>1116</v>
      </c>
      <c r="B1124" s="560">
        <v>41065</v>
      </c>
      <c r="C1124" s="561" t="s">
        <v>4210</v>
      </c>
      <c r="D1124" s="562" t="s">
        <v>4211</v>
      </c>
      <c r="E1124" s="559" t="s">
        <v>641</v>
      </c>
      <c r="F1124" s="551">
        <v>162.5</v>
      </c>
      <c r="G1124" s="552">
        <v>162.5</v>
      </c>
      <c r="H1124" s="546">
        <f t="shared" si="17"/>
        <v>0</v>
      </c>
      <c r="I1124" s="448">
        <v>162.5</v>
      </c>
    </row>
    <row r="1125" spans="1:9" ht="15" customHeight="1">
      <c r="A1125" s="536">
        <v>1117</v>
      </c>
      <c r="B1125" s="560">
        <v>41065</v>
      </c>
      <c r="C1125" s="561" t="s">
        <v>4212</v>
      </c>
      <c r="D1125" s="562" t="s">
        <v>4213</v>
      </c>
      <c r="E1125" s="559" t="s">
        <v>641</v>
      </c>
      <c r="F1125" s="551">
        <v>162.5</v>
      </c>
      <c r="G1125" s="552">
        <v>162.5</v>
      </c>
      <c r="H1125" s="546">
        <f t="shared" si="17"/>
        <v>0</v>
      </c>
      <c r="I1125" s="448">
        <v>162.5</v>
      </c>
    </row>
    <row r="1126" spans="1:9" ht="15" customHeight="1">
      <c r="A1126" s="536">
        <v>1118</v>
      </c>
      <c r="B1126" s="560">
        <v>41065</v>
      </c>
      <c r="C1126" s="561" t="s">
        <v>4214</v>
      </c>
      <c r="D1126" s="562" t="s">
        <v>4215</v>
      </c>
      <c r="E1126" s="559" t="s">
        <v>641</v>
      </c>
      <c r="F1126" s="551">
        <v>125</v>
      </c>
      <c r="G1126" s="552">
        <v>125</v>
      </c>
      <c r="H1126" s="546">
        <f t="shared" si="17"/>
        <v>0</v>
      </c>
      <c r="I1126" s="448">
        <v>125</v>
      </c>
    </row>
    <row r="1127" spans="1:9" ht="15" customHeight="1">
      <c r="A1127" s="536">
        <v>1119</v>
      </c>
      <c r="B1127" s="560">
        <v>41065</v>
      </c>
      <c r="C1127" s="561" t="s">
        <v>4216</v>
      </c>
      <c r="D1127" s="562" t="s">
        <v>4217</v>
      </c>
      <c r="E1127" s="559" t="s">
        <v>641</v>
      </c>
      <c r="F1127" s="551">
        <v>125</v>
      </c>
      <c r="G1127" s="552">
        <v>125</v>
      </c>
      <c r="H1127" s="546">
        <f t="shared" si="17"/>
        <v>0</v>
      </c>
      <c r="I1127" s="448">
        <v>125</v>
      </c>
    </row>
    <row r="1128" spans="1:9" ht="15" customHeight="1">
      <c r="A1128" s="536">
        <v>1120</v>
      </c>
      <c r="B1128" s="560">
        <v>41084</v>
      </c>
      <c r="C1128" s="561" t="s">
        <v>4219</v>
      </c>
      <c r="D1128" s="562" t="s">
        <v>4220</v>
      </c>
      <c r="E1128" s="559" t="s">
        <v>641</v>
      </c>
      <c r="F1128" s="551">
        <v>125</v>
      </c>
      <c r="G1128" s="552">
        <v>125</v>
      </c>
      <c r="H1128" s="546">
        <f t="shared" si="17"/>
        <v>0</v>
      </c>
      <c r="I1128" s="448">
        <v>125</v>
      </c>
    </row>
    <row r="1129" spans="1:9" ht="15" customHeight="1">
      <c r="A1129" s="536">
        <v>1121</v>
      </c>
      <c r="B1129" s="560">
        <v>41084</v>
      </c>
      <c r="C1129" s="561" t="s">
        <v>4221</v>
      </c>
      <c r="D1129" s="562" t="s">
        <v>4222</v>
      </c>
      <c r="E1129" s="559" t="s">
        <v>641</v>
      </c>
      <c r="F1129" s="551">
        <v>125</v>
      </c>
      <c r="G1129" s="552">
        <v>125</v>
      </c>
      <c r="H1129" s="546">
        <f t="shared" si="17"/>
        <v>0</v>
      </c>
      <c r="I1129" s="448">
        <v>125</v>
      </c>
    </row>
    <row r="1130" spans="1:9" ht="15" customHeight="1">
      <c r="A1130" s="536">
        <v>1122</v>
      </c>
      <c r="B1130" s="560">
        <v>41084</v>
      </c>
      <c r="C1130" s="561" t="s">
        <v>4223</v>
      </c>
      <c r="D1130" s="562" t="s">
        <v>4224</v>
      </c>
      <c r="E1130" s="559" t="s">
        <v>641</v>
      </c>
      <c r="F1130" s="551">
        <v>125</v>
      </c>
      <c r="G1130" s="552">
        <v>125</v>
      </c>
      <c r="H1130" s="546">
        <f t="shared" si="17"/>
        <v>0</v>
      </c>
      <c r="I1130" s="448">
        <v>125</v>
      </c>
    </row>
    <row r="1131" spans="1:9" ht="15" customHeight="1">
      <c r="A1131" s="536">
        <v>1123</v>
      </c>
      <c r="B1131" s="560">
        <v>41084</v>
      </c>
      <c r="C1131" s="561" t="s">
        <v>4225</v>
      </c>
      <c r="D1131" s="562" t="s">
        <v>4226</v>
      </c>
      <c r="E1131" s="559" t="s">
        <v>641</v>
      </c>
      <c r="F1131" s="551">
        <v>162.5</v>
      </c>
      <c r="G1131" s="552">
        <v>162.5</v>
      </c>
      <c r="H1131" s="546">
        <f t="shared" si="17"/>
        <v>0</v>
      </c>
      <c r="I1131" s="448">
        <v>162.5</v>
      </c>
    </row>
    <row r="1132" spans="1:9" ht="15" customHeight="1">
      <c r="A1132" s="536">
        <v>1124</v>
      </c>
      <c r="B1132" s="560">
        <v>41084</v>
      </c>
      <c r="C1132" s="561" t="s">
        <v>4227</v>
      </c>
      <c r="D1132" s="562" t="s">
        <v>4228</v>
      </c>
      <c r="E1132" s="559" t="s">
        <v>641</v>
      </c>
      <c r="F1132" s="551">
        <v>162.5</v>
      </c>
      <c r="G1132" s="552">
        <v>162.5</v>
      </c>
      <c r="H1132" s="546">
        <f t="shared" si="17"/>
        <v>0</v>
      </c>
      <c r="I1132" s="448">
        <v>162.5</v>
      </c>
    </row>
    <row r="1133" spans="1:9" ht="15" customHeight="1">
      <c r="A1133" s="536">
        <v>1125</v>
      </c>
      <c r="B1133" s="560">
        <v>41084</v>
      </c>
      <c r="C1133" s="561" t="s">
        <v>4229</v>
      </c>
      <c r="D1133" s="562" t="s">
        <v>4230</v>
      </c>
      <c r="E1133" s="559" t="s">
        <v>641</v>
      </c>
      <c r="F1133" s="551">
        <v>162.5</v>
      </c>
      <c r="G1133" s="552">
        <v>162.5</v>
      </c>
      <c r="H1133" s="546">
        <f t="shared" si="17"/>
        <v>0</v>
      </c>
      <c r="I1133" s="448">
        <v>162.5</v>
      </c>
    </row>
    <row r="1134" spans="1:9" ht="15" customHeight="1">
      <c r="A1134" s="536">
        <v>1126</v>
      </c>
      <c r="B1134" s="560">
        <v>41084</v>
      </c>
      <c r="C1134" s="561" t="s">
        <v>4231</v>
      </c>
      <c r="D1134" s="562" t="s">
        <v>4232</v>
      </c>
      <c r="E1134" s="559" t="s">
        <v>641</v>
      </c>
      <c r="F1134" s="551">
        <v>100</v>
      </c>
      <c r="G1134" s="552">
        <v>100</v>
      </c>
      <c r="H1134" s="546">
        <f t="shared" si="17"/>
        <v>0</v>
      </c>
      <c r="I1134" s="448">
        <v>100</v>
      </c>
    </row>
    <row r="1135" spans="1:9" ht="15" customHeight="1">
      <c r="A1135" s="536">
        <v>1127</v>
      </c>
      <c r="B1135" s="560">
        <v>41084</v>
      </c>
      <c r="C1135" s="561" t="s">
        <v>4233</v>
      </c>
      <c r="D1135" s="562" t="s">
        <v>4234</v>
      </c>
      <c r="E1135" s="559" t="s">
        <v>641</v>
      </c>
      <c r="F1135" s="551">
        <v>100</v>
      </c>
      <c r="G1135" s="552">
        <v>100</v>
      </c>
      <c r="H1135" s="546">
        <f t="shared" si="17"/>
        <v>0</v>
      </c>
      <c r="I1135" s="448">
        <v>100</v>
      </c>
    </row>
    <row r="1136" spans="1:9" ht="15" customHeight="1">
      <c r="A1136" s="536">
        <v>1128</v>
      </c>
      <c r="B1136" s="560">
        <v>41084</v>
      </c>
      <c r="C1136" s="561" t="s">
        <v>4235</v>
      </c>
      <c r="D1136" s="562" t="s">
        <v>4236</v>
      </c>
      <c r="E1136" s="559" t="s">
        <v>641</v>
      </c>
      <c r="F1136" s="551">
        <v>162.5</v>
      </c>
      <c r="G1136" s="552">
        <v>162.5</v>
      </c>
      <c r="H1136" s="546">
        <f t="shared" si="17"/>
        <v>0</v>
      </c>
      <c r="I1136" s="448">
        <v>162.5</v>
      </c>
    </row>
    <row r="1137" spans="1:9" ht="15" customHeight="1">
      <c r="A1137" s="536">
        <v>1129</v>
      </c>
      <c r="B1137" s="560">
        <v>41084</v>
      </c>
      <c r="C1137" s="561" t="s">
        <v>4237</v>
      </c>
      <c r="D1137" s="562" t="s">
        <v>4238</v>
      </c>
      <c r="E1137" s="564" t="s">
        <v>641</v>
      </c>
      <c r="F1137" s="551">
        <v>162.5</v>
      </c>
      <c r="G1137" s="552">
        <v>162.5</v>
      </c>
      <c r="H1137" s="546">
        <f t="shared" si="17"/>
        <v>0</v>
      </c>
      <c r="I1137" s="448">
        <v>162.5</v>
      </c>
    </row>
    <row r="1138" spans="1:9" ht="15" customHeight="1">
      <c r="A1138" s="536">
        <v>1130</v>
      </c>
      <c r="B1138" s="560">
        <v>41084</v>
      </c>
      <c r="C1138" s="561" t="s">
        <v>4239</v>
      </c>
      <c r="D1138" s="562" t="s">
        <v>4240</v>
      </c>
      <c r="E1138" s="565" t="s">
        <v>641</v>
      </c>
      <c r="F1138" s="551">
        <v>125</v>
      </c>
      <c r="G1138" s="552">
        <v>125</v>
      </c>
      <c r="H1138" s="546">
        <f t="shared" si="17"/>
        <v>0</v>
      </c>
      <c r="I1138" s="448">
        <v>125</v>
      </c>
    </row>
    <row r="1139" spans="1:9" ht="15" customHeight="1">
      <c r="A1139" s="536">
        <v>1131</v>
      </c>
      <c r="B1139" s="560">
        <v>41084</v>
      </c>
      <c r="C1139" s="561" t="s">
        <v>4241</v>
      </c>
      <c r="D1139" s="562" t="s">
        <v>4242</v>
      </c>
      <c r="E1139" s="565" t="s">
        <v>641</v>
      </c>
      <c r="F1139" s="551">
        <v>125</v>
      </c>
      <c r="G1139" s="552">
        <v>125</v>
      </c>
      <c r="H1139" s="546">
        <f t="shared" si="17"/>
        <v>0</v>
      </c>
      <c r="I1139" s="448">
        <v>125</v>
      </c>
    </row>
    <row r="1140" spans="1:9" ht="15" customHeight="1">
      <c r="A1140" s="536">
        <v>1132</v>
      </c>
      <c r="B1140" s="560">
        <v>41083</v>
      </c>
      <c r="C1140" s="561" t="s">
        <v>4243</v>
      </c>
      <c r="D1140" s="562">
        <v>61008002553</v>
      </c>
      <c r="E1140" s="565" t="s">
        <v>641</v>
      </c>
      <c r="F1140" s="551">
        <v>125</v>
      </c>
      <c r="G1140" s="552">
        <v>125</v>
      </c>
      <c r="H1140" s="546">
        <f t="shared" si="17"/>
        <v>0</v>
      </c>
      <c r="I1140" s="448">
        <v>125</v>
      </c>
    </row>
    <row r="1141" spans="1:9" ht="15" customHeight="1">
      <c r="A1141" s="536">
        <v>1133</v>
      </c>
      <c r="B1141" s="560">
        <v>41084</v>
      </c>
      <c r="C1141" s="561" t="s">
        <v>4245</v>
      </c>
      <c r="D1141" s="562" t="s">
        <v>4246</v>
      </c>
      <c r="E1141" s="565" t="s">
        <v>641</v>
      </c>
      <c r="F1141" s="551">
        <v>162.5</v>
      </c>
      <c r="G1141" s="552">
        <v>162.5</v>
      </c>
      <c r="H1141" s="546">
        <f t="shared" si="17"/>
        <v>0</v>
      </c>
      <c r="I1141" s="448">
        <v>162.5</v>
      </c>
    </row>
    <row r="1142" spans="1:9" ht="15" customHeight="1">
      <c r="A1142" s="536">
        <v>1134</v>
      </c>
      <c r="B1142" s="560">
        <v>41084</v>
      </c>
      <c r="C1142" s="561" t="s">
        <v>4248</v>
      </c>
      <c r="D1142" s="562" t="s">
        <v>4249</v>
      </c>
      <c r="E1142" s="565" t="s">
        <v>641</v>
      </c>
      <c r="F1142" s="551">
        <v>162.5</v>
      </c>
      <c r="G1142" s="552">
        <v>162.5</v>
      </c>
      <c r="H1142" s="546">
        <f t="shared" ref="H1142:H1205" si="18">F1142-I1142</f>
        <v>0</v>
      </c>
      <c r="I1142" s="448">
        <v>162.5</v>
      </c>
    </row>
    <row r="1143" spans="1:9" ht="15" customHeight="1">
      <c r="A1143" s="536">
        <v>1135</v>
      </c>
      <c r="B1143" s="560">
        <v>41084</v>
      </c>
      <c r="C1143" s="561" t="s">
        <v>4250</v>
      </c>
      <c r="D1143" s="562" t="s">
        <v>4251</v>
      </c>
      <c r="E1143" s="565" t="s">
        <v>641</v>
      </c>
      <c r="F1143" s="551">
        <v>162.5</v>
      </c>
      <c r="G1143" s="552">
        <v>162.5</v>
      </c>
      <c r="H1143" s="546">
        <f t="shared" si="18"/>
        <v>0</v>
      </c>
      <c r="I1143" s="448">
        <v>162.5</v>
      </c>
    </row>
    <row r="1144" spans="1:9" ht="15" customHeight="1">
      <c r="A1144" s="536">
        <v>1136</v>
      </c>
      <c r="B1144" s="560">
        <v>41084</v>
      </c>
      <c r="C1144" s="561" t="s">
        <v>4252</v>
      </c>
      <c r="D1144" s="562" t="s">
        <v>4253</v>
      </c>
      <c r="E1144" s="565" t="s">
        <v>641</v>
      </c>
      <c r="F1144" s="551">
        <v>162.5</v>
      </c>
      <c r="G1144" s="552">
        <v>162.5</v>
      </c>
      <c r="H1144" s="546">
        <f t="shared" si="18"/>
        <v>0</v>
      </c>
      <c r="I1144" s="448">
        <v>162.5</v>
      </c>
    </row>
    <row r="1145" spans="1:9" ht="15" customHeight="1">
      <c r="A1145" s="536">
        <v>1137</v>
      </c>
      <c r="B1145" s="560">
        <v>41084</v>
      </c>
      <c r="C1145" s="561" t="s">
        <v>4254</v>
      </c>
      <c r="D1145" s="562" t="s">
        <v>4255</v>
      </c>
      <c r="E1145" s="565" t="s">
        <v>641</v>
      </c>
      <c r="F1145" s="551">
        <v>162.5</v>
      </c>
      <c r="G1145" s="552">
        <v>162.5</v>
      </c>
      <c r="H1145" s="546">
        <f t="shared" si="18"/>
        <v>0</v>
      </c>
      <c r="I1145" s="448">
        <v>162.5</v>
      </c>
    </row>
    <row r="1146" spans="1:9" ht="15" customHeight="1">
      <c r="A1146" s="536">
        <v>1138</v>
      </c>
      <c r="B1146" s="560">
        <v>41084</v>
      </c>
      <c r="C1146" s="561" t="s">
        <v>4256</v>
      </c>
      <c r="D1146" s="562" t="s">
        <v>4257</v>
      </c>
      <c r="E1146" s="565" t="s">
        <v>641</v>
      </c>
      <c r="F1146" s="551">
        <v>125</v>
      </c>
      <c r="G1146" s="552">
        <v>125</v>
      </c>
      <c r="H1146" s="546">
        <f t="shared" si="18"/>
        <v>0</v>
      </c>
      <c r="I1146" s="448">
        <v>125</v>
      </c>
    </row>
    <row r="1147" spans="1:9" ht="15" customHeight="1">
      <c r="A1147" s="536">
        <v>1139</v>
      </c>
      <c r="B1147" s="560">
        <v>41084</v>
      </c>
      <c r="C1147" s="561" t="s">
        <v>4258</v>
      </c>
      <c r="D1147" s="562" t="s">
        <v>4259</v>
      </c>
      <c r="E1147" s="565" t="s">
        <v>641</v>
      </c>
      <c r="F1147" s="551">
        <v>125</v>
      </c>
      <c r="G1147" s="552">
        <v>125</v>
      </c>
      <c r="H1147" s="546">
        <f t="shared" si="18"/>
        <v>0</v>
      </c>
      <c r="I1147" s="448">
        <v>125</v>
      </c>
    </row>
    <row r="1148" spans="1:9" ht="15" customHeight="1">
      <c r="A1148" s="536">
        <v>1140</v>
      </c>
      <c r="B1148" s="560">
        <v>41084</v>
      </c>
      <c r="C1148" s="561" t="s">
        <v>6552</v>
      </c>
      <c r="D1148" s="562" t="s">
        <v>4260</v>
      </c>
      <c r="E1148" s="565" t="s">
        <v>641</v>
      </c>
      <c r="F1148" s="551">
        <v>162.5</v>
      </c>
      <c r="G1148" s="552">
        <v>162.5</v>
      </c>
      <c r="H1148" s="546">
        <f t="shared" si="18"/>
        <v>0</v>
      </c>
      <c r="I1148" s="448">
        <v>162.5</v>
      </c>
    </row>
    <row r="1149" spans="1:9" ht="15" customHeight="1">
      <c r="A1149" s="536">
        <v>1141</v>
      </c>
      <c r="B1149" s="560">
        <v>41084</v>
      </c>
      <c r="C1149" s="561" t="s">
        <v>4261</v>
      </c>
      <c r="D1149" s="562" t="s">
        <v>4262</v>
      </c>
      <c r="E1149" s="565" t="s">
        <v>641</v>
      </c>
      <c r="F1149" s="551">
        <v>162.5</v>
      </c>
      <c r="G1149" s="552">
        <v>162.5</v>
      </c>
      <c r="H1149" s="546">
        <f t="shared" si="18"/>
        <v>0</v>
      </c>
      <c r="I1149" s="448">
        <v>162.5</v>
      </c>
    </row>
    <row r="1150" spans="1:9" ht="15" customHeight="1">
      <c r="A1150" s="536">
        <v>1142</v>
      </c>
      <c r="B1150" s="560">
        <v>41084</v>
      </c>
      <c r="C1150" s="561" t="s">
        <v>4263</v>
      </c>
      <c r="D1150" s="562" t="s">
        <v>4264</v>
      </c>
      <c r="E1150" s="565" t="s">
        <v>641</v>
      </c>
      <c r="F1150" s="551">
        <v>162.5</v>
      </c>
      <c r="G1150" s="552">
        <v>162.5</v>
      </c>
      <c r="H1150" s="546">
        <f t="shared" si="18"/>
        <v>0</v>
      </c>
      <c r="I1150" s="448">
        <v>162.5</v>
      </c>
    </row>
    <row r="1151" spans="1:9" ht="15" customHeight="1">
      <c r="A1151" s="536">
        <v>1143</v>
      </c>
      <c r="B1151" s="560">
        <v>41084</v>
      </c>
      <c r="C1151" s="561" t="s">
        <v>4265</v>
      </c>
      <c r="D1151" s="562" t="s">
        <v>4266</v>
      </c>
      <c r="E1151" s="565" t="s">
        <v>641</v>
      </c>
      <c r="F1151" s="551">
        <v>125</v>
      </c>
      <c r="G1151" s="552">
        <v>125</v>
      </c>
      <c r="H1151" s="546">
        <f t="shared" si="18"/>
        <v>0</v>
      </c>
      <c r="I1151" s="448">
        <v>125</v>
      </c>
    </row>
    <row r="1152" spans="1:9" ht="15" customHeight="1">
      <c r="A1152" s="536">
        <v>1144</v>
      </c>
      <c r="B1152" s="560">
        <v>41083</v>
      </c>
      <c r="C1152" s="561" t="s">
        <v>4267</v>
      </c>
      <c r="D1152" s="562" t="s">
        <v>4268</v>
      </c>
      <c r="E1152" s="565" t="s">
        <v>641</v>
      </c>
      <c r="F1152" s="551">
        <v>162.5</v>
      </c>
      <c r="G1152" s="552">
        <v>162.5</v>
      </c>
      <c r="H1152" s="546">
        <f t="shared" si="18"/>
        <v>0</v>
      </c>
      <c r="I1152" s="448">
        <v>162.5</v>
      </c>
    </row>
    <row r="1153" spans="1:9" ht="15" customHeight="1">
      <c r="A1153" s="536">
        <v>1145</v>
      </c>
      <c r="B1153" s="560">
        <v>41084</v>
      </c>
      <c r="C1153" s="561" t="s">
        <v>2443</v>
      </c>
      <c r="D1153" s="562" t="s">
        <v>4269</v>
      </c>
      <c r="E1153" s="565" t="s">
        <v>641</v>
      </c>
      <c r="F1153" s="551">
        <v>125</v>
      </c>
      <c r="G1153" s="552">
        <v>125</v>
      </c>
      <c r="H1153" s="546">
        <f t="shared" si="18"/>
        <v>0</v>
      </c>
      <c r="I1153" s="448">
        <v>125</v>
      </c>
    </row>
    <row r="1154" spans="1:9" ht="15" customHeight="1">
      <c r="A1154" s="536">
        <v>1146</v>
      </c>
      <c r="B1154" s="560">
        <v>41084</v>
      </c>
      <c r="C1154" s="561" t="s">
        <v>4270</v>
      </c>
      <c r="D1154" s="562" t="s">
        <v>4271</v>
      </c>
      <c r="E1154" s="565" t="s">
        <v>641</v>
      </c>
      <c r="F1154" s="551">
        <v>125</v>
      </c>
      <c r="G1154" s="552">
        <v>125</v>
      </c>
      <c r="H1154" s="546">
        <f t="shared" si="18"/>
        <v>0</v>
      </c>
      <c r="I1154" s="448">
        <v>125</v>
      </c>
    </row>
    <row r="1155" spans="1:9" ht="15" customHeight="1">
      <c r="A1155" s="536">
        <v>1147</v>
      </c>
      <c r="B1155" s="560">
        <v>41084</v>
      </c>
      <c r="C1155" s="561" t="s">
        <v>4272</v>
      </c>
      <c r="D1155" s="562" t="s">
        <v>4273</v>
      </c>
      <c r="E1155" s="565" t="s">
        <v>641</v>
      </c>
      <c r="F1155" s="551">
        <v>162.5</v>
      </c>
      <c r="G1155" s="552">
        <v>162.5</v>
      </c>
      <c r="H1155" s="546">
        <f t="shared" si="18"/>
        <v>0</v>
      </c>
      <c r="I1155" s="448">
        <v>162.5</v>
      </c>
    </row>
    <row r="1156" spans="1:9" ht="15" customHeight="1">
      <c r="A1156" s="536">
        <v>1148</v>
      </c>
      <c r="B1156" s="560">
        <v>41084</v>
      </c>
      <c r="C1156" s="561" t="s">
        <v>4274</v>
      </c>
      <c r="D1156" s="562" t="s">
        <v>4275</v>
      </c>
      <c r="E1156" s="565" t="s">
        <v>641</v>
      </c>
      <c r="F1156" s="551">
        <v>162.5</v>
      </c>
      <c r="G1156" s="552">
        <v>162.5</v>
      </c>
      <c r="H1156" s="546">
        <f t="shared" si="18"/>
        <v>0</v>
      </c>
      <c r="I1156" s="448">
        <v>162.5</v>
      </c>
    </row>
    <row r="1157" spans="1:9" ht="15" customHeight="1">
      <c r="A1157" s="536">
        <v>1149</v>
      </c>
      <c r="B1157" s="560">
        <v>41084</v>
      </c>
      <c r="C1157" s="561" t="s">
        <v>3775</v>
      </c>
      <c r="D1157" s="562" t="s">
        <v>4276</v>
      </c>
      <c r="E1157" s="565" t="s">
        <v>641</v>
      </c>
      <c r="F1157" s="551">
        <v>125</v>
      </c>
      <c r="G1157" s="552">
        <v>125</v>
      </c>
      <c r="H1157" s="546">
        <f t="shared" si="18"/>
        <v>0</v>
      </c>
      <c r="I1157" s="448">
        <v>125</v>
      </c>
    </row>
    <row r="1158" spans="1:9" ht="15" customHeight="1">
      <c r="A1158" s="536">
        <v>1150</v>
      </c>
      <c r="B1158" s="560">
        <v>41084</v>
      </c>
      <c r="C1158" s="561" t="s">
        <v>4277</v>
      </c>
      <c r="D1158" s="562" t="s">
        <v>4278</v>
      </c>
      <c r="E1158" s="565" t="s">
        <v>641</v>
      </c>
      <c r="F1158" s="551">
        <v>125</v>
      </c>
      <c r="G1158" s="552">
        <v>125</v>
      </c>
      <c r="H1158" s="546">
        <f t="shared" si="18"/>
        <v>0</v>
      </c>
      <c r="I1158" s="448">
        <v>125</v>
      </c>
    </row>
    <row r="1159" spans="1:9" ht="15" customHeight="1">
      <c r="A1159" s="536">
        <v>1151</v>
      </c>
      <c r="B1159" s="560">
        <v>41084</v>
      </c>
      <c r="C1159" s="561" t="s">
        <v>4279</v>
      </c>
      <c r="D1159" s="562" t="s">
        <v>4280</v>
      </c>
      <c r="E1159" s="565" t="s">
        <v>641</v>
      </c>
      <c r="F1159" s="551">
        <v>162.5</v>
      </c>
      <c r="G1159" s="552">
        <v>162.5</v>
      </c>
      <c r="H1159" s="546">
        <f t="shared" si="18"/>
        <v>0</v>
      </c>
      <c r="I1159" s="448">
        <v>162.5</v>
      </c>
    </row>
    <row r="1160" spans="1:9" ht="15" customHeight="1">
      <c r="A1160" s="536">
        <v>1152</v>
      </c>
      <c r="B1160" s="560">
        <v>41083</v>
      </c>
      <c r="C1160" s="561" t="s">
        <v>4281</v>
      </c>
      <c r="D1160" s="562" t="s">
        <v>4282</v>
      </c>
      <c r="E1160" s="565" t="s">
        <v>641</v>
      </c>
      <c r="F1160" s="551">
        <v>100</v>
      </c>
      <c r="G1160" s="552">
        <v>100</v>
      </c>
      <c r="H1160" s="546">
        <f t="shared" si="18"/>
        <v>0</v>
      </c>
      <c r="I1160" s="448">
        <v>100</v>
      </c>
    </row>
    <row r="1161" spans="1:9" ht="15" customHeight="1">
      <c r="A1161" s="536">
        <v>1153</v>
      </c>
      <c r="B1161" s="560">
        <v>41083</v>
      </c>
      <c r="C1161" s="561" t="s">
        <v>4283</v>
      </c>
      <c r="D1161" s="562" t="s">
        <v>4284</v>
      </c>
      <c r="E1161" s="565" t="s">
        <v>641</v>
      </c>
      <c r="F1161" s="551">
        <v>162.5</v>
      </c>
      <c r="G1161" s="552">
        <v>162.5</v>
      </c>
      <c r="H1161" s="546">
        <f t="shared" si="18"/>
        <v>0</v>
      </c>
      <c r="I1161" s="448">
        <v>162.5</v>
      </c>
    </row>
    <row r="1162" spans="1:9" ht="15" customHeight="1">
      <c r="A1162" s="536">
        <v>1154</v>
      </c>
      <c r="B1162" s="560">
        <v>41083</v>
      </c>
      <c r="C1162" s="561" t="s">
        <v>4285</v>
      </c>
      <c r="D1162" s="562" t="s">
        <v>4286</v>
      </c>
      <c r="E1162" s="566" t="s">
        <v>641</v>
      </c>
      <c r="F1162" s="551">
        <v>162.5</v>
      </c>
      <c r="G1162" s="552">
        <v>162.5</v>
      </c>
      <c r="H1162" s="546">
        <f t="shared" si="18"/>
        <v>0</v>
      </c>
      <c r="I1162" s="448">
        <v>162.5</v>
      </c>
    </row>
    <row r="1163" spans="1:9" ht="15" customHeight="1">
      <c r="A1163" s="536">
        <v>1155</v>
      </c>
      <c r="B1163" s="560">
        <v>41083</v>
      </c>
      <c r="C1163" s="561" t="s">
        <v>4287</v>
      </c>
      <c r="D1163" s="562" t="s">
        <v>4288</v>
      </c>
      <c r="E1163" s="559" t="s">
        <v>641</v>
      </c>
      <c r="F1163" s="551">
        <v>162.5</v>
      </c>
      <c r="G1163" s="552">
        <v>162.5</v>
      </c>
      <c r="H1163" s="546">
        <f t="shared" si="18"/>
        <v>0</v>
      </c>
      <c r="I1163" s="448">
        <v>162.5</v>
      </c>
    </row>
    <row r="1164" spans="1:9" ht="15" customHeight="1">
      <c r="A1164" s="536">
        <v>1156</v>
      </c>
      <c r="B1164" s="560">
        <v>41084</v>
      </c>
      <c r="C1164" s="561" t="s">
        <v>4289</v>
      </c>
      <c r="D1164" s="562" t="s">
        <v>4290</v>
      </c>
      <c r="E1164" s="559" t="s">
        <v>641</v>
      </c>
      <c r="F1164" s="551">
        <v>100</v>
      </c>
      <c r="G1164" s="552">
        <v>100</v>
      </c>
      <c r="H1164" s="546">
        <f t="shared" si="18"/>
        <v>0</v>
      </c>
      <c r="I1164" s="448">
        <v>100</v>
      </c>
    </row>
    <row r="1165" spans="1:9" ht="15" customHeight="1">
      <c r="A1165" s="536">
        <v>1157</v>
      </c>
      <c r="B1165" s="567">
        <v>41122</v>
      </c>
      <c r="C1165" s="568" t="s">
        <v>4291</v>
      </c>
      <c r="D1165" s="569">
        <v>54001022368</v>
      </c>
      <c r="E1165" s="570" t="s">
        <v>4292</v>
      </c>
      <c r="F1165" s="571">
        <v>2312.5</v>
      </c>
      <c r="G1165" s="571">
        <v>2312.5</v>
      </c>
      <c r="H1165" s="546">
        <f t="shared" si="18"/>
        <v>812.5</v>
      </c>
      <c r="I1165" s="449">
        <v>1500</v>
      </c>
    </row>
    <row r="1166" spans="1:9" ht="15" customHeight="1">
      <c r="A1166" s="536">
        <v>1158</v>
      </c>
      <c r="B1166" s="567">
        <v>41122</v>
      </c>
      <c r="C1166" s="568" t="s">
        <v>4293</v>
      </c>
      <c r="D1166" s="569">
        <v>1030002572</v>
      </c>
      <c r="E1166" s="570" t="s">
        <v>4292</v>
      </c>
      <c r="F1166" s="571">
        <v>2062.5</v>
      </c>
      <c r="G1166" s="571">
        <v>2062.5</v>
      </c>
      <c r="H1166" s="546">
        <f t="shared" si="18"/>
        <v>250</v>
      </c>
      <c r="I1166" s="449">
        <v>1812.5</v>
      </c>
    </row>
    <row r="1167" spans="1:9" ht="15" customHeight="1">
      <c r="A1167" s="536">
        <v>1159</v>
      </c>
      <c r="B1167" s="567">
        <v>41122</v>
      </c>
      <c r="C1167" s="568" t="s">
        <v>4294</v>
      </c>
      <c r="D1167" s="569">
        <v>38001001223</v>
      </c>
      <c r="E1167" s="570" t="s">
        <v>4292</v>
      </c>
      <c r="F1167" s="571">
        <v>2687.5</v>
      </c>
      <c r="G1167" s="571">
        <v>2687.5</v>
      </c>
      <c r="H1167" s="546">
        <f t="shared" si="18"/>
        <v>750</v>
      </c>
      <c r="I1167" s="449">
        <v>1937.5</v>
      </c>
    </row>
    <row r="1168" spans="1:9" ht="15" customHeight="1">
      <c r="A1168" s="536">
        <v>1160</v>
      </c>
      <c r="B1168" s="567">
        <v>41122</v>
      </c>
      <c r="C1168" s="568" t="s">
        <v>4295</v>
      </c>
      <c r="D1168" s="569">
        <v>1001067797</v>
      </c>
      <c r="E1168" s="570" t="s">
        <v>4292</v>
      </c>
      <c r="F1168" s="571">
        <v>1500</v>
      </c>
      <c r="G1168" s="571">
        <v>1500</v>
      </c>
      <c r="H1168" s="546">
        <f t="shared" si="18"/>
        <v>250</v>
      </c>
      <c r="I1168" s="449">
        <v>1250</v>
      </c>
    </row>
    <row r="1169" spans="1:9" ht="15" customHeight="1">
      <c r="A1169" s="536">
        <v>1161</v>
      </c>
      <c r="B1169" s="567">
        <v>41122</v>
      </c>
      <c r="C1169" s="568" t="s">
        <v>4296</v>
      </c>
      <c r="D1169" s="569">
        <v>1017037836</v>
      </c>
      <c r="E1169" s="570" t="s">
        <v>4292</v>
      </c>
      <c r="F1169" s="571">
        <v>1375</v>
      </c>
      <c r="G1169" s="571">
        <v>1375</v>
      </c>
      <c r="H1169" s="546">
        <f t="shared" si="18"/>
        <v>500</v>
      </c>
      <c r="I1169" s="449">
        <v>875</v>
      </c>
    </row>
    <row r="1170" spans="1:9" ht="15" customHeight="1">
      <c r="A1170" s="536">
        <v>1162</v>
      </c>
      <c r="B1170" s="567">
        <v>41122</v>
      </c>
      <c r="C1170" s="568" t="s">
        <v>4298</v>
      </c>
      <c r="D1170" s="569">
        <v>1004003527</v>
      </c>
      <c r="E1170" s="570" t="s">
        <v>4292</v>
      </c>
      <c r="F1170" s="571">
        <v>1875</v>
      </c>
      <c r="G1170" s="571">
        <v>1875</v>
      </c>
      <c r="H1170" s="546">
        <f t="shared" si="18"/>
        <v>250</v>
      </c>
      <c r="I1170" s="449">
        <v>1625</v>
      </c>
    </row>
    <row r="1171" spans="1:9" ht="15" customHeight="1">
      <c r="A1171" s="536">
        <v>1163</v>
      </c>
      <c r="B1171" s="567">
        <v>41122</v>
      </c>
      <c r="C1171" s="568" t="s">
        <v>4299</v>
      </c>
      <c r="D1171" s="569">
        <v>1001021347</v>
      </c>
      <c r="E1171" s="570" t="s">
        <v>4292</v>
      </c>
      <c r="F1171" s="571">
        <v>687.5</v>
      </c>
      <c r="G1171" s="571">
        <v>687.5</v>
      </c>
      <c r="H1171" s="546">
        <f t="shared" si="18"/>
        <v>0</v>
      </c>
      <c r="I1171" s="449">
        <v>687.5</v>
      </c>
    </row>
    <row r="1172" spans="1:9" ht="15" customHeight="1">
      <c r="A1172" s="536">
        <v>1164</v>
      </c>
      <c r="B1172" s="567">
        <v>41122</v>
      </c>
      <c r="C1172" s="568" t="s">
        <v>4300</v>
      </c>
      <c r="D1172" s="569">
        <v>31001035809</v>
      </c>
      <c r="E1172" s="570" t="s">
        <v>4292</v>
      </c>
      <c r="F1172" s="571">
        <v>2337.5</v>
      </c>
      <c r="G1172" s="571">
        <v>2337.5</v>
      </c>
      <c r="H1172" s="546">
        <f t="shared" si="18"/>
        <v>450</v>
      </c>
      <c r="I1172" s="449">
        <v>1887.5</v>
      </c>
    </row>
    <row r="1173" spans="1:9" ht="15" customHeight="1">
      <c r="A1173" s="536">
        <v>1165</v>
      </c>
      <c r="B1173" s="567">
        <v>41122</v>
      </c>
      <c r="C1173" s="572" t="s">
        <v>4302</v>
      </c>
      <c r="D1173" s="573" t="s">
        <v>660</v>
      </c>
      <c r="E1173" s="570" t="s">
        <v>4292</v>
      </c>
      <c r="F1173" s="574">
        <v>1250</v>
      </c>
      <c r="G1173" s="574">
        <v>1250</v>
      </c>
      <c r="H1173" s="546">
        <f t="shared" si="18"/>
        <v>0</v>
      </c>
      <c r="I1173" s="449">
        <v>1250</v>
      </c>
    </row>
    <row r="1174" spans="1:9" ht="15" customHeight="1">
      <c r="A1174" s="536">
        <v>1166</v>
      </c>
      <c r="B1174" s="567">
        <v>41122</v>
      </c>
      <c r="C1174" s="572" t="s">
        <v>4303</v>
      </c>
      <c r="D1174" s="573" t="s">
        <v>661</v>
      </c>
      <c r="E1174" s="570" t="s">
        <v>4292</v>
      </c>
      <c r="F1174" s="574">
        <v>1312.5</v>
      </c>
      <c r="G1174" s="574">
        <v>1312.5</v>
      </c>
      <c r="H1174" s="546">
        <f t="shared" si="18"/>
        <v>0</v>
      </c>
      <c r="I1174" s="449">
        <v>1312.5</v>
      </c>
    </row>
    <row r="1175" spans="1:9" ht="15" customHeight="1">
      <c r="A1175" s="536">
        <v>1167</v>
      </c>
      <c r="B1175" s="567">
        <v>41122</v>
      </c>
      <c r="C1175" s="572" t="s">
        <v>4304</v>
      </c>
      <c r="D1175" s="573" t="s">
        <v>662</v>
      </c>
      <c r="E1175" s="570" t="s">
        <v>4292</v>
      </c>
      <c r="F1175" s="574">
        <v>1875</v>
      </c>
      <c r="G1175" s="574">
        <v>1875</v>
      </c>
      <c r="H1175" s="546">
        <f t="shared" si="18"/>
        <v>250</v>
      </c>
      <c r="I1175" s="449">
        <v>1625</v>
      </c>
    </row>
    <row r="1176" spans="1:9" ht="15" customHeight="1">
      <c r="A1176" s="536">
        <v>1168</v>
      </c>
      <c r="B1176" s="567">
        <v>41122</v>
      </c>
      <c r="C1176" s="572" t="s">
        <v>4305</v>
      </c>
      <c r="D1176" s="573" t="s">
        <v>664</v>
      </c>
      <c r="E1176" s="570" t="s">
        <v>4292</v>
      </c>
      <c r="F1176" s="574">
        <v>2000</v>
      </c>
      <c r="G1176" s="574">
        <v>2000</v>
      </c>
      <c r="H1176" s="546">
        <f t="shared" si="18"/>
        <v>500</v>
      </c>
      <c r="I1176" s="449">
        <v>1500</v>
      </c>
    </row>
    <row r="1177" spans="1:9" ht="15" customHeight="1">
      <c r="A1177" s="536">
        <v>1169</v>
      </c>
      <c r="B1177" s="567">
        <v>41122</v>
      </c>
      <c r="C1177" s="572" t="s">
        <v>4306</v>
      </c>
      <c r="D1177" s="573" t="s">
        <v>665</v>
      </c>
      <c r="E1177" s="570" t="s">
        <v>4292</v>
      </c>
      <c r="F1177" s="574">
        <v>2075</v>
      </c>
      <c r="G1177" s="574">
        <v>2075</v>
      </c>
      <c r="H1177" s="546">
        <f t="shared" si="18"/>
        <v>250</v>
      </c>
      <c r="I1177" s="449">
        <v>1825</v>
      </c>
    </row>
    <row r="1178" spans="1:9" ht="15" customHeight="1">
      <c r="A1178" s="536">
        <v>1170</v>
      </c>
      <c r="B1178" s="567">
        <v>41122</v>
      </c>
      <c r="C1178" s="572" t="s">
        <v>4307</v>
      </c>
      <c r="D1178" s="573" t="s">
        <v>666</v>
      </c>
      <c r="E1178" s="570" t="s">
        <v>4292</v>
      </c>
      <c r="F1178" s="571">
        <v>2062.5</v>
      </c>
      <c r="G1178" s="571">
        <v>2062.5</v>
      </c>
      <c r="H1178" s="546">
        <f t="shared" si="18"/>
        <v>250</v>
      </c>
      <c r="I1178" s="449">
        <v>1812.5</v>
      </c>
    </row>
    <row r="1179" spans="1:9" ht="15" customHeight="1">
      <c r="A1179" s="536">
        <v>1171</v>
      </c>
      <c r="B1179" s="567">
        <v>41122</v>
      </c>
      <c r="C1179" s="572" t="s">
        <v>4308</v>
      </c>
      <c r="D1179" s="573" t="s">
        <v>667</v>
      </c>
      <c r="E1179" s="570" t="s">
        <v>4292</v>
      </c>
      <c r="F1179" s="571">
        <v>1875</v>
      </c>
      <c r="G1179" s="571">
        <v>1875</v>
      </c>
      <c r="H1179" s="546">
        <f t="shared" si="18"/>
        <v>0</v>
      </c>
      <c r="I1179" s="449">
        <v>1875</v>
      </c>
    </row>
    <row r="1180" spans="1:9" ht="15" customHeight="1">
      <c r="A1180" s="536">
        <v>1172</v>
      </c>
      <c r="B1180" s="567">
        <v>41122</v>
      </c>
      <c r="C1180" s="572" t="s">
        <v>2232</v>
      </c>
      <c r="D1180" s="573" t="s">
        <v>668</v>
      </c>
      <c r="E1180" s="570" t="s">
        <v>4292</v>
      </c>
      <c r="F1180" s="571">
        <v>812.5</v>
      </c>
      <c r="G1180" s="571">
        <v>812.5</v>
      </c>
      <c r="H1180" s="546">
        <f t="shared" si="18"/>
        <v>0</v>
      </c>
      <c r="I1180" s="449">
        <v>812.5</v>
      </c>
    </row>
    <row r="1181" spans="1:9" ht="15" customHeight="1">
      <c r="A1181" s="536">
        <v>1173</v>
      </c>
      <c r="B1181" s="567">
        <v>41122</v>
      </c>
      <c r="C1181" s="572" t="s">
        <v>4309</v>
      </c>
      <c r="D1181" s="573" t="s">
        <v>669</v>
      </c>
      <c r="E1181" s="570" t="s">
        <v>4292</v>
      </c>
      <c r="F1181" s="571">
        <v>1812.5</v>
      </c>
      <c r="G1181" s="571">
        <v>1812.5</v>
      </c>
      <c r="H1181" s="546">
        <f t="shared" si="18"/>
        <v>250</v>
      </c>
      <c r="I1181" s="449">
        <v>1562.5</v>
      </c>
    </row>
    <row r="1182" spans="1:9" ht="15" customHeight="1">
      <c r="A1182" s="536">
        <v>1174</v>
      </c>
      <c r="B1182" s="567">
        <v>41122</v>
      </c>
      <c r="C1182" s="572" t="s">
        <v>4310</v>
      </c>
      <c r="D1182" s="573" t="s">
        <v>670</v>
      </c>
      <c r="E1182" s="570" t="s">
        <v>4292</v>
      </c>
      <c r="F1182" s="571">
        <v>1375</v>
      </c>
      <c r="G1182" s="571">
        <v>1375</v>
      </c>
      <c r="H1182" s="546">
        <f t="shared" si="18"/>
        <v>0</v>
      </c>
      <c r="I1182" s="449">
        <v>1375</v>
      </c>
    </row>
    <row r="1183" spans="1:9" ht="15" customHeight="1">
      <c r="A1183" s="536">
        <v>1175</v>
      </c>
      <c r="B1183" s="567">
        <v>41122</v>
      </c>
      <c r="C1183" s="572" t="s">
        <v>4311</v>
      </c>
      <c r="D1183" s="573" t="s">
        <v>671</v>
      </c>
      <c r="E1183" s="570" t="s">
        <v>4292</v>
      </c>
      <c r="F1183" s="571">
        <v>1062.5</v>
      </c>
      <c r="G1183" s="571">
        <v>1062.5</v>
      </c>
      <c r="H1183" s="546">
        <f t="shared" si="18"/>
        <v>0</v>
      </c>
      <c r="I1183" s="449">
        <v>1062.5</v>
      </c>
    </row>
    <row r="1184" spans="1:9" ht="15" customHeight="1">
      <c r="A1184" s="536">
        <v>1176</v>
      </c>
      <c r="B1184" s="567">
        <v>41122</v>
      </c>
      <c r="C1184" s="572" t="s">
        <v>4312</v>
      </c>
      <c r="D1184" s="573" t="s">
        <v>672</v>
      </c>
      <c r="E1184" s="570" t="s">
        <v>4292</v>
      </c>
      <c r="F1184" s="571">
        <v>250</v>
      </c>
      <c r="G1184" s="571">
        <v>250</v>
      </c>
      <c r="H1184" s="546">
        <f t="shared" si="18"/>
        <v>0</v>
      </c>
      <c r="I1184" s="449">
        <v>250</v>
      </c>
    </row>
    <row r="1185" spans="1:9" ht="15" customHeight="1">
      <c r="A1185" s="536">
        <v>1177</v>
      </c>
      <c r="B1185" s="567">
        <v>41122</v>
      </c>
      <c r="C1185" s="572" t="s">
        <v>4313</v>
      </c>
      <c r="D1185" s="573" t="s">
        <v>673</v>
      </c>
      <c r="E1185" s="570" t="s">
        <v>4292</v>
      </c>
      <c r="F1185" s="571">
        <v>1125</v>
      </c>
      <c r="G1185" s="571">
        <v>1125</v>
      </c>
      <c r="H1185" s="546"/>
      <c r="I1185" s="449">
        <f>1125+812.5</f>
        <v>1937.5</v>
      </c>
    </row>
    <row r="1186" spans="1:9" ht="15" customHeight="1">
      <c r="A1186" s="536">
        <v>1178</v>
      </c>
      <c r="B1186" s="567">
        <v>41122</v>
      </c>
      <c r="C1186" s="572" t="s">
        <v>4314</v>
      </c>
      <c r="D1186" s="573" t="s">
        <v>674</v>
      </c>
      <c r="E1186" s="570" t="s">
        <v>4292</v>
      </c>
      <c r="F1186" s="574">
        <v>2125</v>
      </c>
      <c r="G1186" s="574">
        <v>2125</v>
      </c>
      <c r="H1186" s="546">
        <f t="shared" si="18"/>
        <v>625</v>
      </c>
      <c r="I1186" s="449">
        <v>1500</v>
      </c>
    </row>
    <row r="1187" spans="1:9" ht="15" customHeight="1">
      <c r="A1187" s="536">
        <v>1179</v>
      </c>
      <c r="B1187" s="567">
        <v>41122</v>
      </c>
      <c r="C1187" s="572" t="s">
        <v>4315</v>
      </c>
      <c r="D1187" s="573" t="s">
        <v>675</v>
      </c>
      <c r="E1187" s="570" t="s">
        <v>4292</v>
      </c>
      <c r="F1187" s="571">
        <v>2625</v>
      </c>
      <c r="G1187" s="571">
        <v>2625</v>
      </c>
      <c r="H1187" s="546">
        <f t="shared" si="18"/>
        <v>875</v>
      </c>
      <c r="I1187" s="449">
        <v>1750</v>
      </c>
    </row>
    <row r="1188" spans="1:9" ht="15" customHeight="1">
      <c r="A1188" s="536">
        <v>1180</v>
      </c>
      <c r="B1188" s="567">
        <v>41122</v>
      </c>
      <c r="C1188" s="572" t="s">
        <v>4316</v>
      </c>
      <c r="D1188" s="573" t="s">
        <v>676</v>
      </c>
      <c r="E1188" s="570" t="s">
        <v>4292</v>
      </c>
      <c r="F1188" s="571">
        <v>250</v>
      </c>
      <c r="G1188" s="571">
        <v>250</v>
      </c>
      <c r="H1188" s="546">
        <f t="shared" si="18"/>
        <v>0</v>
      </c>
      <c r="I1188" s="449">
        <v>250</v>
      </c>
    </row>
    <row r="1189" spans="1:9" ht="15" customHeight="1">
      <c r="A1189" s="536">
        <v>1181</v>
      </c>
      <c r="B1189" s="567">
        <v>41122</v>
      </c>
      <c r="C1189" s="548" t="s">
        <v>4317</v>
      </c>
      <c r="D1189" s="549" t="s">
        <v>677</v>
      </c>
      <c r="E1189" s="570" t="s">
        <v>4292</v>
      </c>
      <c r="F1189" s="571">
        <v>1812.5</v>
      </c>
      <c r="G1189" s="571">
        <v>1812.5</v>
      </c>
      <c r="H1189" s="546">
        <f t="shared" si="18"/>
        <v>0</v>
      </c>
      <c r="I1189" s="449">
        <v>1812.5</v>
      </c>
    </row>
    <row r="1190" spans="1:9" ht="15" customHeight="1">
      <c r="A1190" s="536">
        <v>1182</v>
      </c>
      <c r="B1190" s="567">
        <v>41122</v>
      </c>
      <c r="C1190" s="548" t="s">
        <v>4318</v>
      </c>
      <c r="D1190" s="549" t="s">
        <v>678</v>
      </c>
      <c r="E1190" s="570" t="s">
        <v>4292</v>
      </c>
      <c r="F1190" s="571">
        <v>1500</v>
      </c>
      <c r="G1190" s="571">
        <v>1500</v>
      </c>
      <c r="H1190" s="546">
        <f t="shared" si="18"/>
        <v>250</v>
      </c>
      <c r="I1190" s="449">
        <v>1250</v>
      </c>
    </row>
    <row r="1191" spans="1:9" ht="15" customHeight="1">
      <c r="A1191" s="536">
        <v>1183</v>
      </c>
      <c r="B1191" s="567">
        <v>41122</v>
      </c>
      <c r="C1191" s="548" t="s">
        <v>4319</v>
      </c>
      <c r="D1191" s="549" t="s">
        <v>679</v>
      </c>
      <c r="E1191" s="570" t="s">
        <v>4292</v>
      </c>
      <c r="F1191" s="574">
        <v>2500</v>
      </c>
      <c r="G1191" s="574">
        <v>2500</v>
      </c>
      <c r="H1191" s="546">
        <f t="shared" si="18"/>
        <v>875</v>
      </c>
      <c r="I1191" s="449">
        <v>1625</v>
      </c>
    </row>
    <row r="1192" spans="1:9" ht="15" customHeight="1">
      <c r="A1192" s="536">
        <v>1184</v>
      </c>
      <c r="B1192" s="567">
        <v>41122</v>
      </c>
      <c r="C1192" s="548" t="s">
        <v>4320</v>
      </c>
      <c r="D1192" s="549" t="s">
        <v>680</v>
      </c>
      <c r="E1192" s="570" t="s">
        <v>4292</v>
      </c>
      <c r="F1192" s="574">
        <v>837.5</v>
      </c>
      <c r="G1192" s="574">
        <v>837.5</v>
      </c>
      <c r="H1192" s="546">
        <f t="shared" si="18"/>
        <v>0</v>
      </c>
      <c r="I1192" s="449">
        <v>837.5</v>
      </c>
    </row>
    <row r="1193" spans="1:9" ht="15" customHeight="1">
      <c r="A1193" s="536">
        <v>1185</v>
      </c>
      <c r="B1193" s="567">
        <v>41122</v>
      </c>
      <c r="C1193" s="553" t="s">
        <v>4321</v>
      </c>
      <c r="D1193" s="554" t="s">
        <v>681</v>
      </c>
      <c r="E1193" s="570" t="s">
        <v>4292</v>
      </c>
      <c r="F1193" s="574">
        <v>2062.5</v>
      </c>
      <c r="G1193" s="574">
        <v>2062.5</v>
      </c>
      <c r="H1193" s="546">
        <f t="shared" si="18"/>
        <v>250</v>
      </c>
      <c r="I1193" s="449">
        <v>1812.5</v>
      </c>
    </row>
    <row r="1194" spans="1:9" ht="15" customHeight="1">
      <c r="A1194" s="536">
        <v>1186</v>
      </c>
      <c r="B1194" s="567">
        <v>41122</v>
      </c>
      <c r="C1194" s="553" t="s">
        <v>4322</v>
      </c>
      <c r="D1194" s="554" t="s">
        <v>682</v>
      </c>
      <c r="E1194" s="570" t="s">
        <v>4292</v>
      </c>
      <c r="F1194" s="574">
        <v>2312.5</v>
      </c>
      <c r="G1194" s="574">
        <v>2312.5</v>
      </c>
      <c r="H1194" s="546">
        <f t="shared" si="18"/>
        <v>625</v>
      </c>
      <c r="I1194" s="449">
        <v>1687.5</v>
      </c>
    </row>
    <row r="1195" spans="1:9" ht="15" customHeight="1">
      <c r="A1195" s="536">
        <v>1187</v>
      </c>
      <c r="B1195" s="567">
        <v>41122</v>
      </c>
      <c r="C1195" s="553" t="s">
        <v>4323</v>
      </c>
      <c r="D1195" s="554" t="s">
        <v>683</v>
      </c>
      <c r="E1195" s="570" t="s">
        <v>4292</v>
      </c>
      <c r="F1195" s="574">
        <v>375</v>
      </c>
      <c r="G1195" s="574">
        <v>375</v>
      </c>
      <c r="H1195" s="546">
        <f t="shared" si="18"/>
        <v>0</v>
      </c>
      <c r="I1195" s="449">
        <v>375</v>
      </c>
    </row>
    <row r="1196" spans="1:9" ht="15" customHeight="1">
      <c r="A1196" s="536">
        <v>1188</v>
      </c>
      <c r="B1196" s="567">
        <v>41122</v>
      </c>
      <c r="C1196" s="553" t="s">
        <v>4324</v>
      </c>
      <c r="D1196" s="554" t="s">
        <v>684</v>
      </c>
      <c r="E1196" s="570" t="s">
        <v>4292</v>
      </c>
      <c r="F1196" s="574">
        <v>1875</v>
      </c>
      <c r="G1196" s="574">
        <v>1875</v>
      </c>
      <c r="H1196" s="546">
        <f t="shared" si="18"/>
        <v>0</v>
      </c>
      <c r="I1196" s="449">
        <v>1875</v>
      </c>
    </row>
    <row r="1197" spans="1:9" ht="15" customHeight="1">
      <c r="A1197" s="536">
        <v>1189</v>
      </c>
      <c r="B1197" s="567">
        <v>41122</v>
      </c>
      <c r="C1197" s="553" t="s">
        <v>4325</v>
      </c>
      <c r="D1197" s="554" t="s">
        <v>685</v>
      </c>
      <c r="E1197" s="570" t="s">
        <v>4292</v>
      </c>
      <c r="F1197" s="574">
        <v>375</v>
      </c>
      <c r="G1197" s="574">
        <v>375</v>
      </c>
      <c r="H1197" s="546">
        <f t="shared" si="18"/>
        <v>0</v>
      </c>
      <c r="I1197" s="449">
        <v>375</v>
      </c>
    </row>
    <row r="1198" spans="1:9" ht="15" customHeight="1">
      <c r="A1198" s="536">
        <v>1190</v>
      </c>
      <c r="B1198" s="567">
        <v>41122</v>
      </c>
      <c r="C1198" s="553" t="s">
        <v>4326</v>
      </c>
      <c r="D1198" s="554" t="s">
        <v>686</v>
      </c>
      <c r="E1198" s="570" t="s">
        <v>4292</v>
      </c>
      <c r="F1198" s="574">
        <v>1875</v>
      </c>
      <c r="G1198" s="574">
        <v>1875</v>
      </c>
      <c r="H1198" s="546">
        <f t="shared" si="18"/>
        <v>875</v>
      </c>
      <c r="I1198" s="449">
        <v>1000</v>
      </c>
    </row>
    <row r="1199" spans="1:9" ht="15" customHeight="1">
      <c r="A1199" s="536">
        <v>1191</v>
      </c>
      <c r="B1199" s="567">
        <v>41122</v>
      </c>
      <c r="C1199" s="553" t="s">
        <v>4327</v>
      </c>
      <c r="D1199" s="554" t="s">
        <v>687</v>
      </c>
      <c r="E1199" s="570" t="s">
        <v>4292</v>
      </c>
      <c r="F1199" s="574">
        <v>2062.5</v>
      </c>
      <c r="G1199" s="574">
        <v>2062.5</v>
      </c>
      <c r="H1199" s="546">
        <f t="shared" si="18"/>
        <v>437.5</v>
      </c>
      <c r="I1199" s="449">
        <v>1625</v>
      </c>
    </row>
    <row r="1200" spans="1:9" ht="15" customHeight="1">
      <c r="A1200" s="536">
        <v>1192</v>
      </c>
      <c r="B1200" s="567">
        <v>41122</v>
      </c>
      <c r="C1200" s="553" t="s">
        <v>4328</v>
      </c>
      <c r="D1200" s="554" t="s">
        <v>4329</v>
      </c>
      <c r="E1200" s="570" t="s">
        <v>4292</v>
      </c>
      <c r="F1200" s="574">
        <v>1062.5</v>
      </c>
      <c r="G1200" s="574">
        <v>1062.5</v>
      </c>
      <c r="H1200" s="546">
        <f t="shared" si="18"/>
        <v>125</v>
      </c>
      <c r="I1200" s="449">
        <v>937.5</v>
      </c>
    </row>
    <row r="1201" spans="1:9" ht="15" customHeight="1">
      <c r="A1201" s="536">
        <v>1193</v>
      </c>
      <c r="B1201" s="567">
        <v>41122</v>
      </c>
      <c r="C1201" s="553" t="s">
        <v>4330</v>
      </c>
      <c r="D1201" s="554" t="s">
        <v>688</v>
      </c>
      <c r="E1201" s="570" t="s">
        <v>4292</v>
      </c>
      <c r="F1201" s="571">
        <v>1937.5</v>
      </c>
      <c r="G1201" s="571">
        <v>1937.5</v>
      </c>
      <c r="H1201" s="546">
        <f t="shared" si="18"/>
        <v>250</v>
      </c>
      <c r="I1201" s="449">
        <v>1687.5</v>
      </c>
    </row>
    <row r="1202" spans="1:9" ht="15" customHeight="1">
      <c r="A1202" s="536">
        <v>1194</v>
      </c>
      <c r="B1202" s="567">
        <v>41122</v>
      </c>
      <c r="C1202" s="553" t="s">
        <v>4331</v>
      </c>
      <c r="D1202" s="554" t="s">
        <v>4332</v>
      </c>
      <c r="E1202" s="570" t="s">
        <v>4292</v>
      </c>
      <c r="F1202" s="574">
        <v>2875</v>
      </c>
      <c r="G1202" s="574">
        <v>2875</v>
      </c>
      <c r="H1202" s="546">
        <f t="shared" si="18"/>
        <v>750</v>
      </c>
      <c r="I1202" s="449">
        <v>2125</v>
      </c>
    </row>
    <row r="1203" spans="1:9" ht="15" customHeight="1">
      <c r="A1203" s="536">
        <v>1195</v>
      </c>
      <c r="B1203" s="567">
        <v>41122</v>
      </c>
      <c r="C1203" s="553" t="s">
        <v>4333</v>
      </c>
      <c r="D1203" s="554" t="s">
        <v>4334</v>
      </c>
      <c r="E1203" s="570" t="s">
        <v>4292</v>
      </c>
      <c r="F1203" s="574">
        <v>937.5</v>
      </c>
      <c r="G1203" s="574">
        <v>937.5</v>
      </c>
      <c r="H1203" s="546">
        <f t="shared" si="18"/>
        <v>0</v>
      </c>
      <c r="I1203" s="449">
        <v>937.5</v>
      </c>
    </row>
    <row r="1204" spans="1:9" ht="15" customHeight="1">
      <c r="A1204" s="536">
        <v>1196</v>
      </c>
      <c r="B1204" s="567">
        <v>41122</v>
      </c>
      <c r="C1204" s="553" t="s">
        <v>4335</v>
      </c>
      <c r="D1204" s="554" t="s">
        <v>689</v>
      </c>
      <c r="E1204" s="570" t="s">
        <v>4292</v>
      </c>
      <c r="F1204" s="574">
        <v>2125</v>
      </c>
      <c r="G1204" s="574">
        <v>2125</v>
      </c>
      <c r="H1204" s="546">
        <f t="shared" si="18"/>
        <v>250</v>
      </c>
      <c r="I1204" s="449">
        <v>1875</v>
      </c>
    </row>
    <row r="1205" spans="1:9" ht="15" customHeight="1">
      <c r="A1205" s="536">
        <v>1197</v>
      </c>
      <c r="B1205" s="567">
        <v>41122</v>
      </c>
      <c r="C1205" s="553" t="s">
        <v>4336</v>
      </c>
      <c r="D1205" s="554" t="s">
        <v>690</v>
      </c>
      <c r="E1205" s="570" t="s">
        <v>4292</v>
      </c>
      <c r="F1205" s="574">
        <v>875</v>
      </c>
      <c r="G1205" s="574">
        <v>875</v>
      </c>
      <c r="H1205" s="546">
        <f t="shared" si="18"/>
        <v>0</v>
      </c>
      <c r="I1205" s="449">
        <v>875</v>
      </c>
    </row>
    <row r="1206" spans="1:9" ht="15" customHeight="1">
      <c r="A1206" s="536">
        <v>1198</v>
      </c>
      <c r="B1206" s="567">
        <v>41122</v>
      </c>
      <c r="C1206" s="553" t="s">
        <v>4337</v>
      </c>
      <c r="D1206" s="554" t="s">
        <v>691</v>
      </c>
      <c r="E1206" s="570" t="s">
        <v>4292</v>
      </c>
      <c r="F1206" s="571">
        <v>1187.5</v>
      </c>
      <c r="G1206" s="571">
        <v>1187.5</v>
      </c>
      <c r="H1206" s="546">
        <f t="shared" ref="H1206:H1269" si="19">F1206-I1206</f>
        <v>0</v>
      </c>
      <c r="I1206" s="449">
        <v>1187.5</v>
      </c>
    </row>
    <row r="1207" spans="1:9" ht="15" customHeight="1">
      <c r="A1207" s="536">
        <v>1199</v>
      </c>
      <c r="B1207" s="567">
        <v>41122</v>
      </c>
      <c r="C1207" s="553" t="s">
        <v>4338</v>
      </c>
      <c r="D1207" s="554" t="s">
        <v>692</v>
      </c>
      <c r="E1207" s="570" t="s">
        <v>4292</v>
      </c>
      <c r="F1207" s="571">
        <v>1312.5</v>
      </c>
      <c r="G1207" s="571">
        <v>1312.5</v>
      </c>
      <c r="H1207" s="546">
        <f t="shared" si="19"/>
        <v>0</v>
      </c>
      <c r="I1207" s="449">
        <v>1312.5</v>
      </c>
    </row>
    <row r="1208" spans="1:9" ht="15" customHeight="1">
      <c r="A1208" s="536">
        <v>1200</v>
      </c>
      <c r="B1208" s="567">
        <v>41122</v>
      </c>
      <c r="C1208" s="553" t="s">
        <v>4339</v>
      </c>
      <c r="D1208" s="554" t="s">
        <v>693</v>
      </c>
      <c r="E1208" s="570" t="s">
        <v>4292</v>
      </c>
      <c r="F1208" s="574">
        <v>1375</v>
      </c>
      <c r="G1208" s="574">
        <v>1375</v>
      </c>
      <c r="H1208" s="546">
        <f t="shared" si="19"/>
        <v>0</v>
      </c>
      <c r="I1208" s="449">
        <v>1375</v>
      </c>
    </row>
    <row r="1209" spans="1:9" ht="15" customHeight="1">
      <c r="A1209" s="536">
        <v>1201</v>
      </c>
      <c r="B1209" s="567">
        <v>41122</v>
      </c>
      <c r="C1209" s="553" t="s">
        <v>4340</v>
      </c>
      <c r="D1209" s="554" t="s">
        <v>694</v>
      </c>
      <c r="E1209" s="570" t="s">
        <v>4292</v>
      </c>
      <c r="F1209" s="574">
        <v>1000</v>
      </c>
      <c r="G1209" s="574">
        <v>1000</v>
      </c>
      <c r="H1209" s="546">
        <f t="shared" si="19"/>
        <v>250</v>
      </c>
      <c r="I1209" s="449">
        <v>750</v>
      </c>
    </row>
    <row r="1210" spans="1:9" ht="15" customHeight="1">
      <c r="A1210" s="536">
        <v>1202</v>
      </c>
      <c r="B1210" s="567">
        <v>41122</v>
      </c>
      <c r="C1210" s="553" t="s">
        <v>4341</v>
      </c>
      <c r="D1210" s="554" t="s">
        <v>695</v>
      </c>
      <c r="E1210" s="570" t="s">
        <v>4292</v>
      </c>
      <c r="F1210" s="571">
        <v>1937.5</v>
      </c>
      <c r="G1210" s="571">
        <v>1937.5</v>
      </c>
      <c r="H1210" s="546">
        <f t="shared" si="19"/>
        <v>0</v>
      </c>
      <c r="I1210" s="449">
        <v>1937.5</v>
      </c>
    </row>
    <row r="1211" spans="1:9" ht="15" customHeight="1">
      <c r="A1211" s="536">
        <v>1203</v>
      </c>
      <c r="B1211" s="567">
        <v>41122</v>
      </c>
      <c r="C1211" s="553" t="s">
        <v>4342</v>
      </c>
      <c r="D1211" s="554" t="s">
        <v>696</v>
      </c>
      <c r="E1211" s="570" t="s">
        <v>4292</v>
      </c>
      <c r="F1211" s="574">
        <v>1312.5</v>
      </c>
      <c r="G1211" s="574">
        <v>1312.5</v>
      </c>
      <c r="H1211" s="546">
        <f t="shared" si="19"/>
        <v>0</v>
      </c>
      <c r="I1211" s="449">
        <v>1312.5</v>
      </c>
    </row>
    <row r="1212" spans="1:9" ht="15" customHeight="1">
      <c r="A1212" s="536">
        <v>1204</v>
      </c>
      <c r="B1212" s="567">
        <v>41122</v>
      </c>
      <c r="C1212" s="553" t="s">
        <v>4343</v>
      </c>
      <c r="D1212" s="554" t="s">
        <v>697</v>
      </c>
      <c r="E1212" s="570" t="s">
        <v>4292</v>
      </c>
      <c r="F1212" s="574">
        <v>2625</v>
      </c>
      <c r="G1212" s="574">
        <v>2625</v>
      </c>
      <c r="H1212" s="546">
        <f t="shared" si="19"/>
        <v>625</v>
      </c>
      <c r="I1212" s="449">
        <v>2000</v>
      </c>
    </row>
    <row r="1213" spans="1:9" ht="15" customHeight="1">
      <c r="A1213" s="536">
        <v>1205</v>
      </c>
      <c r="B1213" s="567">
        <v>41122</v>
      </c>
      <c r="C1213" s="553" t="s">
        <v>4344</v>
      </c>
      <c r="D1213" s="554" t="s">
        <v>698</v>
      </c>
      <c r="E1213" s="570" t="s">
        <v>4292</v>
      </c>
      <c r="F1213" s="574">
        <v>1500</v>
      </c>
      <c r="G1213" s="574">
        <v>1500</v>
      </c>
      <c r="H1213" s="546">
        <f t="shared" si="19"/>
        <v>625</v>
      </c>
      <c r="I1213" s="449">
        <v>875</v>
      </c>
    </row>
    <row r="1214" spans="1:9" ht="15" customHeight="1">
      <c r="A1214" s="536">
        <v>1206</v>
      </c>
      <c r="B1214" s="567">
        <v>41122</v>
      </c>
      <c r="C1214" s="553" t="s">
        <v>4345</v>
      </c>
      <c r="D1214" s="554" t="s">
        <v>699</v>
      </c>
      <c r="E1214" s="570" t="s">
        <v>4292</v>
      </c>
      <c r="F1214" s="574">
        <v>2812.5</v>
      </c>
      <c r="G1214" s="574">
        <v>2812.5</v>
      </c>
      <c r="H1214" s="546">
        <f t="shared" si="19"/>
        <v>875</v>
      </c>
      <c r="I1214" s="449">
        <v>1937.5</v>
      </c>
    </row>
    <row r="1215" spans="1:9" ht="15" customHeight="1">
      <c r="A1215" s="536">
        <v>1207</v>
      </c>
      <c r="B1215" s="567">
        <v>41122</v>
      </c>
      <c r="C1215" s="553" t="s">
        <v>4346</v>
      </c>
      <c r="D1215" s="554" t="s">
        <v>700</v>
      </c>
      <c r="E1215" s="570" t="s">
        <v>4292</v>
      </c>
      <c r="F1215" s="574">
        <v>1312.5</v>
      </c>
      <c r="G1215" s="574">
        <v>1312.5</v>
      </c>
      <c r="H1215" s="546">
        <f t="shared" si="19"/>
        <v>250</v>
      </c>
      <c r="I1215" s="449">
        <v>1062.5</v>
      </c>
    </row>
    <row r="1216" spans="1:9" ht="15" customHeight="1">
      <c r="A1216" s="536">
        <v>1208</v>
      </c>
      <c r="B1216" s="567">
        <v>41122</v>
      </c>
      <c r="C1216" s="553" t="s">
        <v>4347</v>
      </c>
      <c r="D1216" s="554" t="s">
        <v>701</v>
      </c>
      <c r="E1216" s="570" t="s">
        <v>4292</v>
      </c>
      <c r="F1216" s="574">
        <v>2062.5</v>
      </c>
      <c r="G1216" s="574">
        <v>2062.5</v>
      </c>
      <c r="H1216" s="546">
        <f t="shared" si="19"/>
        <v>187.5</v>
      </c>
      <c r="I1216" s="449">
        <v>1875</v>
      </c>
    </row>
    <row r="1217" spans="1:9" ht="15" customHeight="1">
      <c r="A1217" s="536">
        <v>1209</v>
      </c>
      <c r="B1217" s="567">
        <v>41122</v>
      </c>
      <c r="C1217" s="553" t="s">
        <v>4348</v>
      </c>
      <c r="D1217" s="554" t="s">
        <v>702</v>
      </c>
      <c r="E1217" s="570" t="s">
        <v>4292</v>
      </c>
      <c r="F1217" s="574">
        <v>375</v>
      </c>
      <c r="G1217" s="574">
        <v>375</v>
      </c>
      <c r="H1217" s="546">
        <f t="shared" si="19"/>
        <v>0</v>
      </c>
      <c r="I1217" s="449">
        <v>375</v>
      </c>
    </row>
    <row r="1218" spans="1:9" ht="15" customHeight="1">
      <c r="A1218" s="536">
        <v>1210</v>
      </c>
      <c r="B1218" s="567">
        <v>41122</v>
      </c>
      <c r="C1218" s="553" t="s">
        <v>4349</v>
      </c>
      <c r="D1218" s="554" t="s">
        <v>703</v>
      </c>
      <c r="E1218" s="570" t="s">
        <v>4292</v>
      </c>
      <c r="F1218" s="574">
        <v>1000</v>
      </c>
      <c r="G1218" s="574">
        <v>1000</v>
      </c>
      <c r="H1218" s="546">
        <f t="shared" si="19"/>
        <v>0</v>
      </c>
      <c r="I1218" s="449">
        <v>1000</v>
      </c>
    </row>
    <row r="1219" spans="1:9" ht="15" customHeight="1">
      <c r="A1219" s="536">
        <v>1211</v>
      </c>
      <c r="B1219" s="567">
        <v>41122</v>
      </c>
      <c r="C1219" s="553" t="s">
        <v>4350</v>
      </c>
      <c r="D1219" s="554" t="s">
        <v>704</v>
      </c>
      <c r="E1219" s="570" t="s">
        <v>4292</v>
      </c>
      <c r="F1219" s="574">
        <v>1350</v>
      </c>
      <c r="G1219" s="574">
        <v>1350</v>
      </c>
      <c r="H1219" s="546">
        <f t="shared" si="19"/>
        <v>250</v>
      </c>
      <c r="I1219" s="449">
        <v>1100</v>
      </c>
    </row>
    <row r="1220" spans="1:9" ht="15" customHeight="1">
      <c r="A1220" s="536">
        <v>1212</v>
      </c>
      <c r="B1220" s="567">
        <v>41122</v>
      </c>
      <c r="C1220" s="553" t="s">
        <v>4351</v>
      </c>
      <c r="D1220" s="554" t="s">
        <v>705</v>
      </c>
      <c r="E1220" s="570" t="s">
        <v>4292</v>
      </c>
      <c r="F1220" s="571">
        <v>2750</v>
      </c>
      <c r="G1220" s="571">
        <v>2750</v>
      </c>
      <c r="H1220" s="546">
        <f t="shared" si="19"/>
        <v>625</v>
      </c>
      <c r="I1220" s="449">
        <v>2125</v>
      </c>
    </row>
    <row r="1221" spans="1:9" ht="15" customHeight="1">
      <c r="A1221" s="536">
        <v>1213</v>
      </c>
      <c r="B1221" s="567">
        <v>41122</v>
      </c>
      <c r="C1221" s="553" t="s">
        <v>4352</v>
      </c>
      <c r="D1221" s="554" t="s">
        <v>706</v>
      </c>
      <c r="E1221" s="570" t="s">
        <v>4292</v>
      </c>
      <c r="F1221" s="571">
        <v>250</v>
      </c>
      <c r="G1221" s="571">
        <v>250</v>
      </c>
      <c r="H1221" s="546">
        <f t="shared" si="19"/>
        <v>0</v>
      </c>
      <c r="I1221" s="449">
        <v>250</v>
      </c>
    </row>
    <row r="1222" spans="1:9" ht="15" customHeight="1">
      <c r="A1222" s="536">
        <v>1214</v>
      </c>
      <c r="B1222" s="567">
        <v>41122</v>
      </c>
      <c r="C1222" s="553" t="s">
        <v>4353</v>
      </c>
      <c r="D1222" s="554" t="s">
        <v>707</v>
      </c>
      <c r="E1222" s="570" t="s">
        <v>4292</v>
      </c>
      <c r="F1222" s="574">
        <v>1250</v>
      </c>
      <c r="G1222" s="574">
        <v>1250</v>
      </c>
      <c r="H1222" s="546">
        <f t="shared" si="19"/>
        <v>250</v>
      </c>
      <c r="I1222" s="449">
        <v>1000</v>
      </c>
    </row>
    <row r="1223" spans="1:9" ht="15" customHeight="1">
      <c r="A1223" s="536">
        <v>1215</v>
      </c>
      <c r="B1223" s="567">
        <v>41122</v>
      </c>
      <c r="C1223" s="553" t="s">
        <v>4354</v>
      </c>
      <c r="D1223" s="554" t="s">
        <v>708</v>
      </c>
      <c r="E1223" s="570" t="s">
        <v>4292</v>
      </c>
      <c r="F1223" s="571">
        <v>2187.5</v>
      </c>
      <c r="G1223" s="571">
        <v>2187.5</v>
      </c>
      <c r="H1223" s="546">
        <f t="shared" si="19"/>
        <v>625</v>
      </c>
      <c r="I1223" s="449">
        <v>1562.5</v>
      </c>
    </row>
    <row r="1224" spans="1:9" ht="15" customHeight="1">
      <c r="A1224" s="536">
        <v>1216</v>
      </c>
      <c r="B1224" s="567">
        <v>41122</v>
      </c>
      <c r="C1224" s="553" t="s">
        <v>4355</v>
      </c>
      <c r="D1224" s="554" t="s">
        <v>4356</v>
      </c>
      <c r="E1224" s="570" t="s">
        <v>4292</v>
      </c>
      <c r="F1224" s="574">
        <v>1562.5</v>
      </c>
      <c r="G1224" s="574">
        <v>1562.5</v>
      </c>
      <c r="H1224" s="546">
        <f t="shared" si="19"/>
        <v>0</v>
      </c>
      <c r="I1224" s="449">
        <v>1562.5</v>
      </c>
    </row>
    <row r="1225" spans="1:9" ht="15" customHeight="1">
      <c r="A1225" s="536">
        <v>1217</v>
      </c>
      <c r="B1225" s="567">
        <v>41122</v>
      </c>
      <c r="C1225" s="553" t="s">
        <v>4357</v>
      </c>
      <c r="D1225" s="554" t="s">
        <v>709</v>
      </c>
      <c r="E1225" s="570" t="s">
        <v>4292</v>
      </c>
      <c r="F1225" s="571">
        <v>500</v>
      </c>
      <c r="G1225" s="571">
        <v>500</v>
      </c>
      <c r="H1225" s="546">
        <f t="shared" si="19"/>
        <v>0</v>
      </c>
      <c r="I1225" s="449">
        <v>500</v>
      </c>
    </row>
    <row r="1226" spans="1:9" ht="15" customHeight="1">
      <c r="A1226" s="536">
        <v>1218</v>
      </c>
      <c r="B1226" s="567">
        <v>41122</v>
      </c>
      <c r="C1226" s="553" t="s">
        <v>4358</v>
      </c>
      <c r="D1226" s="554" t="s">
        <v>710</v>
      </c>
      <c r="E1226" s="570" t="s">
        <v>4292</v>
      </c>
      <c r="F1226" s="552">
        <v>375</v>
      </c>
      <c r="G1226" s="552">
        <v>375</v>
      </c>
      <c r="H1226" s="546">
        <f t="shared" si="19"/>
        <v>0</v>
      </c>
      <c r="I1226" s="449">
        <v>375</v>
      </c>
    </row>
    <row r="1227" spans="1:9" ht="15" customHeight="1">
      <c r="A1227" s="536">
        <v>1219</v>
      </c>
      <c r="B1227" s="567">
        <v>41122</v>
      </c>
      <c r="C1227" s="553" t="s">
        <v>4359</v>
      </c>
      <c r="D1227" s="554" t="s">
        <v>711</v>
      </c>
      <c r="E1227" s="570" t="s">
        <v>4292</v>
      </c>
      <c r="F1227" s="552">
        <v>375</v>
      </c>
      <c r="G1227" s="552">
        <v>375</v>
      </c>
      <c r="H1227" s="546">
        <f t="shared" si="19"/>
        <v>0</v>
      </c>
      <c r="I1227" s="449">
        <v>375</v>
      </c>
    </row>
    <row r="1228" spans="1:9" ht="15" customHeight="1">
      <c r="A1228" s="536">
        <v>1220</v>
      </c>
      <c r="B1228" s="567">
        <v>41122</v>
      </c>
      <c r="C1228" s="553" t="s">
        <v>4360</v>
      </c>
      <c r="D1228" s="554" t="s">
        <v>4361</v>
      </c>
      <c r="E1228" s="570" t="s">
        <v>4292</v>
      </c>
      <c r="F1228" s="552">
        <v>375</v>
      </c>
      <c r="G1228" s="552">
        <v>375</v>
      </c>
      <c r="H1228" s="546">
        <f t="shared" si="19"/>
        <v>0</v>
      </c>
      <c r="I1228" s="449">
        <v>375</v>
      </c>
    </row>
    <row r="1229" spans="1:9" ht="15" customHeight="1">
      <c r="A1229" s="536">
        <v>1221</v>
      </c>
      <c r="B1229" s="567">
        <v>41122</v>
      </c>
      <c r="C1229" s="553" t="s">
        <v>4362</v>
      </c>
      <c r="D1229" s="554" t="s">
        <v>712</v>
      </c>
      <c r="E1229" s="570" t="s">
        <v>4292</v>
      </c>
      <c r="F1229" s="552">
        <v>1000</v>
      </c>
      <c r="G1229" s="552">
        <v>1000</v>
      </c>
      <c r="H1229" s="546">
        <f t="shared" si="19"/>
        <v>0</v>
      </c>
      <c r="I1229" s="449">
        <v>1000</v>
      </c>
    </row>
    <row r="1230" spans="1:9" ht="15" customHeight="1">
      <c r="A1230" s="536">
        <v>1222</v>
      </c>
      <c r="B1230" s="567">
        <v>41122</v>
      </c>
      <c r="C1230" s="553" t="s">
        <v>4363</v>
      </c>
      <c r="D1230" s="554" t="s">
        <v>713</v>
      </c>
      <c r="E1230" s="570" t="s">
        <v>4292</v>
      </c>
      <c r="F1230" s="571">
        <v>3250</v>
      </c>
      <c r="G1230" s="571">
        <v>3250</v>
      </c>
      <c r="H1230" s="546">
        <f t="shared" si="19"/>
        <v>625</v>
      </c>
      <c r="I1230" s="449">
        <v>2625</v>
      </c>
    </row>
    <row r="1231" spans="1:9" ht="15" customHeight="1">
      <c r="A1231" s="536">
        <v>1223</v>
      </c>
      <c r="B1231" s="567">
        <v>41122</v>
      </c>
      <c r="C1231" s="553" t="s">
        <v>4364</v>
      </c>
      <c r="D1231" s="554" t="s">
        <v>714</v>
      </c>
      <c r="E1231" s="570" t="s">
        <v>4292</v>
      </c>
      <c r="F1231" s="552">
        <v>375</v>
      </c>
      <c r="G1231" s="552">
        <v>375</v>
      </c>
      <c r="H1231" s="546">
        <f t="shared" si="19"/>
        <v>0</v>
      </c>
      <c r="I1231" s="449">
        <v>375</v>
      </c>
    </row>
    <row r="1232" spans="1:9" ht="15" customHeight="1">
      <c r="A1232" s="536">
        <v>1224</v>
      </c>
      <c r="B1232" s="567">
        <v>41122</v>
      </c>
      <c r="C1232" s="553" t="s">
        <v>4365</v>
      </c>
      <c r="D1232" s="554" t="s">
        <v>715</v>
      </c>
      <c r="E1232" s="570" t="s">
        <v>4292</v>
      </c>
      <c r="F1232" s="552">
        <v>375</v>
      </c>
      <c r="G1232" s="552">
        <v>375</v>
      </c>
      <c r="H1232" s="546">
        <f t="shared" si="19"/>
        <v>0</v>
      </c>
      <c r="I1232" s="449">
        <v>375</v>
      </c>
    </row>
    <row r="1233" spans="1:9" ht="15" customHeight="1">
      <c r="A1233" s="536">
        <v>1225</v>
      </c>
      <c r="B1233" s="567">
        <v>41122</v>
      </c>
      <c r="C1233" s="555" t="s">
        <v>4366</v>
      </c>
      <c r="D1233" s="554" t="s">
        <v>716</v>
      </c>
      <c r="E1233" s="570" t="s">
        <v>4292</v>
      </c>
      <c r="F1233" s="571">
        <v>250</v>
      </c>
      <c r="G1233" s="571">
        <v>250</v>
      </c>
      <c r="H1233" s="546">
        <f t="shared" si="19"/>
        <v>0</v>
      </c>
      <c r="I1233" s="449">
        <v>250</v>
      </c>
    </row>
    <row r="1234" spans="1:9" ht="15" customHeight="1">
      <c r="A1234" s="536">
        <v>1226</v>
      </c>
      <c r="B1234" s="567">
        <v>41122</v>
      </c>
      <c r="C1234" s="553" t="s">
        <v>4367</v>
      </c>
      <c r="D1234" s="554" t="s">
        <v>717</v>
      </c>
      <c r="E1234" s="570" t="s">
        <v>4292</v>
      </c>
      <c r="F1234" s="571">
        <v>1625</v>
      </c>
      <c r="G1234" s="571">
        <v>1625</v>
      </c>
      <c r="H1234" s="546">
        <f t="shared" si="19"/>
        <v>250</v>
      </c>
      <c r="I1234" s="449">
        <v>1375</v>
      </c>
    </row>
    <row r="1235" spans="1:9" ht="15" customHeight="1">
      <c r="A1235" s="536">
        <v>1227</v>
      </c>
      <c r="B1235" s="567">
        <v>41122</v>
      </c>
      <c r="C1235" s="553" t="s">
        <v>4368</v>
      </c>
      <c r="D1235" s="554" t="s">
        <v>718</v>
      </c>
      <c r="E1235" s="570" t="s">
        <v>4292</v>
      </c>
      <c r="F1235" s="571">
        <v>500</v>
      </c>
      <c r="G1235" s="571">
        <v>500</v>
      </c>
      <c r="H1235" s="546">
        <f t="shared" si="19"/>
        <v>0</v>
      </c>
      <c r="I1235" s="449">
        <v>500</v>
      </c>
    </row>
    <row r="1236" spans="1:9" ht="15" customHeight="1">
      <c r="A1236" s="536">
        <v>1228</v>
      </c>
      <c r="B1236" s="567">
        <v>41122</v>
      </c>
      <c r="C1236" s="553" t="s">
        <v>4369</v>
      </c>
      <c r="D1236" s="554" t="s">
        <v>719</v>
      </c>
      <c r="E1236" s="570" t="s">
        <v>4292</v>
      </c>
      <c r="F1236" s="571">
        <v>2625</v>
      </c>
      <c r="G1236" s="571">
        <v>2625</v>
      </c>
      <c r="H1236" s="546">
        <f t="shared" si="19"/>
        <v>875</v>
      </c>
      <c r="I1236" s="449">
        <v>1750</v>
      </c>
    </row>
    <row r="1237" spans="1:9" ht="15" customHeight="1">
      <c r="A1237" s="536">
        <v>1229</v>
      </c>
      <c r="B1237" s="567">
        <v>41122</v>
      </c>
      <c r="C1237" s="553" t="s">
        <v>4370</v>
      </c>
      <c r="D1237" s="554" t="s">
        <v>720</v>
      </c>
      <c r="E1237" s="570" t="s">
        <v>4292</v>
      </c>
      <c r="F1237" s="574">
        <v>2250</v>
      </c>
      <c r="G1237" s="574">
        <v>2250</v>
      </c>
      <c r="H1237" s="546">
        <f t="shared" si="19"/>
        <v>500</v>
      </c>
      <c r="I1237" s="449">
        <v>1750</v>
      </c>
    </row>
    <row r="1238" spans="1:9" ht="15" customHeight="1">
      <c r="A1238" s="536">
        <v>1230</v>
      </c>
      <c r="B1238" s="567">
        <v>41122</v>
      </c>
      <c r="C1238" s="553" t="s">
        <v>4371</v>
      </c>
      <c r="D1238" s="554" t="s">
        <v>721</v>
      </c>
      <c r="E1238" s="570" t="s">
        <v>4292</v>
      </c>
      <c r="F1238" s="571">
        <v>2937.5</v>
      </c>
      <c r="G1238" s="571">
        <v>2937.5</v>
      </c>
      <c r="H1238" s="546">
        <f t="shared" si="19"/>
        <v>625</v>
      </c>
      <c r="I1238" s="449">
        <v>2312.5</v>
      </c>
    </row>
    <row r="1239" spans="1:9" ht="15" customHeight="1">
      <c r="A1239" s="536">
        <v>1231</v>
      </c>
      <c r="B1239" s="567">
        <v>41122</v>
      </c>
      <c r="C1239" s="553" t="s">
        <v>4372</v>
      </c>
      <c r="D1239" s="554" t="s">
        <v>722</v>
      </c>
      <c r="E1239" s="570" t="s">
        <v>4292</v>
      </c>
      <c r="F1239" s="552">
        <v>2000</v>
      </c>
      <c r="G1239" s="552">
        <v>2000</v>
      </c>
      <c r="H1239" s="546">
        <f t="shared" si="19"/>
        <v>0</v>
      </c>
      <c r="I1239" s="449">
        <v>2000</v>
      </c>
    </row>
    <row r="1240" spans="1:9" ht="15" customHeight="1">
      <c r="A1240" s="536">
        <v>1232</v>
      </c>
      <c r="B1240" s="567">
        <v>41122</v>
      </c>
      <c r="C1240" s="553" t="s">
        <v>4373</v>
      </c>
      <c r="D1240" s="554" t="s">
        <v>723</v>
      </c>
      <c r="E1240" s="570" t="s">
        <v>4292</v>
      </c>
      <c r="F1240" s="571">
        <v>1687.5</v>
      </c>
      <c r="G1240" s="571">
        <v>1687.5</v>
      </c>
      <c r="H1240" s="546">
        <f t="shared" si="19"/>
        <v>0</v>
      </c>
      <c r="I1240" s="449">
        <v>1687.5</v>
      </c>
    </row>
    <row r="1241" spans="1:9" ht="15" customHeight="1">
      <c r="A1241" s="536">
        <v>1233</v>
      </c>
      <c r="B1241" s="567">
        <v>41122</v>
      </c>
      <c r="C1241" s="553" t="s">
        <v>4374</v>
      </c>
      <c r="D1241" s="554" t="s">
        <v>724</v>
      </c>
      <c r="E1241" s="570" t="s">
        <v>4292</v>
      </c>
      <c r="F1241" s="574">
        <v>937.5</v>
      </c>
      <c r="G1241" s="574">
        <v>937.5</v>
      </c>
      <c r="H1241" s="546">
        <f t="shared" si="19"/>
        <v>0</v>
      </c>
      <c r="I1241" s="449">
        <v>937.5</v>
      </c>
    </row>
    <row r="1242" spans="1:9" ht="15" customHeight="1">
      <c r="A1242" s="536">
        <v>1234</v>
      </c>
      <c r="B1242" s="567">
        <v>41122</v>
      </c>
      <c r="C1242" s="553" t="s">
        <v>4375</v>
      </c>
      <c r="D1242" s="554" t="s">
        <v>725</v>
      </c>
      <c r="E1242" s="570" t="s">
        <v>4292</v>
      </c>
      <c r="F1242" s="574">
        <v>1562.5</v>
      </c>
      <c r="G1242" s="574">
        <v>1562.5</v>
      </c>
      <c r="H1242" s="546">
        <f t="shared" si="19"/>
        <v>0</v>
      </c>
      <c r="I1242" s="449">
        <v>1562.5</v>
      </c>
    </row>
    <row r="1243" spans="1:9" ht="15" customHeight="1">
      <c r="A1243" s="536">
        <v>1235</v>
      </c>
      <c r="B1243" s="567">
        <v>41122</v>
      </c>
      <c r="C1243" s="553" t="s">
        <v>4376</v>
      </c>
      <c r="D1243" s="554" t="s">
        <v>726</v>
      </c>
      <c r="E1243" s="570" t="s">
        <v>4292</v>
      </c>
      <c r="F1243" s="574">
        <v>375</v>
      </c>
      <c r="G1243" s="574">
        <v>375</v>
      </c>
      <c r="H1243" s="546">
        <f t="shared" si="19"/>
        <v>0</v>
      </c>
      <c r="I1243" s="449">
        <v>375</v>
      </c>
    </row>
    <row r="1244" spans="1:9" ht="15" customHeight="1">
      <c r="A1244" s="536">
        <v>1236</v>
      </c>
      <c r="B1244" s="567">
        <v>41122</v>
      </c>
      <c r="C1244" s="553" t="s">
        <v>4377</v>
      </c>
      <c r="D1244" s="554" t="s">
        <v>727</v>
      </c>
      <c r="E1244" s="570" t="s">
        <v>4292</v>
      </c>
      <c r="F1244" s="574">
        <v>1700</v>
      </c>
      <c r="G1244" s="574">
        <v>1700</v>
      </c>
      <c r="H1244" s="546">
        <f t="shared" si="19"/>
        <v>0</v>
      </c>
      <c r="I1244" s="449">
        <v>1700</v>
      </c>
    </row>
    <row r="1245" spans="1:9" ht="15" customHeight="1">
      <c r="A1245" s="536">
        <v>1237</v>
      </c>
      <c r="B1245" s="567">
        <v>41122</v>
      </c>
      <c r="C1245" s="553" t="s">
        <v>4378</v>
      </c>
      <c r="D1245" s="554" t="s">
        <v>728</v>
      </c>
      <c r="E1245" s="570" t="s">
        <v>4292</v>
      </c>
      <c r="F1245" s="571">
        <v>2500</v>
      </c>
      <c r="G1245" s="571">
        <v>2500</v>
      </c>
      <c r="H1245" s="546">
        <f t="shared" si="19"/>
        <v>625</v>
      </c>
      <c r="I1245" s="449">
        <v>1875</v>
      </c>
    </row>
    <row r="1246" spans="1:9" ht="15" customHeight="1">
      <c r="A1246" s="536">
        <v>1238</v>
      </c>
      <c r="B1246" s="567">
        <v>41122</v>
      </c>
      <c r="C1246" s="553" t="s">
        <v>4379</v>
      </c>
      <c r="D1246" s="554" t="s">
        <v>4380</v>
      </c>
      <c r="E1246" s="570" t="s">
        <v>4292</v>
      </c>
      <c r="F1246" s="574">
        <v>1187.5</v>
      </c>
      <c r="G1246" s="574">
        <v>1187.5</v>
      </c>
      <c r="H1246" s="546">
        <f t="shared" si="19"/>
        <v>250</v>
      </c>
      <c r="I1246" s="449">
        <v>937.5</v>
      </c>
    </row>
    <row r="1247" spans="1:9" ht="15" customHeight="1">
      <c r="A1247" s="536">
        <v>1239</v>
      </c>
      <c r="B1247" s="567">
        <v>41122</v>
      </c>
      <c r="C1247" s="553" t="s">
        <v>4381</v>
      </c>
      <c r="D1247" s="554" t="s">
        <v>729</v>
      </c>
      <c r="E1247" s="570" t="s">
        <v>4292</v>
      </c>
      <c r="F1247" s="571">
        <v>1062.5</v>
      </c>
      <c r="G1247" s="571">
        <v>1062.5</v>
      </c>
      <c r="H1247" s="546">
        <f t="shared" si="19"/>
        <v>250</v>
      </c>
      <c r="I1247" s="449">
        <v>812.5</v>
      </c>
    </row>
    <row r="1248" spans="1:9" ht="15" customHeight="1">
      <c r="A1248" s="536">
        <v>1240</v>
      </c>
      <c r="B1248" s="567">
        <v>41122</v>
      </c>
      <c r="C1248" s="553" t="s">
        <v>4382</v>
      </c>
      <c r="D1248" s="554" t="s">
        <v>730</v>
      </c>
      <c r="E1248" s="570" t="s">
        <v>4292</v>
      </c>
      <c r="F1248" s="574">
        <v>2375</v>
      </c>
      <c r="G1248" s="574">
        <v>2375</v>
      </c>
      <c r="H1248" s="546">
        <f t="shared" si="19"/>
        <v>312.5</v>
      </c>
      <c r="I1248" s="449">
        <v>2062.5</v>
      </c>
    </row>
    <row r="1249" spans="1:9" ht="15" customHeight="1">
      <c r="A1249" s="536">
        <v>1241</v>
      </c>
      <c r="B1249" s="567">
        <v>41122</v>
      </c>
      <c r="C1249" s="553" t="s">
        <v>4383</v>
      </c>
      <c r="D1249" s="554" t="s">
        <v>731</v>
      </c>
      <c r="E1249" s="570" t="s">
        <v>4292</v>
      </c>
      <c r="F1249" s="574">
        <v>1875</v>
      </c>
      <c r="G1249" s="574">
        <v>1875</v>
      </c>
      <c r="H1249" s="546">
        <f t="shared" si="19"/>
        <v>0</v>
      </c>
      <c r="I1249" s="449">
        <v>1875</v>
      </c>
    </row>
    <row r="1250" spans="1:9" ht="15" customHeight="1">
      <c r="A1250" s="536">
        <v>1242</v>
      </c>
      <c r="B1250" s="567">
        <v>41122</v>
      </c>
      <c r="C1250" s="553" t="s">
        <v>4384</v>
      </c>
      <c r="D1250" s="554" t="s">
        <v>732</v>
      </c>
      <c r="E1250" s="570" t="s">
        <v>4292</v>
      </c>
      <c r="F1250" s="571">
        <v>1875</v>
      </c>
      <c r="G1250" s="571">
        <v>1875</v>
      </c>
      <c r="H1250" s="546">
        <f t="shared" si="19"/>
        <v>1062.5</v>
      </c>
      <c r="I1250" s="449">
        <v>812.5</v>
      </c>
    </row>
    <row r="1251" spans="1:9" ht="15" customHeight="1">
      <c r="A1251" s="536">
        <v>1243</v>
      </c>
      <c r="B1251" s="567">
        <v>41122</v>
      </c>
      <c r="C1251" s="553" t="s">
        <v>4385</v>
      </c>
      <c r="D1251" s="554" t="s">
        <v>733</v>
      </c>
      <c r="E1251" s="570" t="s">
        <v>4292</v>
      </c>
      <c r="F1251" s="571">
        <v>2562.5</v>
      </c>
      <c r="G1251" s="571">
        <v>2562.5</v>
      </c>
      <c r="H1251" s="546">
        <f t="shared" si="19"/>
        <v>625</v>
      </c>
      <c r="I1251" s="449">
        <v>1937.5</v>
      </c>
    </row>
    <row r="1252" spans="1:9" ht="15" customHeight="1">
      <c r="A1252" s="536">
        <v>1244</v>
      </c>
      <c r="B1252" s="567">
        <v>41122</v>
      </c>
      <c r="C1252" s="553" t="s">
        <v>4386</v>
      </c>
      <c r="D1252" s="554" t="s">
        <v>734</v>
      </c>
      <c r="E1252" s="570" t="s">
        <v>4292</v>
      </c>
      <c r="F1252" s="552">
        <v>2437.5</v>
      </c>
      <c r="G1252" s="552">
        <v>2437.5</v>
      </c>
      <c r="H1252" s="546">
        <f t="shared" si="19"/>
        <v>812.5</v>
      </c>
      <c r="I1252" s="449">
        <v>1625</v>
      </c>
    </row>
    <row r="1253" spans="1:9" ht="15" customHeight="1">
      <c r="A1253" s="536">
        <v>1245</v>
      </c>
      <c r="B1253" s="567">
        <v>41122</v>
      </c>
      <c r="C1253" s="553" t="s">
        <v>4387</v>
      </c>
      <c r="D1253" s="554" t="s">
        <v>735</v>
      </c>
      <c r="E1253" s="570" t="s">
        <v>4292</v>
      </c>
      <c r="F1253" s="552">
        <v>1687.5</v>
      </c>
      <c r="G1253" s="552">
        <v>1687.5</v>
      </c>
      <c r="H1253" s="546">
        <f t="shared" si="19"/>
        <v>437.5</v>
      </c>
      <c r="I1253" s="449">
        <v>1250</v>
      </c>
    </row>
    <row r="1254" spans="1:9" ht="15" customHeight="1">
      <c r="A1254" s="536">
        <v>1246</v>
      </c>
      <c r="B1254" s="567">
        <v>41122</v>
      </c>
      <c r="C1254" s="553" t="s">
        <v>4388</v>
      </c>
      <c r="D1254" s="554" t="s">
        <v>736</v>
      </c>
      <c r="E1254" s="570" t="s">
        <v>4292</v>
      </c>
      <c r="F1254" s="552">
        <v>2437.5</v>
      </c>
      <c r="G1254" s="552">
        <v>2437.5</v>
      </c>
      <c r="H1254" s="546">
        <f t="shared" si="19"/>
        <v>937.5</v>
      </c>
      <c r="I1254" s="449">
        <v>1500</v>
      </c>
    </row>
    <row r="1255" spans="1:9" ht="15" customHeight="1">
      <c r="A1255" s="536">
        <v>1247</v>
      </c>
      <c r="B1255" s="567">
        <v>41122</v>
      </c>
      <c r="C1255" s="553" t="s">
        <v>4389</v>
      </c>
      <c r="D1255" s="554" t="s">
        <v>737</v>
      </c>
      <c r="E1255" s="570" t="s">
        <v>4292</v>
      </c>
      <c r="F1255" s="552">
        <v>2437.5</v>
      </c>
      <c r="G1255" s="552">
        <v>2437.5</v>
      </c>
      <c r="H1255" s="546">
        <f t="shared" si="19"/>
        <v>812.5</v>
      </c>
      <c r="I1255" s="449">
        <v>1625</v>
      </c>
    </row>
    <row r="1256" spans="1:9" ht="15" customHeight="1">
      <c r="A1256" s="536">
        <v>1248</v>
      </c>
      <c r="B1256" s="567">
        <v>41122</v>
      </c>
      <c r="C1256" s="553" t="s">
        <v>4390</v>
      </c>
      <c r="D1256" s="554" t="s">
        <v>738</v>
      </c>
      <c r="E1256" s="570" t="s">
        <v>4292</v>
      </c>
      <c r="F1256" s="552">
        <v>2062.5</v>
      </c>
      <c r="G1256" s="552">
        <v>2062.5</v>
      </c>
      <c r="H1256" s="546">
        <f t="shared" si="19"/>
        <v>437.5</v>
      </c>
      <c r="I1256" s="449">
        <v>1625</v>
      </c>
    </row>
    <row r="1257" spans="1:9" ht="15" customHeight="1">
      <c r="A1257" s="536">
        <v>1249</v>
      </c>
      <c r="B1257" s="567">
        <v>41122</v>
      </c>
      <c r="C1257" s="553" t="s">
        <v>4391</v>
      </c>
      <c r="D1257" s="554" t="s">
        <v>739</v>
      </c>
      <c r="E1257" s="570" t="s">
        <v>4292</v>
      </c>
      <c r="F1257" s="571">
        <v>2375</v>
      </c>
      <c r="G1257" s="571">
        <v>2375</v>
      </c>
      <c r="H1257" s="546" t="s">
        <v>6534</v>
      </c>
      <c r="I1257" s="449">
        <f>1875+625</f>
        <v>2500</v>
      </c>
    </row>
    <row r="1258" spans="1:9" ht="15" customHeight="1">
      <c r="A1258" s="536">
        <v>1250</v>
      </c>
      <c r="B1258" s="567">
        <v>41122</v>
      </c>
      <c r="C1258" s="553" t="s">
        <v>4392</v>
      </c>
      <c r="D1258" s="554" t="s">
        <v>740</v>
      </c>
      <c r="E1258" s="570" t="s">
        <v>4292</v>
      </c>
      <c r="F1258" s="552">
        <v>2437.5</v>
      </c>
      <c r="G1258" s="552">
        <v>2437.5</v>
      </c>
      <c r="H1258" s="546">
        <f t="shared" si="19"/>
        <v>812.5</v>
      </c>
      <c r="I1258" s="449">
        <v>1625</v>
      </c>
    </row>
    <row r="1259" spans="1:9" ht="15" customHeight="1">
      <c r="A1259" s="536">
        <v>1251</v>
      </c>
      <c r="B1259" s="567">
        <v>41122</v>
      </c>
      <c r="C1259" s="553" t="s">
        <v>4393</v>
      </c>
      <c r="D1259" s="554" t="s">
        <v>741</v>
      </c>
      <c r="E1259" s="570" t="s">
        <v>4292</v>
      </c>
      <c r="F1259" s="552">
        <v>250</v>
      </c>
      <c r="G1259" s="552">
        <v>250</v>
      </c>
      <c r="H1259" s="546">
        <f t="shared" si="19"/>
        <v>0</v>
      </c>
      <c r="I1259" s="449">
        <v>250</v>
      </c>
    </row>
    <row r="1260" spans="1:9" ht="15" customHeight="1">
      <c r="A1260" s="536">
        <v>1252</v>
      </c>
      <c r="B1260" s="567">
        <v>41122</v>
      </c>
      <c r="C1260" s="553" t="s">
        <v>4394</v>
      </c>
      <c r="D1260" s="554" t="s">
        <v>742</v>
      </c>
      <c r="E1260" s="570" t="s">
        <v>4292</v>
      </c>
      <c r="F1260" s="552">
        <v>2562.5</v>
      </c>
      <c r="G1260" s="552">
        <v>2562.5</v>
      </c>
      <c r="H1260" s="546">
        <f t="shared" si="19"/>
        <v>1062.5</v>
      </c>
      <c r="I1260" s="449">
        <v>1500</v>
      </c>
    </row>
    <row r="1261" spans="1:9" ht="15" customHeight="1">
      <c r="A1261" s="536">
        <v>1253</v>
      </c>
      <c r="B1261" s="567">
        <v>41122</v>
      </c>
      <c r="C1261" s="553" t="s">
        <v>4395</v>
      </c>
      <c r="D1261" s="554" t="s">
        <v>743</v>
      </c>
      <c r="E1261" s="570" t="s">
        <v>4292</v>
      </c>
      <c r="F1261" s="552">
        <v>2375</v>
      </c>
      <c r="G1261" s="552">
        <v>2375</v>
      </c>
      <c r="H1261" s="546">
        <f t="shared" si="19"/>
        <v>0</v>
      </c>
      <c r="I1261" s="449">
        <v>2375</v>
      </c>
    </row>
    <row r="1262" spans="1:9" ht="15" customHeight="1">
      <c r="A1262" s="536">
        <v>1254</v>
      </c>
      <c r="B1262" s="567">
        <v>41122</v>
      </c>
      <c r="C1262" s="553" t="s">
        <v>4396</v>
      </c>
      <c r="D1262" s="554" t="s">
        <v>4397</v>
      </c>
      <c r="E1262" s="570" t="s">
        <v>4292</v>
      </c>
      <c r="F1262" s="552">
        <v>1937.5</v>
      </c>
      <c r="G1262" s="552">
        <v>1937.5</v>
      </c>
      <c r="H1262" s="546">
        <f t="shared" si="19"/>
        <v>437.5</v>
      </c>
      <c r="I1262" s="449">
        <v>1500</v>
      </c>
    </row>
    <row r="1263" spans="1:9" ht="15" customHeight="1">
      <c r="A1263" s="536">
        <v>1255</v>
      </c>
      <c r="B1263" s="567">
        <v>41122</v>
      </c>
      <c r="C1263" s="553" t="s">
        <v>4398</v>
      </c>
      <c r="D1263" s="554" t="s">
        <v>744</v>
      </c>
      <c r="E1263" s="570" t="s">
        <v>4292</v>
      </c>
      <c r="F1263" s="552">
        <v>1725</v>
      </c>
      <c r="G1263" s="552">
        <v>1725</v>
      </c>
      <c r="H1263" s="546" t="s">
        <v>6534</v>
      </c>
      <c r="I1263" s="449">
        <f>500+1225</f>
        <v>1725</v>
      </c>
    </row>
    <row r="1264" spans="1:9" ht="15" customHeight="1">
      <c r="A1264" s="536">
        <v>1256</v>
      </c>
      <c r="B1264" s="567">
        <v>41122</v>
      </c>
      <c r="C1264" s="553" t="s">
        <v>4399</v>
      </c>
      <c r="D1264" s="554" t="s">
        <v>745</v>
      </c>
      <c r="E1264" s="570" t="s">
        <v>4292</v>
      </c>
      <c r="F1264" s="552">
        <v>1500</v>
      </c>
      <c r="G1264" s="552">
        <v>1500</v>
      </c>
      <c r="H1264" s="546">
        <f t="shared" si="19"/>
        <v>375</v>
      </c>
      <c r="I1264" s="449">
        <v>1125</v>
      </c>
    </row>
    <row r="1265" spans="1:9" ht="15" customHeight="1">
      <c r="A1265" s="536">
        <v>1257</v>
      </c>
      <c r="B1265" s="567">
        <v>41122</v>
      </c>
      <c r="C1265" s="553" t="s">
        <v>4400</v>
      </c>
      <c r="D1265" s="554" t="s">
        <v>746</v>
      </c>
      <c r="E1265" s="570" t="s">
        <v>4292</v>
      </c>
      <c r="F1265" s="552">
        <v>1937.5</v>
      </c>
      <c r="G1265" s="552">
        <v>1937.5</v>
      </c>
      <c r="H1265" s="546">
        <f t="shared" si="19"/>
        <v>437.5</v>
      </c>
      <c r="I1265" s="449">
        <v>1500</v>
      </c>
    </row>
    <row r="1266" spans="1:9" ht="15" customHeight="1">
      <c r="A1266" s="536">
        <v>1258</v>
      </c>
      <c r="B1266" s="567">
        <v>41122</v>
      </c>
      <c r="C1266" s="553" t="s">
        <v>4401</v>
      </c>
      <c r="D1266" s="554" t="s">
        <v>747</v>
      </c>
      <c r="E1266" s="570" t="s">
        <v>4292</v>
      </c>
      <c r="F1266" s="552">
        <v>2187.5</v>
      </c>
      <c r="G1266" s="552">
        <v>2187.5</v>
      </c>
      <c r="H1266" s="546">
        <f t="shared" si="19"/>
        <v>1062.5</v>
      </c>
      <c r="I1266" s="449">
        <v>1125</v>
      </c>
    </row>
    <row r="1267" spans="1:9" ht="15" customHeight="1">
      <c r="A1267" s="536">
        <v>1259</v>
      </c>
      <c r="B1267" s="567">
        <v>41122</v>
      </c>
      <c r="C1267" s="553" t="s">
        <v>4402</v>
      </c>
      <c r="D1267" s="554" t="s">
        <v>748</v>
      </c>
      <c r="E1267" s="570" t="s">
        <v>4292</v>
      </c>
      <c r="F1267" s="552">
        <v>2437.5</v>
      </c>
      <c r="G1267" s="552">
        <v>2437.5</v>
      </c>
      <c r="H1267" s="546">
        <f t="shared" si="19"/>
        <v>812.5</v>
      </c>
      <c r="I1267" s="449">
        <v>1625</v>
      </c>
    </row>
    <row r="1268" spans="1:9" ht="15" customHeight="1">
      <c r="A1268" s="536">
        <v>1260</v>
      </c>
      <c r="B1268" s="567">
        <v>41122</v>
      </c>
      <c r="C1268" s="553" t="s">
        <v>4403</v>
      </c>
      <c r="D1268" s="554" t="s">
        <v>749</v>
      </c>
      <c r="E1268" s="570" t="s">
        <v>4292</v>
      </c>
      <c r="F1268" s="552">
        <v>1125</v>
      </c>
      <c r="G1268" s="552">
        <v>1125</v>
      </c>
      <c r="H1268" s="546">
        <f t="shared" si="19"/>
        <v>0</v>
      </c>
      <c r="I1268" s="449">
        <v>1125</v>
      </c>
    </row>
    <row r="1269" spans="1:9" ht="15" customHeight="1">
      <c r="A1269" s="536">
        <v>1261</v>
      </c>
      <c r="B1269" s="567">
        <v>41122</v>
      </c>
      <c r="C1269" s="553" t="s">
        <v>4404</v>
      </c>
      <c r="D1269" s="554" t="s">
        <v>750</v>
      </c>
      <c r="E1269" s="570" t="s">
        <v>4292</v>
      </c>
      <c r="F1269" s="552">
        <v>1937.5</v>
      </c>
      <c r="G1269" s="552">
        <v>1937.5</v>
      </c>
      <c r="H1269" s="546">
        <f t="shared" si="19"/>
        <v>437.5</v>
      </c>
      <c r="I1269" s="449">
        <v>1500</v>
      </c>
    </row>
    <row r="1270" spans="1:9" ht="15" customHeight="1">
      <c r="A1270" s="536">
        <v>1262</v>
      </c>
      <c r="B1270" s="567">
        <v>41122</v>
      </c>
      <c r="C1270" s="553" t="s">
        <v>4405</v>
      </c>
      <c r="D1270" s="554" t="s">
        <v>751</v>
      </c>
      <c r="E1270" s="570" t="s">
        <v>4292</v>
      </c>
      <c r="F1270" s="552">
        <v>2000</v>
      </c>
      <c r="G1270" s="552">
        <v>2000</v>
      </c>
      <c r="H1270" s="546">
        <f t="shared" ref="H1270:H1333" si="20">F1270-I1270</f>
        <v>875</v>
      </c>
      <c r="I1270" s="449">
        <v>1125</v>
      </c>
    </row>
    <row r="1271" spans="1:9" ht="15" customHeight="1">
      <c r="A1271" s="536">
        <v>1263</v>
      </c>
      <c r="B1271" s="567">
        <v>41122</v>
      </c>
      <c r="C1271" s="553" t="s">
        <v>4406</v>
      </c>
      <c r="D1271" s="554" t="s">
        <v>752</v>
      </c>
      <c r="E1271" s="570" t="s">
        <v>4292</v>
      </c>
      <c r="F1271" s="552">
        <v>1562.5</v>
      </c>
      <c r="G1271" s="552">
        <v>1562.5</v>
      </c>
      <c r="H1271" s="546">
        <f t="shared" si="20"/>
        <v>437.5</v>
      </c>
      <c r="I1271" s="449">
        <v>1125</v>
      </c>
    </row>
    <row r="1272" spans="1:9" ht="15" customHeight="1">
      <c r="A1272" s="536">
        <v>1264</v>
      </c>
      <c r="B1272" s="567">
        <v>41122</v>
      </c>
      <c r="C1272" s="553" t="s">
        <v>4407</v>
      </c>
      <c r="D1272" s="554" t="s">
        <v>753</v>
      </c>
      <c r="E1272" s="570" t="s">
        <v>4292</v>
      </c>
      <c r="F1272" s="552">
        <v>2062.5</v>
      </c>
      <c r="G1272" s="552">
        <v>2062.5</v>
      </c>
      <c r="H1272" s="546">
        <f t="shared" si="20"/>
        <v>812.5</v>
      </c>
      <c r="I1272" s="449">
        <v>1250</v>
      </c>
    </row>
    <row r="1273" spans="1:9" ht="15" customHeight="1">
      <c r="A1273" s="536">
        <v>1265</v>
      </c>
      <c r="B1273" s="567">
        <v>41122</v>
      </c>
      <c r="C1273" s="553" t="s">
        <v>4408</v>
      </c>
      <c r="D1273" s="554" t="s">
        <v>754</v>
      </c>
      <c r="E1273" s="570" t="s">
        <v>4292</v>
      </c>
      <c r="F1273" s="552">
        <v>1937.5</v>
      </c>
      <c r="G1273" s="552">
        <v>1937.5</v>
      </c>
      <c r="H1273" s="546">
        <f t="shared" si="20"/>
        <v>437.5</v>
      </c>
      <c r="I1273" s="449">
        <v>1500</v>
      </c>
    </row>
    <row r="1274" spans="1:9" ht="15" customHeight="1">
      <c r="A1274" s="536">
        <v>1266</v>
      </c>
      <c r="B1274" s="567">
        <v>41122</v>
      </c>
      <c r="C1274" s="553" t="s">
        <v>4409</v>
      </c>
      <c r="D1274" s="554" t="s">
        <v>755</v>
      </c>
      <c r="E1274" s="570" t="s">
        <v>4292</v>
      </c>
      <c r="F1274" s="552">
        <v>2437.5</v>
      </c>
      <c r="G1274" s="552">
        <v>2437.5</v>
      </c>
      <c r="H1274" s="546">
        <f t="shared" si="20"/>
        <v>812.5</v>
      </c>
      <c r="I1274" s="449">
        <v>1625</v>
      </c>
    </row>
    <row r="1275" spans="1:9" ht="15" customHeight="1">
      <c r="A1275" s="536">
        <v>1267</v>
      </c>
      <c r="B1275" s="567">
        <v>41122</v>
      </c>
      <c r="C1275" s="553" t="s">
        <v>4410</v>
      </c>
      <c r="D1275" s="554" t="s">
        <v>756</v>
      </c>
      <c r="E1275" s="570" t="s">
        <v>4292</v>
      </c>
      <c r="F1275" s="552">
        <v>1937.5</v>
      </c>
      <c r="G1275" s="552">
        <v>1937.5</v>
      </c>
      <c r="H1275" s="546">
        <f t="shared" si="20"/>
        <v>437.5</v>
      </c>
      <c r="I1275" s="449">
        <v>1500</v>
      </c>
    </row>
    <row r="1276" spans="1:9" ht="15" customHeight="1">
      <c r="A1276" s="536">
        <v>1268</v>
      </c>
      <c r="B1276" s="567">
        <v>41122</v>
      </c>
      <c r="C1276" s="553" t="s">
        <v>4411</v>
      </c>
      <c r="D1276" s="554" t="s">
        <v>757</v>
      </c>
      <c r="E1276" s="570" t="s">
        <v>4292</v>
      </c>
      <c r="F1276" s="552">
        <v>2062.5</v>
      </c>
      <c r="G1276" s="552">
        <v>2062.5</v>
      </c>
      <c r="H1276" s="546">
        <f t="shared" si="20"/>
        <v>437.5</v>
      </c>
      <c r="I1276" s="449">
        <v>1625</v>
      </c>
    </row>
    <row r="1277" spans="1:9" ht="15" customHeight="1">
      <c r="A1277" s="536">
        <v>1269</v>
      </c>
      <c r="B1277" s="567">
        <v>41122</v>
      </c>
      <c r="C1277" s="553" t="s">
        <v>4412</v>
      </c>
      <c r="D1277" s="554" t="s">
        <v>758</v>
      </c>
      <c r="E1277" s="570" t="s">
        <v>4292</v>
      </c>
      <c r="F1277" s="552">
        <v>1437.5</v>
      </c>
      <c r="G1277" s="552">
        <v>1437.5</v>
      </c>
      <c r="H1277" s="546">
        <f t="shared" si="20"/>
        <v>812.5</v>
      </c>
      <c r="I1277" s="449">
        <v>625</v>
      </c>
    </row>
    <row r="1278" spans="1:9" ht="15" customHeight="1">
      <c r="A1278" s="536">
        <v>1270</v>
      </c>
      <c r="B1278" s="567">
        <v>41122</v>
      </c>
      <c r="C1278" s="553" t="s">
        <v>4413</v>
      </c>
      <c r="D1278" s="554" t="s">
        <v>759</v>
      </c>
      <c r="E1278" s="570" t="s">
        <v>4292</v>
      </c>
      <c r="F1278" s="552">
        <v>2062.5</v>
      </c>
      <c r="G1278" s="552">
        <v>2062.5</v>
      </c>
      <c r="H1278" s="546">
        <f t="shared" si="20"/>
        <v>0</v>
      </c>
      <c r="I1278" s="449">
        <v>2062.5</v>
      </c>
    </row>
    <row r="1279" spans="1:9" ht="15" customHeight="1">
      <c r="A1279" s="536">
        <v>1271</v>
      </c>
      <c r="B1279" s="567">
        <v>41122</v>
      </c>
      <c r="C1279" s="553" t="s">
        <v>4414</v>
      </c>
      <c r="D1279" s="554" t="s">
        <v>760</v>
      </c>
      <c r="E1279" s="570" t="s">
        <v>4292</v>
      </c>
      <c r="F1279" s="552">
        <v>250</v>
      </c>
      <c r="G1279" s="552">
        <v>250</v>
      </c>
      <c r="H1279" s="546">
        <f t="shared" si="20"/>
        <v>0</v>
      </c>
      <c r="I1279" s="449">
        <v>250</v>
      </c>
    </row>
    <row r="1280" spans="1:9" ht="15" customHeight="1">
      <c r="A1280" s="536">
        <v>1272</v>
      </c>
      <c r="B1280" s="567">
        <v>41122</v>
      </c>
      <c r="C1280" s="553" t="s">
        <v>4415</v>
      </c>
      <c r="D1280" s="554" t="s">
        <v>761</v>
      </c>
      <c r="E1280" s="570" t="s">
        <v>4292</v>
      </c>
      <c r="F1280" s="552">
        <v>2312.5</v>
      </c>
      <c r="G1280" s="552">
        <v>2312.5</v>
      </c>
      <c r="H1280" s="546">
        <f t="shared" si="20"/>
        <v>812.5</v>
      </c>
      <c r="I1280" s="449">
        <v>1500</v>
      </c>
    </row>
    <row r="1281" spans="1:9" ht="15" customHeight="1">
      <c r="A1281" s="536">
        <v>1273</v>
      </c>
      <c r="B1281" s="567">
        <v>41122</v>
      </c>
      <c r="C1281" s="553" t="s">
        <v>4416</v>
      </c>
      <c r="D1281" s="554" t="s">
        <v>762</v>
      </c>
      <c r="E1281" s="570" t="s">
        <v>4292</v>
      </c>
      <c r="F1281" s="552">
        <v>1187.5</v>
      </c>
      <c r="G1281" s="552">
        <v>1187.5</v>
      </c>
      <c r="H1281" s="546">
        <f t="shared" si="20"/>
        <v>437.5</v>
      </c>
      <c r="I1281" s="449">
        <v>750</v>
      </c>
    </row>
    <row r="1282" spans="1:9" ht="15" customHeight="1">
      <c r="A1282" s="536">
        <v>1274</v>
      </c>
      <c r="B1282" s="567">
        <v>41122</v>
      </c>
      <c r="C1282" s="553" t="s">
        <v>4417</v>
      </c>
      <c r="D1282" s="554" t="s">
        <v>763</v>
      </c>
      <c r="E1282" s="570" t="s">
        <v>4292</v>
      </c>
      <c r="F1282" s="552">
        <v>1562.5</v>
      </c>
      <c r="G1282" s="552">
        <v>1562.5</v>
      </c>
      <c r="H1282" s="546">
        <f t="shared" si="20"/>
        <v>437.5</v>
      </c>
      <c r="I1282" s="449">
        <v>1125</v>
      </c>
    </row>
    <row r="1283" spans="1:9" ht="15" customHeight="1">
      <c r="A1283" s="536">
        <v>1275</v>
      </c>
      <c r="B1283" s="567">
        <v>41122</v>
      </c>
      <c r="C1283" s="553" t="s">
        <v>4418</v>
      </c>
      <c r="D1283" s="554" t="s">
        <v>764</v>
      </c>
      <c r="E1283" s="570" t="s">
        <v>4292</v>
      </c>
      <c r="F1283" s="552">
        <v>1500</v>
      </c>
      <c r="G1283" s="552">
        <v>1500</v>
      </c>
      <c r="H1283" s="546">
        <f t="shared" si="20"/>
        <v>0</v>
      </c>
      <c r="I1283" s="449">
        <v>1500</v>
      </c>
    </row>
    <row r="1284" spans="1:9" ht="15" customHeight="1">
      <c r="A1284" s="536">
        <v>1276</v>
      </c>
      <c r="B1284" s="567">
        <v>41122</v>
      </c>
      <c r="C1284" s="553" t="s">
        <v>4419</v>
      </c>
      <c r="D1284" s="554" t="s">
        <v>765</v>
      </c>
      <c r="E1284" s="570" t="s">
        <v>4292</v>
      </c>
      <c r="F1284" s="552">
        <v>2312.5</v>
      </c>
      <c r="G1284" s="552">
        <v>2312.5</v>
      </c>
      <c r="H1284" s="546">
        <f t="shared" si="20"/>
        <v>812.5</v>
      </c>
      <c r="I1284" s="449">
        <v>1500</v>
      </c>
    </row>
    <row r="1285" spans="1:9" ht="15" customHeight="1">
      <c r="A1285" s="536">
        <v>1277</v>
      </c>
      <c r="B1285" s="567">
        <v>41122</v>
      </c>
      <c r="C1285" s="553" t="s">
        <v>4420</v>
      </c>
      <c r="D1285" s="554" t="s">
        <v>766</v>
      </c>
      <c r="E1285" s="570" t="s">
        <v>4292</v>
      </c>
      <c r="F1285" s="552">
        <v>2312.5</v>
      </c>
      <c r="G1285" s="552">
        <v>2312.5</v>
      </c>
      <c r="H1285" s="546">
        <f t="shared" si="20"/>
        <v>812.5</v>
      </c>
      <c r="I1285" s="449">
        <v>1500</v>
      </c>
    </row>
    <row r="1286" spans="1:9" ht="15" customHeight="1">
      <c r="A1286" s="536">
        <v>1278</v>
      </c>
      <c r="B1286" s="567">
        <v>41122</v>
      </c>
      <c r="C1286" s="553" t="s">
        <v>4421</v>
      </c>
      <c r="D1286" s="554" t="s">
        <v>767</v>
      </c>
      <c r="E1286" s="570" t="s">
        <v>4292</v>
      </c>
      <c r="F1286" s="574">
        <v>2062.5</v>
      </c>
      <c r="G1286" s="574">
        <v>2062.5</v>
      </c>
      <c r="H1286" s="546">
        <f t="shared" si="20"/>
        <v>437.5</v>
      </c>
      <c r="I1286" s="449">
        <v>1625</v>
      </c>
    </row>
    <row r="1287" spans="1:9" ht="15" customHeight="1">
      <c r="A1287" s="536">
        <v>1279</v>
      </c>
      <c r="B1287" s="567">
        <v>41122</v>
      </c>
      <c r="C1287" s="553" t="s">
        <v>4422</v>
      </c>
      <c r="D1287" s="554" t="s">
        <v>4423</v>
      </c>
      <c r="E1287" s="570" t="s">
        <v>4292</v>
      </c>
      <c r="F1287" s="552">
        <v>125</v>
      </c>
      <c r="G1287" s="552">
        <v>125</v>
      </c>
      <c r="H1287" s="546">
        <f t="shared" si="20"/>
        <v>0</v>
      </c>
      <c r="I1287" s="449">
        <v>125</v>
      </c>
    </row>
    <row r="1288" spans="1:9" ht="15" customHeight="1">
      <c r="A1288" s="536">
        <v>1280</v>
      </c>
      <c r="B1288" s="567">
        <v>41122</v>
      </c>
      <c r="C1288" s="553" t="s">
        <v>4424</v>
      </c>
      <c r="D1288" s="554" t="s">
        <v>768</v>
      </c>
      <c r="E1288" s="570" t="s">
        <v>4292</v>
      </c>
      <c r="F1288" s="571">
        <v>1750</v>
      </c>
      <c r="G1288" s="571">
        <v>1750</v>
      </c>
      <c r="H1288" s="546">
        <f t="shared" si="20"/>
        <v>0</v>
      </c>
      <c r="I1288" s="449">
        <v>1750</v>
      </c>
    </row>
    <row r="1289" spans="1:9" ht="15" customHeight="1">
      <c r="A1289" s="536">
        <v>1281</v>
      </c>
      <c r="B1289" s="567">
        <v>41122</v>
      </c>
      <c r="C1289" s="553" t="s">
        <v>4425</v>
      </c>
      <c r="D1289" s="554" t="s">
        <v>769</v>
      </c>
      <c r="E1289" s="570" t="s">
        <v>4292</v>
      </c>
      <c r="F1289" s="552">
        <v>125</v>
      </c>
      <c r="G1289" s="552">
        <v>125</v>
      </c>
      <c r="H1289" s="546">
        <f t="shared" si="20"/>
        <v>0</v>
      </c>
      <c r="I1289" s="449">
        <v>125</v>
      </c>
    </row>
    <row r="1290" spans="1:9" ht="15" customHeight="1">
      <c r="A1290" s="536">
        <v>1282</v>
      </c>
      <c r="B1290" s="567">
        <v>41122</v>
      </c>
      <c r="C1290" s="553" t="s">
        <v>4426</v>
      </c>
      <c r="D1290" s="554" t="s">
        <v>770</v>
      </c>
      <c r="E1290" s="570" t="s">
        <v>4292</v>
      </c>
      <c r="F1290" s="552">
        <v>125</v>
      </c>
      <c r="G1290" s="552">
        <v>125</v>
      </c>
      <c r="H1290" s="546">
        <f t="shared" si="20"/>
        <v>0</v>
      </c>
      <c r="I1290" s="449">
        <v>125</v>
      </c>
    </row>
    <row r="1291" spans="1:9" ht="15" customHeight="1">
      <c r="A1291" s="536">
        <v>1283</v>
      </c>
      <c r="B1291" s="567">
        <v>41122</v>
      </c>
      <c r="C1291" s="553" t="s">
        <v>4427</v>
      </c>
      <c r="D1291" s="554" t="s">
        <v>771</v>
      </c>
      <c r="E1291" s="570" t="s">
        <v>4292</v>
      </c>
      <c r="F1291" s="574">
        <v>2000</v>
      </c>
      <c r="G1291" s="574">
        <v>2000</v>
      </c>
      <c r="H1291" s="546">
        <f t="shared" si="20"/>
        <v>0</v>
      </c>
      <c r="I1291" s="449">
        <v>2000</v>
      </c>
    </row>
    <row r="1292" spans="1:9" ht="15" customHeight="1">
      <c r="A1292" s="536">
        <v>1284</v>
      </c>
      <c r="B1292" s="567">
        <v>41122</v>
      </c>
      <c r="C1292" s="553" t="s">
        <v>4428</v>
      </c>
      <c r="D1292" s="554" t="s">
        <v>642</v>
      </c>
      <c r="E1292" s="570" t="s">
        <v>4292</v>
      </c>
      <c r="F1292" s="552">
        <v>1750</v>
      </c>
      <c r="G1292" s="552">
        <v>1750</v>
      </c>
      <c r="H1292" s="546">
        <f t="shared" si="20"/>
        <v>625</v>
      </c>
      <c r="I1292" s="449">
        <v>1125</v>
      </c>
    </row>
    <row r="1293" spans="1:9" ht="15" customHeight="1">
      <c r="A1293" s="536">
        <v>1285</v>
      </c>
      <c r="B1293" s="567">
        <v>41122</v>
      </c>
      <c r="C1293" s="553" t="s">
        <v>4429</v>
      </c>
      <c r="D1293" s="554" t="s">
        <v>772</v>
      </c>
      <c r="E1293" s="570" t="s">
        <v>4292</v>
      </c>
      <c r="F1293" s="574">
        <v>375</v>
      </c>
      <c r="G1293" s="574">
        <v>375</v>
      </c>
      <c r="H1293" s="546">
        <f t="shared" si="20"/>
        <v>0</v>
      </c>
      <c r="I1293" s="449">
        <v>375</v>
      </c>
    </row>
    <row r="1294" spans="1:9" ht="15" customHeight="1">
      <c r="A1294" s="536">
        <v>1286</v>
      </c>
      <c r="B1294" s="567">
        <v>41122</v>
      </c>
      <c r="C1294" s="553" t="s">
        <v>4430</v>
      </c>
      <c r="D1294" s="554" t="s">
        <v>773</v>
      </c>
      <c r="E1294" s="570" t="s">
        <v>4292</v>
      </c>
      <c r="F1294" s="571">
        <v>2187.5</v>
      </c>
      <c r="G1294" s="571">
        <v>2187.5</v>
      </c>
      <c r="H1294" s="546">
        <f t="shared" si="20"/>
        <v>437.5</v>
      </c>
      <c r="I1294" s="449">
        <v>1750</v>
      </c>
    </row>
    <row r="1295" spans="1:9" ht="15" customHeight="1">
      <c r="A1295" s="536">
        <v>1287</v>
      </c>
      <c r="B1295" s="567">
        <v>41122</v>
      </c>
      <c r="C1295" s="553" t="s">
        <v>4431</v>
      </c>
      <c r="D1295" s="554" t="s">
        <v>774</v>
      </c>
      <c r="E1295" s="570" t="s">
        <v>4292</v>
      </c>
      <c r="F1295" s="571">
        <v>875</v>
      </c>
      <c r="G1295" s="571">
        <v>875</v>
      </c>
      <c r="H1295" s="546">
        <f t="shared" si="20"/>
        <v>250</v>
      </c>
      <c r="I1295" s="449">
        <v>625</v>
      </c>
    </row>
    <row r="1296" spans="1:9" ht="15" customHeight="1">
      <c r="A1296" s="536">
        <v>1288</v>
      </c>
      <c r="B1296" s="567">
        <v>41122</v>
      </c>
      <c r="C1296" s="553" t="s">
        <v>4432</v>
      </c>
      <c r="D1296" s="554" t="s">
        <v>775</v>
      </c>
      <c r="E1296" s="570" t="s">
        <v>4292</v>
      </c>
      <c r="F1296" s="571">
        <v>500</v>
      </c>
      <c r="G1296" s="571">
        <v>500</v>
      </c>
      <c r="H1296" s="546">
        <f t="shared" si="20"/>
        <v>0</v>
      </c>
      <c r="I1296" s="449">
        <v>500</v>
      </c>
    </row>
    <row r="1297" spans="1:9" ht="15" customHeight="1">
      <c r="A1297" s="536">
        <v>1289</v>
      </c>
      <c r="B1297" s="567">
        <v>41122</v>
      </c>
      <c r="C1297" s="553" t="s">
        <v>4433</v>
      </c>
      <c r="D1297" s="554" t="s">
        <v>4434</v>
      </c>
      <c r="E1297" s="570" t="s">
        <v>4292</v>
      </c>
      <c r="F1297" s="571">
        <v>500</v>
      </c>
      <c r="G1297" s="571">
        <v>500</v>
      </c>
      <c r="H1297" s="546">
        <f t="shared" si="20"/>
        <v>0</v>
      </c>
      <c r="I1297" s="449">
        <v>500</v>
      </c>
    </row>
    <row r="1298" spans="1:9" ht="15" customHeight="1">
      <c r="A1298" s="536">
        <v>1290</v>
      </c>
      <c r="B1298" s="567">
        <v>41122</v>
      </c>
      <c r="C1298" s="553" t="s">
        <v>4435</v>
      </c>
      <c r="D1298" s="554" t="s">
        <v>776</v>
      </c>
      <c r="E1298" s="570" t="s">
        <v>4292</v>
      </c>
      <c r="F1298" s="552">
        <v>1937.5</v>
      </c>
      <c r="G1298" s="552">
        <v>1937.5</v>
      </c>
      <c r="H1298" s="546">
        <f t="shared" si="20"/>
        <v>812.5</v>
      </c>
      <c r="I1298" s="449">
        <v>1125</v>
      </c>
    </row>
    <row r="1299" spans="1:9" ht="15" customHeight="1">
      <c r="A1299" s="536">
        <v>1291</v>
      </c>
      <c r="B1299" s="567">
        <v>41122</v>
      </c>
      <c r="C1299" s="553" t="s">
        <v>4436</v>
      </c>
      <c r="D1299" s="554" t="s">
        <v>777</v>
      </c>
      <c r="E1299" s="570" t="s">
        <v>4292</v>
      </c>
      <c r="F1299" s="571">
        <v>250</v>
      </c>
      <c r="G1299" s="571">
        <v>250</v>
      </c>
      <c r="H1299" s="546">
        <f t="shared" si="20"/>
        <v>0</v>
      </c>
      <c r="I1299" s="449">
        <v>250</v>
      </c>
    </row>
    <row r="1300" spans="1:9" ht="15" customHeight="1">
      <c r="A1300" s="536">
        <v>1292</v>
      </c>
      <c r="B1300" s="567">
        <v>41122</v>
      </c>
      <c r="C1300" s="553" t="s">
        <v>4437</v>
      </c>
      <c r="D1300" s="554" t="s">
        <v>778</v>
      </c>
      <c r="E1300" s="570" t="s">
        <v>4292</v>
      </c>
      <c r="F1300" s="552">
        <v>250</v>
      </c>
      <c r="G1300" s="552">
        <v>250</v>
      </c>
      <c r="H1300" s="546">
        <f t="shared" si="20"/>
        <v>0</v>
      </c>
      <c r="I1300" s="449">
        <v>250</v>
      </c>
    </row>
    <row r="1301" spans="1:9" ht="15" customHeight="1">
      <c r="A1301" s="536">
        <v>1293</v>
      </c>
      <c r="B1301" s="567">
        <v>41122</v>
      </c>
      <c r="C1301" s="553" t="s">
        <v>4438</v>
      </c>
      <c r="D1301" s="554" t="s">
        <v>779</v>
      </c>
      <c r="E1301" s="570" t="s">
        <v>4292</v>
      </c>
      <c r="F1301" s="571">
        <v>1625</v>
      </c>
      <c r="G1301" s="571">
        <v>1625</v>
      </c>
      <c r="H1301" s="546">
        <f t="shared" si="20"/>
        <v>0</v>
      </c>
      <c r="I1301" s="449">
        <v>1625</v>
      </c>
    </row>
    <row r="1302" spans="1:9" ht="15" customHeight="1">
      <c r="A1302" s="536">
        <v>1294</v>
      </c>
      <c r="B1302" s="567">
        <v>41122</v>
      </c>
      <c r="C1302" s="553" t="s">
        <v>4439</v>
      </c>
      <c r="D1302" s="554" t="s">
        <v>780</v>
      </c>
      <c r="E1302" s="570" t="s">
        <v>4292</v>
      </c>
      <c r="F1302" s="571">
        <v>1500</v>
      </c>
      <c r="G1302" s="571">
        <v>1500</v>
      </c>
      <c r="H1302" s="546">
        <f t="shared" si="20"/>
        <v>625</v>
      </c>
      <c r="I1302" s="449">
        <v>875</v>
      </c>
    </row>
    <row r="1303" spans="1:9" ht="15" customHeight="1">
      <c r="A1303" s="536">
        <v>1295</v>
      </c>
      <c r="B1303" s="567">
        <v>41122</v>
      </c>
      <c r="C1303" s="553" t="s">
        <v>4440</v>
      </c>
      <c r="D1303" s="554" t="s">
        <v>781</v>
      </c>
      <c r="E1303" s="570" t="s">
        <v>4292</v>
      </c>
      <c r="F1303" s="571">
        <v>1062.5</v>
      </c>
      <c r="G1303" s="571">
        <v>1062.5</v>
      </c>
      <c r="H1303" s="546">
        <f t="shared" si="20"/>
        <v>0</v>
      </c>
      <c r="I1303" s="449">
        <v>1062.5</v>
      </c>
    </row>
    <row r="1304" spans="1:9" ht="15" customHeight="1">
      <c r="A1304" s="536">
        <v>1296</v>
      </c>
      <c r="B1304" s="567">
        <v>41122</v>
      </c>
      <c r="C1304" s="553" t="s">
        <v>4441</v>
      </c>
      <c r="D1304" s="554" t="s">
        <v>782</v>
      </c>
      <c r="E1304" s="570" t="s">
        <v>4292</v>
      </c>
      <c r="F1304" s="571">
        <v>2250</v>
      </c>
      <c r="G1304" s="571">
        <v>2250</v>
      </c>
      <c r="H1304" s="546">
        <f t="shared" si="20"/>
        <v>625</v>
      </c>
      <c r="I1304" s="449">
        <v>1625</v>
      </c>
    </row>
    <row r="1305" spans="1:9" ht="15" customHeight="1">
      <c r="A1305" s="536">
        <v>1297</v>
      </c>
      <c r="B1305" s="567">
        <v>41122</v>
      </c>
      <c r="C1305" s="553" t="s">
        <v>4442</v>
      </c>
      <c r="D1305" s="554" t="s">
        <v>783</v>
      </c>
      <c r="E1305" s="570" t="s">
        <v>4292</v>
      </c>
      <c r="F1305" s="571">
        <v>1250</v>
      </c>
      <c r="G1305" s="571">
        <v>1250</v>
      </c>
      <c r="H1305" s="546">
        <f t="shared" si="20"/>
        <v>0</v>
      </c>
      <c r="I1305" s="449">
        <v>1250</v>
      </c>
    </row>
    <row r="1306" spans="1:9" ht="15" customHeight="1">
      <c r="A1306" s="536">
        <v>1298</v>
      </c>
      <c r="B1306" s="567">
        <v>41122</v>
      </c>
      <c r="C1306" s="553" t="s">
        <v>4443</v>
      </c>
      <c r="D1306" s="554" t="s">
        <v>784</v>
      </c>
      <c r="E1306" s="570" t="s">
        <v>4292</v>
      </c>
      <c r="F1306" s="571">
        <v>1000</v>
      </c>
      <c r="G1306" s="571">
        <v>1000</v>
      </c>
      <c r="H1306" s="546">
        <f t="shared" si="20"/>
        <v>0</v>
      </c>
      <c r="I1306" s="449">
        <v>1000</v>
      </c>
    </row>
    <row r="1307" spans="1:9" ht="15" customHeight="1">
      <c r="A1307" s="536">
        <v>1299</v>
      </c>
      <c r="B1307" s="567">
        <v>41122</v>
      </c>
      <c r="C1307" s="553" t="s">
        <v>4444</v>
      </c>
      <c r="D1307" s="554" t="s">
        <v>785</v>
      </c>
      <c r="E1307" s="570" t="s">
        <v>4292</v>
      </c>
      <c r="F1307" s="571">
        <v>1187.5</v>
      </c>
      <c r="G1307" s="571">
        <v>1187.5</v>
      </c>
      <c r="H1307" s="546">
        <f t="shared" si="20"/>
        <v>0</v>
      </c>
      <c r="I1307" s="449">
        <v>1187.5</v>
      </c>
    </row>
    <row r="1308" spans="1:9" ht="15" customHeight="1">
      <c r="A1308" s="536">
        <v>1300</v>
      </c>
      <c r="B1308" s="567">
        <v>41122</v>
      </c>
      <c r="C1308" s="553" t="s">
        <v>4445</v>
      </c>
      <c r="D1308" s="554" t="s">
        <v>786</v>
      </c>
      <c r="E1308" s="570" t="s">
        <v>4292</v>
      </c>
      <c r="F1308" s="552">
        <v>4000</v>
      </c>
      <c r="G1308" s="552">
        <v>4000</v>
      </c>
      <c r="H1308" s="546">
        <f t="shared" si="20"/>
        <v>0</v>
      </c>
      <c r="I1308" s="449">
        <v>4000</v>
      </c>
    </row>
    <row r="1309" spans="1:9" ht="15" customHeight="1">
      <c r="A1309" s="536">
        <v>1301</v>
      </c>
      <c r="B1309" s="567">
        <v>41122</v>
      </c>
      <c r="C1309" s="553" t="s">
        <v>4446</v>
      </c>
      <c r="D1309" s="554" t="s">
        <v>787</v>
      </c>
      <c r="E1309" s="570" t="s">
        <v>4292</v>
      </c>
      <c r="F1309" s="552">
        <v>750</v>
      </c>
      <c r="G1309" s="552">
        <v>750</v>
      </c>
      <c r="H1309" s="546">
        <f t="shared" si="20"/>
        <v>0</v>
      </c>
      <c r="I1309" s="449">
        <v>750</v>
      </c>
    </row>
    <row r="1310" spans="1:9" ht="15" customHeight="1">
      <c r="A1310" s="536">
        <v>1302</v>
      </c>
      <c r="B1310" s="567">
        <v>41122</v>
      </c>
      <c r="C1310" s="553" t="s">
        <v>4447</v>
      </c>
      <c r="D1310" s="554" t="s">
        <v>788</v>
      </c>
      <c r="E1310" s="570" t="s">
        <v>4292</v>
      </c>
      <c r="F1310" s="552">
        <v>875</v>
      </c>
      <c r="G1310" s="552">
        <v>875</v>
      </c>
      <c r="H1310" s="546">
        <f t="shared" si="20"/>
        <v>0</v>
      </c>
      <c r="I1310" s="449">
        <v>875</v>
      </c>
    </row>
    <row r="1311" spans="1:9" ht="15" customHeight="1">
      <c r="A1311" s="536">
        <v>1303</v>
      </c>
      <c r="B1311" s="567">
        <v>41122</v>
      </c>
      <c r="C1311" s="553" t="s">
        <v>4448</v>
      </c>
      <c r="D1311" s="554" t="s">
        <v>789</v>
      </c>
      <c r="E1311" s="570" t="s">
        <v>4292</v>
      </c>
      <c r="F1311" s="552">
        <v>1937.5</v>
      </c>
      <c r="G1311" s="552">
        <v>1937.5</v>
      </c>
      <c r="H1311" s="546">
        <f t="shared" si="20"/>
        <v>0</v>
      </c>
      <c r="I1311" s="449">
        <v>1937.5</v>
      </c>
    </row>
    <row r="1312" spans="1:9" ht="15" customHeight="1">
      <c r="A1312" s="536">
        <v>1304</v>
      </c>
      <c r="B1312" s="567">
        <v>41122</v>
      </c>
      <c r="C1312" s="553" t="s">
        <v>4449</v>
      </c>
      <c r="D1312" s="554" t="s">
        <v>790</v>
      </c>
      <c r="E1312" s="570" t="s">
        <v>4292</v>
      </c>
      <c r="F1312" s="552">
        <v>875</v>
      </c>
      <c r="G1312" s="552">
        <v>875</v>
      </c>
      <c r="H1312" s="546">
        <f t="shared" si="20"/>
        <v>0</v>
      </c>
      <c r="I1312" s="449">
        <v>875</v>
      </c>
    </row>
    <row r="1313" spans="1:9" ht="15" customHeight="1">
      <c r="A1313" s="536">
        <v>1305</v>
      </c>
      <c r="B1313" s="567">
        <v>41122</v>
      </c>
      <c r="C1313" s="553" t="s">
        <v>4450</v>
      </c>
      <c r="D1313" s="554" t="s">
        <v>791</v>
      </c>
      <c r="E1313" s="570" t="s">
        <v>4292</v>
      </c>
      <c r="F1313" s="552">
        <v>2062.5</v>
      </c>
      <c r="G1313" s="552">
        <v>2062.5</v>
      </c>
      <c r="H1313" s="546">
        <f t="shared" si="20"/>
        <v>0</v>
      </c>
      <c r="I1313" s="449">
        <v>2062.5</v>
      </c>
    </row>
    <row r="1314" spans="1:9" ht="15" customHeight="1">
      <c r="A1314" s="536">
        <v>1306</v>
      </c>
      <c r="B1314" s="567">
        <v>41122</v>
      </c>
      <c r="C1314" s="553" t="s">
        <v>4451</v>
      </c>
      <c r="D1314" s="554" t="s">
        <v>792</v>
      </c>
      <c r="E1314" s="570" t="s">
        <v>4292</v>
      </c>
      <c r="F1314" s="552">
        <v>1437.5</v>
      </c>
      <c r="G1314" s="552">
        <v>1437.5</v>
      </c>
      <c r="H1314" s="546">
        <f t="shared" si="20"/>
        <v>0</v>
      </c>
      <c r="I1314" s="449">
        <v>1437.5</v>
      </c>
    </row>
    <row r="1315" spans="1:9" ht="15" customHeight="1">
      <c r="A1315" s="536">
        <v>1307</v>
      </c>
      <c r="B1315" s="567">
        <v>41122</v>
      </c>
      <c r="C1315" s="553" t="s">
        <v>4452</v>
      </c>
      <c r="D1315" s="554" t="s">
        <v>793</v>
      </c>
      <c r="E1315" s="570" t="s">
        <v>4292</v>
      </c>
      <c r="F1315" s="552">
        <v>1300</v>
      </c>
      <c r="G1315" s="552">
        <v>1300</v>
      </c>
      <c r="H1315" s="546">
        <f t="shared" si="20"/>
        <v>0</v>
      </c>
      <c r="I1315" s="449">
        <v>1300</v>
      </c>
    </row>
    <row r="1316" spans="1:9" ht="15" customHeight="1">
      <c r="A1316" s="536">
        <v>1308</v>
      </c>
      <c r="B1316" s="567">
        <v>41122</v>
      </c>
      <c r="C1316" s="553" t="s">
        <v>4453</v>
      </c>
      <c r="D1316" s="554" t="s">
        <v>794</v>
      </c>
      <c r="E1316" s="570" t="s">
        <v>4292</v>
      </c>
      <c r="F1316" s="552">
        <v>1375</v>
      </c>
      <c r="G1316" s="552">
        <v>1375</v>
      </c>
      <c r="H1316" s="546">
        <f t="shared" si="20"/>
        <v>0</v>
      </c>
      <c r="I1316" s="449">
        <v>1375</v>
      </c>
    </row>
    <row r="1317" spans="1:9" ht="15" customHeight="1">
      <c r="A1317" s="536">
        <v>1309</v>
      </c>
      <c r="B1317" s="567">
        <v>41122</v>
      </c>
      <c r="C1317" s="553" t="s">
        <v>4454</v>
      </c>
      <c r="D1317" s="554" t="s">
        <v>795</v>
      </c>
      <c r="E1317" s="570" t="s">
        <v>4292</v>
      </c>
      <c r="F1317" s="552">
        <v>3625</v>
      </c>
      <c r="G1317" s="552">
        <v>3625</v>
      </c>
      <c r="H1317" s="546">
        <f t="shared" si="20"/>
        <v>250</v>
      </c>
      <c r="I1317" s="449">
        <v>3375</v>
      </c>
    </row>
    <row r="1318" spans="1:9" ht="15" customHeight="1">
      <c r="A1318" s="536">
        <v>1310</v>
      </c>
      <c r="B1318" s="567">
        <v>41122</v>
      </c>
      <c r="C1318" s="553" t="s">
        <v>4455</v>
      </c>
      <c r="D1318" s="554" t="s">
        <v>796</v>
      </c>
      <c r="E1318" s="570" t="s">
        <v>4292</v>
      </c>
      <c r="F1318" s="552">
        <v>2650</v>
      </c>
      <c r="G1318" s="552">
        <v>2650</v>
      </c>
      <c r="H1318" s="546">
        <f t="shared" si="20"/>
        <v>625</v>
      </c>
      <c r="I1318" s="449">
        <v>2025</v>
      </c>
    </row>
    <row r="1319" spans="1:9" ht="15" customHeight="1">
      <c r="A1319" s="536">
        <v>1311</v>
      </c>
      <c r="B1319" s="567">
        <v>41122</v>
      </c>
      <c r="C1319" s="553" t="s">
        <v>4456</v>
      </c>
      <c r="D1319" s="554" t="s">
        <v>797</v>
      </c>
      <c r="E1319" s="570" t="s">
        <v>4292</v>
      </c>
      <c r="F1319" s="552">
        <v>2000</v>
      </c>
      <c r="G1319" s="552">
        <v>2000</v>
      </c>
      <c r="H1319" s="546">
        <f t="shared" si="20"/>
        <v>0</v>
      </c>
      <c r="I1319" s="449">
        <v>2000</v>
      </c>
    </row>
    <row r="1320" spans="1:9" ht="15" customHeight="1">
      <c r="A1320" s="536">
        <v>1312</v>
      </c>
      <c r="B1320" s="567">
        <v>41122</v>
      </c>
      <c r="C1320" s="553" t="s">
        <v>4457</v>
      </c>
      <c r="D1320" s="554" t="s">
        <v>798</v>
      </c>
      <c r="E1320" s="570" t="s">
        <v>4292</v>
      </c>
      <c r="F1320" s="552">
        <v>3500</v>
      </c>
      <c r="G1320" s="552">
        <v>3500</v>
      </c>
      <c r="H1320" s="546">
        <f t="shared" si="20"/>
        <v>0</v>
      </c>
      <c r="I1320" s="449">
        <v>3500</v>
      </c>
    </row>
    <row r="1321" spans="1:9" ht="15" customHeight="1">
      <c r="A1321" s="536">
        <v>1313</v>
      </c>
      <c r="B1321" s="567">
        <v>41122</v>
      </c>
      <c r="C1321" s="553" t="s">
        <v>4458</v>
      </c>
      <c r="D1321" s="554" t="s">
        <v>799</v>
      </c>
      <c r="E1321" s="570" t="s">
        <v>4292</v>
      </c>
      <c r="F1321" s="552">
        <v>2375</v>
      </c>
      <c r="G1321" s="552">
        <v>2375</v>
      </c>
      <c r="H1321" s="546">
        <f t="shared" si="20"/>
        <v>375</v>
      </c>
      <c r="I1321" s="449">
        <v>2000</v>
      </c>
    </row>
    <row r="1322" spans="1:9" ht="15" customHeight="1">
      <c r="A1322" s="536">
        <v>1314</v>
      </c>
      <c r="B1322" s="567">
        <v>41122</v>
      </c>
      <c r="C1322" s="553" t="s">
        <v>4459</v>
      </c>
      <c r="D1322" s="554" t="s">
        <v>800</v>
      </c>
      <c r="E1322" s="570" t="s">
        <v>4292</v>
      </c>
      <c r="F1322" s="552">
        <v>2312.5</v>
      </c>
      <c r="G1322" s="552">
        <v>2312.5</v>
      </c>
      <c r="H1322" s="546">
        <f t="shared" si="20"/>
        <v>437.5</v>
      </c>
      <c r="I1322" s="449">
        <v>1875</v>
      </c>
    </row>
    <row r="1323" spans="1:9" ht="15" customHeight="1">
      <c r="A1323" s="536">
        <v>1315</v>
      </c>
      <c r="B1323" s="567">
        <v>41122</v>
      </c>
      <c r="C1323" s="553" t="s">
        <v>4460</v>
      </c>
      <c r="D1323" s="554" t="s">
        <v>801</v>
      </c>
      <c r="E1323" s="570" t="s">
        <v>4292</v>
      </c>
      <c r="F1323" s="552">
        <v>2312.5</v>
      </c>
      <c r="G1323" s="552">
        <v>2312.5</v>
      </c>
      <c r="H1323" s="546">
        <f t="shared" si="20"/>
        <v>437.5</v>
      </c>
      <c r="I1323" s="449">
        <v>1875</v>
      </c>
    </row>
    <row r="1324" spans="1:9" ht="15" customHeight="1">
      <c r="A1324" s="536">
        <v>1316</v>
      </c>
      <c r="B1324" s="567">
        <v>41122</v>
      </c>
      <c r="C1324" s="553" t="s">
        <v>4461</v>
      </c>
      <c r="D1324" s="554" t="s">
        <v>802</v>
      </c>
      <c r="E1324" s="570" t="s">
        <v>4292</v>
      </c>
      <c r="F1324" s="552">
        <v>625</v>
      </c>
      <c r="G1324" s="552">
        <v>625</v>
      </c>
      <c r="H1324" s="546">
        <f t="shared" si="20"/>
        <v>0</v>
      </c>
      <c r="I1324" s="449">
        <v>625</v>
      </c>
    </row>
    <row r="1325" spans="1:9" ht="15" customHeight="1">
      <c r="A1325" s="536">
        <v>1317</v>
      </c>
      <c r="B1325" s="567">
        <v>41122</v>
      </c>
      <c r="C1325" s="553" t="s">
        <v>4462</v>
      </c>
      <c r="D1325" s="554" t="s">
        <v>803</v>
      </c>
      <c r="E1325" s="570" t="s">
        <v>4292</v>
      </c>
      <c r="F1325" s="552">
        <v>2437.5</v>
      </c>
      <c r="G1325" s="552">
        <v>2437.5</v>
      </c>
      <c r="H1325" s="546">
        <f t="shared" si="20"/>
        <v>437.5</v>
      </c>
      <c r="I1325" s="449">
        <v>2000</v>
      </c>
    </row>
    <row r="1326" spans="1:9" ht="15" customHeight="1">
      <c r="A1326" s="536">
        <v>1318</v>
      </c>
      <c r="B1326" s="567">
        <v>41122</v>
      </c>
      <c r="C1326" s="553" t="s">
        <v>4463</v>
      </c>
      <c r="D1326" s="554" t="s">
        <v>804</v>
      </c>
      <c r="E1326" s="570" t="s">
        <v>4292</v>
      </c>
      <c r="F1326" s="552">
        <v>2062.5</v>
      </c>
      <c r="G1326" s="552">
        <v>2062.5</v>
      </c>
      <c r="H1326" s="546">
        <f t="shared" si="20"/>
        <v>437.5</v>
      </c>
      <c r="I1326" s="449">
        <v>1625</v>
      </c>
    </row>
    <row r="1327" spans="1:9" ht="15" customHeight="1">
      <c r="A1327" s="536">
        <v>1319</v>
      </c>
      <c r="B1327" s="567">
        <v>41122</v>
      </c>
      <c r="C1327" s="553" t="s">
        <v>4464</v>
      </c>
      <c r="D1327" s="554" t="s">
        <v>4465</v>
      </c>
      <c r="E1327" s="570" t="s">
        <v>4292</v>
      </c>
      <c r="F1327" s="552">
        <v>2312.5</v>
      </c>
      <c r="G1327" s="552">
        <v>2312.5</v>
      </c>
      <c r="H1327" s="546">
        <f t="shared" si="20"/>
        <v>812.5</v>
      </c>
      <c r="I1327" s="449">
        <v>1500</v>
      </c>
    </row>
    <row r="1328" spans="1:9" ht="15" customHeight="1">
      <c r="A1328" s="536">
        <v>1320</v>
      </c>
      <c r="B1328" s="567">
        <v>41122</v>
      </c>
      <c r="C1328" s="553" t="s">
        <v>4466</v>
      </c>
      <c r="D1328" s="554" t="s">
        <v>805</v>
      </c>
      <c r="E1328" s="570" t="s">
        <v>4292</v>
      </c>
      <c r="F1328" s="552">
        <v>2812.5</v>
      </c>
      <c r="G1328" s="552">
        <v>2812.5</v>
      </c>
      <c r="H1328" s="546">
        <f t="shared" si="20"/>
        <v>812.5</v>
      </c>
      <c r="I1328" s="449">
        <v>2000</v>
      </c>
    </row>
    <row r="1329" spans="1:9" ht="15" customHeight="1">
      <c r="A1329" s="536">
        <v>1321</v>
      </c>
      <c r="B1329" s="567">
        <v>41122</v>
      </c>
      <c r="C1329" s="553" t="s">
        <v>4467</v>
      </c>
      <c r="D1329" s="554" t="s">
        <v>806</v>
      </c>
      <c r="E1329" s="570" t="s">
        <v>4292</v>
      </c>
      <c r="F1329" s="552">
        <v>2250</v>
      </c>
      <c r="G1329" s="552">
        <v>2250</v>
      </c>
      <c r="H1329" s="546">
        <f t="shared" si="20"/>
        <v>437.5</v>
      </c>
      <c r="I1329" s="449">
        <v>1812.5</v>
      </c>
    </row>
    <row r="1330" spans="1:9" ht="15" customHeight="1">
      <c r="A1330" s="536">
        <v>1322</v>
      </c>
      <c r="B1330" s="567">
        <v>41122</v>
      </c>
      <c r="C1330" s="553" t="s">
        <v>4468</v>
      </c>
      <c r="D1330" s="554" t="s">
        <v>4469</v>
      </c>
      <c r="E1330" s="570" t="s">
        <v>4292</v>
      </c>
      <c r="F1330" s="552">
        <v>2687.5</v>
      </c>
      <c r="G1330" s="552">
        <v>2687.5</v>
      </c>
      <c r="H1330" s="546">
        <f t="shared" si="20"/>
        <v>1437.5</v>
      </c>
      <c r="I1330" s="449">
        <v>1250</v>
      </c>
    </row>
    <row r="1331" spans="1:9" ht="15" customHeight="1">
      <c r="A1331" s="536">
        <v>1323</v>
      </c>
      <c r="B1331" s="567">
        <v>41122</v>
      </c>
      <c r="C1331" s="553" t="s">
        <v>4470</v>
      </c>
      <c r="D1331" s="554" t="s">
        <v>807</v>
      </c>
      <c r="E1331" s="570" t="s">
        <v>4292</v>
      </c>
      <c r="F1331" s="552">
        <v>500</v>
      </c>
      <c r="G1331" s="552">
        <v>500</v>
      </c>
      <c r="H1331" s="546">
        <f t="shared" si="20"/>
        <v>0</v>
      </c>
      <c r="I1331" s="449">
        <v>500</v>
      </c>
    </row>
    <row r="1332" spans="1:9" ht="15" customHeight="1">
      <c r="A1332" s="536">
        <v>1324</v>
      </c>
      <c r="B1332" s="567">
        <v>41122</v>
      </c>
      <c r="C1332" s="553" t="s">
        <v>4471</v>
      </c>
      <c r="D1332" s="554" t="s">
        <v>4472</v>
      </c>
      <c r="E1332" s="570" t="s">
        <v>4292</v>
      </c>
      <c r="F1332" s="575" t="s">
        <v>4794</v>
      </c>
      <c r="G1332" s="575" t="s">
        <v>4794</v>
      </c>
      <c r="H1332" s="546">
        <f t="shared" si="20"/>
        <v>0</v>
      </c>
      <c r="I1332" s="449">
        <v>1568.75</v>
      </c>
    </row>
    <row r="1333" spans="1:9" ht="15" customHeight="1">
      <c r="A1333" s="536">
        <v>1325</v>
      </c>
      <c r="B1333" s="567">
        <v>41122</v>
      </c>
      <c r="C1333" s="553" t="s">
        <v>4474</v>
      </c>
      <c r="D1333" s="554" t="s">
        <v>4475</v>
      </c>
      <c r="E1333" s="570" t="s">
        <v>4292</v>
      </c>
      <c r="F1333" s="575" t="s">
        <v>4473</v>
      </c>
      <c r="G1333" s="575" t="s">
        <v>4473</v>
      </c>
      <c r="H1333" s="546">
        <f t="shared" si="20"/>
        <v>525</v>
      </c>
      <c r="I1333" s="449">
        <v>850</v>
      </c>
    </row>
    <row r="1334" spans="1:9" ht="15" customHeight="1">
      <c r="A1334" s="536">
        <v>1326</v>
      </c>
      <c r="B1334" s="567">
        <v>41122</v>
      </c>
      <c r="C1334" s="553" t="s">
        <v>4476</v>
      </c>
      <c r="D1334" s="554" t="s">
        <v>808</v>
      </c>
      <c r="E1334" s="570" t="s">
        <v>4292</v>
      </c>
      <c r="F1334" s="575" t="s">
        <v>4795</v>
      </c>
      <c r="G1334" s="575" t="s">
        <v>4796</v>
      </c>
      <c r="H1334" s="546">
        <f t="shared" ref="H1334:H1397" si="21">F1334-I1334</f>
        <v>625</v>
      </c>
      <c r="I1334" s="449">
        <v>1212.5</v>
      </c>
    </row>
    <row r="1335" spans="1:9" ht="15" customHeight="1">
      <c r="A1335" s="536">
        <v>1327</v>
      </c>
      <c r="B1335" s="567">
        <v>41122</v>
      </c>
      <c r="C1335" s="553" t="s">
        <v>4477</v>
      </c>
      <c r="D1335" s="554" t="s">
        <v>809</v>
      </c>
      <c r="E1335" s="570" t="s">
        <v>4292</v>
      </c>
      <c r="F1335" s="576" t="s">
        <v>4494</v>
      </c>
      <c r="G1335" s="576" t="s">
        <v>4494</v>
      </c>
      <c r="H1335" s="546">
        <f t="shared" si="21"/>
        <v>0</v>
      </c>
      <c r="I1335" s="449">
        <v>850</v>
      </c>
    </row>
    <row r="1336" spans="1:9" ht="15" customHeight="1">
      <c r="A1336" s="536">
        <v>1328</v>
      </c>
      <c r="B1336" s="567">
        <v>41122</v>
      </c>
      <c r="C1336" s="553" t="s">
        <v>4478</v>
      </c>
      <c r="D1336" s="554" t="s">
        <v>810</v>
      </c>
      <c r="E1336" s="570" t="s">
        <v>4292</v>
      </c>
      <c r="F1336" s="575" t="s">
        <v>4512</v>
      </c>
      <c r="G1336" s="575" t="s">
        <v>4512</v>
      </c>
      <c r="H1336" s="546">
        <f t="shared" si="21"/>
        <v>375</v>
      </c>
      <c r="I1336" s="449">
        <v>1350</v>
      </c>
    </row>
    <row r="1337" spans="1:9" ht="15" customHeight="1">
      <c r="A1337" s="536">
        <v>1329</v>
      </c>
      <c r="B1337" s="567">
        <v>41122</v>
      </c>
      <c r="C1337" s="553" t="s">
        <v>4479</v>
      </c>
      <c r="D1337" s="554" t="s">
        <v>811</v>
      </c>
      <c r="E1337" s="570" t="s">
        <v>4292</v>
      </c>
      <c r="F1337" s="575" t="s">
        <v>1606</v>
      </c>
      <c r="G1337" s="575" t="s">
        <v>1606</v>
      </c>
      <c r="H1337" s="546">
        <f t="shared" si="21"/>
        <v>0</v>
      </c>
      <c r="I1337" s="449">
        <v>350</v>
      </c>
    </row>
    <row r="1338" spans="1:9" ht="15" customHeight="1">
      <c r="A1338" s="536">
        <v>1330</v>
      </c>
      <c r="B1338" s="567">
        <v>41122</v>
      </c>
      <c r="C1338" s="553" t="s">
        <v>4480</v>
      </c>
      <c r="D1338" s="554" t="s">
        <v>812</v>
      </c>
      <c r="E1338" s="570" t="s">
        <v>4292</v>
      </c>
      <c r="F1338" s="575" t="s">
        <v>4797</v>
      </c>
      <c r="G1338" s="575" t="s">
        <v>4797</v>
      </c>
      <c r="H1338" s="546">
        <f t="shared" si="21"/>
        <v>625</v>
      </c>
      <c r="I1338" s="449">
        <v>1725</v>
      </c>
    </row>
    <row r="1339" spans="1:9" ht="15" customHeight="1">
      <c r="A1339" s="536">
        <v>1331</v>
      </c>
      <c r="B1339" s="567">
        <v>41122</v>
      </c>
      <c r="C1339" s="553" t="s">
        <v>4481</v>
      </c>
      <c r="D1339" s="554" t="s">
        <v>4482</v>
      </c>
      <c r="E1339" s="570" t="s">
        <v>4292</v>
      </c>
      <c r="F1339" s="575" t="s">
        <v>4483</v>
      </c>
      <c r="G1339" s="575" t="s">
        <v>4483</v>
      </c>
      <c r="H1339" s="546">
        <f t="shared" si="21"/>
        <v>400</v>
      </c>
      <c r="I1339" s="449">
        <v>475</v>
      </c>
    </row>
    <row r="1340" spans="1:9" ht="15" customHeight="1">
      <c r="A1340" s="536">
        <v>1332</v>
      </c>
      <c r="B1340" s="567">
        <v>41122</v>
      </c>
      <c r="C1340" s="553" t="s">
        <v>4484</v>
      </c>
      <c r="D1340" s="554" t="s">
        <v>813</v>
      </c>
      <c r="E1340" s="570" t="s">
        <v>4292</v>
      </c>
      <c r="F1340" s="575" t="s">
        <v>4798</v>
      </c>
      <c r="G1340" s="575" t="s">
        <v>4798</v>
      </c>
      <c r="H1340" s="546">
        <f t="shared" si="21"/>
        <v>500</v>
      </c>
      <c r="I1340" s="449">
        <v>850</v>
      </c>
    </row>
    <row r="1341" spans="1:9" ht="15" customHeight="1">
      <c r="A1341" s="536">
        <v>1333</v>
      </c>
      <c r="B1341" s="567">
        <v>41122</v>
      </c>
      <c r="C1341" s="553" t="s">
        <v>4486</v>
      </c>
      <c r="D1341" s="554" t="s">
        <v>814</v>
      </c>
      <c r="E1341" s="570" t="s">
        <v>4292</v>
      </c>
      <c r="F1341" s="575" t="s">
        <v>4799</v>
      </c>
      <c r="G1341" s="575" t="s">
        <v>4799</v>
      </c>
      <c r="H1341" s="546">
        <f t="shared" si="21"/>
        <v>200</v>
      </c>
      <c r="I1341" s="449">
        <v>1350</v>
      </c>
    </row>
    <row r="1342" spans="1:9" ht="15" customHeight="1">
      <c r="A1342" s="536">
        <v>1334</v>
      </c>
      <c r="B1342" s="567">
        <v>41122</v>
      </c>
      <c r="C1342" s="553" t="s">
        <v>4487</v>
      </c>
      <c r="D1342" s="554" t="s">
        <v>815</v>
      </c>
      <c r="E1342" s="570" t="s">
        <v>4292</v>
      </c>
      <c r="F1342" s="575" t="s">
        <v>4800</v>
      </c>
      <c r="G1342" s="575" t="s">
        <v>4800</v>
      </c>
      <c r="H1342" s="546">
        <f t="shared" si="21"/>
        <v>625</v>
      </c>
      <c r="I1342" s="449">
        <v>662.5</v>
      </c>
    </row>
    <row r="1343" spans="1:9" ht="15" customHeight="1">
      <c r="A1343" s="536">
        <v>1335</v>
      </c>
      <c r="B1343" s="567">
        <v>41122</v>
      </c>
      <c r="C1343" s="553" t="s">
        <v>4488</v>
      </c>
      <c r="D1343" s="554" t="s">
        <v>816</v>
      </c>
      <c r="E1343" s="570" t="s">
        <v>4292</v>
      </c>
      <c r="F1343" s="575" t="s">
        <v>4801</v>
      </c>
      <c r="G1343" s="575" t="s">
        <v>4801</v>
      </c>
      <c r="H1343" s="546">
        <f t="shared" si="21"/>
        <v>887.5</v>
      </c>
      <c r="I1343" s="449">
        <v>1862.5</v>
      </c>
    </row>
    <row r="1344" spans="1:9" ht="15" customHeight="1">
      <c r="A1344" s="536">
        <v>1336</v>
      </c>
      <c r="B1344" s="567">
        <v>41122</v>
      </c>
      <c r="C1344" s="553" t="s">
        <v>4490</v>
      </c>
      <c r="D1344" s="554" t="s">
        <v>818</v>
      </c>
      <c r="E1344" s="570" t="s">
        <v>4292</v>
      </c>
      <c r="F1344" s="575" t="s">
        <v>4802</v>
      </c>
      <c r="G1344" s="575" t="s">
        <v>4802</v>
      </c>
      <c r="H1344" s="546">
        <f t="shared" si="21"/>
        <v>0</v>
      </c>
      <c r="I1344" s="449">
        <v>1933.75</v>
      </c>
    </row>
    <row r="1345" spans="1:9" ht="15" customHeight="1">
      <c r="A1345" s="536">
        <v>1337</v>
      </c>
      <c r="B1345" s="567">
        <v>41122</v>
      </c>
      <c r="C1345" s="553" t="s">
        <v>4491</v>
      </c>
      <c r="D1345" s="554" t="s">
        <v>819</v>
      </c>
      <c r="E1345" s="570" t="s">
        <v>4292</v>
      </c>
      <c r="F1345" s="575" t="s">
        <v>4803</v>
      </c>
      <c r="G1345" s="575" t="s">
        <v>4803</v>
      </c>
      <c r="H1345" s="546">
        <f t="shared" si="21"/>
        <v>625</v>
      </c>
      <c r="I1345" s="449">
        <v>850</v>
      </c>
    </row>
    <row r="1346" spans="1:9" ht="15" customHeight="1">
      <c r="A1346" s="536">
        <v>1338</v>
      </c>
      <c r="B1346" s="567">
        <v>41122</v>
      </c>
      <c r="C1346" s="553" t="s">
        <v>4492</v>
      </c>
      <c r="D1346" s="554" t="s">
        <v>820</v>
      </c>
      <c r="E1346" s="570" t="s">
        <v>4292</v>
      </c>
      <c r="F1346" s="575" t="s">
        <v>4804</v>
      </c>
      <c r="G1346" s="575" t="s">
        <v>4804</v>
      </c>
      <c r="H1346" s="546">
        <f t="shared" si="21"/>
        <v>0</v>
      </c>
      <c r="I1346" s="449">
        <v>1412.5</v>
      </c>
    </row>
    <row r="1347" spans="1:9" ht="15" customHeight="1">
      <c r="A1347" s="536">
        <v>1339</v>
      </c>
      <c r="B1347" s="567">
        <v>41122</v>
      </c>
      <c r="C1347" s="553" t="s">
        <v>4493</v>
      </c>
      <c r="D1347" s="554" t="s">
        <v>821</v>
      </c>
      <c r="E1347" s="570" t="s">
        <v>4292</v>
      </c>
      <c r="F1347" s="575" t="s">
        <v>4805</v>
      </c>
      <c r="G1347" s="575" t="s">
        <v>4805</v>
      </c>
      <c r="H1347" s="546">
        <f t="shared" si="21"/>
        <v>0</v>
      </c>
      <c r="I1347" s="449">
        <v>2975</v>
      </c>
    </row>
    <row r="1348" spans="1:9" ht="15" customHeight="1">
      <c r="A1348" s="536">
        <v>1340</v>
      </c>
      <c r="B1348" s="567">
        <v>41122</v>
      </c>
      <c r="C1348" s="553" t="s">
        <v>4495</v>
      </c>
      <c r="D1348" s="554" t="s">
        <v>4496</v>
      </c>
      <c r="E1348" s="570" t="s">
        <v>4292</v>
      </c>
      <c r="F1348" s="575" t="s">
        <v>4806</v>
      </c>
      <c r="G1348" s="575" t="s">
        <v>4806</v>
      </c>
      <c r="H1348" s="546">
        <f t="shared" si="21"/>
        <v>0</v>
      </c>
      <c r="I1348" s="449">
        <f>200+437.5</f>
        <v>637.5</v>
      </c>
    </row>
    <row r="1349" spans="1:9" ht="15" customHeight="1">
      <c r="A1349" s="536">
        <v>1341</v>
      </c>
      <c r="B1349" s="567">
        <v>41122</v>
      </c>
      <c r="C1349" s="553" t="s">
        <v>4497</v>
      </c>
      <c r="D1349" s="554" t="s">
        <v>822</v>
      </c>
      <c r="E1349" s="570" t="s">
        <v>4292</v>
      </c>
      <c r="F1349" s="575" t="s">
        <v>4538</v>
      </c>
      <c r="G1349" s="575" t="s">
        <v>4538</v>
      </c>
      <c r="H1349" s="546">
        <f t="shared" si="21"/>
        <v>0</v>
      </c>
      <c r="I1349" s="449">
        <f>475+625</f>
        <v>1100</v>
      </c>
    </row>
    <row r="1350" spans="1:9" ht="15" customHeight="1">
      <c r="A1350" s="536">
        <v>1342</v>
      </c>
      <c r="B1350" s="567">
        <v>41122</v>
      </c>
      <c r="C1350" s="553" t="s">
        <v>4498</v>
      </c>
      <c r="D1350" s="554" t="s">
        <v>823</v>
      </c>
      <c r="E1350" s="570" t="s">
        <v>4292</v>
      </c>
      <c r="F1350" s="576" t="s">
        <v>4538</v>
      </c>
      <c r="G1350" s="576" t="s">
        <v>4538</v>
      </c>
      <c r="H1350" s="546">
        <f t="shared" si="21"/>
        <v>0</v>
      </c>
      <c r="I1350" s="449">
        <v>1100</v>
      </c>
    </row>
    <row r="1351" spans="1:9" ht="15" customHeight="1">
      <c r="A1351" s="536">
        <v>1343</v>
      </c>
      <c r="B1351" s="567">
        <v>41122</v>
      </c>
      <c r="C1351" s="553" t="s">
        <v>4499</v>
      </c>
      <c r="D1351" s="554" t="s">
        <v>824</v>
      </c>
      <c r="E1351" s="570" t="s">
        <v>4292</v>
      </c>
      <c r="F1351" s="576" t="s">
        <v>4501</v>
      </c>
      <c r="G1351" s="576" t="s">
        <v>4501</v>
      </c>
      <c r="H1351" s="546">
        <f t="shared" si="21"/>
        <v>0</v>
      </c>
      <c r="I1351" s="449">
        <v>475</v>
      </c>
    </row>
    <row r="1352" spans="1:9" ht="15" customHeight="1">
      <c r="A1352" s="536">
        <v>1344</v>
      </c>
      <c r="B1352" s="567">
        <v>41122</v>
      </c>
      <c r="C1352" s="553" t="s">
        <v>4500</v>
      </c>
      <c r="D1352" s="554" t="s">
        <v>825</v>
      </c>
      <c r="E1352" s="570" t="s">
        <v>4292</v>
      </c>
      <c r="F1352" s="575" t="s">
        <v>4807</v>
      </c>
      <c r="G1352" s="575" t="s">
        <v>4807</v>
      </c>
      <c r="H1352" s="546">
        <f t="shared" si="21"/>
        <v>0</v>
      </c>
      <c r="I1352" s="449">
        <v>975</v>
      </c>
    </row>
    <row r="1353" spans="1:9" ht="15" customHeight="1">
      <c r="A1353" s="536">
        <v>1345</v>
      </c>
      <c r="B1353" s="567">
        <v>41122</v>
      </c>
      <c r="C1353" s="553" t="s">
        <v>4502</v>
      </c>
      <c r="D1353" s="554" t="s">
        <v>826</v>
      </c>
      <c r="E1353" s="570" t="s">
        <v>4292</v>
      </c>
      <c r="F1353" s="575" t="s">
        <v>4494</v>
      </c>
      <c r="G1353" s="575" t="s">
        <v>4494</v>
      </c>
      <c r="H1353" s="546">
        <f t="shared" si="21"/>
        <v>0</v>
      </c>
      <c r="I1353" s="449">
        <v>850</v>
      </c>
    </row>
    <row r="1354" spans="1:9" ht="15" customHeight="1">
      <c r="A1354" s="536">
        <v>1346</v>
      </c>
      <c r="B1354" s="567">
        <v>41122</v>
      </c>
      <c r="C1354" s="553" t="s">
        <v>4504</v>
      </c>
      <c r="D1354" s="554" t="s">
        <v>827</v>
      </c>
      <c r="E1354" s="570" t="s">
        <v>4292</v>
      </c>
      <c r="F1354" s="576" t="s">
        <v>4507</v>
      </c>
      <c r="G1354" s="576" t="s">
        <v>4507</v>
      </c>
      <c r="H1354" s="546">
        <f t="shared" si="21"/>
        <v>0</v>
      </c>
      <c r="I1354" s="449">
        <v>2012.5</v>
      </c>
    </row>
    <row r="1355" spans="1:9" ht="15" customHeight="1">
      <c r="A1355" s="536">
        <v>1347</v>
      </c>
      <c r="B1355" s="567">
        <v>41122</v>
      </c>
      <c r="C1355" s="553" t="s">
        <v>4505</v>
      </c>
      <c r="D1355" s="554" t="s">
        <v>828</v>
      </c>
      <c r="E1355" s="570" t="s">
        <v>4292</v>
      </c>
      <c r="F1355" s="575" t="s">
        <v>4808</v>
      </c>
      <c r="G1355" s="575" t="s">
        <v>4808</v>
      </c>
      <c r="H1355" s="546">
        <f t="shared" si="21"/>
        <v>250</v>
      </c>
      <c r="I1355" s="449">
        <v>1075</v>
      </c>
    </row>
    <row r="1356" spans="1:9" ht="15" customHeight="1">
      <c r="A1356" s="536">
        <v>1348</v>
      </c>
      <c r="B1356" s="567">
        <v>41122</v>
      </c>
      <c r="C1356" s="553" t="s">
        <v>4506</v>
      </c>
      <c r="D1356" s="554" t="s">
        <v>829</v>
      </c>
      <c r="E1356" s="570" t="s">
        <v>4292</v>
      </c>
      <c r="F1356" s="575" t="s">
        <v>4809</v>
      </c>
      <c r="G1356" s="575" t="s">
        <v>4809</v>
      </c>
      <c r="H1356" s="546">
        <f t="shared" si="21"/>
        <v>250</v>
      </c>
      <c r="I1356" s="449">
        <v>1862.5</v>
      </c>
    </row>
    <row r="1357" spans="1:9" ht="15" customHeight="1">
      <c r="A1357" s="536">
        <v>1349</v>
      </c>
      <c r="B1357" s="567">
        <v>41122</v>
      </c>
      <c r="C1357" s="553" t="s">
        <v>4508</v>
      </c>
      <c r="D1357" s="554" t="s">
        <v>830</v>
      </c>
      <c r="E1357" s="570" t="s">
        <v>4292</v>
      </c>
      <c r="F1357" s="575" t="s">
        <v>4541</v>
      </c>
      <c r="G1357" s="575" t="s">
        <v>4541</v>
      </c>
      <c r="H1357" s="546">
        <f t="shared" si="21"/>
        <v>500</v>
      </c>
      <c r="I1357" s="449">
        <v>1475</v>
      </c>
    </row>
    <row r="1358" spans="1:9" ht="15" customHeight="1">
      <c r="A1358" s="536">
        <v>1350</v>
      </c>
      <c r="B1358" s="567">
        <v>41122</v>
      </c>
      <c r="C1358" s="553" t="s">
        <v>4509</v>
      </c>
      <c r="D1358" s="554" t="s">
        <v>831</v>
      </c>
      <c r="E1358" s="570" t="s">
        <v>4292</v>
      </c>
      <c r="F1358" s="575" t="s">
        <v>4489</v>
      </c>
      <c r="G1358" s="575" t="s">
        <v>4489</v>
      </c>
      <c r="H1358" s="546">
        <f t="shared" si="21"/>
        <v>812.5</v>
      </c>
      <c r="I1358" s="449">
        <v>1600</v>
      </c>
    </row>
    <row r="1359" spans="1:9" ht="15" customHeight="1">
      <c r="A1359" s="536">
        <v>1351</v>
      </c>
      <c r="B1359" s="567">
        <v>41122</v>
      </c>
      <c r="C1359" s="553" t="s">
        <v>4511</v>
      </c>
      <c r="D1359" s="554" t="s">
        <v>832</v>
      </c>
      <c r="E1359" s="570" t="s">
        <v>4292</v>
      </c>
      <c r="F1359" s="575" t="s">
        <v>4810</v>
      </c>
      <c r="G1359" s="575" t="s">
        <v>4810</v>
      </c>
      <c r="H1359" s="546">
        <f t="shared" si="21"/>
        <v>875</v>
      </c>
      <c r="I1359" s="449">
        <v>1300</v>
      </c>
    </row>
    <row r="1360" spans="1:9" ht="15" customHeight="1">
      <c r="A1360" s="536">
        <v>1352</v>
      </c>
      <c r="B1360" s="567">
        <v>41122</v>
      </c>
      <c r="C1360" s="553" t="s">
        <v>4513</v>
      </c>
      <c r="D1360" s="554" t="s">
        <v>833</v>
      </c>
      <c r="E1360" s="570" t="s">
        <v>4292</v>
      </c>
      <c r="F1360" s="575" t="s">
        <v>4514</v>
      </c>
      <c r="G1360" s="575" t="s">
        <v>4514</v>
      </c>
      <c r="H1360" s="546">
        <f t="shared" si="21"/>
        <v>875</v>
      </c>
      <c r="I1360" s="449">
        <v>912.5</v>
      </c>
    </row>
    <row r="1361" spans="1:9" ht="15" customHeight="1">
      <c r="A1361" s="536">
        <v>1353</v>
      </c>
      <c r="B1361" s="567">
        <v>41122</v>
      </c>
      <c r="C1361" s="553" t="s">
        <v>4515</v>
      </c>
      <c r="D1361" s="554" t="s">
        <v>834</v>
      </c>
      <c r="E1361" s="570" t="s">
        <v>4292</v>
      </c>
      <c r="F1361" s="575" t="s">
        <v>4811</v>
      </c>
      <c r="G1361" s="575" t="s">
        <v>4516</v>
      </c>
      <c r="H1361" s="546">
        <f t="shared" si="21"/>
        <v>875</v>
      </c>
      <c r="I1361" s="449">
        <v>662.5</v>
      </c>
    </row>
    <row r="1362" spans="1:9" ht="15" customHeight="1">
      <c r="A1362" s="536">
        <v>1354</v>
      </c>
      <c r="B1362" s="567">
        <v>41122</v>
      </c>
      <c r="C1362" s="553" t="s">
        <v>4517</v>
      </c>
      <c r="D1362" s="554" t="s">
        <v>835</v>
      </c>
      <c r="E1362" s="570" t="s">
        <v>4292</v>
      </c>
      <c r="F1362" s="575" t="s">
        <v>4518</v>
      </c>
      <c r="G1362" s="575" t="s">
        <v>4518</v>
      </c>
      <c r="H1362" s="546">
        <f t="shared" si="21"/>
        <v>0</v>
      </c>
      <c r="I1362" s="449">
        <v>275</v>
      </c>
    </row>
    <row r="1363" spans="1:9" ht="15" customHeight="1">
      <c r="A1363" s="536">
        <v>1355</v>
      </c>
      <c r="B1363" s="567">
        <v>41122</v>
      </c>
      <c r="C1363" s="553" t="s">
        <v>4519</v>
      </c>
      <c r="D1363" s="554" t="s">
        <v>836</v>
      </c>
      <c r="E1363" s="570" t="s">
        <v>4292</v>
      </c>
      <c r="F1363" s="575" t="s">
        <v>1608</v>
      </c>
      <c r="G1363" s="575" t="s">
        <v>1608</v>
      </c>
      <c r="H1363" s="546">
        <f t="shared" si="21"/>
        <v>0</v>
      </c>
      <c r="I1363" s="449">
        <v>400</v>
      </c>
    </row>
    <row r="1364" spans="1:9" ht="15" customHeight="1">
      <c r="A1364" s="536">
        <v>1356</v>
      </c>
      <c r="B1364" s="567">
        <v>41122</v>
      </c>
      <c r="C1364" s="553" t="s">
        <v>4520</v>
      </c>
      <c r="D1364" s="554" t="s">
        <v>837</v>
      </c>
      <c r="E1364" s="570" t="s">
        <v>4292</v>
      </c>
      <c r="F1364" s="575" t="s">
        <v>1608</v>
      </c>
      <c r="G1364" s="575" t="s">
        <v>1608</v>
      </c>
      <c r="H1364" s="546">
        <f t="shared" si="21"/>
        <v>0</v>
      </c>
      <c r="I1364" s="449">
        <v>400</v>
      </c>
    </row>
    <row r="1365" spans="1:9" ht="15" customHeight="1">
      <c r="A1365" s="536">
        <v>1357</v>
      </c>
      <c r="B1365" s="567">
        <v>41122</v>
      </c>
      <c r="C1365" s="553" t="s">
        <v>4521</v>
      </c>
      <c r="D1365" s="554" t="s">
        <v>838</v>
      </c>
      <c r="E1365" s="570" t="s">
        <v>4292</v>
      </c>
      <c r="F1365" s="575" t="s">
        <v>1608</v>
      </c>
      <c r="G1365" s="575" t="s">
        <v>1608</v>
      </c>
      <c r="H1365" s="546">
        <f t="shared" si="21"/>
        <v>0</v>
      </c>
      <c r="I1365" s="449">
        <v>400</v>
      </c>
    </row>
    <row r="1366" spans="1:9" ht="15" customHeight="1">
      <c r="A1366" s="536">
        <v>1358</v>
      </c>
      <c r="B1366" s="567">
        <v>41122</v>
      </c>
      <c r="C1366" s="553" t="s">
        <v>4522</v>
      </c>
      <c r="D1366" s="554" t="s">
        <v>839</v>
      </c>
      <c r="E1366" s="570" t="s">
        <v>4292</v>
      </c>
      <c r="F1366" s="575" t="s">
        <v>4523</v>
      </c>
      <c r="G1366" s="575" t="s">
        <v>4523</v>
      </c>
      <c r="H1366" s="546">
        <f t="shared" si="21"/>
        <v>0</v>
      </c>
      <c r="I1366" s="449">
        <v>87.5</v>
      </c>
    </row>
    <row r="1367" spans="1:9" ht="15" customHeight="1">
      <c r="A1367" s="536">
        <v>1359</v>
      </c>
      <c r="B1367" s="567">
        <v>41122</v>
      </c>
      <c r="C1367" s="553" t="s">
        <v>4524</v>
      </c>
      <c r="D1367" s="554" t="s">
        <v>840</v>
      </c>
      <c r="E1367" s="570" t="s">
        <v>4292</v>
      </c>
      <c r="F1367" s="575" t="s">
        <v>1608</v>
      </c>
      <c r="G1367" s="575" t="s">
        <v>1608</v>
      </c>
      <c r="H1367" s="546">
        <f t="shared" si="21"/>
        <v>0</v>
      </c>
      <c r="I1367" s="449">
        <v>400</v>
      </c>
    </row>
    <row r="1368" spans="1:9" ht="15" customHeight="1">
      <c r="A1368" s="536">
        <v>1360</v>
      </c>
      <c r="B1368" s="567">
        <v>41122</v>
      </c>
      <c r="C1368" s="553" t="s">
        <v>4525</v>
      </c>
      <c r="D1368" s="554" t="s">
        <v>841</v>
      </c>
      <c r="E1368" s="570" t="s">
        <v>4292</v>
      </c>
      <c r="F1368" s="575" t="s">
        <v>4503</v>
      </c>
      <c r="G1368" s="575" t="s">
        <v>4503</v>
      </c>
      <c r="H1368" s="546">
        <f t="shared" si="21"/>
        <v>500</v>
      </c>
      <c r="I1368" s="449">
        <v>1350</v>
      </c>
    </row>
    <row r="1369" spans="1:9" ht="15" customHeight="1">
      <c r="A1369" s="536">
        <v>1361</v>
      </c>
      <c r="B1369" s="567">
        <v>41122</v>
      </c>
      <c r="C1369" s="553" t="s">
        <v>4812</v>
      </c>
      <c r="D1369" s="554" t="s">
        <v>842</v>
      </c>
      <c r="E1369" s="570" t="s">
        <v>4292</v>
      </c>
      <c r="F1369" s="575" t="s">
        <v>4813</v>
      </c>
      <c r="G1369" s="575" t="s">
        <v>4813</v>
      </c>
      <c r="H1369" s="546">
        <f t="shared" si="21"/>
        <v>625</v>
      </c>
      <c r="I1369" s="449">
        <v>1850</v>
      </c>
    </row>
    <row r="1370" spans="1:9" ht="15" customHeight="1">
      <c r="A1370" s="536">
        <v>1362</v>
      </c>
      <c r="B1370" s="567">
        <v>41122</v>
      </c>
      <c r="C1370" s="553" t="s">
        <v>4526</v>
      </c>
      <c r="D1370" s="554" t="s">
        <v>843</v>
      </c>
      <c r="E1370" s="570" t="s">
        <v>4292</v>
      </c>
      <c r="F1370" s="575" t="s">
        <v>4814</v>
      </c>
      <c r="G1370" s="575" t="s">
        <v>4814</v>
      </c>
      <c r="H1370" s="546">
        <f t="shared" si="21"/>
        <v>0</v>
      </c>
      <c r="I1370" s="449">
        <v>1225</v>
      </c>
    </row>
    <row r="1371" spans="1:9" ht="15" customHeight="1">
      <c r="A1371" s="536">
        <v>1363</v>
      </c>
      <c r="B1371" s="567">
        <v>41122</v>
      </c>
      <c r="C1371" s="553" t="s">
        <v>4527</v>
      </c>
      <c r="D1371" s="554" t="s">
        <v>844</v>
      </c>
      <c r="E1371" s="570" t="s">
        <v>4292</v>
      </c>
      <c r="F1371" s="575" t="s">
        <v>4815</v>
      </c>
      <c r="G1371" s="575" t="s">
        <v>4815</v>
      </c>
      <c r="H1371" s="546">
        <f t="shared" si="21"/>
        <v>437.5</v>
      </c>
      <c r="I1371" s="449">
        <v>1725</v>
      </c>
    </row>
    <row r="1372" spans="1:9" ht="15" customHeight="1">
      <c r="A1372" s="536">
        <v>1364</v>
      </c>
      <c r="B1372" s="567">
        <v>41122</v>
      </c>
      <c r="C1372" s="553" t="s">
        <v>4528</v>
      </c>
      <c r="D1372" s="554" t="s">
        <v>845</v>
      </c>
      <c r="E1372" s="570" t="s">
        <v>4292</v>
      </c>
      <c r="F1372" s="575" t="s">
        <v>4816</v>
      </c>
      <c r="G1372" s="575" t="s">
        <v>4816</v>
      </c>
      <c r="H1372" s="546">
        <f t="shared" si="21"/>
        <v>875</v>
      </c>
      <c r="I1372" s="449">
        <v>1350</v>
      </c>
    </row>
    <row r="1373" spans="1:9" ht="15" customHeight="1">
      <c r="A1373" s="536">
        <v>1365</v>
      </c>
      <c r="B1373" s="567">
        <v>41122</v>
      </c>
      <c r="C1373" s="553" t="s">
        <v>4529</v>
      </c>
      <c r="D1373" s="554" t="s">
        <v>846</v>
      </c>
      <c r="E1373" s="570" t="s">
        <v>4292</v>
      </c>
      <c r="F1373" s="575" t="s">
        <v>4489</v>
      </c>
      <c r="G1373" s="575" t="s">
        <v>4489</v>
      </c>
      <c r="H1373" s="546">
        <f t="shared" si="21"/>
        <v>812.5</v>
      </c>
      <c r="I1373" s="449">
        <v>1600</v>
      </c>
    </row>
    <row r="1374" spans="1:9" ht="15" customHeight="1">
      <c r="A1374" s="536">
        <v>1366</v>
      </c>
      <c r="B1374" s="567">
        <v>41122</v>
      </c>
      <c r="C1374" s="553" t="s">
        <v>4530</v>
      </c>
      <c r="D1374" s="554" t="s">
        <v>847</v>
      </c>
      <c r="E1374" s="570" t="s">
        <v>4292</v>
      </c>
      <c r="F1374" s="575" t="s">
        <v>4541</v>
      </c>
      <c r="G1374" s="575" t="s">
        <v>4541</v>
      </c>
      <c r="H1374" s="546">
        <f t="shared" si="21"/>
        <v>625</v>
      </c>
      <c r="I1374" s="449">
        <v>1350</v>
      </c>
    </row>
    <row r="1375" spans="1:9" ht="15" customHeight="1">
      <c r="A1375" s="536">
        <v>1367</v>
      </c>
      <c r="B1375" s="567">
        <v>41122</v>
      </c>
      <c r="C1375" s="553" t="s">
        <v>4531</v>
      </c>
      <c r="D1375" s="554" t="s">
        <v>848</v>
      </c>
      <c r="E1375" s="570" t="s">
        <v>4292</v>
      </c>
      <c r="F1375" s="575" t="s">
        <v>4817</v>
      </c>
      <c r="G1375" s="575" t="s">
        <v>4817</v>
      </c>
      <c r="H1375" s="546">
        <f t="shared" si="21"/>
        <v>437.5</v>
      </c>
      <c r="I1375" s="449">
        <v>1475</v>
      </c>
    </row>
    <row r="1376" spans="1:9" ht="15" customHeight="1">
      <c r="A1376" s="536">
        <v>1368</v>
      </c>
      <c r="B1376" s="567">
        <v>41122</v>
      </c>
      <c r="C1376" s="553" t="s">
        <v>4532</v>
      </c>
      <c r="D1376" s="554" t="s">
        <v>4533</v>
      </c>
      <c r="E1376" s="570" t="s">
        <v>4292</v>
      </c>
      <c r="F1376" s="575" t="s">
        <v>4797</v>
      </c>
      <c r="G1376" s="575" t="s">
        <v>4797</v>
      </c>
      <c r="H1376" s="546">
        <f t="shared" si="21"/>
        <v>750</v>
      </c>
      <c r="I1376" s="449">
        <v>1600</v>
      </c>
    </row>
    <row r="1377" spans="1:9" ht="15" customHeight="1">
      <c r="A1377" s="536">
        <v>1369</v>
      </c>
      <c r="B1377" s="567">
        <v>41122</v>
      </c>
      <c r="C1377" s="553" t="s">
        <v>4534</v>
      </c>
      <c r="D1377" s="554" t="s">
        <v>849</v>
      </c>
      <c r="E1377" s="570" t="s">
        <v>4292</v>
      </c>
      <c r="F1377" s="575" t="s">
        <v>4807</v>
      </c>
      <c r="G1377" s="575" t="s">
        <v>4807</v>
      </c>
      <c r="H1377" s="546">
        <f t="shared" si="21"/>
        <v>0</v>
      </c>
      <c r="I1377" s="449">
        <v>975</v>
      </c>
    </row>
    <row r="1378" spans="1:9" ht="15" customHeight="1">
      <c r="A1378" s="536">
        <v>1370</v>
      </c>
      <c r="B1378" s="567">
        <v>41122</v>
      </c>
      <c r="C1378" s="553" t="s">
        <v>4535</v>
      </c>
      <c r="D1378" s="554" t="s">
        <v>850</v>
      </c>
      <c r="E1378" s="570" t="s">
        <v>4292</v>
      </c>
      <c r="F1378" s="575" t="s">
        <v>1620</v>
      </c>
      <c r="G1378" s="575" t="s">
        <v>1620</v>
      </c>
      <c r="H1378" s="546">
        <f t="shared" si="21"/>
        <v>250</v>
      </c>
      <c r="I1378" s="449">
        <v>1350</v>
      </c>
    </row>
    <row r="1379" spans="1:9" ht="15" customHeight="1">
      <c r="A1379" s="536">
        <v>1371</v>
      </c>
      <c r="B1379" s="567">
        <v>41122</v>
      </c>
      <c r="C1379" s="553" t="s">
        <v>4536</v>
      </c>
      <c r="D1379" s="554" t="s">
        <v>851</v>
      </c>
      <c r="E1379" s="570" t="s">
        <v>4292</v>
      </c>
      <c r="F1379" s="575" t="s">
        <v>4807</v>
      </c>
      <c r="G1379" s="575" t="s">
        <v>4807</v>
      </c>
      <c r="H1379" s="546">
        <f t="shared" si="21"/>
        <v>0</v>
      </c>
      <c r="I1379" s="449">
        <v>975</v>
      </c>
    </row>
    <row r="1380" spans="1:9" ht="15" customHeight="1">
      <c r="A1380" s="536">
        <v>1372</v>
      </c>
      <c r="B1380" s="567">
        <v>41122</v>
      </c>
      <c r="C1380" s="553" t="s">
        <v>4537</v>
      </c>
      <c r="D1380" s="554" t="s">
        <v>852</v>
      </c>
      <c r="E1380" s="570" t="s">
        <v>4292</v>
      </c>
      <c r="F1380" s="575" t="s">
        <v>4538</v>
      </c>
      <c r="G1380" s="575" t="s">
        <v>4538</v>
      </c>
      <c r="H1380" s="546">
        <f t="shared" si="21"/>
        <v>625</v>
      </c>
      <c r="I1380" s="449">
        <v>475</v>
      </c>
    </row>
    <row r="1381" spans="1:9" ht="15" customHeight="1">
      <c r="A1381" s="536">
        <v>1373</v>
      </c>
      <c r="B1381" s="567">
        <v>41122</v>
      </c>
      <c r="C1381" s="553" t="s">
        <v>4539</v>
      </c>
      <c r="D1381" s="554" t="s">
        <v>853</v>
      </c>
      <c r="E1381" s="570" t="s">
        <v>4292</v>
      </c>
      <c r="F1381" s="575" t="s">
        <v>314</v>
      </c>
      <c r="G1381" s="575" t="s">
        <v>314</v>
      </c>
      <c r="H1381" s="546">
        <f t="shared" si="21"/>
        <v>0</v>
      </c>
      <c r="I1381" s="449">
        <v>600</v>
      </c>
    </row>
    <row r="1382" spans="1:9" ht="15" customHeight="1">
      <c r="A1382" s="536">
        <v>1374</v>
      </c>
      <c r="B1382" s="567">
        <v>41122</v>
      </c>
      <c r="C1382" s="553" t="s">
        <v>4540</v>
      </c>
      <c r="D1382" s="554" t="s">
        <v>854</v>
      </c>
      <c r="E1382" s="570" t="s">
        <v>4292</v>
      </c>
      <c r="F1382" s="576" t="s">
        <v>4818</v>
      </c>
      <c r="G1382" s="576" t="s">
        <v>4818</v>
      </c>
      <c r="H1382" s="546">
        <f t="shared" si="21"/>
        <v>350</v>
      </c>
      <c r="I1382" s="449">
        <v>1100</v>
      </c>
    </row>
    <row r="1383" spans="1:9" ht="15" customHeight="1">
      <c r="A1383" s="536">
        <v>1375</v>
      </c>
      <c r="B1383" s="567">
        <v>41122</v>
      </c>
      <c r="C1383" s="553" t="s">
        <v>4542</v>
      </c>
      <c r="D1383" s="554" t="s">
        <v>855</v>
      </c>
      <c r="E1383" s="570" t="s">
        <v>4292</v>
      </c>
      <c r="F1383" s="575" t="s">
        <v>4811</v>
      </c>
      <c r="G1383" s="575" t="s">
        <v>4811</v>
      </c>
      <c r="H1383" s="546">
        <f t="shared" si="21"/>
        <v>437.5</v>
      </c>
      <c r="I1383" s="449">
        <v>1100</v>
      </c>
    </row>
    <row r="1384" spans="1:9" ht="15" customHeight="1">
      <c r="A1384" s="536">
        <v>1376</v>
      </c>
      <c r="B1384" s="567">
        <v>41122</v>
      </c>
      <c r="C1384" s="553" t="s">
        <v>4543</v>
      </c>
      <c r="D1384" s="554" t="s">
        <v>4544</v>
      </c>
      <c r="E1384" s="570" t="s">
        <v>4292</v>
      </c>
      <c r="F1384" s="575" t="s">
        <v>4501</v>
      </c>
      <c r="G1384" s="575" t="s">
        <v>4501</v>
      </c>
      <c r="H1384" s="546">
        <f t="shared" si="21"/>
        <v>0</v>
      </c>
      <c r="I1384" s="449">
        <v>475</v>
      </c>
    </row>
    <row r="1385" spans="1:9" ht="15" customHeight="1">
      <c r="A1385" s="536">
        <v>1377</v>
      </c>
      <c r="B1385" s="567">
        <v>41122</v>
      </c>
      <c r="C1385" s="553" t="s">
        <v>4545</v>
      </c>
      <c r="D1385" s="554" t="s">
        <v>856</v>
      </c>
      <c r="E1385" s="570" t="s">
        <v>4292</v>
      </c>
      <c r="F1385" s="575" t="s">
        <v>1580</v>
      </c>
      <c r="G1385" s="575" t="s">
        <v>1580</v>
      </c>
      <c r="H1385" s="546">
        <f t="shared" si="21"/>
        <v>0</v>
      </c>
      <c r="I1385" s="449">
        <v>300</v>
      </c>
    </row>
    <row r="1386" spans="1:9" ht="15" customHeight="1">
      <c r="A1386" s="536">
        <v>1378</v>
      </c>
      <c r="B1386" s="567">
        <v>41122</v>
      </c>
      <c r="C1386" s="553" t="s">
        <v>4546</v>
      </c>
      <c r="D1386" s="554" t="s">
        <v>857</v>
      </c>
      <c r="E1386" s="570" t="s">
        <v>4292</v>
      </c>
      <c r="F1386" s="576" t="s">
        <v>4811</v>
      </c>
      <c r="G1386" s="576" t="s">
        <v>4811</v>
      </c>
      <c r="H1386" s="546">
        <f t="shared" si="21"/>
        <v>0</v>
      </c>
      <c r="I1386" s="449">
        <v>1537.5</v>
      </c>
    </row>
    <row r="1387" spans="1:9" ht="15" customHeight="1">
      <c r="A1387" s="536">
        <v>1379</v>
      </c>
      <c r="B1387" s="567">
        <v>41122</v>
      </c>
      <c r="C1387" s="553" t="s">
        <v>4547</v>
      </c>
      <c r="D1387" s="554" t="s">
        <v>858</v>
      </c>
      <c r="E1387" s="570" t="s">
        <v>4292</v>
      </c>
      <c r="F1387" s="575" t="s">
        <v>4501</v>
      </c>
      <c r="G1387" s="575" t="s">
        <v>4501</v>
      </c>
      <c r="H1387" s="546">
        <f t="shared" si="21"/>
        <v>0</v>
      </c>
      <c r="I1387" s="449">
        <v>475</v>
      </c>
    </row>
    <row r="1388" spans="1:9" ht="15" customHeight="1">
      <c r="A1388" s="536">
        <v>1380</v>
      </c>
      <c r="B1388" s="567">
        <v>41122</v>
      </c>
      <c r="C1388" s="553" t="s">
        <v>4548</v>
      </c>
      <c r="D1388" s="554" t="s">
        <v>859</v>
      </c>
      <c r="E1388" s="570" t="s">
        <v>4292</v>
      </c>
      <c r="F1388" s="575" t="s">
        <v>4501</v>
      </c>
      <c r="G1388" s="575" t="s">
        <v>4501</v>
      </c>
      <c r="H1388" s="546">
        <f t="shared" si="21"/>
        <v>0</v>
      </c>
      <c r="I1388" s="449">
        <v>475</v>
      </c>
    </row>
    <row r="1389" spans="1:9" ht="15" customHeight="1">
      <c r="A1389" s="536">
        <v>1381</v>
      </c>
      <c r="B1389" s="567">
        <v>41122</v>
      </c>
      <c r="C1389" s="553" t="s">
        <v>4549</v>
      </c>
      <c r="D1389" s="554" t="s">
        <v>860</v>
      </c>
      <c r="E1389" s="570" t="s">
        <v>4292</v>
      </c>
      <c r="F1389" s="575" t="s">
        <v>317</v>
      </c>
      <c r="G1389" s="575" t="s">
        <v>317</v>
      </c>
      <c r="H1389" s="546">
        <f t="shared" si="21"/>
        <v>525</v>
      </c>
      <c r="I1389" s="449">
        <v>475</v>
      </c>
    </row>
    <row r="1390" spans="1:9" ht="15" customHeight="1">
      <c r="A1390" s="536">
        <v>1382</v>
      </c>
      <c r="B1390" s="567">
        <v>41122</v>
      </c>
      <c r="C1390" s="553" t="s">
        <v>4550</v>
      </c>
      <c r="D1390" s="554" t="s">
        <v>861</v>
      </c>
      <c r="E1390" s="570" t="s">
        <v>4292</v>
      </c>
      <c r="F1390" s="575" t="s">
        <v>4501</v>
      </c>
      <c r="G1390" s="575" t="s">
        <v>4501</v>
      </c>
      <c r="H1390" s="546">
        <f t="shared" si="21"/>
        <v>0</v>
      </c>
      <c r="I1390" s="449">
        <v>475</v>
      </c>
    </row>
    <row r="1391" spans="1:9" ht="15" customHeight="1">
      <c r="A1391" s="536">
        <v>1383</v>
      </c>
      <c r="B1391" s="567">
        <v>41122</v>
      </c>
      <c r="C1391" s="553" t="s">
        <v>4551</v>
      </c>
      <c r="D1391" s="554" t="s">
        <v>862</v>
      </c>
      <c r="E1391" s="570" t="s">
        <v>4292</v>
      </c>
      <c r="F1391" s="575" t="s">
        <v>1606</v>
      </c>
      <c r="G1391" s="575" t="s">
        <v>1606</v>
      </c>
      <c r="H1391" s="546">
        <f t="shared" si="21"/>
        <v>0</v>
      </c>
      <c r="I1391" s="449">
        <v>350</v>
      </c>
    </row>
    <row r="1392" spans="1:9" ht="15" customHeight="1">
      <c r="A1392" s="536">
        <v>1384</v>
      </c>
      <c r="B1392" s="567">
        <v>41122</v>
      </c>
      <c r="C1392" s="553" t="s">
        <v>4552</v>
      </c>
      <c r="D1392" s="554" t="s">
        <v>863</v>
      </c>
      <c r="E1392" s="570" t="s">
        <v>4292</v>
      </c>
      <c r="F1392" s="575" t="s">
        <v>1606</v>
      </c>
      <c r="G1392" s="575" t="s">
        <v>1606</v>
      </c>
      <c r="H1392" s="546">
        <f t="shared" si="21"/>
        <v>0</v>
      </c>
      <c r="I1392" s="449">
        <v>350</v>
      </c>
    </row>
    <row r="1393" spans="1:9" ht="15" customHeight="1">
      <c r="A1393" s="536">
        <v>1385</v>
      </c>
      <c r="B1393" s="567">
        <v>41122</v>
      </c>
      <c r="C1393" s="553" t="s">
        <v>4553</v>
      </c>
      <c r="D1393" s="554" t="s">
        <v>864</v>
      </c>
      <c r="E1393" s="570" t="s">
        <v>4292</v>
      </c>
      <c r="F1393" s="575" t="s">
        <v>4807</v>
      </c>
      <c r="G1393" s="575" t="s">
        <v>4807</v>
      </c>
      <c r="H1393" s="546">
        <f t="shared" si="21"/>
        <v>0</v>
      </c>
      <c r="I1393" s="449">
        <v>975</v>
      </c>
    </row>
    <row r="1394" spans="1:9" ht="15" customHeight="1">
      <c r="A1394" s="536">
        <v>1386</v>
      </c>
      <c r="B1394" s="567">
        <v>41122</v>
      </c>
      <c r="C1394" s="553" t="s">
        <v>4554</v>
      </c>
      <c r="D1394" s="554" t="s">
        <v>865</v>
      </c>
      <c r="E1394" s="570" t="s">
        <v>4292</v>
      </c>
      <c r="F1394" s="575" t="s">
        <v>4798</v>
      </c>
      <c r="G1394" s="575" t="s">
        <v>4798</v>
      </c>
      <c r="H1394" s="546">
        <f t="shared" si="21"/>
        <v>62.5</v>
      </c>
      <c r="I1394" s="449">
        <v>1287.5</v>
      </c>
    </row>
    <row r="1395" spans="1:9" ht="15" customHeight="1">
      <c r="A1395" s="536">
        <v>1387</v>
      </c>
      <c r="B1395" s="567">
        <v>41122</v>
      </c>
      <c r="C1395" s="553" t="s">
        <v>4555</v>
      </c>
      <c r="D1395" s="554" t="s">
        <v>866</v>
      </c>
      <c r="E1395" s="570" t="s">
        <v>4292</v>
      </c>
      <c r="F1395" s="575" t="s">
        <v>817</v>
      </c>
      <c r="G1395" s="575" t="s">
        <v>817</v>
      </c>
      <c r="H1395" s="546">
        <f t="shared" si="21"/>
        <v>0</v>
      </c>
      <c r="I1395" s="449">
        <v>700</v>
      </c>
    </row>
    <row r="1396" spans="1:9" ht="15" customHeight="1">
      <c r="A1396" s="536">
        <v>1388</v>
      </c>
      <c r="B1396" s="567">
        <v>41122</v>
      </c>
      <c r="C1396" s="553" t="s">
        <v>4556</v>
      </c>
      <c r="D1396" s="554" t="s">
        <v>867</v>
      </c>
      <c r="E1396" s="570" t="s">
        <v>4292</v>
      </c>
      <c r="F1396" s="575" t="s">
        <v>4557</v>
      </c>
      <c r="G1396" s="575" t="s">
        <v>4557</v>
      </c>
      <c r="H1396" s="546">
        <f t="shared" si="21"/>
        <v>0</v>
      </c>
      <c r="I1396" s="449">
        <v>1737.5</v>
      </c>
    </row>
    <row r="1397" spans="1:9" ht="15" customHeight="1">
      <c r="A1397" s="536">
        <v>1389</v>
      </c>
      <c r="B1397" s="567">
        <v>41122</v>
      </c>
      <c r="C1397" s="553" t="s">
        <v>4558</v>
      </c>
      <c r="D1397" s="554" t="s">
        <v>868</v>
      </c>
      <c r="E1397" s="570" t="s">
        <v>4292</v>
      </c>
      <c r="F1397" s="575" t="s">
        <v>4819</v>
      </c>
      <c r="G1397" s="575" t="s">
        <v>4819</v>
      </c>
      <c r="H1397" s="546">
        <f t="shared" si="21"/>
        <v>500</v>
      </c>
      <c r="I1397" s="449">
        <v>2100</v>
      </c>
    </row>
    <row r="1398" spans="1:9" ht="15" customHeight="1">
      <c r="A1398" s="536">
        <v>1390</v>
      </c>
      <c r="B1398" s="567">
        <v>41122</v>
      </c>
      <c r="C1398" s="553" t="s">
        <v>4559</v>
      </c>
      <c r="D1398" s="554" t="s">
        <v>869</v>
      </c>
      <c r="E1398" s="570" t="s">
        <v>4292</v>
      </c>
      <c r="F1398" s="575" t="s">
        <v>4510</v>
      </c>
      <c r="G1398" s="575" t="s">
        <v>4510</v>
      </c>
      <c r="H1398" s="546">
        <f t="shared" ref="H1398:H1405" si="22">F1398-I1398</f>
        <v>625</v>
      </c>
      <c r="I1398" s="449">
        <v>1687.5</v>
      </c>
    </row>
    <row r="1399" spans="1:9" ht="15" customHeight="1">
      <c r="A1399" s="536">
        <v>1391</v>
      </c>
      <c r="B1399" s="567">
        <v>41122</v>
      </c>
      <c r="C1399" s="553" t="s">
        <v>4560</v>
      </c>
      <c r="D1399" s="554" t="s">
        <v>870</v>
      </c>
      <c r="E1399" s="570" t="s">
        <v>4292</v>
      </c>
      <c r="F1399" s="575" t="s">
        <v>4561</v>
      </c>
      <c r="G1399" s="575" t="s">
        <v>4561</v>
      </c>
      <c r="H1399" s="546">
        <f t="shared" si="22"/>
        <v>0</v>
      </c>
      <c r="I1399" s="449">
        <v>125</v>
      </c>
    </row>
    <row r="1400" spans="1:9" ht="15" customHeight="1">
      <c r="A1400" s="536">
        <v>1392</v>
      </c>
      <c r="B1400" s="567">
        <v>41122</v>
      </c>
      <c r="C1400" s="553" t="s">
        <v>4562</v>
      </c>
      <c r="D1400" s="554" t="s">
        <v>871</v>
      </c>
      <c r="E1400" s="570" t="s">
        <v>4292</v>
      </c>
      <c r="F1400" s="575" t="s">
        <v>4820</v>
      </c>
      <c r="G1400" s="575" t="s">
        <v>4820</v>
      </c>
      <c r="H1400" s="546">
        <f t="shared" si="22"/>
        <v>625</v>
      </c>
      <c r="I1400" s="449">
        <v>1562.5</v>
      </c>
    </row>
    <row r="1401" spans="1:9" ht="15" customHeight="1">
      <c r="A1401" s="536">
        <v>1393</v>
      </c>
      <c r="B1401" s="567">
        <v>41131</v>
      </c>
      <c r="C1401" s="553" t="s">
        <v>4563</v>
      </c>
      <c r="D1401" s="554" t="s">
        <v>872</v>
      </c>
      <c r="E1401" s="570" t="s">
        <v>4292</v>
      </c>
      <c r="F1401" s="576" t="s">
        <v>4821</v>
      </c>
      <c r="G1401" s="576" t="s">
        <v>4821</v>
      </c>
      <c r="H1401" s="546">
        <f t="shared" si="22"/>
        <v>437.5</v>
      </c>
      <c r="I1401" s="449">
        <v>325</v>
      </c>
    </row>
    <row r="1402" spans="1:9" ht="15" customHeight="1">
      <c r="A1402" s="536">
        <v>1394</v>
      </c>
      <c r="B1402" s="567">
        <v>41131</v>
      </c>
      <c r="C1402" s="553" t="s">
        <v>4564</v>
      </c>
      <c r="D1402" s="554" t="s">
        <v>873</v>
      </c>
      <c r="E1402" s="570" t="s">
        <v>4292</v>
      </c>
      <c r="F1402" s="576" t="s">
        <v>4822</v>
      </c>
      <c r="G1402" s="576" t="s">
        <v>4822</v>
      </c>
      <c r="H1402" s="546">
        <f t="shared" si="22"/>
        <v>500</v>
      </c>
      <c r="I1402" s="391">
        <v>1156.25</v>
      </c>
    </row>
    <row r="1403" spans="1:9" ht="15" customHeight="1">
      <c r="A1403" s="536">
        <v>1395</v>
      </c>
      <c r="B1403" s="567">
        <v>41131</v>
      </c>
      <c r="C1403" s="553" t="s">
        <v>4565</v>
      </c>
      <c r="D1403" s="554" t="s">
        <v>4566</v>
      </c>
      <c r="E1403" s="570" t="s">
        <v>4292</v>
      </c>
      <c r="F1403" s="576" t="s">
        <v>4823</v>
      </c>
      <c r="G1403" s="576" t="s">
        <v>4823</v>
      </c>
      <c r="H1403" s="546">
        <f t="shared" si="22"/>
        <v>0</v>
      </c>
      <c r="I1403" s="449">
        <v>187.5</v>
      </c>
    </row>
    <row r="1404" spans="1:9" ht="15" customHeight="1">
      <c r="A1404" s="536">
        <v>1396</v>
      </c>
      <c r="B1404" s="567">
        <v>41131</v>
      </c>
      <c r="C1404" s="553" t="s">
        <v>4567</v>
      </c>
      <c r="D1404" s="554" t="s">
        <v>4568</v>
      </c>
      <c r="E1404" s="570" t="s">
        <v>4292</v>
      </c>
      <c r="F1404" s="576" t="s">
        <v>4574</v>
      </c>
      <c r="G1404" s="576" t="s">
        <v>4574</v>
      </c>
      <c r="H1404" s="546">
        <f t="shared" si="22"/>
        <v>250</v>
      </c>
      <c r="I1404" s="449">
        <v>1062.5</v>
      </c>
    </row>
    <row r="1405" spans="1:9" ht="15" customHeight="1">
      <c r="A1405" s="536">
        <v>1397</v>
      </c>
      <c r="B1405" s="567">
        <v>41131</v>
      </c>
      <c r="C1405" s="553" t="s">
        <v>4297</v>
      </c>
      <c r="D1405" s="554" t="s">
        <v>875</v>
      </c>
      <c r="E1405" s="570" t="s">
        <v>4292</v>
      </c>
      <c r="F1405" s="576" t="s">
        <v>4824</v>
      </c>
      <c r="G1405" s="576" t="s">
        <v>4824</v>
      </c>
      <c r="H1405" s="546">
        <f t="shared" si="22"/>
        <v>625</v>
      </c>
      <c r="I1405" s="449">
        <v>1700</v>
      </c>
    </row>
    <row r="1406" spans="1:9" ht="15" customHeight="1">
      <c r="A1406" s="536">
        <v>1398</v>
      </c>
      <c r="B1406" s="567">
        <v>41131</v>
      </c>
      <c r="C1406" s="553" t="s">
        <v>4301</v>
      </c>
      <c r="D1406" s="554" t="s">
        <v>876</v>
      </c>
      <c r="E1406" s="570" t="s">
        <v>4292</v>
      </c>
      <c r="F1406" s="575" t="s">
        <v>4825</v>
      </c>
      <c r="G1406" s="575" t="s">
        <v>4825</v>
      </c>
      <c r="H1406" s="546">
        <f>F1406-I1406</f>
        <v>0</v>
      </c>
      <c r="I1406" s="449">
        <v>2512.5</v>
      </c>
    </row>
    <row r="1407" spans="1:9" ht="15" customHeight="1">
      <c r="A1407" s="536">
        <v>1399</v>
      </c>
      <c r="B1407" s="567">
        <v>41131</v>
      </c>
      <c r="C1407" s="553" t="s">
        <v>4569</v>
      </c>
      <c r="D1407" s="554" t="s">
        <v>4570</v>
      </c>
      <c r="E1407" s="570" t="s">
        <v>4292</v>
      </c>
      <c r="F1407" s="575" t="s">
        <v>317</v>
      </c>
      <c r="G1407" s="575" t="s">
        <v>317</v>
      </c>
      <c r="H1407" s="546">
        <f>F1407-I1407</f>
        <v>0</v>
      </c>
      <c r="I1407" s="449">
        <v>1000</v>
      </c>
    </row>
    <row r="1408" spans="1:9" ht="15" customHeight="1">
      <c r="A1408" s="536">
        <v>1400</v>
      </c>
      <c r="B1408" s="567">
        <v>41131</v>
      </c>
      <c r="C1408" s="553" t="s">
        <v>4571</v>
      </c>
      <c r="D1408" s="554" t="s">
        <v>877</v>
      </c>
      <c r="E1408" s="570" t="s">
        <v>4292</v>
      </c>
      <c r="F1408" s="575" t="s">
        <v>4826</v>
      </c>
      <c r="G1408" s="575" t="s">
        <v>4826</v>
      </c>
      <c r="H1408" s="546">
        <f>F1408-I1408</f>
        <v>625</v>
      </c>
      <c r="I1408" s="449">
        <v>1900</v>
      </c>
    </row>
    <row r="1409" spans="1:9" ht="15" customHeight="1">
      <c r="A1409" s="536">
        <v>1401</v>
      </c>
      <c r="B1409" s="567">
        <v>41131</v>
      </c>
      <c r="C1409" s="553" t="s">
        <v>4572</v>
      </c>
      <c r="D1409" s="554" t="s">
        <v>878</v>
      </c>
      <c r="E1409" s="570" t="s">
        <v>4292</v>
      </c>
      <c r="F1409" s="575" t="s">
        <v>4827</v>
      </c>
      <c r="G1409" s="575" t="s">
        <v>4827</v>
      </c>
      <c r="H1409" s="546">
        <f>F1409-I1409</f>
        <v>625</v>
      </c>
      <c r="I1409" s="449">
        <v>1837.5</v>
      </c>
    </row>
    <row r="1410" spans="1:9" ht="15" customHeight="1">
      <c r="A1410" s="536">
        <v>1402</v>
      </c>
      <c r="B1410" s="567">
        <v>41131</v>
      </c>
      <c r="C1410" s="553" t="s">
        <v>4573</v>
      </c>
      <c r="D1410" s="554" t="s">
        <v>879</v>
      </c>
      <c r="E1410" s="570" t="s">
        <v>4292</v>
      </c>
      <c r="F1410" s="576" t="s">
        <v>4485</v>
      </c>
      <c r="G1410" s="576" t="s">
        <v>4485</v>
      </c>
      <c r="H1410" s="577">
        <f>F1410-I1410</f>
        <v>125</v>
      </c>
      <c r="I1410" s="391">
        <v>1750</v>
      </c>
    </row>
    <row r="1411" spans="1:9" ht="15" customHeight="1">
      <c r="A1411" s="536">
        <v>1403</v>
      </c>
      <c r="B1411" s="567">
        <v>41131</v>
      </c>
      <c r="C1411" s="553" t="s">
        <v>4575</v>
      </c>
      <c r="D1411" s="554" t="s">
        <v>4576</v>
      </c>
      <c r="E1411" s="570" t="s">
        <v>4292</v>
      </c>
      <c r="F1411" s="575" t="s">
        <v>4828</v>
      </c>
      <c r="G1411" s="575" t="s">
        <v>4828</v>
      </c>
      <c r="H1411" s="546">
        <f t="shared" ref="H1411:H1423" si="23">F1411-I1411</f>
        <v>625</v>
      </c>
      <c r="I1411" s="449">
        <v>1012.5</v>
      </c>
    </row>
    <row r="1412" spans="1:9" ht="15" customHeight="1">
      <c r="A1412" s="536">
        <v>1404</v>
      </c>
      <c r="B1412" s="567">
        <v>41131</v>
      </c>
      <c r="C1412" s="553" t="s">
        <v>4577</v>
      </c>
      <c r="D1412" s="554" t="s">
        <v>880</v>
      </c>
      <c r="E1412" s="570" t="s">
        <v>4292</v>
      </c>
      <c r="F1412" s="575" t="s">
        <v>4561</v>
      </c>
      <c r="G1412" s="575" t="s">
        <v>4561</v>
      </c>
      <c r="H1412" s="546">
        <f t="shared" si="23"/>
        <v>0</v>
      </c>
      <c r="I1412" s="449">
        <v>125</v>
      </c>
    </row>
    <row r="1413" spans="1:9" ht="15" customHeight="1">
      <c r="A1413" s="536">
        <v>1405</v>
      </c>
      <c r="B1413" s="567">
        <v>41131</v>
      </c>
      <c r="C1413" s="553" t="s">
        <v>4578</v>
      </c>
      <c r="D1413" s="554" t="s">
        <v>881</v>
      </c>
      <c r="E1413" s="570" t="s">
        <v>4292</v>
      </c>
      <c r="F1413" s="575" t="s">
        <v>4473</v>
      </c>
      <c r="G1413" s="575" t="s">
        <v>4473</v>
      </c>
      <c r="H1413" s="546">
        <f t="shared" si="23"/>
        <v>500</v>
      </c>
      <c r="I1413" s="449">
        <v>875</v>
      </c>
    </row>
    <row r="1414" spans="1:9" ht="15" customHeight="1">
      <c r="A1414" s="536">
        <v>1406</v>
      </c>
      <c r="B1414" s="567">
        <v>41120</v>
      </c>
      <c r="C1414" s="553" t="s">
        <v>4579</v>
      </c>
      <c r="D1414" s="554" t="s">
        <v>4580</v>
      </c>
      <c r="E1414" s="570" t="s">
        <v>641</v>
      </c>
      <c r="F1414" s="552">
        <v>125</v>
      </c>
      <c r="G1414" s="552">
        <v>125</v>
      </c>
      <c r="H1414" s="546">
        <f t="shared" si="23"/>
        <v>0</v>
      </c>
      <c r="I1414" s="449">
        <v>125</v>
      </c>
    </row>
    <row r="1415" spans="1:9" ht="15" customHeight="1">
      <c r="A1415" s="536">
        <v>1407</v>
      </c>
      <c r="B1415" s="567">
        <v>41120</v>
      </c>
      <c r="C1415" s="553" t="s">
        <v>4581</v>
      </c>
      <c r="D1415" s="554" t="s">
        <v>3758</v>
      </c>
      <c r="E1415" s="570" t="s">
        <v>641</v>
      </c>
      <c r="F1415" s="552">
        <v>125</v>
      </c>
      <c r="G1415" s="552">
        <v>125</v>
      </c>
      <c r="H1415" s="546">
        <f t="shared" si="23"/>
        <v>0</v>
      </c>
      <c r="I1415" s="449">
        <v>125</v>
      </c>
    </row>
    <row r="1416" spans="1:9" ht="15" customHeight="1">
      <c r="A1416" s="536">
        <v>1408</v>
      </c>
      <c r="B1416" s="567">
        <v>41120</v>
      </c>
      <c r="C1416" s="553" t="s">
        <v>4582</v>
      </c>
      <c r="D1416" s="554" t="s">
        <v>4583</v>
      </c>
      <c r="E1416" s="570" t="s">
        <v>641</v>
      </c>
      <c r="F1416" s="552">
        <v>125</v>
      </c>
      <c r="G1416" s="552">
        <v>125</v>
      </c>
      <c r="H1416" s="546">
        <f t="shared" si="23"/>
        <v>0</v>
      </c>
      <c r="I1416" s="449">
        <v>125</v>
      </c>
    </row>
    <row r="1417" spans="1:9" ht="15" customHeight="1">
      <c r="A1417" s="536">
        <v>1409</v>
      </c>
      <c r="B1417" s="567">
        <v>41084</v>
      </c>
      <c r="C1417" s="553" t="s">
        <v>4584</v>
      </c>
      <c r="D1417" s="554" t="s">
        <v>4585</v>
      </c>
      <c r="E1417" s="570" t="s">
        <v>641</v>
      </c>
      <c r="F1417" s="552">
        <v>162.5</v>
      </c>
      <c r="G1417" s="552">
        <v>162.5</v>
      </c>
      <c r="H1417" s="546">
        <f t="shared" si="23"/>
        <v>0</v>
      </c>
      <c r="I1417" s="449">
        <v>162.5</v>
      </c>
    </row>
    <row r="1418" spans="1:9" ht="15" customHeight="1">
      <c r="A1418" s="536">
        <v>1410</v>
      </c>
      <c r="B1418" s="567">
        <v>41068</v>
      </c>
      <c r="C1418" s="553" t="s">
        <v>4586</v>
      </c>
      <c r="D1418" s="554" t="s">
        <v>4587</v>
      </c>
      <c r="E1418" s="570" t="s">
        <v>641</v>
      </c>
      <c r="F1418" s="552">
        <v>125</v>
      </c>
      <c r="G1418" s="552">
        <v>125</v>
      </c>
      <c r="H1418" s="546">
        <f t="shared" si="23"/>
        <v>0</v>
      </c>
      <c r="I1418" s="449">
        <v>125</v>
      </c>
    </row>
    <row r="1419" spans="1:9" ht="15" customHeight="1">
      <c r="A1419" s="536">
        <v>1411</v>
      </c>
      <c r="B1419" s="567">
        <v>41071</v>
      </c>
      <c r="C1419" s="553" t="s">
        <v>4588</v>
      </c>
      <c r="D1419" s="554" t="s">
        <v>4589</v>
      </c>
      <c r="E1419" s="570" t="s">
        <v>641</v>
      </c>
      <c r="F1419" s="552">
        <v>125</v>
      </c>
      <c r="G1419" s="552">
        <v>125</v>
      </c>
      <c r="H1419" s="546">
        <f t="shared" si="23"/>
        <v>0</v>
      </c>
      <c r="I1419" s="449">
        <v>125</v>
      </c>
    </row>
    <row r="1420" spans="1:9" ht="15" customHeight="1">
      <c r="A1420" s="536">
        <v>1412</v>
      </c>
      <c r="B1420" s="567">
        <v>41071</v>
      </c>
      <c r="C1420" s="553" t="s">
        <v>4590</v>
      </c>
      <c r="D1420" s="554" t="s">
        <v>4591</v>
      </c>
      <c r="E1420" s="570" t="s">
        <v>641</v>
      </c>
      <c r="F1420" s="552">
        <v>125</v>
      </c>
      <c r="G1420" s="552">
        <v>125</v>
      </c>
      <c r="H1420" s="546">
        <f t="shared" si="23"/>
        <v>0</v>
      </c>
      <c r="I1420" s="449">
        <v>125</v>
      </c>
    </row>
    <row r="1421" spans="1:9" ht="15" customHeight="1">
      <c r="A1421" s="536">
        <v>1413</v>
      </c>
      <c r="B1421" s="567">
        <v>41071</v>
      </c>
      <c r="C1421" s="553" t="s">
        <v>4592</v>
      </c>
      <c r="D1421" s="554" t="s">
        <v>4593</v>
      </c>
      <c r="E1421" s="570" t="s">
        <v>641</v>
      </c>
      <c r="F1421" s="552">
        <v>125</v>
      </c>
      <c r="G1421" s="552">
        <v>125</v>
      </c>
      <c r="H1421" s="546">
        <f t="shared" si="23"/>
        <v>0</v>
      </c>
      <c r="I1421" s="449">
        <v>125</v>
      </c>
    </row>
    <row r="1422" spans="1:9" ht="15" customHeight="1">
      <c r="A1422" s="536">
        <v>1414</v>
      </c>
      <c r="B1422" s="567">
        <v>41136</v>
      </c>
      <c r="C1422" s="553" t="s">
        <v>4594</v>
      </c>
      <c r="D1422" s="554" t="s">
        <v>4595</v>
      </c>
      <c r="E1422" s="570" t="s">
        <v>4292</v>
      </c>
      <c r="F1422" s="552">
        <v>7125</v>
      </c>
      <c r="G1422" s="552">
        <v>7125</v>
      </c>
      <c r="H1422" s="546">
        <f t="shared" si="23"/>
        <v>0</v>
      </c>
      <c r="I1422" s="449">
        <v>7125</v>
      </c>
    </row>
    <row r="1423" spans="1:9" ht="15" customHeight="1">
      <c r="A1423" s="536">
        <v>1415</v>
      </c>
      <c r="B1423" s="567">
        <v>41136</v>
      </c>
      <c r="C1423" s="553" t="s">
        <v>4596</v>
      </c>
      <c r="D1423" s="554" t="s">
        <v>889</v>
      </c>
      <c r="E1423" s="570" t="s">
        <v>4292</v>
      </c>
      <c r="F1423" s="552">
        <v>500</v>
      </c>
      <c r="G1423" s="552">
        <v>500</v>
      </c>
      <c r="H1423" s="546">
        <f t="shared" si="23"/>
        <v>0</v>
      </c>
      <c r="I1423" s="449">
        <v>500</v>
      </c>
    </row>
    <row r="1424" spans="1:9" ht="15" customHeight="1">
      <c r="A1424" s="536">
        <v>1416</v>
      </c>
      <c r="B1424" s="567">
        <v>41136</v>
      </c>
      <c r="C1424" s="553" t="s">
        <v>4597</v>
      </c>
      <c r="D1424" s="554" t="s">
        <v>4598</v>
      </c>
      <c r="E1424" s="570" t="s">
        <v>4292</v>
      </c>
      <c r="F1424" s="552">
        <v>312.5</v>
      </c>
      <c r="G1424" s="552">
        <v>312.5</v>
      </c>
      <c r="H1424" s="546">
        <f>F1424-I1424</f>
        <v>0</v>
      </c>
      <c r="I1424" s="449">
        <v>312.5</v>
      </c>
    </row>
    <row r="1425" spans="1:9" ht="15" customHeight="1">
      <c r="A1425" s="536">
        <v>1417</v>
      </c>
      <c r="B1425" s="567">
        <v>41136</v>
      </c>
      <c r="C1425" s="553" t="s">
        <v>2233</v>
      </c>
      <c r="D1425" s="554" t="s">
        <v>890</v>
      </c>
      <c r="E1425" s="570" t="s">
        <v>4292</v>
      </c>
      <c r="F1425" s="552">
        <v>2583.33</v>
      </c>
      <c r="G1425" s="552">
        <v>2583.33</v>
      </c>
      <c r="H1425" s="552">
        <f>F1425-I1425</f>
        <v>2062.5</v>
      </c>
      <c r="I1425" s="449">
        <v>520.83000000000004</v>
      </c>
    </row>
    <row r="1426" spans="1:9" ht="15" customHeight="1">
      <c r="A1426" s="536">
        <v>1418</v>
      </c>
      <c r="B1426" s="567">
        <v>41136</v>
      </c>
      <c r="C1426" s="553" t="s">
        <v>4599</v>
      </c>
      <c r="D1426" s="554" t="s">
        <v>4600</v>
      </c>
      <c r="E1426" s="570" t="s">
        <v>4292</v>
      </c>
      <c r="F1426" s="552">
        <v>2687.5</v>
      </c>
      <c r="G1426" s="552">
        <v>2687.5</v>
      </c>
      <c r="H1426" s="542">
        <f t="shared" ref="H1426:H1451" si="24">F1426-I1426</f>
        <v>2312.5</v>
      </c>
      <c r="I1426" s="449">
        <v>375</v>
      </c>
    </row>
    <row r="1427" spans="1:9" ht="15" customHeight="1">
      <c r="A1427" s="536">
        <v>1419</v>
      </c>
      <c r="B1427" s="567">
        <v>41136</v>
      </c>
      <c r="C1427" s="553" t="s">
        <v>4601</v>
      </c>
      <c r="D1427" s="554" t="s">
        <v>891</v>
      </c>
      <c r="E1427" s="570" t="s">
        <v>4292</v>
      </c>
      <c r="F1427" s="552">
        <v>312.5</v>
      </c>
      <c r="G1427" s="552">
        <v>312.5</v>
      </c>
      <c r="H1427" s="542">
        <f t="shared" si="24"/>
        <v>0</v>
      </c>
      <c r="I1427" s="449">
        <v>312.5</v>
      </c>
    </row>
    <row r="1428" spans="1:9" ht="15" customHeight="1">
      <c r="A1428" s="536">
        <v>1420</v>
      </c>
      <c r="B1428" s="567">
        <v>41136</v>
      </c>
      <c r="C1428" s="553" t="s">
        <v>4602</v>
      </c>
      <c r="D1428" s="554" t="s">
        <v>892</v>
      </c>
      <c r="E1428" s="570" t="s">
        <v>4292</v>
      </c>
      <c r="F1428" s="552">
        <v>7055</v>
      </c>
      <c r="G1428" s="552">
        <v>7055</v>
      </c>
      <c r="H1428" s="542">
        <f t="shared" si="24"/>
        <v>5680</v>
      </c>
      <c r="I1428" s="449">
        <v>1375</v>
      </c>
    </row>
    <row r="1429" spans="1:9" ht="15" customHeight="1">
      <c r="A1429" s="536">
        <v>1421</v>
      </c>
      <c r="B1429" s="567">
        <v>41136</v>
      </c>
      <c r="C1429" s="553" t="s">
        <v>4603</v>
      </c>
      <c r="D1429" s="554" t="s">
        <v>893</v>
      </c>
      <c r="E1429" s="570" t="s">
        <v>4292</v>
      </c>
      <c r="F1429" s="552">
        <v>10442</v>
      </c>
      <c r="G1429" s="552">
        <v>10442</v>
      </c>
      <c r="H1429" s="542">
        <f t="shared" si="24"/>
        <v>9067</v>
      </c>
      <c r="I1429" s="449">
        <v>1375</v>
      </c>
    </row>
    <row r="1430" spans="1:9" ht="15" customHeight="1">
      <c r="A1430" s="536">
        <v>1422</v>
      </c>
      <c r="B1430" s="578">
        <v>41075</v>
      </c>
      <c r="C1430" s="579" t="s">
        <v>4604</v>
      </c>
      <c r="D1430" s="580">
        <v>204876606</v>
      </c>
      <c r="E1430" s="581" t="s">
        <v>2201</v>
      </c>
      <c r="F1430" s="582">
        <v>4707.8</v>
      </c>
      <c r="G1430" s="582">
        <v>4707.8</v>
      </c>
      <c r="H1430" s="542">
        <f>F1430-I1430</f>
        <v>0</v>
      </c>
      <c r="I1430" s="462">
        <v>4707.8</v>
      </c>
    </row>
    <row r="1431" spans="1:9" ht="15" customHeight="1">
      <c r="A1431" s="536">
        <v>1423</v>
      </c>
      <c r="B1431" s="583">
        <v>41145</v>
      </c>
      <c r="C1431" s="464" t="s">
        <v>4605</v>
      </c>
      <c r="D1431" s="584">
        <v>404897215</v>
      </c>
      <c r="E1431" s="585" t="s">
        <v>4606</v>
      </c>
      <c r="F1431" s="544">
        <v>110</v>
      </c>
      <c r="G1431" s="544">
        <v>110</v>
      </c>
      <c r="H1431" s="542">
        <f t="shared" si="24"/>
        <v>0</v>
      </c>
      <c r="I1431" s="460">
        <v>110</v>
      </c>
    </row>
    <row r="1432" spans="1:9" ht="15" customHeight="1">
      <c r="A1432" s="536">
        <v>1424</v>
      </c>
      <c r="B1432" s="583">
        <v>41157</v>
      </c>
      <c r="C1432" s="464" t="s">
        <v>4607</v>
      </c>
      <c r="D1432" s="584"/>
      <c r="E1432" s="585" t="s">
        <v>4608</v>
      </c>
      <c r="F1432" s="544">
        <v>544069.96</v>
      </c>
      <c r="G1432" s="544">
        <v>544069.96</v>
      </c>
      <c r="H1432" s="542">
        <f t="shared" si="24"/>
        <v>0</v>
      </c>
      <c r="I1432" s="460">
        <v>544069.96</v>
      </c>
    </row>
    <row r="1433" spans="1:9" ht="15" customHeight="1">
      <c r="A1433" s="536">
        <v>1425</v>
      </c>
      <c r="B1433" s="583">
        <v>41134</v>
      </c>
      <c r="C1433" s="464" t="s">
        <v>2240</v>
      </c>
      <c r="D1433" s="584">
        <v>45001015655</v>
      </c>
      <c r="E1433" s="570" t="s">
        <v>2205</v>
      </c>
      <c r="F1433" s="544">
        <v>104.18</v>
      </c>
      <c r="G1433" s="544">
        <v>104.18</v>
      </c>
      <c r="H1433" s="542">
        <f t="shared" si="24"/>
        <v>0</v>
      </c>
      <c r="I1433" s="460">
        <v>104.18</v>
      </c>
    </row>
    <row r="1434" spans="1:9" ht="15" customHeight="1">
      <c r="A1434" s="536">
        <v>1426</v>
      </c>
      <c r="B1434" s="583">
        <v>41136</v>
      </c>
      <c r="C1434" s="464" t="s">
        <v>2242</v>
      </c>
      <c r="D1434" s="584" t="s">
        <v>2207</v>
      </c>
      <c r="E1434" s="570" t="s">
        <v>2205</v>
      </c>
      <c r="F1434" s="544">
        <v>345.99</v>
      </c>
      <c r="G1434" s="544">
        <v>345.99</v>
      </c>
      <c r="H1434" s="542">
        <f t="shared" si="24"/>
        <v>0</v>
      </c>
      <c r="I1434" s="460">
        <v>345.99</v>
      </c>
    </row>
    <row r="1435" spans="1:9" ht="15" customHeight="1">
      <c r="A1435" s="536">
        <v>1427</v>
      </c>
      <c r="B1435" s="583">
        <v>41134</v>
      </c>
      <c r="C1435" s="464" t="s">
        <v>2238</v>
      </c>
      <c r="D1435" s="584" t="s">
        <v>2208</v>
      </c>
      <c r="E1435" s="570" t="s">
        <v>2205</v>
      </c>
      <c r="F1435" s="544">
        <v>1412.48</v>
      </c>
      <c r="G1435" s="544">
        <v>1412.48</v>
      </c>
      <c r="H1435" s="542">
        <f t="shared" si="24"/>
        <v>0</v>
      </c>
      <c r="I1435" s="460">
        <v>1412.48</v>
      </c>
    </row>
    <row r="1436" spans="1:9" ht="15" customHeight="1">
      <c r="A1436" s="536">
        <v>1428</v>
      </c>
      <c r="B1436" s="583">
        <v>41130</v>
      </c>
      <c r="C1436" s="464" t="s">
        <v>2241</v>
      </c>
      <c r="D1436" s="584" t="s">
        <v>2209</v>
      </c>
      <c r="E1436" s="570" t="s">
        <v>2205</v>
      </c>
      <c r="F1436" s="544">
        <v>541.53</v>
      </c>
      <c r="G1436" s="544">
        <v>541.53</v>
      </c>
      <c r="H1436" s="542">
        <f t="shared" si="24"/>
        <v>0</v>
      </c>
      <c r="I1436" s="460">
        <v>541.53</v>
      </c>
    </row>
    <row r="1437" spans="1:9" ht="15" customHeight="1">
      <c r="A1437" s="536">
        <v>1429</v>
      </c>
      <c r="B1437" s="583">
        <v>41145</v>
      </c>
      <c r="C1437" s="464" t="s">
        <v>4609</v>
      </c>
      <c r="D1437" s="584" t="s">
        <v>4610</v>
      </c>
      <c r="E1437" s="570" t="s">
        <v>2205</v>
      </c>
      <c r="F1437" s="544">
        <v>564.53</v>
      </c>
      <c r="G1437" s="544">
        <v>564.53</v>
      </c>
      <c r="H1437" s="542">
        <f t="shared" si="24"/>
        <v>0</v>
      </c>
      <c r="I1437" s="460">
        <v>564.53</v>
      </c>
    </row>
    <row r="1438" spans="1:9" ht="15" customHeight="1">
      <c r="A1438" s="536">
        <v>1430</v>
      </c>
      <c r="B1438" s="583">
        <v>41148</v>
      </c>
      <c r="C1438" s="464" t="s">
        <v>4611</v>
      </c>
      <c r="D1438" s="584" t="s">
        <v>959</v>
      </c>
      <c r="E1438" s="570" t="s">
        <v>2205</v>
      </c>
      <c r="F1438" s="544">
        <v>1891.23</v>
      </c>
      <c r="G1438" s="544">
        <v>1891.23</v>
      </c>
      <c r="H1438" s="542">
        <f t="shared" si="24"/>
        <v>0</v>
      </c>
      <c r="I1438" s="460">
        <v>1891.23</v>
      </c>
    </row>
    <row r="1439" spans="1:9" ht="15" customHeight="1">
      <c r="A1439" s="536">
        <v>1431</v>
      </c>
      <c r="B1439" s="583">
        <v>41146</v>
      </c>
      <c r="C1439" s="464" t="s">
        <v>4612</v>
      </c>
      <c r="D1439" s="584" t="s">
        <v>955</v>
      </c>
      <c r="E1439" s="570" t="s">
        <v>2205</v>
      </c>
      <c r="F1439" s="544">
        <v>1947.58</v>
      </c>
      <c r="G1439" s="544">
        <v>1947.58</v>
      </c>
      <c r="H1439" s="542">
        <f t="shared" si="24"/>
        <v>0</v>
      </c>
      <c r="I1439" s="460">
        <v>1947.58</v>
      </c>
    </row>
    <row r="1440" spans="1:9" ht="15" customHeight="1">
      <c r="A1440" s="536">
        <v>1432</v>
      </c>
      <c r="B1440" s="583">
        <v>41146</v>
      </c>
      <c r="C1440" s="464" t="s">
        <v>4613</v>
      </c>
      <c r="D1440" s="584" t="s">
        <v>951</v>
      </c>
      <c r="E1440" s="570" t="s">
        <v>2205</v>
      </c>
      <c r="F1440" s="544">
        <v>1112.9000000000001</v>
      </c>
      <c r="G1440" s="544">
        <v>1112.9000000000001</v>
      </c>
      <c r="H1440" s="542">
        <f>F1440-I1440</f>
        <v>0</v>
      </c>
      <c r="I1440" s="460">
        <v>1112.9000000000001</v>
      </c>
    </row>
    <row r="1441" spans="1:9" ht="15" customHeight="1">
      <c r="A1441" s="536">
        <v>1433</v>
      </c>
      <c r="B1441" s="583">
        <v>41150</v>
      </c>
      <c r="C1441" s="464" t="s">
        <v>4614</v>
      </c>
      <c r="D1441" s="584" t="s">
        <v>946</v>
      </c>
      <c r="E1441" s="570" t="s">
        <v>2205</v>
      </c>
      <c r="F1441" s="544">
        <v>786.29</v>
      </c>
      <c r="G1441" s="544">
        <v>786.29</v>
      </c>
      <c r="H1441" s="542">
        <f t="shared" si="24"/>
        <v>0</v>
      </c>
      <c r="I1441" s="460">
        <v>786.29</v>
      </c>
    </row>
    <row r="1442" spans="1:9" ht="15" customHeight="1">
      <c r="A1442" s="536">
        <v>1434</v>
      </c>
      <c r="B1442" s="583">
        <v>41150</v>
      </c>
      <c r="C1442" s="464" t="s">
        <v>4615</v>
      </c>
      <c r="D1442" s="584" t="s">
        <v>4616</v>
      </c>
      <c r="E1442" s="570" t="s">
        <v>2205</v>
      </c>
      <c r="F1442" s="544">
        <v>786.29</v>
      </c>
      <c r="G1442" s="544">
        <v>786.29</v>
      </c>
      <c r="H1442" s="542">
        <f t="shared" si="24"/>
        <v>0</v>
      </c>
      <c r="I1442" s="460">
        <v>786.29</v>
      </c>
    </row>
    <row r="1443" spans="1:9" ht="15" customHeight="1">
      <c r="A1443" s="536">
        <v>1435</v>
      </c>
      <c r="B1443" s="583">
        <v>41136</v>
      </c>
      <c r="C1443" s="464" t="s">
        <v>2235</v>
      </c>
      <c r="D1443" s="584" t="s">
        <v>2210</v>
      </c>
      <c r="E1443" s="570" t="s">
        <v>2205</v>
      </c>
      <c r="F1443" s="544">
        <v>83.13</v>
      </c>
      <c r="G1443" s="544">
        <v>83.13</v>
      </c>
      <c r="H1443" s="542">
        <v>0</v>
      </c>
      <c r="I1443" s="460">
        <v>83.13</v>
      </c>
    </row>
    <row r="1444" spans="1:9" ht="15" customHeight="1">
      <c r="A1444" s="536">
        <v>1436</v>
      </c>
      <c r="B1444" s="583">
        <v>41182</v>
      </c>
      <c r="C1444" s="464" t="s">
        <v>4617</v>
      </c>
      <c r="D1444" s="584" t="s">
        <v>4618</v>
      </c>
      <c r="E1444" s="570" t="s">
        <v>2205</v>
      </c>
      <c r="F1444" s="544">
        <v>875</v>
      </c>
      <c r="G1444" s="544">
        <v>875</v>
      </c>
      <c r="H1444" s="542">
        <f t="shared" si="24"/>
        <v>0</v>
      </c>
      <c r="I1444" s="460">
        <v>875</v>
      </c>
    </row>
    <row r="1445" spans="1:9" ht="15" customHeight="1">
      <c r="A1445" s="536">
        <v>1437</v>
      </c>
      <c r="B1445" s="583">
        <v>41182</v>
      </c>
      <c r="C1445" s="464" t="s">
        <v>4619</v>
      </c>
      <c r="D1445" s="584" t="s">
        <v>4620</v>
      </c>
      <c r="E1445" s="570" t="s">
        <v>2205</v>
      </c>
      <c r="F1445" s="544">
        <v>887.5</v>
      </c>
      <c r="G1445" s="544">
        <v>887.5</v>
      </c>
      <c r="H1445" s="542">
        <f t="shared" si="24"/>
        <v>0</v>
      </c>
      <c r="I1445" s="460">
        <v>887.5</v>
      </c>
    </row>
    <row r="1446" spans="1:9" ht="15" customHeight="1">
      <c r="A1446" s="536">
        <v>1438</v>
      </c>
      <c r="B1446" s="583">
        <v>41182</v>
      </c>
      <c r="C1446" s="464" t="s">
        <v>4621</v>
      </c>
      <c r="D1446" s="584" t="s">
        <v>4622</v>
      </c>
      <c r="E1446" s="570" t="s">
        <v>2205</v>
      </c>
      <c r="F1446" s="544">
        <v>1479.18</v>
      </c>
      <c r="G1446" s="544">
        <v>1479.18</v>
      </c>
      <c r="H1446" s="542">
        <f t="shared" si="24"/>
        <v>0</v>
      </c>
      <c r="I1446" s="460">
        <v>1479.18</v>
      </c>
    </row>
    <row r="1447" spans="1:9" ht="15" customHeight="1">
      <c r="A1447" s="536">
        <v>1439</v>
      </c>
      <c r="B1447" s="583">
        <v>41182</v>
      </c>
      <c r="C1447" s="464" t="s">
        <v>4623</v>
      </c>
      <c r="D1447" s="584" t="s">
        <v>4624</v>
      </c>
      <c r="E1447" s="570" t="s">
        <v>2205</v>
      </c>
      <c r="F1447" s="544">
        <v>887.5</v>
      </c>
      <c r="G1447" s="544">
        <v>887.5</v>
      </c>
      <c r="H1447" s="542">
        <f t="shared" si="24"/>
        <v>0</v>
      </c>
      <c r="I1447" s="460">
        <v>887.5</v>
      </c>
    </row>
    <row r="1448" spans="1:9" ht="15" customHeight="1">
      <c r="A1448" s="536">
        <v>1440</v>
      </c>
      <c r="B1448" s="583">
        <v>41182</v>
      </c>
      <c r="C1448" s="464" t="s">
        <v>4625</v>
      </c>
      <c r="D1448" s="584" t="s">
        <v>4626</v>
      </c>
      <c r="E1448" s="570" t="s">
        <v>2205</v>
      </c>
      <c r="F1448" s="544">
        <v>1479.18</v>
      </c>
      <c r="G1448" s="544">
        <v>1479.18</v>
      </c>
      <c r="H1448" s="542">
        <f t="shared" si="24"/>
        <v>0</v>
      </c>
      <c r="I1448" s="460">
        <v>1479.18</v>
      </c>
    </row>
    <row r="1449" spans="1:9" ht="15" customHeight="1">
      <c r="A1449" s="536">
        <v>1441</v>
      </c>
      <c r="B1449" s="583">
        <v>41182</v>
      </c>
      <c r="C1449" s="464" t="s">
        <v>4627</v>
      </c>
      <c r="D1449" s="584" t="s">
        <v>4628</v>
      </c>
      <c r="E1449" s="570" t="s">
        <v>2205</v>
      </c>
      <c r="F1449" s="544">
        <v>739.58</v>
      </c>
      <c r="G1449" s="544">
        <v>739.58</v>
      </c>
      <c r="H1449" s="542">
        <f t="shared" si="24"/>
        <v>0</v>
      </c>
      <c r="I1449" s="460">
        <v>739.58</v>
      </c>
    </row>
    <row r="1450" spans="1:9" ht="15" customHeight="1">
      <c r="A1450" s="536">
        <v>1442</v>
      </c>
      <c r="B1450" s="583">
        <v>41182</v>
      </c>
      <c r="C1450" s="464" t="s">
        <v>4629</v>
      </c>
      <c r="D1450" s="584" t="s">
        <v>914</v>
      </c>
      <c r="E1450" s="570" t="s">
        <v>2205</v>
      </c>
      <c r="F1450" s="544">
        <v>750</v>
      </c>
      <c r="G1450" s="544">
        <v>750</v>
      </c>
      <c r="H1450" s="542">
        <f t="shared" si="24"/>
        <v>0</v>
      </c>
      <c r="I1450" s="460">
        <v>750</v>
      </c>
    </row>
    <row r="1451" spans="1:9" ht="15" customHeight="1">
      <c r="A1451" s="536">
        <v>1443</v>
      </c>
      <c r="B1451" s="583">
        <v>41182</v>
      </c>
      <c r="C1451" s="464" t="s">
        <v>2234</v>
      </c>
      <c r="D1451" s="584" t="s">
        <v>2236</v>
      </c>
      <c r="E1451" s="586" t="s">
        <v>2205</v>
      </c>
      <c r="F1451" s="544">
        <v>223.94</v>
      </c>
      <c r="G1451" s="544">
        <v>223.94</v>
      </c>
      <c r="H1451" s="542">
        <f t="shared" si="24"/>
        <v>0</v>
      </c>
      <c r="I1451" s="460">
        <v>223.94</v>
      </c>
    </row>
    <row r="1452" spans="1:9" ht="15" customHeight="1">
      <c r="A1452" s="536">
        <v>1444</v>
      </c>
      <c r="B1452" s="583">
        <v>41150</v>
      </c>
      <c r="C1452" s="464" t="s">
        <v>4630</v>
      </c>
      <c r="D1452" s="584" t="s">
        <v>1449</v>
      </c>
      <c r="E1452" s="570" t="s">
        <v>4292</v>
      </c>
      <c r="F1452" s="544">
        <v>750</v>
      </c>
      <c r="G1452" s="544">
        <v>750</v>
      </c>
      <c r="H1452" s="542">
        <f>F1452-I1452</f>
        <v>0</v>
      </c>
      <c r="I1452" s="460">
        <v>750</v>
      </c>
    </row>
    <row r="1453" spans="1:9" ht="15" customHeight="1">
      <c r="A1453" s="536">
        <v>1445</v>
      </c>
      <c r="B1453" s="583">
        <v>41150</v>
      </c>
      <c r="C1453" s="464" t="s">
        <v>4631</v>
      </c>
      <c r="D1453" s="584" t="s">
        <v>1415</v>
      </c>
      <c r="E1453" s="570" t="s">
        <v>4292</v>
      </c>
      <c r="F1453" s="544">
        <v>1000</v>
      </c>
      <c r="G1453" s="544">
        <v>1000</v>
      </c>
      <c r="H1453" s="546">
        <f t="shared" ref="H1453:H1468" si="25">F1453-I1453</f>
        <v>0</v>
      </c>
      <c r="I1453" s="460">
        <v>1000</v>
      </c>
    </row>
    <row r="1454" spans="1:9" ht="15" customHeight="1">
      <c r="A1454" s="536">
        <v>1446</v>
      </c>
      <c r="B1454" s="583">
        <v>41150</v>
      </c>
      <c r="C1454" s="464" t="s">
        <v>4632</v>
      </c>
      <c r="D1454" s="584" t="s">
        <v>4633</v>
      </c>
      <c r="E1454" s="570" t="s">
        <v>4292</v>
      </c>
      <c r="F1454" s="544">
        <v>500</v>
      </c>
      <c r="G1454" s="544">
        <v>500</v>
      </c>
      <c r="H1454" s="546">
        <f t="shared" si="25"/>
        <v>0</v>
      </c>
      <c r="I1454" s="460">
        <v>500</v>
      </c>
    </row>
    <row r="1455" spans="1:9" ht="15" customHeight="1">
      <c r="A1455" s="536">
        <v>1447</v>
      </c>
      <c r="B1455" s="583">
        <v>41150</v>
      </c>
      <c r="C1455" s="464" t="s">
        <v>4634</v>
      </c>
      <c r="D1455" s="584" t="s">
        <v>1369</v>
      </c>
      <c r="E1455" s="570" t="s">
        <v>4292</v>
      </c>
      <c r="F1455" s="544">
        <v>1250</v>
      </c>
      <c r="G1455" s="544">
        <v>1250</v>
      </c>
      <c r="H1455" s="542">
        <f t="shared" si="25"/>
        <v>0</v>
      </c>
      <c r="I1455" s="460">
        <v>1250</v>
      </c>
    </row>
    <row r="1456" spans="1:9" ht="15" customHeight="1">
      <c r="A1456" s="536">
        <v>1448</v>
      </c>
      <c r="B1456" s="583">
        <v>41150</v>
      </c>
      <c r="C1456" s="464" t="s">
        <v>4635</v>
      </c>
      <c r="D1456" s="584" t="s">
        <v>4636</v>
      </c>
      <c r="E1456" s="570" t="s">
        <v>4292</v>
      </c>
      <c r="F1456" s="544">
        <v>1437.5</v>
      </c>
      <c r="G1456" s="544">
        <v>1437.5</v>
      </c>
      <c r="H1456" s="542">
        <f t="shared" si="25"/>
        <v>812.5</v>
      </c>
      <c r="I1456" s="460">
        <v>625</v>
      </c>
    </row>
    <row r="1457" spans="1:9" ht="15" customHeight="1">
      <c r="A1457" s="536">
        <v>1449</v>
      </c>
      <c r="B1457" s="583">
        <v>41150</v>
      </c>
      <c r="C1457" s="464" t="s">
        <v>4637</v>
      </c>
      <c r="D1457" s="584" t="s">
        <v>1467</v>
      </c>
      <c r="E1457" s="570" t="s">
        <v>4292</v>
      </c>
      <c r="F1457" s="544">
        <v>1375</v>
      </c>
      <c r="G1457" s="544">
        <v>1375</v>
      </c>
      <c r="H1457" s="542">
        <f t="shared" si="25"/>
        <v>875</v>
      </c>
      <c r="I1457" s="460">
        <v>500</v>
      </c>
    </row>
    <row r="1458" spans="1:9" ht="15" customHeight="1">
      <c r="A1458" s="536">
        <v>1450</v>
      </c>
      <c r="B1458" s="583">
        <v>41150</v>
      </c>
      <c r="C1458" s="464" t="s">
        <v>4638</v>
      </c>
      <c r="D1458" s="584" t="s">
        <v>4639</v>
      </c>
      <c r="E1458" s="570" t="s">
        <v>4292</v>
      </c>
      <c r="F1458" s="544">
        <v>937.5</v>
      </c>
      <c r="G1458" s="544">
        <v>937.5</v>
      </c>
      <c r="H1458" s="542">
        <f t="shared" si="25"/>
        <v>250</v>
      </c>
      <c r="I1458" s="460">
        <v>687.5</v>
      </c>
    </row>
    <row r="1459" spans="1:9" ht="15" customHeight="1">
      <c r="A1459" s="536">
        <v>1451</v>
      </c>
      <c r="B1459" s="583">
        <v>41150</v>
      </c>
      <c r="C1459" s="464" t="s">
        <v>4640</v>
      </c>
      <c r="D1459" s="584" t="s">
        <v>4641</v>
      </c>
      <c r="E1459" s="570" t="s">
        <v>4292</v>
      </c>
      <c r="F1459" s="544">
        <v>437.5</v>
      </c>
      <c r="G1459" s="544">
        <v>437.5</v>
      </c>
      <c r="H1459" s="542">
        <f t="shared" si="25"/>
        <v>0</v>
      </c>
      <c r="I1459" s="460">
        <v>437.5</v>
      </c>
    </row>
    <row r="1460" spans="1:9" ht="15" customHeight="1">
      <c r="A1460" s="536">
        <v>1452</v>
      </c>
      <c r="B1460" s="583">
        <v>41150</v>
      </c>
      <c r="C1460" s="464" t="s">
        <v>4642</v>
      </c>
      <c r="D1460" s="584" t="s">
        <v>4643</v>
      </c>
      <c r="E1460" s="570" t="s">
        <v>4292</v>
      </c>
      <c r="F1460" s="544">
        <v>1562.5</v>
      </c>
      <c r="G1460" s="544">
        <v>1562</v>
      </c>
      <c r="H1460" s="542">
        <f t="shared" si="25"/>
        <v>250</v>
      </c>
      <c r="I1460" s="460">
        <v>1312.5</v>
      </c>
    </row>
    <row r="1461" spans="1:9" ht="15" customHeight="1">
      <c r="A1461" s="536">
        <v>1453</v>
      </c>
      <c r="B1461" s="583">
        <v>41150</v>
      </c>
      <c r="C1461" s="464" t="s">
        <v>4644</v>
      </c>
      <c r="D1461" s="584" t="s">
        <v>1489</v>
      </c>
      <c r="E1461" s="570" t="s">
        <v>4292</v>
      </c>
      <c r="F1461" s="544">
        <v>3062.5</v>
      </c>
      <c r="G1461" s="544">
        <v>3062.5</v>
      </c>
      <c r="H1461" s="542">
        <f t="shared" si="25"/>
        <v>625</v>
      </c>
      <c r="I1461" s="460">
        <v>2437.5</v>
      </c>
    </row>
    <row r="1462" spans="1:9" ht="15" customHeight="1">
      <c r="A1462" s="536">
        <v>1454</v>
      </c>
      <c r="B1462" s="583">
        <v>41150</v>
      </c>
      <c r="C1462" s="464" t="s">
        <v>4645</v>
      </c>
      <c r="D1462" s="584" t="s">
        <v>1399</v>
      </c>
      <c r="E1462" s="570" t="s">
        <v>4292</v>
      </c>
      <c r="F1462" s="544">
        <v>1625</v>
      </c>
      <c r="G1462" s="544">
        <v>1625</v>
      </c>
      <c r="H1462" s="542">
        <f t="shared" si="25"/>
        <v>0</v>
      </c>
      <c r="I1462" s="460">
        <v>1625</v>
      </c>
    </row>
    <row r="1463" spans="1:9" ht="15" customHeight="1">
      <c r="A1463" s="536">
        <v>1455</v>
      </c>
      <c r="B1463" s="583">
        <v>41150</v>
      </c>
      <c r="C1463" s="464" t="s">
        <v>4646</v>
      </c>
      <c r="D1463" s="584" t="s">
        <v>1381</v>
      </c>
      <c r="E1463" s="570" t="s">
        <v>4292</v>
      </c>
      <c r="F1463" s="544">
        <v>2312.5</v>
      </c>
      <c r="G1463" s="544">
        <v>2312.5</v>
      </c>
      <c r="H1463" s="542">
        <f t="shared" si="25"/>
        <v>937.5</v>
      </c>
      <c r="I1463" s="460">
        <v>1375</v>
      </c>
    </row>
    <row r="1464" spans="1:9" ht="15" customHeight="1">
      <c r="A1464" s="536">
        <v>1456</v>
      </c>
      <c r="B1464" s="583">
        <v>41150</v>
      </c>
      <c r="C1464" s="464" t="s">
        <v>4647</v>
      </c>
      <c r="D1464" s="584" t="s">
        <v>1375</v>
      </c>
      <c r="E1464" s="570" t="s">
        <v>4292</v>
      </c>
      <c r="F1464" s="544">
        <v>1875</v>
      </c>
      <c r="G1464" s="544">
        <v>1875</v>
      </c>
      <c r="H1464" s="542">
        <f t="shared" si="25"/>
        <v>0</v>
      </c>
      <c r="I1464" s="460">
        <v>1875</v>
      </c>
    </row>
    <row r="1465" spans="1:9" ht="15" customHeight="1">
      <c r="A1465" s="536">
        <v>1457</v>
      </c>
      <c r="B1465" s="583">
        <v>41150</v>
      </c>
      <c r="C1465" s="464" t="s">
        <v>4648</v>
      </c>
      <c r="D1465" s="584" t="s">
        <v>1452</v>
      </c>
      <c r="E1465" s="570" t="s">
        <v>4292</v>
      </c>
      <c r="F1465" s="544">
        <v>1500</v>
      </c>
      <c r="G1465" s="544">
        <v>1500</v>
      </c>
      <c r="H1465" s="542">
        <f t="shared" si="25"/>
        <v>0</v>
      </c>
      <c r="I1465" s="460">
        <v>1500</v>
      </c>
    </row>
    <row r="1466" spans="1:9" ht="15" customHeight="1">
      <c r="A1466" s="536">
        <v>1458</v>
      </c>
      <c r="B1466" s="583">
        <v>41150</v>
      </c>
      <c r="C1466" s="464" t="s">
        <v>4649</v>
      </c>
      <c r="D1466" s="584" t="s">
        <v>1423</v>
      </c>
      <c r="E1466" s="570" t="s">
        <v>4292</v>
      </c>
      <c r="F1466" s="544">
        <v>1750</v>
      </c>
      <c r="G1466" s="544">
        <v>1750</v>
      </c>
      <c r="H1466" s="542">
        <f t="shared" si="25"/>
        <v>875</v>
      </c>
      <c r="I1466" s="460">
        <v>875</v>
      </c>
    </row>
    <row r="1467" spans="1:9" ht="15" customHeight="1">
      <c r="A1467" s="536">
        <v>1459</v>
      </c>
      <c r="B1467" s="583">
        <v>41150</v>
      </c>
      <c r="C1467" s="464" t="s">
        <v>4829</v>
      </c>
      <c r="D1467" s="584" t="s">
        <v>1445</v>
      </c>
      <c r="E1467" s="570" t="s">
        <v>4292</v>
      </c>
      <c r="F1467" s="544">
        <v>1250</v>
      </c>
      <c r="G1467" s="544">
        <v>1250</v>
      </c>
      <c r="H1467" s="542">
        <f t="shared" si="25"/>
        <v>250</v>
      </c>
      <c r="I1467" s="460">
        <v>1000</v>
      </c>
    </row>
    <row r="1468" spans="1:9" ht="15" customHeight="1">
      <c r="A1468" s="536">
        <v>1460</v>
      </c>
      <c r="B1468" s="583">
        <v>41150</v>
      </c>
      <c r="C1468" s="464" t="s">
        <v>4650</v>
      </c>
      <c r="D1468" s="584" t="s">
        <v>1465</v>
      </c>
      <c r="E1468" s="570" t="s">
        <v>4292</v>
      </c>
      <c r="F1468" s="544">
        <v>1562.5</v>
      </c>
      <c r="G1468" s="544">
        <v>1562.5</v>
      </c>
      <c r="H1468" s="546">
        <f t="shared" si="25"/>
        <v>250</v>
      </c>
      <c r="I1468" s="460">
        <v>1312.5</v>
      </c>
    </row>
    <row r="1469" spans="1:9" ht="15" customHeight="1">
      <c r="A1469" s="536">
        <v>1461</v>
      </c>
      <c r="B1469" s="583">
        <v>41150</v>
      </c>
      <c r="C1469" s="464" t="s">
        <v>4651</v>
      </c>
      <c r="D1469" s="584" t="s">
        <v>4652</v>
      </c>
      <c r="E1469" s="570" t="s">
        <v>4292</v>
      </c>
      <c r="F1469" s="544">
        <v>1062.5</v>
      </c>
      <c r="G1469" s="544">
        <v>1062.5</v>
      </c>
      <c r="H1469" s="542">
        <f>F1469-I1469</f>
        <v>250</v>
      </c>
      <c r="I1469" s="460">
        <v>812.5</v>
      </c>
    </row>
    <row r="1470" spans="1:9" ht="15" customHeight="1">
      <c r="A1470" s="536">
        <v>1462</v>
      </c>
      <c r="B1470" s="583">
        <v>41150</v>
      </c>
      <c r="C1470" s="464" t="s">
        <v>4653</v>
      </c>
      <c r="D1470" s="584" t="s">
        <v>1462</v>
      </c>
      <c r="E1470" s="570" t="s">
        <v>4292</v>
      </c>
      <c r="F1470" s="544">
        <v>812.5</v>
      </c>
      <c r="G1470" s="544">
        <v>812.5</v>
      </c>
      <c r="H1470" s="542">
        <f>F1470-I1470</f>
        <v>250</v>
      </c>
      <c r="I1470" s="460">
        <v>562.5</v>
      </c>
    </row>
    <row r="1471" spans="1:9" ht="15" customHeight="1">
      <c r="A1471" s="536">
        <v>1463</v>
      </c>
      <c r="B1471" s="583">
        <v>41150</v>
      </c>
      <c r="C1471" s="464" t="s">
        <v>4654</v>
      </c>
      <c r="D1471" s="584" t="s">
        <v>1372</v>
      </c>
      <c r="E1471" s="570" t="s">
        <v>4292</v>
      </c>
      <c r="F1471" s="544">
        <v>1812.5</v>
      </c>
      <c r="G1471" s="544">
        <v>1812.5</v>
      </c>
      <c r="H1471" s="542">
        <f>F1471-I1471</f>
        <v>0</v>
      </c>
      <c r="I1471" s="460">
        <v>1812.5</v>
      </c>
    </row>
    <row r="1472" spans="1:9" ht="15" customHeight="1">
      <c r="A1472" s="536">
        <v>1464</v>
      </c>
      <c r="B1472" s="583">
        <v>41150</v>
      </c>
      <c r="C1472" s="464" t="s">
        <v>4655</v>
      </c>
      <c r="D1472" s="584" t="s">
        <v>1431</v>
      </c>
      <c r="E1472" s="570" t="s">
        <v>4292</v>
      </c>
      <c r="F1472" s="544">
        <v>1625</v>
      </c>
      <c r="G1472" s="544">
        <v>1625</v>
      </c>
      <c r="H1472" s="542">
        <f t="shared" ref="H1472:H1487" si="26">F1472-I1472</f>
        <v>625</v>
      </c>
      <c r="I1472" s="460">
        <v>1000</v>
      </c>
    </row>
    <row r="1473" spans="1:9" ht="15" customHeight="1">
      <c r="A1473" s="536">
        <v>1465</v>
      </c>
      <c r="B1473" s="583">
        <v>41150</v>
      </c>
      <c r="C1473" s="464" t="s">
        <v>4656</v>
      </c>
      <c r="D1473" s="584" t="s">
        <v>1480</v>
      </c>
      <c r="E1473" s="570" t="s">
        <v>4292</v>
      </c>
      <c r="F1473" s="544">
        <v>2000</v>
      </c>
      <c r="G1473" s="544">
        <v>2000</v>
      </c>
      <c r="H1473" s="542">
        <f t="shared" si="26"/>
        <v>625</v>
      </c>
      <c r="I1473" s="460">
        <v>1375</v>
      </c>
    </row>
    <row r="1474" spans="1:9" ht="15" customHeight="1">
      <c r="A1474" s="536">
        <v>1466</v>
      </c>
      <c r="B1474" s="583">
        <v>41150</v>
      </c>
      <c r="C1474" s="464" t="s">
        <v>4657</v>
      </c>
      <c r="D1474" s="584" t="s">
        <v>1403</v>
      </c>
      <c r="E1474" s="570" t="s">
        <v>4292</v>
      </c>
      <c r="F1474" s="544">
        <v>1312.5</v>
      </c>
      <c r="G1474" s="544">
        <v>1312.5</v>
      </c>
      <c r="H1474" s="542">
        <f t="shared" si="26"/>
        <v>0</v>
      </c>
      <c r="I1474" s="460">
        <v>1312.5</v>
      </c>
    </row>
    <row r="1475" spans="1:9" ht="15" customHeight="1">
      <c r="A1475" s="536">
        <v>1467</v>
      </c>
      <c r="B1475" s="583">
        <v>41150</v>
      </c>
      <c r="C1475" s="464" t="s">
        <v>4658</v>
      </c>
      <c r="D1475" s="584" t="s">
        <v>1409</v>
      </c>
      <c r="E1475" s="570" t="s">
        <v>4292</v>
      </c>
      <c r="F1475" s="544">
        <v>1125</v>
      </c>
      <c r="G1475" s="544">
        <v>1125</v>
      </c>
      <c r="H1475" s="542">
        <f t="shared" si="26"/>
        <v>250</v>
      </c>
      <c r="I1475" s="460">
        <v>875</v>
      </c>
    </row>
    <row r="1476" spans="1:9" ht="15" customHeight="1">
      <c r="A1476" s="536">
        <v>1468</v>
      </c>
      <c r="B1476" s="583">
        <v>41150</v>
      </c>
      <c r="C1476" s="464" t="s">
        <v>4659</v>
      </c>
      <c r="D1476" s="584" t="s">
        <v>1392</v>
      </c>
      <c r="E1476" s="570" t="s">
        <v>4292</v>
      </c>
      <c r="F1476" s="544">
        <v>3437.5</v>
      </c>
      <c r="G1476" s="544">
        <v>3437.5</v>
      </c>
      <c r="H1476" s="542">
        <f t="shared" si="26"/>
        <v>625</v>
      </c>
      <c r="I1476" s="460">
        <v>2812.5</v>
      </c>
    </row>
    <row r="1477" spans="1:9" ht="15" customHeight="1">
      <c r="A1477" s="536">
        <v>1469</v>
      </c>
      <c r="B1477" s="583">
        <v>41150</v>
      </c>
      <c r="C1477" s="464" t="s">
        <v>4660</v>
      </c>
      <c r="D1477" s="584" t="s">
        <v>1439</v>
      </c>
      <c r="E1477" s="570" t="s">
        <v>4292</v>
      </c>
      <c r="F1477" s="544">
        <v>1312.5</v>
      </c>
      <c r="G1477" s="544">
        <v>1312.5</v>
      </c>
      <c r="H1477" s="542">
        <f t="shared" si="26"/>
        <v>187.5</v>
      </c>
      <c r="I1477" s="460">
        <v>1125</v>
      </c>
    </row>
    <row r="1478" spans="1:9" ht="15" customHeight="1">
      <c r="A1478" s="536">
        <v>1470</v>
      </c>
      <c r="B1478" s="583">
        <v>41150</v>
      </c>
      <c r="C1478" s="464" t="s">
        <v>4661</v>
      </c>
      <c r="D1478" s="584" t="s">
        <v>1389</v>
      </c>
      <c r="E1478" s="570" t="s">
        <v>4292</v>
      </c>
      <c r="F1478" s="544">
        <v>2062.5</v>
      </c>
      <c r="G1478" s="544">
        <v>2062.5</v>
      </c>
      <c r="H1478" s="542">
        <f t="shared" si="26"/>
        <v>812.5</v>
      </c>
      <c r="I1478" s="460">
        <v>1250</v>
      </c>
    </row>
    <row r="1479" spans="1:9" ht="15" customHeight="1">
      <c r="A1479" s="536">
        <v>1471</v>
      </c>
      <c r="B1479" s="583">
        <v>41150</v>
      </c>
      <c r="C1479" s="464" t="s">
        <v>4662</v>
      </c>
      <c r="D1479" s="584" t="s">
        <v>1442</v>
      </c>
      <c r="E1479" s="570" t="s">
        <v>4292</v>
      </c>
      <c r="F1479" s="544">
        <v>875</v>
      </c>
      <c r="G1479" s="544">
        <v>875</v>
      </c>
      <c r="H1479" s="542">
        <f t="shared" si="26"/>
        <v>0</v>
      </c>
      <c r="I1479" s="460">
        <v>875</v>
      </c>
    </row>
    <row r="1480" spans="1:9" ht="15" customHeight="1">
      <c r="A1480" s="536">
        <v>1472</v>
      </c>
      <c r="B1480" s="583">
        <v>41150</v>
      </c>
      <c r="C1480" s="464" t="s">
        <v>4830</v>
      </c>
      <c r="D1480" s="584" t="s">
        <v>1419</v>
      </c>
      <c r="E1480" s="570" t="s">
        <v>4292</v>
      </c>
      <c r="F1480" s="544">
        <v>562.5</v>
      </c>
      <c r="G1480" s="544">
        <v>562.5</v>
      </c>
      <c r="H1480" s="542">
        <f t="shared" si="26"/>
        <v>0</v>
      </c>
      <c r="I1480" s="460">
        <v>562.5</v>
      </c>
    </row>
    <row r="1481" spans="1:9" ht="15" customHeight="1">
      <c r="A1481" s="536">
        <v>1473</v>
      </c>
      <c r="B1481" s="583">
        <v>41150</v>
      </c>
      <c r="C1481" s="464" t="s">
        <v>4831</v>
      </c>
      <c r="D1481" s="584" t="s">
        <v>1385</v>
      </c>
      <c r="E1481" s="570" t="s">
        <v>4292</v>
      </c>
      <c r="F1481" s="544">
        <v>562.5</v>
      </c>
      <c r="G1481" s="544">
        <v>562.5</v>
      </c>
      <c r="H1481" s="542">
        <f t="shared" si="26"/>
        <v>0</v>
      </c>
      <c r="I1481" s="460">
        <v>562.5</v>
      </c>
    </row>
    <row r="1482" spans="1:9" ht="15" customHeight="1">
      <c r="A1482" s="536">
        <v>1474</v>
      </c>
      <c r="B1482" s="583">
        <v>41150</v>
      </c>
      <c r="C1482" s="464" t="s">
        <v>4663</v>
      </c>
      <c r="D1482" s="584" t="s">
        <v>4664</v>
      </c>
      <c r="E1482" s="570" t="s">
        <v>4292</v>
      </c>
      <c r="F1482" s="544">
        <v>1875</v>
      </c>
      <c r="G1482" s="544">
        <v>1875</v>
      </c>
      <c r="H1482" s="542">
        <f t="shared" si="26"/>
        <v>0</v>
      </c>
      <c r="I1482" s="460">
        <v>1875</v>
      </c>
    </row>
    <row r="1483" spans="1:9" ht="15" customHeight="1">
      <c r="A1483" s="536">
        <v>1475</v>
      </c>
      <c r="B1483" s="583">
        <v>41150</v>
      </c>
      <c r="C1483" s="464" t="s">
        <v>4665</v>
      </c>
      <c r="D1483" s="584" t="s">
        <v>1477</v>
      </c>
      <c r="E1483" s="570" t="s">
        <v>4292</v>
      </c>
      <c r="F1483" s="544">
        <v>1125</v>
      </c>
      <c r="G1483" s="544">
        <v>1125</v>
      </c>
      <c r="H1483" s="542">
        <f t="shared" si="26"/>
        <v>250</v>
      </c>
      <c r="I1483" s="460">
        <v>875</v>
      </c>
    </row>
    <row r="1484" spans="1:9" ht="15" customHeight="1">
      <c r="A1484" s="536">
        <v>1476</v>
      </c>
      <c r="B1484" s="583">
        <v>41150</v>
      </c>
      <c r="C1484" s="464" t="s">
        <v>4666</v>
      </c>
      <c r="D1484" s="584" t="s">
        <v>1433</v>
      </c>
      <c r="E1484" s="570" t="s">
        <v>4292</v>
      </c>
      <c r="F1484" s="544">
        <v>1312.5</v>
      </c>
      <c r="G1484" s="544">
        <v>1312.5</v>
      </c>
      <c r="H1484" s="542">
        <f t="shared" si="26"/>
        <v>0</v>
      </c>
      <c r="I1484" s="460">
        <v>1312.5</v>
      </c>
    </row>
    <row r="1485" spans="1:9" ht="15" customHeight="1">
      <c r="A1485" s="536">
        <v>1477</v>
      </c>
      <c r="B1485" s="583">
        <v>41150</v>
      </c>
      <c r="C1485" s="464" t="s">
        <v>4667</v>
      </c>
      <c r="D1485" s="584" t="s">
        <v>4668</v>
      </c>
      <c r="E1485" s="570" t="s">
        <v>4292</v>
      </c>
      <c r="F1485" s="544">
        <v>1350</v>
      </c>
      <c r="G1485" s="544">
        <v>1350</v>
      </c>
      <c r="H1485" s="542">
        <f t="shared" si="26"/>
        <v>0</v>
      </c>
      <c r="I1485" s="460">
        <v>1350</v>
      </c>
    </row>
    <row r="1486" spans="1:9" ht="15" customHeight="1">
      <c r="A1486" s="536">
        <v>1478</v>
      </c>
      <c r="B1486" s="583">
        <v>41150</v>
      </c>
      <c r="C1486" s="464" t="s">
        <v>4832</v>
      </c>
      <c r="D1486" s="584" t="s">
        <v>4833</v>
      </c>
      <c r="E1486" s="570" t="s">
        <v>4292</v>
      </c>
      <c r="F1486" s="544">
        <v>1000</v>
      </c>
      <c r="G1486" s="544">
        <v>1000</v>
      </c>
      <c r="H1486" s="542">
        <f t="shared" si="26"/>
        <v>0</v>
      </c>
      <c r="I1486" s="460">
        <v>1000</v>
      </c>
    </row>
    <row r="1487" spans="1:9" ht="15" customHeight="1">
      <c r="A1487" s="536">
        <v>1479</v>
      </c>
      <c r="B1487" s="583">
        <v>41150</v>
      </c>
      <c r="C1487" s="464" t="s">
        <v>4669</v>
      </c>
      <c r="D1487" s="584" t="s">
        <v>4670</v>
      </c>
      <c r="E1487" s="570" t="s">
        <v>4292</v>
      </c>
      <c r="F1487" s="544">
        <v>1812.5</v>
      </c>
      <c r="G1487" s="544">
        <v>625</v>
      </c>
      <c r="H1487" s="542">
        <f t="shared" si="26"/>
        <v>125</v>
      </c>
      <c r="I1487" s="460">
        <v>1687.5</v>
      </c>
    </row>
    <row r="1488" spans="1:9" ht="15" customHeight="1">
      <c r="A1488" s="536">
        <v>1480</v>
      </c>
      <c r="B1488" s="583">
        <v>41150</v>
      </c>
      <c r="C1488" s="464" t="s">
        <v>4671</v>
      </c>
      <c r="D1488" s="584" t="s">
        <v>4672</v>
      </c>
      <c r="E1488" s="570" t="s">
        <v>4292</v>
      </c>
      <c r="F1488" s="460">
        <v>2062.5</v>
      </c>
      <c r="G1488" s="460">
        <v>2062.5</v>
      </c>
      <c r="H1488" s="542">
        <f>F1488-I1488</f>
        <v>812.5</v>
      </c>
      <c r="I1488" s="460">
        <v>1250</v>
      </c>
    </row>
    <row r="1489" spans="1:9" ht="15" customHeight="1">
      <c r="A1489" s="536">
        <v>1481</v>
      </c>
      <c r="B1489" s="587">
        <v>41150</v>
      </c>
      <c r="C1489" s="588" t="s">
        <v>4673</v>
      </c>
      <c r="D1489" s="589" t="s">
        <v>4674</v>
      </c>
      <c r="E1489" s="586" t="s">
        <v>4292</v>
      </c>
      <c r="F1489" s="582">
        <v>1875</v>
      </c>
      <c r="G1489" s="582">
        <v>1875</v>
      </c>
      <c r="H1489" s="590">
        <f>F1489-I1489</f>
        <v>625</v>
      </c>
      <c r="I1489" s="462">
        <v>1250</v>
      </c>
    </row>
    <row r="1490" spans="1:9" ht="15" customHeight="1">
      <c r="A1490" s="536">
        <v>1482</v>
      </c>
      <c r="B1490" s="583">
        <v>41172</v>
      </c>
      <c r="C1490" s="464" t="s">
        <v>4675</v>
      </c>
      <c r="D1490" s="584" t="s">
        <v>4676</v>
      </c>
      <c r="E1490" s="591" t="s">
        <v>4292</v>
      </c>
      <c r="F1490" s="544">
        <v>437.5</v>
      </c>
      <c r="G1490" s="544">
        <v>437.5</v>
      </c>
      <c r="H1490" s="542">
        <f>F1490-I1490</f>
        <v>0</v>
      </c>
      <c r="I1490" s="460">
        <v>437.5</v>
      </c>
    </row>
    <row r="1491" spans="1:9" ht="15" customHeight="1">
      <c r="A1491" s="536">
        <v>1483</v>
      </c>
      <c r="B1491" s="583">
        <v>41168</v>
      </c>
      <c r="C1491" s="464" t="s">
        <v>4677</v>
      </c>
      <c r="D1491" s="584" t="s">
        <v>4678</v>
      </c>
      <c r="E1491" s="591" t="s">
        <v>4292</v>
      </c>
      <c r="F1491" s="544">
        <v>875</v>
      </c>
      <c r="G1491" s="544">
        <v>875</v>
      </c>
      <c r="H1491" s="542">
        <f t="shared" ref="H1491:H1553" si="27">F1491-I1491</f>
        <v>0</v>
      </c>
      <c r="I1491" s="460">
        <v>875</v>
      </c>
    </row>
    <row r="1492" spans="1:9" ht="15" customHeight="1">
      <c r="A1492" s="536">
        <v>1484</v>
      </c>
      <c r="B1492" s="583">
        <v>41170</v>
      </c>
      <c r="C1492" s="464" t="s">
        <v>4679</v>
      </c>
      <c r="D1492" s="584" t="s">
        <v>4680</v>
      </c>
      <c r="E1492" s="591" t="s">
        <v>4292</v>
      </c>
      <c r="F1492" s="544">
        <v>875</v>
      </c>
      <c r="G1492" s="544">
        <v>875</v>
      </c>
      <c r="H1492" s="542">
        <f t="shared" si="27"/>
        <v>0</v>
      </c>
      <c r="I1492" s="460">
        <v>875</v>
      </c>
    </row>
    <row r="1493" spans="1:9" ht="15" customHeight="1">
      <c r="A1493" s="536">
        <v>1485</v>
      </c>
      <c r="B1493" s="583">
        <v>41170</v>
      </c>
      <c r="C1493" s="464" t="s">
        <v>4681</v>
      </c>
      <c r="D1493" s="584" t="s">
        <v>4682</v>
      </c>
      <c r="E1493" s="591" t="s">
        <v>4292</v>
      </c>
      <c r="F1493" s="544">
        <v>1875</v>
      </c>
      <c r="G1493" s="544">
        <v>1875</v>
      </c>
      <c r="H1493" s="542">
        <f t="shared" si="27"/>
        <v>400</v>
      </c>
      <c r="I1493" s="460">
        <v>1475</v>
      </c>
    </row>
    <row r="1494" spans="1:9" ht="15" customHeight="1">
      <c r="A1494" s="536">
        <v>1486</v>
      </c>
      <c r="B1494" s="583">
        <v>41171</v>
      </c>
      <c r="C1494" s="464" t="s">
        <v>4683</v>
      </c>
      <c r="D1494" s="584" t="s">
        <v>4866</v>
      </c>
      <c r="E1494" s="591" t="s">
        <v>4292</v>
      </c>
      <c r="F1494" s="544">
        <v>1125</v>
      </c>
      <c r="G1494" s="544">
        <v>1125</v>
      </c>
      <c r="H1494" s="542">
        <f t="shared" si="27"/>
        <v>625</v>
      </c>
      <c r="I1494" s="460">
        <v>500</v>
      </c>
    </row>
    <row r="1495" spans="1:9" ht="15" customHeight="1">
      <c r="A1495" s="536">
        <v>1487</v>
      </c>
      <c r="B1495" s="583">
        <v>41177</v>
      </c>
      <c r="C1495" s="464" t="s">
        <v>4684</v>
      </c>
      <c r="D1495" s="584"/>
      <c r="E1495" s="585" t="s">
        <v>4685</v>
      </c>
      <c r="F1495" s="544">
        <v>373676.21</v>
      </c>
      <c r="G1495" s="544">
        <v>373676.21</v>
      </c>
      <c r="H1495" s="542">
        <f t="shared" si="27"/>
        <v>0</v>
      </c>
      <c r="I1495" s="460">
        <v>373676.21</v>
      </c>
    </row>
    <row r="1496" spans="1:9" ht="15" customHeight="1">
      <c r="A1496" s="536">
        <v>1488</v>
      </c>
      <c r="B1496" s="583">
        <v>41172</v>
      </c>
      <c r="C1496" s="464" t="s">
        <v>4686</v>
      </c>
      <c r="D1496" s="584" t="s">
        <v>4687</v>
      </c>
      <c r="E1496" s="521" t="s">
        <v>882</v>
      </c>
      <c r="F1496" s="544">
        <v>19950</v>
      </c>
      <c r="G1496" s="544">
        <v>19950</v>
      </c>
      <c r="H1496" s="542">
        <f t="shared" si="27"/>
        <v>0</v>
      </c>
      <c r="I1496" s="460">
        <v>19950</v>
      </c>
    </row>
    <row r="1497" spans="1:9" ht="15" customHeight="1">
      <c r="A1497" s="536">
        <v>1489</v>
      </c>
      <c r="B1497" s="583">
        <v>41168</v>
      </c>
      <c r="C1497" s="464" t="s">
        <v>4688</v>
      </c>
      <c r="D1497" s="584" t="s">
        <v>4928</v>
      </c>
      <c r="E1497" s="591" t="s">
        <v>4292</v>
      </c>
      <c r="F1497" s="544">
        <v>100</v>
      </c>
      <c r="G1497" s="544">
        <v>100</v>
      </c>
      <c r="H1497" s="542">
        <f t="shared" si="27"/>
        <v>0</v>
      </c>
      <c r="I1497" s="460">
        <v>100</v>
      </c>
    </row>
    <row r="1498" spans="1:9" ht="15" customHeight="1">
      <c r="A1498" s="536">
        <v>1490</v>
      </c>
      <c r="B1498" s="583">
        <v>41171</v>
      </c>
      <c r="C1498" s="464" t="s">
        <v>4689</v>
      </c>
      <c r="D1498" s="584" t="s">
        <v>4690</v>
      </c>
      <c r="E1498" s="591" t="s">
        <v>4292</v>
      </c>
      <c r="F1498" s="460">
        <v>1750</v>
      </c>
      <c r="G1498" s="460">
        <v>1750</v>
      </c>
      <c r="H1498" s="542">
        <f t="shared" si="27"/>
        <v>875</v>
      </c>
      <c r="I1498" s="460">
        <v>875</v>
      </c>
    </row>
    <row r="1499" spans="1:9" ht="15" customHeight="1">
      <c r="A1499" s="536">
        <v>1491</v>
      </c>
      <c r="B1499" s="583">
        <v>41173</v>
      </c>
      <c r="C1499" s="464" t="s">
        <v>4691</v>
      </c>
      <c r="D1499" s="584" t="s">
        <v>2219</v>
      </c>
      <c r="E1499" s="591" t="s">
        <v>4292</v>
      </c>
      <c r="F1499" s="544">
        <v>1000</v>
      </c>
      <c r="G1499" s="544">
        <v>1000</v>
      </c>
      <c r="H1499" s="542">
        <f t="shared" si="27"/>
        <v>0</v>
      </c>
      <c r="I1499" s="460">
        <v>1000</v>
      </c>
    </row>
    <row r="1500" spans="1:9" ht="15" customHeight="1">
      <c r="A1500" s="536">
        <v>1492</v>
      </c>
      <c r="B1500" s="583">
        <v>41168</v>
      </c>
      <c r="C1500" s="464" t="s">
        <v>4692</v>
      </c>
      <c r="D1500" s="584" t="s">
        <v>4693</v>
      </c>
      <c r="E1500" s="591" t="s">
        <v>4292</v>
      </c>
      <c r="F1500" s="460">
        <v>2062.5</v>
      </c>
      <c r="G1500" s="460">
        <v>2062.5</v>
      </c>
      <c r="H1500" s="542">
        <f t="shared" si="27"/>
        <v>812.5</v>
      </c>
      <c r="I1500" s="460">
        <v>1250</v>
      </c>
    </row>
    <row r="1501" spans="1:9" ht="15" customHeight="1">
      <c r="A1501" s="536">
        <v>1493</v>
      </c>
      <c r="B1501" s="583">
        <v>41168</v>
      </c>
      <c r="C1501" s="464" t="s">
        <v>4694</v>
      </c>
      <c r="D1501" s="584" t="s">
        <v>4695</v>
      </c>
      <c r="E1501" s="591" t="s">
        <v>4292</v>
      </c>
      <c r="F1501" s="460">
        <v>1312.5</v>
      </c>
      <c r="G1501" s="460">
        <v>1312.5</v>
      </c>
      <c r="H1501" s="542">
        <f t="shared" si="27"/>
        <v>437.5</v>
      </c>
      <c r="I1501" s="460">
        <v>875</v>
      </c>
    </row>
    <row r="1502" spans="1:9" ht="15" customHeight="1">
      <c r="A1502" s="536">
        <v>1494</v>
      </c>
      <c r="B1502" s="583">
        <v>41168</v>
      </c>
      <c r="C1502" s="464" t="s">
        <v>4696</v>
      </c>
      <c r="D1502" s="584" t="s">
        <v>4697</v>
      </c>
      <c r="E1502" s="591" t="s">
        <v>4292</v>
      </c>
      <c r="F1502" s="544">
        <v>1562.5</v>
      </c>
      <c r="G1502" s="544">
        <v>1562.5</v>
      </c>
      <c r="H1502" s="542">
        <f t="shared" si="27"/>
        <v>0</v>
      </c>
      <c r="I1502" s="460">
        <v>1562.5</v>
      </c>
    </row>
    <row r="1503" spans="1:9" ht="15" customHeight="1">
      <c r="A1503" s="536">
        <v>1495</v>
      </c>
      <c r="B1503" s="583">
        <v>41168</v>
      </c>
      <c r="C1503" s="464" t="s">
        <v>4698</v>
      </c>
      <c r="D1503" s="584" t="s">
        <v>4699</v>
      </c>
      <c r="E1503" s="591" t="s">
        <v>4292</v>
      </c>
      <c r="F1503" s="460">
        <v>2187.5</v>
      </c>
      <c r="G1503" s="460">
        <v>2187.5</v>
      </c>
      <c r="H1503" s="542">
        <f t="shared" si="27"/>
        <v>625</v>
      </c>
      <c r="I1503" s="460">
        <v>1562.5</v>
      </c>
    </row>
    <row r="1504" spans="1:9" ht="15" customHeight="1">
      <c r="A1504" s="536">
        <v>1496</v>
      </c>
      <c r="B1504" s="583">
        <v>41168</v>
      </c>
      <c r="C1504" s="464" t="s">
        <v>4700</v>
      </c>
      <c r="D1504" s="584" t="s">
        <v>4701</v>
      </c>
      <c r="E1504" s="591" t="s">
        <v>4292</v>
      </c>
      <c r="F1504" s="544">
        <v>100</v>
      </c>
      <c r="G1504" s="544">
        <v>100</v>
      </c>
      <c r="H1504" s="542">
        <f t="shared" si="27"/>
        <v>0</v>
      </c>
      <c r="I1504" s="460">
        <v>100</v>
      </c>
    </row>
    <row r="1505" spans="1:9" ht="15" customHeight="1">
      <c r="A1505" s="536">
        <v>1497</v>
      </c>
      <c r="B1505" s="583">
        <v>41168</v>
      </c>
      <c r="C1505" s="464" t="s">
        <v>4702</v>
      </c>
      <c r="D1505" s="584" t="s">
        <v>4703</v>
      </c>
      <c r="E1505" s="591" t="s">
        <v>4292</v>
      </c>
      <c r="F1505" s="460">
        <v>2062.5</v>
      </c>
      <c r="G1505" s="460">
        <v>2062.5</v>
      </c>
      <c r="H1505" s="542">
        <f t="shared" si="27"/>
        <v>812.5</v>
      </c>
      <c r="I1505" s="460">
        <v>1250</v>
      </c>
    </row>
    <row r="1506" spans="1:9" ht="15" customHeight="1">
      <c r="A1506" s="536">
        <v>1498</v>
      </c>
      <c r="B1506" s="583">
        <v>41170</v>
      </c>
      <c r="C1506" s="464" t="s">
        <v>4704</v>
      </c>
      <c r="D1506" s="584" t="s">
        <v>2197</v>
      </c>
      <c r="E1506" s="591" t="s">
        <v>4705</v>
      </c>
      <c r="F1506" s="544">
        <v>625</v>
      </c>
      <c r="G1506" s="544">
        <v>625</v>
      </c>
      <c r="H1506" s="542">
        <f t="shared" si="27"/>
        <v>0</v>
      </c>
      <c r="I1506" s="460">
        <v>625</v>
      </c>
    </row>
    <row r="1507" spans="1:9" ht="15" customHeight="1">
      <c r="A1507" s="536">
        <v>1499</v>
      </c>
      <c r="B1507" s="583">
        <v>41176</v>
      </c>
      <c r="C1507" s="464" t="s">
        <v>4706</v>
      </c>
      <c r="D1507" s="584" t="s">
        <v>4707</v>
      </c>
      <c r="E1507" s="591" t="s">
        <v>4705</v>
      </c>
      <c r="F1507" s="544">
        <v>187.5</v>
      </c>
      <c r="G1507" s="544">
        <v>187.5</v>
      </c>
      <c r="H1507" s="542">
        <f t="shared" si="27"/>
        <v>0</v>
      </c>
      <c r="I1507" s="460">
        <v>187.5</v>
      </c>
    </row>
    <row r="1508" spans="1:9" ht="15" customHeight="1">
      <c r="A1508" s="536">
        <v>1500</v>
      </c>
      <c r="B1508" s="583">
        <v>41182</v>
      </c>
      <c r="C1508" s="464" t="s">
        <v>4708</v>
      </c>
      <c r="D1508" s="584" t="s">
        <v>363</v>
      </c>
      <c r="E1508" s="570" t="s">
        <v>2205</v>
      </c>
      <c r="F1508" s="544">
        <v>1660</v>
      </c>
      <c r="G1508" s="544">
        <v>1660</v>
      </c>
      <c r="H1508" s="542">
        <f t="shared" si="27"/>
        <v>0</v>
      </c>
      <c r="I1508" s="460">
        <v>1660</v>
      </c>
    </row>
    <row r="1509" spans="1:9" ht="15" customHeight="1">
      <c r="A1509" s="536">
        <v>1501</v>
      </c>
      <c r="B1509" s="583">
        <v>41182</v>
      </c>
      <c r="C1509" s="464" t="s">
        <v>4709</v>
      </c>
      <c r="D1509" s="584" t="s">
        <v>550</v>
      </c>
      <c r="E1509" s="570" t="s">
        <v>2205</v>
      </c>
      <c r="F1509" s="544">
        <v>1566.66</v>
      </c>
      <c r="G1509" s="544">
        <v>1566.66</v>
      </c>
      <c r="H1509" s="542">
        <v>0</v>
      </c>
      <c r="I1509" s="460">
        <v>1566.66</v>
      </c>
    </row>
    <row r="1510" spans="1:9" ht="15" customHeight="1">
      <c r="A1510" s="536">
        <v>1502</v>
      </c>
      <c r="B1510" s="583">
        <v>41182</v>
      </c>
      <c r="C1510" s="464" t="s">
        <v>2198</v>
      </c>
      <c r="D1510" s="584" t="s">
        <v>2199</v>
      </c>
      <c r="E1510" s="570" t="s">
        <v>2205</v>
      </c>
      <c r="F1510" s="544">
        <v>500.3</v>
      </c>
      <c r="G1510" s="544">
        <v>500.3</v>
      </c>
      <c r="H1510" s="542">
        <f t="shared" si="27"/>
        <v>0</v>
      </c>
      <c r="I1510" s="460">
        <v>500.3</v>
      </c>
    </row>
    <row r="1511" spans="1:9" ht="15" customHeight="1">
      <c r="A1511" s="536">
        <v>1503</v>
      </c>
      <c r="B1511" s="583">
        <v>41182</v>
      </c>
      <c r="C1511" s="464" t="s">
        <v>4710</v>
      </c>
      <c r="D1511" s="598">
        <v>4001003278</v>
      </c>
      <c r="E1511" s="591" t="s">
        <v>4292</v>
      </c>
      <c r="F1511" s="544">
        <v>1250</v>
      </c>
      <c r="G1511" s="544">
        <v>1250</v>
      </c>
      <c r="H1511" s="542">
        <f t="shared" si="27"/>
        <v>625</v>
      </c>
      <c r="I1511" s="460">
        <v>625</v>
      </c>
    </row>
    <row r="1512" spans="1:9" ht="15" customHeight="1">
      <c r="A1512" s="536">
        <v>1504</v>
      </c>
      <c r="B1512" s="583">
        <v>41182</v>
      </c>
      <c r="C1512" s="464" t="s">
        <v>4711</v>
      </c>
      <c r="D1512" s="599">
        <v>1004001690</v>
      </c>
      <c r="E1512" s="591" t="s">
        <v>4292</v>
      </c>
      <c r="F1512" s="544">
        <v>1312.5</v>
      </c>
      <c r="G1512" s="544">
        <v>1312.5</v>
      </c>
      <c r="H1512" s="542">
        <f t="shared" si="27"/>
        <v>687.5</v>
      </c>
      <c r="I1512" s="460">
        <v>625</v>
      </c>
    </row>
    <row r="1513" spans="1:9" ht="15" customHeight="1">
      <c r="A1513" s="536">
        <v>1505</v>
      </c>
      <c r="B1513" s="583">
        <v>41180</v>
      </c>
      <c r="C1513" s="464" t="s">
        <v>4712</v>
      </c>
      <c r="D1513" s="600">
        <v>28001006230</v>
      </c>
      <c r="E1513" s="591" t="s">
        <v>4292</v>
      </c>
      <c r="F1513" s="544">
        <v>812.5</v>
      </c>
      <c r="G1513" s="544">
        <v>812.5</v>
      </c>
      <c r="H1513" s="542">
        <f t="shared" si="27"/>
        <v>187.5</v>
      </c>
      <c r="I1513" s="460">
        <v>625</v>
      </c>
    </row>
    <row r="1514" spans="1:9" ht="15" customHeight="1">
      <c r="A1514" s="536">
        <v>1506</v>
      </c>
      <c r="B1514" s="583">
        <v>41182</v>
      </c>
      <c r="C1514" s="464" t="s">
        <v>4713</v>
      </c>
      <c r="D1514" s="600">
        <v>40001009227</v>
      </c>
      <c r="E1514" s="591" t="s">
        <v>4292</v>
      </c>
      <c r="F1514" s="544">
        <v>1250</v>
      </c>
      <c r="G1514" s="544">
        <v>1250</v>
      </c>
      <c r="H1514" s="542">
        <f t="shared" si="27"/>
        <v>625</v>
      </c>
      <c r="I1514" s="460">
        <v>625</v>
      </c>
    </row>
    <row r="1515" spans="1:9" ht="15" customHeight="1">
      <c r="A1515" s="536">
        <v>1507</v>
      </c>
      <c r="B1515" s="583">
        <v>41182</v>
      </c>
      <c r="C1515" s="464" t="s">
        <v>4714</v>
      </c>
      <c r="D1515" s="599">
        <v>5001003014</v>
      </c>
      <c r="E1515" s="591" t="s">
        <v>4292</v>
      </c>
      <c r="F1515" s="544">
        <v>1250</v>
      </c>
      <c r="G1515" s="544">
        <v>1250</v>
      </c>
      <c r="H1515" s="542">
        <f t="shared" si="27"/>
        <v>625</v>
      </c>
      <c r="I1515" s="460">
        <v>625</v>
      </c>
    </row>
    <row r="1516" spans="1:9" ht="15" customHeight="1">
      <c r="A1516" s="536">
        <v>1508</v>
      </c>
      <c r="B1516" s="583">
        <v>41182</v>
      </c>
      <c r="C1516" s="464" t="s">
        <v>4715</v>
      </c>
      <c r="D1516" s="599">
        <v>38001003292</v>
      </c>
      <c r="E1516" s="591" t="s">
        <v>4292</v>
      </c>
      <c r="F1516" s="544">
        <v>4125</v>
      </c>
      <c r="G1516" s="544">
        <v>4125</v>
      </c>
      <c r="H1516" s="542">
        <f t="shared" si="27"/>
        <v>1000</v>
      </c>
      <c r="I1516" s="460">
        <v>3125</v>
      </c>
    </row>
    <row r="1517" spans="1:9" ht="15" customHeight="1">
      <c r="A1517" s="536">
        <v>1509</v>
      </c>
      <c r="B1517" s="583">
        <v>41182</v>
      </c>
      <c r="C1517" s="464" t="s">
        <v>4716</v>
      </c>
      <c r="D1517" s="600">
        <v>12001007085</v>
      </c>
      <c r="E1517" s="591" t="s">
        <v>4292</v>
      </c>
      <c r="F1517" s="544">
        <v>1125</v>
      </c>
      <c r="G1517" s="544">
        <v>1125</v>
      </c>
      <c r="H1517" s="542">
        <f t="shared" si="27"/>
        <v>625</v>
      </c>
      <c r="I1517" s="460">
        <v>500</v>
      </c>
    </row>
    <row r="1518" spans="1:9" ht="15" customHeight="1">
      <c r="A1518" s="536">
        <v>1510</v>
      </c>
      <c r="B1518" s="583">
        <v>41182</v>
      </c>
      <c r="C1518" s="464" t="s">
        <v>4718</v>
      </c>
      <c r="D1518" s="584" t="s">
        <v>4719</v>
      </c>
      <c r="E1518" s="591" t="s">
        <v>2200</v>
      </c>
      <c r="F1518" s="544">
        <v>14402.9</v>
      </c>
      <c r="G1518" s="544">
        <v>14402.9</v>
      </c>
      <c r="H1518" s="542">
        <f t="shared" si="27"/>
        <v>0</v>
      </c>
      <c r="I1518" s="460">
        <v>14402.9</v>
      </c>
    </row>
    <row r="1519" spans="1:9" ht="15" customHeight="1">
      <c r="A1519" s="536">
        <v>1511</v>
      </c>
      <c r="B1519" s="583">
        <v>41180</v>
      </c>
      <c r="C1519" s="464" t="s">
        <v>4720</v>
      </c>
      <c r="D1519" s="584" t="s">
        <v>4721</v>
      </c>
      <c r="E1519" s="591" t="s">
        <v>4292</v>
      </c>
      <c r="F1519" s="544">
        <v>1375</v>
      </c>
      <c r="G1519" s="544">
        <v>1375</v>
      </c>
      <c r="H1519" s="542">
        <f t="shared" si="27"/>
        <v>250</v>
      </c>
      <c r="I1519" s="460">
        <v>1125</v>
      </c>
    </row>
    <row r="1520" spans="1:9" ht="15" customHeight="1">
      <c r="A1520" s="536">
        <v>1512</v>
      </c>
      <c r="B1520" s="583">
        <v>41182</v>
      </c>
      <c r="C1520" s="464" t="s">
        <v>4577</v>
      </c>
      <c r="D1520" s="584" t="s">
        <v>880</v>
      </c>
      <c r="E1520" s="591" t="s">
        <v>4292</v>
      </c>
      <c r="F1520" s="544">
        <v>1812.5</v>
      </c>
      <c r="G1520" s="544">
        <v>1812.5</v>
      </c>
      <c r="H1520" s="542">
        <f t="shared" si="27"/>
        <v>625</v>
      </c>
      <c r="I1520" s="460">
        <v>1187.5</v>
      </c>
    </row>
    <row r="1521" spans="1:9" ht="15" customHeight="1">
      <c r="A1521" s="536">
        <v>1513</v>
      </c>
      <c r="B1521" s="583">
        <v>41182</v>
      </c>
      <c r="C1521" s="464" t="s">
        <v>4722</v>
      </c>
      <c r="D1521" s="584" t="s">
        <v>4723</v>
      </c>
      <c r="E1521" s="591" t="s">
        <v>4292</v>
      </c>
      <c r="F1521" s="544">
        <v>1750</v>
      </c>
      <c r="G1521" s="544">
        <v>1750</v>
      </c>
      <c r="H1521" s="542">
        <f t="shared" si="27"/>
        <v>625</v>
      </c>
      <c r="I1521" s="460">
        <v>1125</v>
      </c>
    </row>
    <row r="1522" spans="1:9" ht="15" customHeight="1">
      <c r="A1522" s="536">
        <v>1514</v>
      </c>
      <c r="B1522" s="583">
        <v>41182</v>
      </c>
      <c r="C1522" s="464" t="s">
        <v>4724</v>
      </c>
      <c r="D1522" s="584" t="s">
        <v>1499</v>
      </c>
      <c r="E1522" s="591" t="s">
        <v>4292</v>
      </c>
      <c r="F1522" s="544">
        <v>2062.5</v>
      </c>
      <c r="G1522" s="544">
        <v>2062.5</v>
      </c>
      <c r="H1522" s="542">
        <f t="shared" si="27"/>
        <v>875</v>
      </c>
      <c r="I1522" s="460">
        <v>1187.5</v>
      </c>
    </row>
    <row r="1523" spans="1:9" ht="15" customHeight="1">
      <c r="A1523" s="536">
        <v>1515</v>
      </c>
      <c r="B1523" s="583">
        <v>41180</v>
      </c>
      <c r="C1523" s="464" t="s">
        <v>4725</v>
      </c>
      <c r="D1523" s="584" t="s">
        <v>4726</v>
      </c>
      <c r="E1523" s="591" t="s">
        <v>4292</v>
      </c>
      <c r="F1523" s="544">
        <v>1375</v>
      </c>
      <c r="G1523" s="544">
        <v>1375</v>
      </c>
      <c r="H1523" s="542">
        <f t="shared" si="27"/>
        <v>250</v>
      </c>
      <c r="I1523" s="460">
        <v>1125</v>
      </c>
    </row>
    <row r="1524" spans="1:9" ht="15" customHeight="1">
      <c r="A1524" s="536">
        <v>1516</v>
      </c>
      <c r="B1524" s="583">
        <v>41180</v>
      </c>
      <c r="C1524" s="464" t="s">
        <v>4727</v>
      </c>
      <c r="D1524" s="584" t="s">
        <v>4728</v>
      </c>
      <c r="E1524" s="591" t="s">
        <v>4292</v>
      </c>
      <c r="F1524" s="544">
        <v>1437.5</v>
      </c>
      <c r="G1524" s="544">
        <v>1437.5</v>
      </c>
      <c r="H1524" s="542">
        <f t="shared" si="27"/>
        <v>437.5</v>
      </c>
      <c r="I1524" s="460">
        <v>1000</v>
      </c>
    </row>
    <row r="1525" spans="1:9" ht="15" customHeight="1">
      <c r="A1525" s="536">
        <v>1517</v>
      </c>
      <c r="B1525" s="583">
        <v>41180</v>
      </c>
      <c r="C1525" s="464" t="s">
        <v>4729</v>
      </c>
      <c r="D1525" s="584" t="s">
        <v>4730</v>
      </c>
      <c r="E1525" s="591" t="s">
        <v>4292</v>
      </c>
      <c r="F1525" s="544">
        <v>1437.5</v>
      </c>
      <c r="G1525" s="544">
        <v>1437.5</v>
      </c>
      <c r="H1525" s="542">
        <f t="shared" si="27"/>
        <v>437.5</v>
      </c>
      <c r="I1525" s="460">
        <v>1000</v>
      </c>
    </row>
    <row r="1526" spans="1:9" ht="15" customHeight="1">
      <c r="A1526" s="536">
        <v>1518</v>
      </c>
      <c r="B1526" s="583">
        <v>41180</v>
      </c>
      <c r="C1526" s="464" t="s">
        <v>4731</v>
      </c>
      <c r="D1526" s="584" t="s">
        <v>4732</v>
      </c>
      <c r="E1526" s="591" t="s">
        <v>4292</v>
      </c>
      <c r="F1526" s="544">
        <v>1312.5</v>
      </c>
      <c r="G1526" s="544">
        <v>1312.5</v>
      </c>
      <c r="H1526" s="542">
        <f t="shared" si="27"/>
        <v>437.5</v>
      </c>
      <c r="I1526" s="460">
        <v>875</v>
      </c>
    </row>
    <row r="1527" spans="1:9" ht="15" customHeight="1">
      <c r="A1527" s="536">
        <v>1519</v>
      </c>
      <c r="B1527" s="583">
        <v>41180</v>
      </c>
      <c r="C1527" s="464" t="s">
        <v>4733</v>
      </c>
      <c r="D1527" s="584" t="s">
        <v>4734</v>
      </c>
      <c r="E1527" s="591" t="s">
        <v>4292</v>
      </c>
      <c r="F1527" s="544">
        <v>1437.5</v>
      </c>
      <c r="G1527" s="544">
        <v>1437.5</v>
      </c>
      <c r="H1527" s="542">
        <f t="shared" si="27"/>
        <v>437.5</v>
      </c>
      <c r="I1527" s="460">
        <v>1000</v>
      </c>
    </row>
    <row r="1528" spans="1:9" ht="15" customHeight="1">
      <c r="A1528" s="536">
        <v>1520</v>
      </c>
      <c r="B1528" s="583">
        <v>41180</v>
      </c>
      <c r="C1528" s="464" t="s">
        <v>4735</v>
      </c>
      <c r="D1528" s="584" t="s">
        <v>4736</v>
      </c>
      <c r="E1528" s="591" t="s">
        <v>4292</v>
      </c>
      <c r="F1528" s="544">
        <v>1312.5</v>
      </c>
      <c r="G1528" s="544">
        <v>1312.5</v>
      </c>
      <c r="H1528" s="542">
        <f t="shared" si="27"/>
        <v>437.5</v>
      </c>
      <c r="I1528" s="460">
        <v>875</v>
      </c>
    </row>
    <row r="1529" spans="1:9" ht="15" customHeight="1">
      <c r="A1529" s="536">
        <v>1521</v>
      </c>
      <c r="B1529" s="583">
        <v>41180</v>
      </c>
      <c r="C1529" s="464" t="s">
        <v>4737</v>
      </c>
      <c r="D1529" s="584" t="s">
        <v>4738</v>
      </c>
      <c r="E1529" s="591" t="s">
        <v>4292</v>
      </c>
      <c r="F1529" s="544">
        <v>1437.5</v>
      </c>
      <c r="G1529" s="544">
        <v>1437.5</v>
      </c>
      <c r="H1529" s="542">
        <f t="shared" si="27"/>
        <v>437.5</v>
      </c>
      <c r="I1529" s="460">
        <v>1000</v>
      </c>
    </row>
    <row r="1530" spans="1:9" ht="15" customHeight="1">
      <c r="A1530" s="536">
        <v>1522</v>
      </c>
      <c r="B1530" s="583">
        <v>41182</v>
      </c>
      <c r="C1530" s="464" t="s">
        <v>4739</v>
      </c>
      <c r="D1530" s="584" t="s">
        <v>4740</v>
      </c>
      <c r="E1530" s="591" t="s">
        <v>4292</v>
      </c>
      <c r="F1530" s="544">
        <v>2062.5</v>
      </c>
      <c r="G1530" s="544">
        <v>2062.5</v>
      </c>
      <c r="H1530" s="542">
        <f t="shared" si="27"/>
        <v>875</v>
      </c>
      <c r="I1530" s="460">
        <v>1187.5</v>
      </c>
    </row>
    <row r="1531" spans="1:9" ht="15" customHeight="1">
      <c r="A1531" s="536">
        <v>1523</v>
      </c>
      <c r="B1531" s="583">
        <v>41182</v>
      </c>
      <c r="C1531" s="464" t="s">
        <v>4741</v>
      </c>
      <c r="D1531" s="584" t="s">
        <v>4742</v>
      </c>
      <c r="E1531" s="591" t="s">
        <v>4292</v>
      </c>
      <c r="F1531" s="544">
        <v>1187.5</v>
      </c>
      <c r="G1531" s="544">
        <v>1187.5</v>
      </c>
      <c r="H1531" s="542">
        <f t="shared" si="27"/>
        <v>687.5</v>
      </c>
      <c r="I1531" s="460">
        <v>500</v>
      </c>
    </row>
    <row r="1532" spans="1:9" ht="15" customHeight="1">
      <c r="A1532" s="536">
        <v>1524</v>
      </c>
      <c r="B1532" s="583">
        <v>41182</v>
      </c>
      <c r="C1532" s="464" t="s">
        <v>4743</v>
      </c>
      <c r="D1532" s="584" t="s">
        <v>4744</v>
      </c>
      <c r="E1532" s="591" t="s">
        <v>4292</v>
      </c>
      <c r="F1532" s="544">
        <v>1500</v>
      </c>
      <c r="G1532" s="544">
        <v>1500</v>
      </c>
      <c r="H1532" s="542">
        <f t="shared" si="27"/>
        <v>625</v>
      </c>
      <c r="I1532" s="460">
        <v>875</v>
      </c>
    </row>
    <row r="1533" spans="1:9" ht="15" customHeight="1">
      <c r="A1533" s="536">
        <v>1525</v>
      </c>
      <c r="B1533" s="583">
        <v>41182</v>
      </c>
      <c r="C1533" s="464" t="s">
        <v>4745</v>
      </c>
      <c r="D1533" s="584" t="s">
        <v>4746</v>
      </c>
      <c r="E1533" s="591" t="s">
        <v>4292</v>
      </c>
      <c r="F1533" s="544">
        <v>1875</v>
      </c>
      <c r="G1533" s="544">
        <v>1875</v>
      </c>
      <c r="H1533" s="542">
        <f t="shared" si="27"/>
        <v>625</v>
      </c>
      <c r="I1533" s="460">
        <v>1250</v>
      </c>
    </row>
    <row r="1534" spans="1:9" ht="15" customHeight="1">
      <c r="A1534" s="536">
        <v>1526</v>
      </c>
      <c r="B1534" s="583">
        <v>41182</v>
      </c>
      <c r="C1534" s="464" t="s">
        <v>4747</v>
      </c>
      <c r="D1534" s="584" t="s">
        <v>4748</v>
      </c>
      <c r="E1534" s="591" t="s">
        <v>4292</v>
      </c>
      <c r="F1534" s="544">
        <v>1750</v>
      </c>
      <c r="G1534" s="544">
        <v>1750</v>
      </c>
      <c r="H1534" s="542">
        <f t="shared" si="27"/>
        <v>625</v>
      </c>
      <c r="I1534" s="460">
        <v>1125</v>
      </c>
    </row>
    <row r="1535" spans="1:9" ht="15" customHeight="1">
      <c r="A1535" s="536">
        <v>1527</v>
      </c>
      <c r="B1535" s="583">
        <v>41182</v>
      </c>
      <c r="C1535" s="464" t="s">
        <v>4749</v>
      </c>
      <c r="D1535" s="584" t="s">
        <v>4750</v>
      </c>
      <c r="E1535" s="591" t="s">
        <v>4292</v>
      </c>
      <c r="F1535" s="544">
        <v>1250</v>
      </c>
      <c r="G1535" s="544">
        <v>1250</v>
      </c>
      <c r="H1535" s="542">
        <f t="shared" si="27"/>
        <v>625</v>
      </c>
      <c r="I1535" s="460">
        <v>625</v>
      </c>
    </row>
    <row r="1536" spans="1:9" ht="15" customHeight="1">
      <c r="A1536" s="536">
        <v>1528</v>
      </c>
      <c r="B1536" s="583">
        <v>41182</v>
      </c>
      <c r="C1536" s="464" t="s">
        <v>4751</v>
      </c>
      <c r="D1536" s="584" t="s">
        <v>4752</v>
      </c>
      <c r="E1536" s="591" t="s">
        <v>4292</v>
      </c>
      <c r="F1536" s="544">
        <v>1762.5</v>
      </c>
      <c r="G1536" s="544">
        <v>1762.5</v>
      </c>
      <c r="H1536" s="542">
        <f t="shared" si="27"/>
        <v>625</v>
      </c>
      <c r="I1536" s="460">
        <v>1137.5</v>
      </c>
    </row>
    <row r="1537" spans="1:9" ht="15" customHeight="1">
      <c r="A1537" s="536">
        <v>1529</v>
      </c>
      <c r="B1537" s="583">
        <v>41182</v>
      </c>
      <c r="C1537" s="464" t="s">
        <v>4753</v>
      </c>
      <c r="D1537" s="584" t="s">
        <v>4754</v>
      </c>
      <c r="E1537" s="591" t="s">
        <v>4292</v>
      </c>
      <c r="F1537" s="544">
        <v>1187.5</v>
      </c>
      <c r="G1537" s="544">
        <v>1187.5</v>
      </c>
      <c r="H1537" s="542">
        <f t="shared" si="27"/>
        <v>625</v>
      </c>
      <c r="I1537" s="460">
        <v>562.5</v>
      </c>
    </row>
    <row r="1538" spans="1:9" ht="15" customHeight="1">
      <c r="A1538" s="536">
        <v>1530</v>
      </c>
      <c r="B1538" s="583">
        <v>41182</v>
      </c>
      <c r="C1538" s="464" t="s">
        <v>2237</v>
      </c>
      <c r="D1538" s="584" t="s">
        <v>350</v>
      </c>
      <c r="E1538" s="570" t="s">
        <v>2205</v>
      </c>
      <c r="F1538" s="544">
        <v>1037.5</v>
      </c>
      <c r="G1538" s="544">
        <v>1037.5</v>
      </c>
      <c r="H1538" s="542">
        <f t="shared" si="27"/>
        <v>0</v>
      </c>
      <c r="I1538" s="460">
        <v>1037.5</v>
      </c>
    </row>
    <row r="1539" spans="1:9" ht="15" customHeight="1">
      <c r="A1539" s="536">
        <v>1531</v>
      </c>
      <c r="B1539" s="583">
        <v>41182</v>
      </c>
      <c r="C1539" s="464" t="s">
        <v>4756</v>
      </c>
      <c r="D1539" s="584" t="s">
        <v>369</v>
      </c>
      <c r="E1539" s="570" t="s">
        <v>2205</v>
      </c>
      <c r="F1539" s="544">
        <v>589.54999999999995</v>
      </c>
      <c r="G1539" s="544">
        <v>589.54999999999995</v>
      </c>
      <c r="H1539" s="542">
        <f t="shared" si="27"/>
        <v>0</v>
      </c>
      <c r="I1539" s="460">
        <v>589.54999999999995</v>
      </c>
    </row>
    <row r="1540" spans="1:9" ht="15" customHeight="1">
      <c r="A1540" s="536">
        <v>1532</v>
      </c>
      <c r="B1540" s="583">
        <v>41182</v>
      </c>
      <c r="C1540" s="464" t="s">
        <v>4757</v>
      </c>
      <c r="D1540" s="584" t="s">
        <v>546</v>
      </c>
      <c r="E1540" s="570" t="s">
        <v>2205</v>
      </c>
      <c r="F1540" s="544">
        <v>415.18</v>
      </c>
      <c r="G1540" s="544">
        <v>415.18</v>
      </c>
      <c r="H1540" s="542">
        <f t="shared" si="27"/>
        <v>0</v>
      </c>
      <c r="I1540" s="460">
        <v>415.18</v>
      </c>
    </row>
    <row r="1541" spans="1:9" ht="15" customHeight="1">
      <c r="A1541" s="536">
        <v>1533</v>
      </c>
      <c r="B1541" s="583">
        <v>41182</v>
      </c>
      <c r="C1541" s="464" t="s">
        <v>2239</v>
      </c>
      <c r="D1541" s="584" t="s">
        <v>557</v>
      </c>
      <c r="E1541" s="570" t="s">
        <v>2205</v>
      </c>
      <c r="F1541" s="544">
        <v>416.65</v>
      </c>
      <c r="G1541" s="544">
        <v>416.65</v>
      </c>
      <c r="H1541" s="542">
        <f t="shared" si="27"/>
        <v>0</v>
      </c>
      <c r="I1541" s="460">
        <v>416.65</v>
      </c>
    </row>
    <row r="1542" spans="1:9" ht="15" customHeight="1">
      <c r="A1542" s="536">
        <v>1534</v>
      </c>
      <c r="B1542" s="583">
        <v>41182</v>
      </c>
      <c r="C1542" s="464" t="s">
        <v>4758</v>
      </c>
      <c r="D1542" s="584" t="s">
        <v>4759</v>
      </c>
      <c r="E1542" s="570" t="s">
        <v>2205</v>
      </c>
      <c r="F1542" s="544">
        <v>846.78</v>
      </c>
      <c r="G1542" s="544">
        <v>846.78</v>
      </c>
      <c r="H1542" s="542">
        <f t="shared" si="27"/>
        <v>0</v>
      </c>
      <c r="I1542" s="460">
        <v>846.78</v>
      </c>
    </row>
    <row r="1543" spans="1:9" ht="15" customHeight="1">
      <c r="A1543" s="536">
        <v>1535</v>
      </c>
      <c r="B1543" s="583">
        <v>41182</v>
      </c>
      <c r="C1543" s="464" t="s">
        <v>4760</v>
      </c>
      <c r="D1543" s="584" t="s">
        <v>4761</v>
      </c>
      <c r="E1543" s="570" t="s">
        <v>2205</v>
      </c>
      <c r="F1543" s="544">
        <v>3229.15</v>
      </c>
      <c r="G1543" s="544">
        <v>3229.15</v>
      </c>
      <c r="H1543" s="542">
        <f t="shared" si="27"/>
        <v>0</v>
      </c>
      <c r="I1543" s="460">
        <v>3229.15</v>
      </c>
    </row>
    <row r="1544" spans="1:9" ht="15" customHeight="1">
      <c r="A1544" s="536">
        <v>1536</v>
      </c>
      <c r="B1544" s="583">
        <v>41182</v>
      </c>
      <c r="C1544" s="464" t="s">
        <v>4762</v>
      </c>
      <c r="D1544" s="584" t="s">
        <v>4763</v>
      </c>
      <c r="E1544" s="570" t="s">
        <v>2205</v>
      </c>
      <c r="F1544" s="544">
        <v>675</v>
      </c>
      <c r="G1544" s="544">
        <v>675</v>
      </c>
      <c r="H1544" s="542">
        <f t="shared" si="27"/>
        <v>0</v>
      </c>
      <c r="I1544" s="460">
        <v>675</v>
      </c>
    </row>
    <row r="1545" spans="1:9" ht="15" customHeight="1">
      <c r="A1545" s="536">
        <v>1537</v>
      </c>
      <c r="B1545" s="583">
        <v>41182</v>
      </c>
      <c r="C1545" s="464" t="s">
        <v>4764</v>
      </c>
      <c r="D1545" s="584" t="s">
        <v>4765</v>
      </c>
      <c r="E1545" s="570" t="s">
        <v>2205</v>
      </c>
      <c r="F1545" s="544">
        <v>362.5</v>
      </c>
      <c r="G1545" s="544">
        <v>362.5</v>
      </c>
      <c r="H1545" s="542">
        <f t="shared" si="27"/>
        <v>0</v>
      </c>
      <c r="I1545" s="460">
        <v>362.5</v>
      </c>
    </row>
    <row r="1546" spans="1:9" ht="15" customHeight="1">
      <c r="A1546" s="536">
        <v>1538</v>
      </c>
      <c r="B1546" s="583">
        <v>41182</v>
      </c>
      <c r="C1546" s="464" t="s">
        <v>4766</v>
      </c>
      <c r="D1546" s="584" t="s">
        <v>4767</v>
      </c>
      <c r="E1546" s="570" t="s">
        <v>2205</v>
      </c>
      <c r="F1546" s="544">
        <v>583.33000000000004</v>
      </c>
      <c r="G1546" s="544">
        <v>583.33000000000004</v>
      </c>
      <c r="H1546" s="542">
        <f t="shared" si="27"/>
        <v>0</v>
      </c>
      <c r="I1546" s="460">
        <v>583.33000000000004</v>
      </c>
    </row>
    <row r="1547" spans="1:9" ht="15" customHeight="1">
      <c r="A1547" s="536">
        <v>1539</v>
      </c>
      <c r="B1547" s="583">
        <v>41182</v>
      </c>
      <c r="C1547" s="464" t="s">
        <v>4768</v>
      </c>
      <c r="D1547" s="584" t="s">
        <v>4769</v>
      </c>
      <c r="E1547" s="570" t="s">
        <v>2205</v>
      </c>
      <c r="F1547" s="544">
        <v>333.33</v>
      </c>
      <c r="G1547" s="544">
        <v>333.33</v>
      </c>
      <c r="H1547" s="542">
        <f t="shared" si="27"/>
        <v>0</v>
      </c>
      <c r="I1547" s="460">
        <v>333.33</v>
      </c>
    </row>
    <row r="1548" spans="1:9" ht="15" customHeight="1">
      <c r="A1548" s="536">
        <v>1540</v>
      </c>
      <c r="B1548" s="583">
        <v>41182</v>
      </c>
      <c r="C1548" s="464" t="s">
        <v>4770</v>
      </c>
      <c r="D1548" s="584" t="s">
        <v>4771</v>
      </c>
      <c r="E1548" s="570" t="s">
        <v>2205</v>
      </c>
      <c r="F1548" s="544">
        <v>500</v>
      </c>
      <c r="G1548" s="544">
        <v>500</v>
      </c>
      <c r="H1548" s="542">
        <f t="shared" si="27"/>
        <v>0</v>
      </c>
      <c r="I1548" s="460">
        <v>500</v>
      </c>
    </row>
    <row r="1549" spans="1:9" ht="15" customHeight="1">
      <c r="A1549" s="536">
        <v>1541</v>
      </c>
      <c r="B1549" s="583">
        <v>41182</v>
      </c>
      <c r="C1549" s="464" t="s">
        <v>4772</v>
      </c>
      <c r="D1549" s="584" t="s">
        <v>4773</v>
      </c>
      <c r="E1549" s="570" t="s">
        <v>2205</v>
      </c>
      <c r="F1549" s="544">
        <v>625</v>
      </c>
      <c r="G1549" s="544">
        <v>625</v>
      </c>
      <c r="H1549" s="542">
        <f t="shared" si="27"/>
        <v>0</v>
      </c>
      <c r="I1549" s="460">
        <v>625</v>
      </c>
    </row>
    <row r="1550" spans="1:9" ht="15" customHeight="1">
      <c r="A1550" s="536">
        <v>1542</v>
      </c>
      <c r="B1550" s="592">
        <v>41183</v>
      </c>
      <c r="C1550" s="561" t="s">
        <v>4834</v>
      </c>
      <c r="D1550" s="562" t="s">
        <v>4835</v>
      </c>
      <c r="E1550" s="593" t="s">
        <v>2220</v>
      </c>
      <c r="F1550" s="537">
        <v>251.93</v>
      </c>
      <c r="G1550" s="537">
        <v>251.93</v>
      </c>
      <c r="H1550" s="594">
        <f t="shared" si="27"/>
        <v>0</v>
      </c>
      <c r="I1550" s="463">
        <v>251.93</v>
      </c>
    </row>
    <row r="1551" spans="1:9" ht="15" customHeight="1">
      <c r="A1551" s="536">
        <v>1543</v>
      </c>
      <c r="B1551" s="592">
        <v>41184</v>
      </c>
      <c r="C1551" s="561" t="s">
        <v>2202</v>
      </c>
      <c r="D1551" s="562" t="s">
        <v>4836</v>
      </c>
      <c r="E1551" s="595" t="s">
        <v>2206</v>
      </c>
      <c r="F1551" s="537">
        <v>10000</v>
      </c>
      <c r="G1551" s="537">
        <v>10000</v>
      </c>
      <c r="H1551" s="594">
        <f t="shared" si="27"/>
        <v>0</v>
      </c>
      <c r="I1551" s="463">
        <v>10000</v>
      </c>
    </row>
    <row r="1552" spans="1:9" ht="15" customHeight="1">
      <c r="A1552" s="536">
        <v>1544</v>
      </c>
      <c r="B1552" s="592">
        <v>41187</v>
      </c>
      <c r="C1552" s="561" t="s">
        <v>4837</v>
      </c>
      <c r="D1552" s="562"/>
      <c r="E1552" s="596" t="s">
        <v>4838</v>
      </c>
      <c r="F1552" s="537">
        <v>52478.12</v>
      </c>
      <c r="G1552" s="537">
        <v>52478.12</v>
      </c>
      <c r="H1552" s="594">
        <f t="shared" si="27"/>
        <v>0</v>
      </c>
      <c r="I1552" s="463">
        <v>52478.12</v>
      </c>
    </row>
    <row r="1553" spans="1:9" ht="15" customHeight="1">
      <c r="A1553" s="536">
        <v>1545</v>
      </c>
      <c r="B1553" s="592">
        <v>41187</v>
      </c>
      <c r="C1553" s="464" t="s">
        <v>4839</v>
      </c>
      <c r="D1553" s="584" t="s">
        <v>4840</v>
      </c>
      <c r="E1553" s="591" t="s">
        <v>4292</v>
      </c>
      <c r="F1553" s="544">
        <v>625</v>
      </c>
      <c r="G1553" s="544">
        <v>625</v>
      </c>
      <c r="H1553" s="542">
        <f t="shared" si="27"/>
        <v>0</v>
      </c>
      <c r="I1553" s="460">
        <v>625</v>
      </c>
    </row>
    <row r="1554" spans="1:9" ht="15" customHeight="1">
      <c r="A1554" s="536">
        <v>1546</v>
      </c>
      <c r="B1554" s="592">
        <v>41187</v>
      </c>
      <c r="C1554" s="464" t="s">
        <v>4841</v>
      </c>
      <c r="D1554" s="584" t="s">
        <v>4842</v>
      </c>
      <c r="E1554" s="591" t="s">
        <v>4292</v>
      </c>
      <c r="F1554" s="544">
        <v>625</v>
      </c>
      <c r="G1554" s="544">
        <v>625</v>
      </c>
      <c r="H1554" s="542">
        <f t="shared" ref="H1554:H1608" si="28">F1554-I1554</f>
        <v>0</v>
      </c>
      <c r="I1554" s="460">
        <v>625</v>
      </c>
    </row>
    <row r="1555" spans="1:9" ht="15" customHeight="1">
      <c r="A1555" s="536">
        <v>1547</v>
      </c>
      <c r="B1555" s="592">
        <v>41187</v>
      </c>
      <c r="C1555" s="464" t="s">
        <v>4843</v>
      </c>
      <c r="D1555" s="584" t="s">
        <v>4844</v>
      </c>
      <c r="E1555" s="591" t="s">
        <v>4292</v>
      </c>
      <c r="F1555" s="544">
        <v>625</v>
      </c>
      <c r="G1555" s="544">
        <v>625</v>
      </c>
      <c r="H1555" s="542">
        <f t="shared" si="28"/>
        <v>0</v>
      </c>
      <c r="I1555" s="460">
        <v>625</v>
      </c>
    </row>
    <row r="1556" spans="1:9" ht="15" customHeight="1">
      <c r="A1556" s="536">
        <v>1548</v>
      </c>
      <c r="B1556" s="592">
        <v>41187</v>
      </c>
      <c r="C1556" s="464" t="s">
        <v>4845</v>
      </c>
      <c r="D1556" s="584" t="s">
        <v>4755</v>
      </c>
      <c r="E1556" s="591" t="s">
        <v>4292</v>
      </c>
      <c r="F1556" s="544">
        <v>625</v>
      </c>
      <c r="G1556" s="544">
        <v>625</v>
      </c>
      <c r="H1556" s="542">
        <f t="shared" si="28"/>
        <v>0</v>
      </c>
      <c r="I1556" s="460">
        <v>625</v>
      </c>
    </row>
    <row r="1557" spans="1:9" ht="15" customHeight="1">
      <c r="A1557" s="536">
        <v>1549</v>
      </c>
      <c r="B1557" s="592">
        <v>41187</v>
      </c>
      <c r="C1557" s="464" t="s">
        <v>4846</v>
      </c>
      <c r="D1557" s="584" t="s">
        <v>4847</v>
      </c>
      <c r="E1557" s="591" t="s">
        <v>4292</v>
      </c>
      <c r="F1557" s="544">
        <v>1000</v>
      </c>
      <c r="G1557" s="544">
        <v>1000</v>
      </c>
      <c r="H1557" s="542">
        <f t="shared" si="28"/>
        <v>0</v>
      </c>
      <c r="I1557" s="460">
        <v>1000</v>
      </c>
    </row>
    <row r="1558" spans="1:9" ht="15" customHeight="1">
      <c r="A1558" s="536">
        <v>1550</v>
      </c>
      <c r="B1558" s="592">
        <v>41187</v>
      </c>
      <c r="C1558" s="464" t="s">
        <v>4848</v>
      </c>
      <c r="D1558" s="584" t="s">
        <v>4849</v>
      </c>
      <c r="E1558" s="591" t="s">
        <v>4292</v>
      </c>
      <c r="F1558" s="544">
        <v>250</v>
      </c>
      <c r="G1558" s="544">
        <v>250</v>
      </c>
      <c r="H1558" s="542">
        <f t="shared" si="28"/>
        <v>0</v>
      </c>
      <c r="I1558" s="460">
        <v>250</v>
      </c>
    </row>
    <row r="1559" spans="1:9" ht="15" customHeight="1">
      <c r="A1559" s="536">
        <v>1551</v>
      </c>
      <c r="B1559" s="592">
        <v>41187</v>
      </c>
      <c r="C1559" s="464" t="s">
        <v>4850</v>
      </c>
      <c r="D1559" s="584" t="s">
        <v>4851</v>
      </c>
      <c r="E1559" s="591" t="s">
        <v>4292</v>
      </c>
      <c r="F1559" s="544">
        <v>500</v>
      </c>
      <c r="G1559" s="544">
        <v>500</v>
      </c>
      <c r="H1559" s="542">
        <f t="shared" si="28"/>
        <v>0</v>
      </c>
      <c r="I1559" s="460">
        <v>500</v>
      </c>
    </row>
    <row r="1560" spans="1:9" ht="15" customHeight="1">
      <c r="A1560" s="536">
        <v>1552</v>
      </c>
      <c r="B1560" s="592">
        <v>41187</v>
      </c>
      <c r="C1560" s="464" t="s">
        <v>4852</v>
      </c>
      <c r="D1560" s="584" t="s">
        <v>4853</v>
      </c>
      <c r="E1560" s="591" t="s">
        <v>4292</v>
      </c>
      <c r="F1560" s="544">
        <v>1000</v>
      </c>
      <c r="G1560" s="544">
        <v>1000</v>
      </c>
      <c r="H1560" s="542">
        <f t="shared" si="28"/>
        <v>0</v>
      </c>
      <c r="I1560" s="460">
        <v>1000</v>
      </c>
    </row>
    <row r="1561" spans="1:9" ht="15" customHeight="1">
      <c r="A1561" s="536">
        <v>1553</v>
      </c>
      <c r="B1561" s="592">
        <v>41187</v>
      </c>
      <c r="C1561" s="464" t="s">
        <v>4854</v>
      </c>
      <c r="D1561" s="584" t="s">
        <v>4855</v>
      </c>
      <c r="E1561" s="591" t="s">
        <v>4292</v>
      </c>
      <c r="F1561" s="544">
        <v>500</v>
      </c>
      <c r="G1561" s="544">
        <v>500</v>
      </c>
      <c r="H1561" s="542">
        <f t="shared" si="28"/>
        <v>0</v>
      </c>
      <c r="I1561" s="460">
        <v>500</v>
      </c>
    </row>
    <row r="1562" spans="1:9" ht="15" customHeight="1">
      <c r="A1562" s="536">
        <v>1554</v>
      </c>
      <c r="B1562" s="592">
        <v>41187</v>
      </c>
      <c r="C1562" s="464" t="s">
        <v>4856</v>
      </c>
      <c r="D1562" s="584" t="s">
        <v>4857</v>
      </c>
      <c r="E1562" s="591" t="s">
        <v>4292</v>
      </c>
      <c r="F1562" s="544">
        <v>500</v>
      </c>
      <c r="G1562" s="544">
        <v>500</v>
      </c>
      <c r="H1562" s="542">
        <f t="shared" si="28"/>
        <v>0</v>
      </c>
      <c r="I1562" s="460">
        <v>500</v>
      </c>
    </row>
    <row r="1563" spans="1:9" ht="15" customHeight="1">
      <c r="A1563" s="536">
        <v>1555</v>
      </c>
      <c r="B1563" s="592">
        <v>41183</v>
      </c>
      <c r="C1563" s="464" t="s">
        <v>4858</v>
      </c>
      <c r="D1563" s="584" t="s">
        <v>4859</v>
      </c>
      <c r="E1563" s="591" t="s">
        <v>4292</v>
      </c>
      <c r="F1563" s="544">
        <v>500</v>
      </c>
      <c r="G1563" s="544">
        <v>500</v>
      </c>
      <c r="H1563" s="542">
        <f t="shared" si="28"/>
        <v>0</v>
      </c>
      <c r="I1563" s="460">
        <v>500</v>
      </c>
    </row>
    <row r="1564" spans="1:9" ht="15" customHeight="1">
      <c r="A1564" s="536">
        <v>1556</v>
      </c>
      <c r="B1564" s="592">
        <v>41183</v>
      </c>
      <c r="C1564" s="464" t="s">
        <v>4860</v>
      </c>
      <c r="D1564" s="562" t="s">
        <v>4138</v>
      </c>
      <c r="E1564" s="591" t="s">
        <v>4292</v>
      </c>
      <c r="F1564" s="544">
        <v>500</v>
      </c>
      <c r="G1564" s="544">
        <v>500</v>
      </c>
      <c r="H1564" s="542">
        <f t="shared" si="28"/>
        <v>0</v>
      </c>
      <c r="I1564" s="460">
        <v>500</v>
      </c>
    </row>
    <row r="1565" spans="1:9" ht="15" customHeight="1">
      <c r="A1565" s="536">
        <v>1557</v>
      </c>
      <c r="B1565" s="592">
        <v>41187</v>
      </c>
      <c r="C1565" s="553" t="s">
        <v>4545</v>
      </c>
      <c r="D1565" s="554" t="s">
        <v>856</v>
      </c>
      <c r="E1565" s="570" t="s">
        <v>4292</v>
      </c>
      <c r="F1565" s="544">
        <v>1187.5</v>
      </c>
      <c r="G1565" s="544">
        <v>1187.5</v>
      </c>
      <c r="H1565" s="542">
        <f t="shared" si="28"/>
        <v>0</v>
      </c>
      <c r="I1565" s="460">
        <v>1187.5</v>
      </c>
    </row>
    <row r="1566" spans="1:9" ht="15" customHeight="1">
      <c r="A1566" s="536">
        <v>1558</v>
      </c>
      <c r="B1566" s="592">
        <v>41187</v>
      </c>
      <c r="C1566" s="464" t="s">
        <v>4861</v>
      </c>
      <c r="D1566" s="584" t="s">
        <v>2219</v>
      </c>
      <c r="E1566" s="591" t="s">
        <v>4292</v>
      </c>
      <c r="F1566" s="544">
        <v>625</v>
      </c>
      <c r="G1566" s="544">
        <v>625</v>
      </c>
      <c r="H1566" s="542">
        <f t="shared" si="28"/>
        <v>0</v>
      </c>
      <c r="I1566" s="460">
        <v>625</v>
      </c>
    </row>
    <row r="1567" spans="1:9" ht="15" customHeight="1">
      <c r="A1567" s="536">
        <v>1559</v>
      </c>
      <c r="B1567" s="592">
        <v>41183</v>
      </c>
      <c r="C1567" s="464" t="s">
        <v>4862</v>
      </c>
      <c r="D1567" s="584" t="s">
        <v>4863</v>
      </c>
      <c r="E1567" s="591" t="s">
        <v>4292</v>
      </c>
      <c r="F1567" s="544">
        <v>500</v>
      </c>
      <c r="G1567" s="544">
        <v>500</v>
      </c>
      <c r="H1567" s="542">
        <f t="shared" si="28"/>
        <v>0</v>
      </c>
      <c r="I1567" s="460">
        <v>500</v>
      </c>
    </row>
    <row r="1568" spans="1:9" ht="15" customHeight="1">
      <c r="A1568" s="536">
        <v>1560</v>
      </c>
      <c r="B1568" s="592">
        <v>41187</v>
      </c>
      <c r="C1568" s="464" t="s">
        <v>4864</v>
      </c>
      <c r="D1568" s="584" t="s">
        <v>4865</v>
      </c>
      <c r="E1568" s="591" t="s">
        <v>4292</v>
      </c>
      <c r="F1568" s="544">
        <v>875</v>
      </c>
      <c r="G1568" s="544">
        <v>875</v>
      </c>
      <c r="H1568" s="542">
        <f t="shared" si="28"/>
        <v>0</v>
      </c>
      <c r="I1568" s="460">
        <v>875</v>
      </c>
    </row>
    <row r="1569" spans="1:9" ht="15" customHeight="1">
      <c r="A1569" s="536">
        <v>1561</v>
      </c>
      <c r="B1569" s="592">
        <v>41183</v>
      </c>
      <c r="C1569" s="464" t="s">
        <v>4524</v>
      </c>
      <c r="D1569" s="584" t="s">
        <v>840</v>
      </c>
      <c r="E1569" s="591" t="s">
        <v>4292</v>
      </c>
      <c r="F1569" s="544">
        <v>500</v>
      </c>
      <c r="G1569" s="544">
        <v>500</v>
      </c>
      <c r="H1569" s="542">
        <f t="shared" si="28"/>
        <v>0</v>
      </c>
      <c r="I1569" s="460">
        <v>500</v>
      </c>
    </row>
    <row r="1570" spans="1:9" ht="15" customHeight="1">
      <c r="A1570" s="536">
        <v>1562</v>
      </c>
      <c r="B1570" s="592">
        <v>41187</v>
      </c>
      <c r="C1570" s="464" t="s">
        <v>4683</v>
      </c>
      <c r="D1570" s="584" t="s">
        <v>4866</v>
      </c>
      <c r="E1570" s="591" t="s">
        <v>4292</v>
      </c>
      <c r="F1570" s="544">
        <v>1125</v>
      </c>
      <c r="G1570" s="544">
        <v>1125</v>
      </c>
      <c r="H1570" s="542">
        <f t="shared" si="28"/>
        <v>0</v>
      </c>
      <c r="I1570" s="460">
        <v>1125</v>
      </c>
    </row>
    <row r="1571" spans="1:9" ht="15" customHeight="1">
      <c r="A1571" s="536">
        <v>1563</v>
      </c>
      <c r="B1571" s="592">
        <v>41183</v>
      </c>
      <c r="C1571" s="464" t="s">
        <v>4867</v>
      </c>
      <c r="D1571" s="584" t="s">
        <v>4868</v>
      </c>
      <c r="E1571" s="591" t="s">
        <v>4292</v>
      </c>
      <c r="F1571" s="544">
        <v>500</v>
      </c>
      <c r="G1571" s="544">
        <v>500</v>
      </c>
      <c r="H1571" s="542">
        <f t="shared" si="28"/>
        <v>0</v>
      </c>
      <c r="I1571" s="460">
        <v>500</v>
      </c>
    </row>
    <row r="1572" spans="1:9" ht="15" customHeight="1">
      <c r="A1572" s="536">
        <v>1564</v>
      </c>
      <c r="B1572" s="592">
        <v>41183</v>
      </c>
      <c r="C1572" s="464" t="s">
        <v>4869</v>
      </c>
      <c r="D1572" s="584" t="s">
        <v>4870</v>
      </c>
      <c r="E1572" s="591" t="s">
        <v>4292</v>
      </c>
      <c r="F1572" s="544">
        <v>625</v>
      </c>
      <c r="G1572" s="544">
        <v>625</v>
      </c>
      <c r="H1572" s="542">
        <f t="shared" si="28"/>
        <v>0</v>
      </c>
      <c r="I1572" s="460">
        <v>625</v>
      </c>
    </row>
    <row r="1573" spans="1:9" ht="15" customHeight="1">
      <c r="A1573" s="536">
        <v>1565</v>
      </c>
      <c r="B1573" s="592">
        <v>41183</v>
      </c>
      <c r="C1573" s="464" t="s">
        <v>4871</v>
      </c>
      <c r="D1573" s="584" t="s">
        <v>4872</v>
      </c>
      <c r="E1573" s="591" t="s">
        <v>4292</v>
      </c>
      <c r="F1573" s="544">
        <v>562.5</v>
      </c>
      <c r="G1573" s="544">
        <v>562.5</v>
      </c>
      <c r="H1573" s="542">
        <f t="shared" si="28"/>
        <v>0</v>
      </c>
      <c r="I1573" s="460">
        <v>562.5</v>
      </c>
    </row>
    <row r="1574" spans="1:9" ht="15" customHeight="1">
      <c r="A1574" s="536">
        <v>1566</v>
      </c>
      <c r="B1574" s="592">
        <v>41187</v>
      </c>
      <c r="C1574" s="464" t="s">
        <v>4873</v>
      </c>
      <c r="D1574" s="584" t="s">
        <v>4874</v>
      </c>
      <c r="E1574" s="591" t="s">
        <v>4292</v>
      </c>
      <c r="F1574" s="544">
        <v>1187.5</v>
      </c>
      <c r="G1574" s="544">
        <v>1187.5</v>
      </c>
      <c r="H1574" s="542">
        <f t="shared" si="28"/>
        <v>0</v>
      </c>
      <c r="I1574" s="460">
        <v>1187.5</v>
      </c>
    </row>
    <row r="1575" spans="1:9" ht="15" customHeight="1">
      <c r="A1575" s="536">
        <v>1567</v>
      </c>
      <c r="B1575" s="592">
        <v>41187</v>
      </c>
      <c r="C1575" s="464" t="s">
        <v>4875</v>
      </c>
      <c r="D1575" s="584" t="s">
        <v>4876</v>
      </c>
      <c r="E1575" s="591" t="s">
        <v>4292</v>
      </c>
      <c r="F1575" s="544">
        <v>1187.5</v>
      </c>
      <c r="G1575" s="544">
        <v>1187.5</v>
      </c>
      <c r="H1575" s="542">
        <f t="shared" si="28"/>
        <v>0</v>
      </c>
      <c r="I1575" s="460">
        <v>1187.5</v>
      </c>
    </row>
    <row r="1576" spans="1:9" ht="15" customHeight="1">
      <c r="A1576" s="536">
        <v>1568</v>
      </c>
      <c r="B1576" s="592">
        <v>41187</v>
      </c>
      <c r="C1576" s="464" t="s">
        <v>4877</v>
      </c>
      <c r="D1576" s="584" t="s">
        <v>4878</v>
      </c>
      <c r="E1576" s="591" t="s">
        <v>4292</v>
      </c>
      <c r="F1576" s="544">
        <v>1187.5</v>
      </c>
      <c r="G1576" s="544">
        <v>1187.5</v>
      </c>
      <c r="H1576" s="542">
        <f t="shared" si="28"/>
        <v>0</v>
      </c>
      <c r="I1576" s="460">
        <v>1187.5</v>
      </c>
    </row>
    <row r="1577" spans="1:9" ht="15" customHeight="1">
      <c r="A1577" s="536">
        <v>1569</v>
      </c>
      <c r="B1577" s="592">
        <v>41187</v>
      </c>
      <c r="C1577" s="464" t="s">
        <v>4879</v>
      </c>
      <c r="D1577" s="584" t="s">
        <v>4880</v>
      </c>
      <c r="E1577" s="591" t="s">
        <v>4292</v>
      </c>
      <c r="F1577" s="544">
        <v>1187.5</v>
      </c>
      <c r="G1577" s="544">
        <v>1187.5</v>
      </c>
      <c r="H1577" s="542">
        <f t="shared" si="28"/>
        <v>0</v>
      </c>
      <c r="I1577" s="460">
        <v>1187.5</v>
      </c>
    </row>
    <row r="1578" spans="1:9" ht="15" customHeight="1">
      <c r="A1578" s="536">
        <v>1570</v>
      </c>
      <c r="B1578" s="592">
        <v>41183</v>
      </c>
      <c r="C1578" s="464" t="s">
        <v>4881</v>
      </c>
      <c r="D1578" s="584" t="s">
        <v>2114</v>
      </c>
      <c r="E1578" s="591" t="s">
        <v>4292</v>
      </c>
      <c r="F1578" s="544">
        <v>562.5</v>
      </c>
      <c r="G1578" s="544">
        <v>562.5</v>
      </c>
      <c r="H1578" s="542">
        <f t="shared" si="28"/>
        <v>0</v>
      </c>
      <c r="I1578" s="460">
        <v>562.5</v>
      </c>
    </row>
    <row r="1579" spans="1:9" ht="15" customHeight="1">
      <c r="A1579" s="536">
        <v>1571</v>
      </c>
      <c r="B1579" s="592">
        <v>41187</v>
      </c>
      <c r="C1579" s="464" t="s">
        <v>4882</v>
      </c>
      <c r="D1579" s="584" t="s">
        <v>4883</v>
      </c>
      <c r="E1579" s="591" t="s">
        <v>4292</v>
      </c>
      <c r="F1579" s="544">
        <v>1000</v>
      </c>
      <c r="G1579" s="544">
        <v>1000</v>
      </c>
      <c r="H1579" s="542">
        <f t="shared" si="28"/>
        <v>0</v>
      </c>
      <c r="I1579" s="460">
        <v>1000</v>
      </c>
    </row>
    <row r="1580" spans="1:9" ht="15" customHeight="1">
      <c r="A1580" s="536">
        <v>1572</v>
      </c>
      <c r="B1580" s="592">
        <v>41183</v>
      </c>
      <c r="C1580" s="464" t="s">
        <v>4884</v>
      </c>
      <c r="D1580" s="584" t="s">
        <v>4738</v>
      </c>
      <c r="E1580" s="591" t="s">
        <v>4292</v>
      </c>
      <c r="F1580" s="544">
        <v>500</v>
      </c>
      <c r="G1580" s="544">
        <v>500</v>
      </c>
      <c r="H1580" s="542">
        <f t="shared" si="28"/>
        <v>0</v>
      </c>
      <c r="I1580" s="460">
        <v>500</v>
      </c>
    </row>
    <row r="1581" spans="1:9" ht="15" customHeight="1">
      <c r="A1581" s="536">
        <v>1573</v>
      </c>
      <c r="B1581" s="592">
        <v>41187</v>
      </c>
      <c r="C1581" s="464" t="s">
        <v>4885</v>
      </c>
      <c r="D1581" s="584" t="s">
        <v>4886</v>
      </c>
      <c r="E1581" s="591" t="s">
        <v>4292</v>
      </c>
      <c r="F1581" s="544">
        <v>1187.5</v>
      </c>
      <c r="G1581" s="544">
        <v>1187.5</v>
      </c>
      <c r="H1581" s="542">
        <f t="shared" si="28"/>
        <v>0</v>
      </c>
      <c r="I1581" s="460">
        <v>1187.5</v>
      </c>
    </row>
    <row r="1582" spans="1:9" ht="15" customHeight="1">
      <c r="A1582" s="536">
        <v>1574</v>
      </c>
      <c r="B1582" s="592">
        <v>41187</v>
      </c>
      <c r="C1582" s="464" t="s">
        <v>4887</v>
      </c>
      <c r="D1582" s="584" t="s">
        <v>4888</v>
      </c>
      <c r="E1582" s="591" t="s">
        <v>4292</v>
      </c>
      <c r="F1582" s="544">
        <v>1000</v>
      </c>
      <c r="G1582" s="544">
        <v>1000</v>
      </c>
      <c r="H1582" s="542">
        <f t="shared" si="28"/>
        <v>0</v>
      </c>
      <c r="I1582" s="460">
        <v>1000</v>
      </c>
    </row>
    <row r="1583" spans="1:9" ht="15" customHeight="1">
      <c r="A1583" s="536">
        <v>1575</v>
      </c>
      <c r="B1583" s="592">
        <v>41187</v>
      </c>
      <c r="C1583" s="464" t="s">
        <v>4889</v>
      </c>
      <c r="D1583" s="584" t="s">
        <v>4890</v>
      </c>
      <c r="E1583" s="591" t="s">
        <v>4292</v>
      </c>
      <c r="F1583" s="544">
        <v>1000</v>
      </c>
      <c r="G1583" s="544">
        <v>1000</v>
      </c>
      <c r="H1583" s="542">
        <f t="shared" si="28"/>
        <v>0</v>
      </c>
      <c r="I1583" s="460">
        <v>1000</v>
      </c>
    </row>
    <row r="1584" spans="1:9" ht="15" customHeight="1">
      <c r="A1584" s="536">
        <v>1576</v>
      </c>
      <c r="B1584" s="592">
        <v>41187</v>
      </c>
      <c r="C1584" s="464" t="s">
        <v>4891</v>
      </c>
      <c r="D1584" s="584" t="s">
        <v>4892</v>
      </c>
      <c r="E1584" s="591" t="s">
        <v>4292</v>
      </c>
      <c r="F1584" s="544">
        <v>1000</v>
      </c>
      <c r="G1584" s="544">
        <v>1000</v>
      </c>
      <c r="H1584" s="542">
        <f t="shared" si="28"/>
        <v>0</v>
      </c>
      <c r="I1584" s="460">
        <v>1000</v>
      </c>
    </row>
    <row r="1585" spans="1:9" ht="15" customHeight="1">
      <c r="A1585" s="536">
        <v>1577</v>
      </c>
      <c r="B1585" s="592">
        <v>41187</v>
      </c>
      <c r="C1585" s="464" t="s">
        <v>4893</v>
      </c>
      <c r="D1585" s="584" t="s">
        <v>4894</v>
      </c>
      <c r="E1585" s="591" t="s">
        <v>4292</v>
      </c>
      <c r="F1585" s="544">
        <v>875</v>
      </c>
      <c r="G1585" s="544">
        <v>875</v>
      </c>
      <c r="H1585" s="542">
        <f t="shared" si="28"/>
        <v>0</v>
      </c>
      <c r="I1585" s="460">
        <v>875</v>
      </c>
    </row>
    <row r="1586" spans="1:9" ht="15" customHeight="1">
      <c r="A1586" s="536">
        <v>1578</v>
      </c>
      <c r="B1586" s="592">
        <v>41187</v>
      </c>
      <c r="C1586" s="464" t="s">
        <v>4895</v>
      </c>
      <c r="D1586" s="584" t="s">
        <v>4896</v>
      </c>
      <c r="E1586" s="591" t="s">
        <v>4292</v>
      </c>
      <c r="F1586" s="544">
        <v>875</v>
      </c>
      <c r="G1586" s="544">
        <v>875</v>
      </c>
      <c r="H1586" s="542">
        <f t="shared" si="28"/>
        <v>0</v>
      </c>
      <c r="I1586" s="460">
        <v>875</v>
      </c>
    </row>
    <row r="1587" spans="1:9" ht="15" customHeight="1">
      <c r="A1587" s="536">
        <v>1579</v>
      </c>
      <c r="B1587" s="592">
        <v>41187</v>
      </c>
      <c r="C1587" s="464" t="s">
        <v>4897</v>
      </c>
      <c r="D1587" s="584" t="s">
        <v>4898</v>
      </c>
      <c r="E1587" s="591" t="s">
        <v>4292</v>
      </c>
      <c r="F1587" s="544">
        <v>1000</v>
      </c>
      <c r="G1587" s="544">
        <v>1000</v>
      </c>
      <c r="H1587" s="542">
        <f t="shared" si="28"/>
        <v>0</v>
      </c>
      <c r="I1587" s="460">
        <v>1000</v>
      </c>
    </row>
    <row r="1588" spans="1:9" ht="15" customHeight="1">
      <c r="A1588" s="536">
        <v>1580</v>
      </c>
      <c r="B1588" s="592">
        <v>41187</v>
      </c>
      <c r="C1588" s="464" t="s">
        <v>4899</v>
      </c>
      <c r="D1588" s="584" t="s">
        <v>4900</v>
      </c>
      <c r="E1588" s="591" t="s">
        <v>4292</v>
      </c>
      <c r="F1588" s="544">
        <v>1125</v>
      </c>
      <c r="G1588" s="544">
        <v>1125</v>
      </c>
      <c r="H1588" s="542">
        <f t="shared" si="28"/>
        <v>0</v>
      </c>
      <c r="I1588" s="460">
        <v>1125</v>
      </c>
    </row>
    <row r="1589" spans="1:9" ht="15" customHeight="1">
      <c r="A1589" s="536">
        <v>1581</v>
      </c>
      <c r="B1589" s="592">
        <v>41183</v>
      </c>
      <c r="C1589" s="464" t="s">
        <v>4901</v>
      </c>
      <c r="D1589" s="584" t="s">
        <v>4902</v>
      </c>
      <c r="E1589" s="591" t="s">
        <v>4292</v>
      </c>
      <c r="F1589" s="544">
        <v>500</v>
      </c>
      <c r="G1589" s="544">
        <v>500</v>
      </c>
      <c r="H1589" s="542">
        <f t="shared" si="28"/>
        <v>0</v>
      </c>
      <c r="I1589" s="460">
        <v>500</v>
      </c>
    </row>
    <row r="1590" spans="1:9" ht="15" customHeight="1">
      <c r="A1590" s="536">
        <v>1582</v>
      </c>
      <c r="B1590" s="592">
        <v>41183</v>
      </c>
      <c r="C1590" s="464" t="s">
        <v>4903</v>
      </c>
      <c r="D1590" s="584" t="s">
        <v>4904</v>
      </c>
      <c r="E1590" s="591" t="s">
        <v>4292</v>
      </c>
      <c r="F1590" s="544">
        <v>500</v>
      </c>
      <c r="G1590" s="544">
        <v>500</v>
      </c>
      <c r="H1590" s="542">
        <f t="shared" si="28"/>
        <v>0</v>
      </c>
      <c r="I1590" s="460">
        <v>500</v>
      </c>
    </row>
    <row r="1591" spans="1:9" ht="15" customHeight="1">
      <c r="A1591" s="536">
        <v>1583</v>
      </c>
      <c r="B1591" s="592">
        <v>41187</v>
      </c>
      <c r="C1591" s="464" t="s">
        <v>4905</v>
      </c>
      <c r="D1591" s="584" t="s">
        <v>4906</v>
      </c>
      <c r="E1591" s="591" t="s">
        <v>4292</v>
      </c>
      <c r="F1591" s="544">
        <v>1125</v>
      </c>
      <c r="G1591" s="544">
        <v>1125</v>
      </c>
      <c r="H1591" s="542">
        <f t="shared" si="28"/>
        <v>0</v>
      </c>
      <c r="I1591" s="460">
        <v>1125</v>
      </c>
    </row>
    <row r="1592" spans="1:9" ht="15" customHeight="1">
      <c r="A1592" s="536">
        <v>1584</v>
      </c>
      <c r="B1592" s="592">
        <v>41183</v>
      </c>
      <c r="C1592" s="464" t="s">
        <v>4848</v>
      </c>
      <c r="D1592" s="584" t="s">
        <v>4849</v>
      </c>
      <c r="E1592" s="591" t="s">
        <v>4292</v>
      </c>
      <c r="F1592" s="544">
        <v>500</v>
      </c>
      <c r="G1592" s="544">
        <v>500</v>
      </c>
      <c r="H1592" s="542">
        <f t="shared" si="28"/>
        <v>0</v>
      </c>
      <c r="I1592" s="460">
        <v>500</v>
      </c>
    </row>
    <row r="1593" spans="1:9" ht="15" customHeight="1">
      <c r="A1593" s="536">
        <v>1585</v>
      </c>
      <c r="B1593" s="592">
        <v>41183</v>
      </c>
      <c r="C1593" s="464" t="s">
        <v>4907</v>
      </c>
      <c r="D1593" s="584" t="s">
        <v>4908</v>
      </c>
      <c r="E1593" s="591" t="s">
        <v>4292</v>
      </c>
      <c r="F1593" s="544">
        <v>500</v>
      </c>
      <c r="G1593" s="544">
        <v>500</v>
      </c>
      <c r="H1593" s="542">
        <f t="shared" si="28"/>
        <v>0</v>
      </c>
      <c r="I1593" s="460">
        <v>500</v>
      </c>
    </row>
    <row r="1594" spans="1:9" ht="15" customHeight="1">
      <c r="A1594" s="536">
        <v>1586</v>
      </c>
      <c r="B1594" s="592">
        <v>41183</v>
      </c>
      <c r="C1594" s="464" t="s">
        <v>4909</v>
      </c>
      <c r="D1594" s="584" t="s">
        <v>4910</v>
      </c>
      <c r="E1594" s="591" t="s">
        <v>4292</v>
      </c>
      <c r="F1594" s="544">
        <v>500</v>
      </c>
      <c r="G1594" s="544">
        <v>500</v>
      </c>
      <c r="H1594" s="542">
        <f t="shared" si="28"/>
        <v>0</v>
      </c>
      <c r="I1594" s="460">
        <v>500</v>
      </c>
    </row>
    <row r="1595" spans="1:9" ht="15" customHeight="1">
      <c r="A1595" s="536">
        <v>1587</v>
      </c>
      <c r="B1595" s="592">
        <v>41187</v>
      </c>
      <c r="C1595" s="464" t="s">
        <v>4911</v>
      </c>
      <c r="D1595" s="584" t="s">
        <v>4912</v>
      </c>
      <c r="E1595" s="591" t="s">
        <v>4292</v>
      </c>
      <c r="F1595" s="544">
        <v>625</v>
      </c>
      <c r="G1595" s="544">
        <v>625</v>
      </c>
      <c r="H1595" s="542">
        <f t="shared" si="28"/>
        <v>0</v>
      </c>
      <c r="I1595" s="460">
        <v>625</v>
      </c>
    </row>
    <row r="1596" spans="1:9" ht="15" customHeight="1">
      <c r="A1596" s="536">
        <v>1588</v>
      </c>
      <c r="B1596" s="592">
        <v>41187</v>
      </c>
      <c r="C1596" s="464" t="s">
        <v>4913</v>
      </c>
      <c r="D1596" s="584" t="s">
        <v>4914</v>
      </c>
      <c r="E1596" s="591" t="s">
        <v>4292</v>
      </c>
      <c r="F1596" s="544">
        <v>375</v>
      </c>
      <c r="G1596" s="544">
        <v>375</v>
      </c>
      <c r="H1596" s="542">
        <f t="shared" si="28"/>
        <v>0</v>
      </c>
      <c r="I1596" s="460">
        <v>375</v>
      </c>
    </row>
    <row r="1597" spans="1:9" ht="15" customHeight="1">
      <c r="A1597" s="536">
        <v>1589</v>
      </c>
      <c r="B1597" s="592">
        <v>41187</v>
      </c>
      <c r="C1597" s="464" t="s">
        <v>4915</v>
      </c>
      <c r="D1597" s="584" t="s">
        <v>4916</v>
      </c>
      <c r="E1597" s="591" t="s">
        <v>4292</v>
      </c>
      <c r="F1597" s="544">
        <v>500</v>
      </c>
      <c r="G1597" s="544">
        <v>500</v>
      </c>
      <c r="H1597" s="542">
        <f t="shared" si="28"/>
        <v>0</v>
      </c>
      <c r="I1597" s="460">
        <v>500</v>
      </c>
    </row>
    <row r="1598" spans="1:9" ht="15" customHeight="1">
      <c r="A1598" s="536">
        <v>1590</v>
      </c>
      <c r="B1598" s="592">
        <v>41187</v>
      </c>
      <c r="C1598" s="464" t="s">
        <v>4917</v>
      </c>
      <c r="D1598" s="584" t="s">
        <v>4918</v>
      </c>
      <c r="E1598" s="591" t="s">
        <v>4292</v>
      </c>
      <c r="F1598" s="544">
        <v>500</v>
      </c>
      <c r="G1598" s="544">
        <v>500</v>
      </c>
      <c r="H1598" s="542">
        <f t="shared" si="28"/>
        <v>0</v>
      </c>
      <c r="I1598" s="460">
        <v>500</v>
      </c>
    </row>
    <row r="1599" spans="1:9" ht="15" customHeight="1">
      <c r="A1599" s="536">
        <v>1591</v>
      </c>
      <c r="B1599" s="592">
        <v>41187</v>
      </c>
      <c r="C1599" s="464" t="s">
        <v>4884</v>
      </c>
      <c r="D1599" s="584" t="s">
        <v>4919</v>
      </c>
      <c r="E1599" s="591" t="s">
        <v>4292</v>
      </c>
      <c r="F1599" s="544">
        <v>500</v>
      </c>
      <c r="G1599" s="544">
        <v>500</v>
      </c>
      <c r="H1599" s="542">
        <f t="shared" si="28"/>
        <v>0</v>
      </c>
      <c r="I1599" s="460">
        <v>500</v>
      </c>
    </row>
    <row r="1600" spans="1:9" ht="15" customHeight="1">
      <c r="A1600" s="536">
        <v>1592</v>
      </c>
      <c r="B1600" s="592">
        <v>41187</v>
      </c>
      <c r="C1600" s="464" t="s">
        <v>4920</v>
      </c>
      <c r="D1600" s="584" t="s">
        <v>4921</v>
      </c>
      <c r="E1600" s="591" t="s">
        <v>4292</v>
      </c>
      <c r="F1600" s="544">
        <v>500</v>
      </c>
      <c r="G1600" s="544">
        <v>500</v>
      </c>
      <c r="H1600" s="542">
        <f t="shared" si="28"/>
        <v>0</v>
      </c>
      <c r="I1600" s="460">
        <v>500</v>
      </c>
    </row>
    <row r="1601" spans="1:9" ht="15" customHeight="1">
      <c r="A1601" s="536">
        <v>1593</v>
      </c>
      <c r="B1601" s="592">
        <v>41187</v>
      </c>
      <c r="C1601" s="464" t="s">
        <v>4922</v>
      </c>
      <c r="D1601" s="584" t="s">
        <v>4923</v>
      </c>
      <c r="E1601" s="591" t="s">
        <v>4292</v>
      </c>
      <c r="F1601" s="544">
        <v>500</v>
      </c>
      <c r="G1601" s="544">
        <v>500</v>
      </c>
      <c r="H1601" s="542">
        <f t="shared" si="28"/>
        <v>0</v>
      </c>
      <c r="I1601" s="460">
        <v>500</v>
      </c>
    </row>
    <row r="1602" spans="1:9" ht="15" customHeight="1">
      <c r="A1602" s="536">
        <v>1594</v>
      </c>
      <c r="B1602" s="592">
        <v>41187</v>
      </c>
      <c r="C1602" s="464" t="s">
        <v>4924</v>
      </c>
      <c r="D1602" s="584" t="s">
        <v>4925</v>
      </c>
      <c r="E1602" s="591" t="s">
        <v>4292</v>
      </c>
      <c r="F1602" s="544">
        <v>625</v>
      </c>
      <c r="G1602" s="544">
        <v>625</v>
      </c>
      <c r="H1602" s="542">
        <f t="shared" si="28"/>
        <v>0</v>
      </c>
      <c r="I1602" s="460">
        <v>625</v>
      </c>
    </row>
    <row r="1603" spans="1:9" ht="15" customHeight="1">
      <c r="A1603" s="536">
        <v>1595</v>
      </c>
      <c r="B1603" s="592">
        <v>41187</v>
      </c>
      <c r="C1603" s="464" t="s">
        <v>4860</v>
      </c>
      <c r="D1603" s="584" t="s">
        <v>4926</v>
      </c>
      <c r="E1603" s="591" t="s">
        <v>4292</v>
      </c>
      <c r="F1603" s="544">
        <v>625</v>
      </c>
      <c r="G1603" s="544">
        <v>625</v>
      </c>
      <c r="H1603" s="542">
        <f t="shared" si="28"/>
        <v>0</v>
      </c>
      <c r="I1603" s="460">
        <v>625</v>
      </c>
    </row>
    <row r="1604" spans="1:9" ht="15" customHeight="1">
      <c r="A1604" s="536">
        <v>1596</v>
      </c>
      <c r="B1604" s="592">
        <v>41187</v>
      </c>
      <c r="C1604" s="464" t="s">
        <v>4717</v>
      </c>
      <c r="D1604" s="584" t="s">
        <v>4927</v>
      </c>
      <c r="E1604" s="591" t="s">
        <v>4292</v>
      </c>
      <c r="F1604" s="544">
        <v>625</v>
      </c>
      <c r="G1604" s="544">
        <v>625</v>
      </c>
      <c r="H1604" s="542">
        <f t="shared" si="28"/>
        <v>0</v>
      </c>
      <c r="I1604" s="460">
        <v>625</v>
      </c>
    </row>
    <row r="1605" spans="1:9" ht="15" customHeight="1">
      <c r="A1605" s="536">
        <v>1597</v>
      </c>
      <c r="B1605" s="592">
        <v>41187</v>
      </c>
      <c r="C1605" s="464" t="s">
        <v>4688</v>
      </c>
      <c r="D1605" s="584" t="s">
        <v>4928</v>
      </c>
      <c r="E1605" s="591" t="s">
        <v>4292</v>
      </c>
      <c r="F1605" s="544">
        <v>625</v>
      </c>
      <c r="G1605" s="544">
        <v>625</v>
      </c>
      <c r="H1605" s="542">
        <f t="shared" si="28"/>
        <v>0</v>
      </c>
      <c r="I1605" s="460">
        <v>625</v>
      </c>
    </row>
    <row r="1606" spans="1:9" ht="15" customHeight="1">
      <c r="A1606" s="536">
        <v>1598</v>
      </c>
      <c r="B1606" s="592">
        <v>41187</v>
      </c>
      <c r="C1606" s="464" t="s">
        <v>4929</v>
      </c>
      <c r="D1606" s="584" t="s">
        <v>4930</v>
      </c>
      <c r="E1606" s="591" t="s">
        <v>4292</v>
      </c>
      <c r="F1606" s="544">
        <v>625</v>
      </c>
      <c r="G1606" s="544">
        <v>625</v>
      </c>
      <c r="H1606" s="542">
        <f t="shared" si="28"/>
        <v>0</v>
      </c>
      <c r="I1606" s="460">
        <v>625</v>
      </c>
    </row>
    <row r="1607" spans="1:9" ht="15" customHeight="1">
      <c r="A1607" s="536">
        <v>1599</v>
      </c>
      <c r="B1607" s="592">
        <v>41187</v>
      </c>
      <c r="C1607" s="464" t="s">
        <v>4931</v>
      </c>
      <c r="D1607" s="584" t="s">
        <v>4932</v>
      </c>
      <c r="E1607" s="591" t="s">
        <v>4292</v>
      </c>
      <c r="F1607" s="544">
        <v>625</v>
      </c>
      <c r="G1607" s="544">
        <v>625</v>
      </c>
      <c r="H1607" s="542">
        <f t="shared" si="28"/>
        <v>0</v>
      </c>
      <c r="I1607" s="460">
        <v>625</v>
      </c>
    </row>
    <row r="1608" spans="1:9" ht="15" customHeight="1">
      <c r="A1608" s="536">
        <v>1600</v>
      </c>
      <c r="B1608" s="592">
        <v>41187</v>
      </c>
      <c r="C1608" s="464" t="s">
        <v>4933</v>
      </c>
      <c r="D1608" s="584" t="s">
        <v>4934</v>
      </c>
      <c r="E1608" s="591" t="s">
        <v>4292</v>
      </c>
      <c r="F1608" s="544">
        <v>1000</v>
      </c>
      <c r="G1608" s="544">
        <v>1000</v>
      </c>
      <c r="H1608" s="542">
        <f t="shared" si="28"/>
        <v>0</v>
      </c>
      <c r="I1608" s="460">
        <v>1000</v>
      </c>
    </row>
    <row r="1609" spans="1:9" ht="15" customHeight="1">
      <c r="A1609" s="536">
        <v>1601</v>
      </c>
      <c r="B1609" s="583">
        <v>41150</v>
      </c>
      <c r="C1609" s="464" t="s">
        <v>4935</v>
      </c>
      <c r="D1609" s="584" t="s">
        <v>4936</v>
      </c>
      <c r="E1609" s="591" t="s">
        <v>2205</v>
      </c>
      <c r="F1609" s="544">
        <v>787.5</v>
      </c>
      <c r="G1609" s="544">
        <v>787.5</v>
      </c>
      <c r="H1609" s="542">
        <v>0</v>
      </c>
      <c r="I1609" s="460">
        <v>787.5</v>
      </c>
    </row>
    <row r="1610" spans="1:9" ht="15" customHeight="1">
      <c r="A1610" s="536">
        <v>1602</v>
      </c>
      <c r="B1610" s="583">
        <v>41138</v>
      </c>
      <c r="C1610" s="464" t="s">
        <v>4937</v>
      </c>
      <c r="D1610" s="584" t="s">
        <v>4938</v>
      </c>
      <c r="E1610" s="591" t="s">
        <v>4939</v>
      </c>
      <c r="F1610" s="544">
        <v>350</v>
      </c>
      <c r="G1610" s="544">
        <v>350</v>
      </c>
      <c r="H1610" s="542">
        <v>0</v>
      </c>
      <c r="I1610" s="460">
        <f>F1610-H1610</f>
        <v>350</v>
      </c>
    </row>
    <row r="1611" spans="1:9" ht="15" customHeight="1">
      <c r="A1611" s="536">
        <v>1603</v>
      </c>
      <c r="B1611" s="567">
        <v>41179</v>
      </c>
      <c r="C1611" s="597" t="s">
        <v>4940</v>
      </c>
      <c r="D1611" s="584" t="s">
        <v>4941</v>
      </c>
      <c r="E1611" s="591" t="s">
        <v>882</v>
      </c>
      <c r="F1611" s="544">
        <v>6555</v>
      </c>
      <c r="G1611" s="544">
        <v>6555</v>
      </c>
      <c r="H1611" s="542">
        <v>0</v>
      </c>
      <c r="I1611" s="460">
        <v>6555</v>
      </c>
    </row>
    <row r="1612" spans="1:9" ht="15" customHeight="1">
      <c r="A1612" s="536">
        <v>1604</v>
      </c>
      <c r="B1612" s="468" t="s">
        <v>1691</v>
      </c>
      <c r="C1612" s="390" t="s">
        <v>4944</v>
      </c>
      <c r="D1612" s="400" t="s">
        <v>4945</v>
      </c>
      <c r="E1612" s="467" t="s">
        <v>2205</v>
      </c>
      <c r="F1612" s="472">
        <v>1500</v>
      </c>
      <c r="G1612" s="472">
        <v>1500</v>
      </c>
      <c r="H1612" s="465">
        <v>0</v>
      </c>
      <c r="I1612" s="472">
        <v>1500</v>
      </c>
    </row>
    <row r="1613" spans="1:9" ht="15" customHeight="1">
      <c r="A1613" s="536">
        <v>1605</v>
      </c>
      <c r="B1613" s="468" t="s">
        <v>6494</v>
      </c>
      <c r="C1613" s="390" t="s">
        <v>6430</v>
      </c>
      <c r="D1613" s="400" t="s">
        <v>383</v>
      </c>
      <c r="E1613" s="467" t="s">
        <v>2205</v>
      </c>
      <c r="F1613" s="466">
        <v>216.67</v>
      </c>
      <c r="G1613" s="466">
        <v>216.67</v>
      </c>
      <c r="H1613" s="465">
        <v>0</v>
      </c>
      <c r="I1613" s="466">
        <v>216.67</v>
      </c>
    </row>
    <row r="1614" spans="1:9" ht="15" customHeight="1">
      <c r="A1614" s="536">
        <v>1606</v>
      </c>
      <c r="B1614" s="468" t="s">
        <v>6492</v>
      </c>
      <c r="C1614" s="390" t="s">
        <v>6431</v>
      </c>
      <c r="D1614" s="400" t="s">
        <v>450</v>
      </c>
      <c r="E1614" s="467" t="s">
        <v>2205</v>
      </c>
      <c r="F1614" s="466">
        <v>415.58</v>
      </c>
      <c r="G1614" s="466">
        <v>415.58</v>
      </c>
      <c r="H1614" s="465">
        <v>0</v>
      </c>
      <c r="I1614" s="466">
        <v>415.58</v>
      </c>
    </row>
    <row r="1615" spans="1:9" ht="15" customHeight="1">
      <c r="A1615" s="536">
        <v>1607</v>
      </c>
      <c r="B1615" s="468" t="s">
        <v>6500</v>
      </c>
      <c r="C1615" s="390" t="s">
        <v>6432</v>
      </c>
      <c r="D1615" s="400" t="s">
        <v>511</v>
      </c>
      <c r="E1615" s="467" t="s">
        <v>2205</v>
      </c>
      <c r="F1615" s="466">
        <v>221.43</v>
      </c>
      <c r="G1615" s="466">
        <v>221.43</v>
      </c>
      <c r="H1615" s="465">
        <v>0</v>
      </c>
      <c r="I1615" s="466">
        <v>221.43</v>
      </c>
    </row>
    <row r="1616" spans="1:9" ht="15" customHeight="1">
      <c r="A1616" s="536">
        <v>1608</v>
      </c>
      <c r="B1616" s="468" t="s">
        <v>6492</v>
      </c>
      <c r="C1616" s="390" t="s">
        <v>6433</v>
      </c>
      <c r="D1616" s="400" t="s">
        <v>563</v>
      </c>
      <c r="E1616" s="467" t="s">
        <v>2205</v>
      </c>
      <c r="F1616" s="466">
        <v>104.17</v>
      </c>
      <c r="G1616" s="466">
        <v>104.17</v>
      </c>
      <c r="H1616" s="465">
        <v>0</v>
      </c>
      <c r="I1616" s="466">
        <v>104.17</v>
      </c>
    </row>
    <row r="1617" spans="1:9" ht="15" customHeight="1">
      <c r="A1617" s="536">
        <v>1609</v>
      </c>
      <c r="B1617" s="468" t="s">
        <v>6500</v>
      </c>
      <c r="C1617" s="390" t="s">
        <v>6434</v>
      </c>
      <c r="D1617" s="400" t="s">
        <v>575</v>
      </c>
      <c r="E1617" s="467" t="s">
        <v>2205</v>
      </c>
      <c r="F1617" s="466">
        <v>691.94</v>
      </c>
      <c r="G1617" s="466">
        <v>691.94</v>
      </c>
      <c r="H1617" s="465">
        <v>0</v>
      </c>
      <c r="I1617" s="466">
        <v>691.94</v>
      </c>
    </row>
    <row r="1618" spans="1:9" ht="15" customHeight="1">
      <c r="A1618" s="536">
        <v>1610</v>
      </c>
      <c r="B1618" s="468" t="s">
        <v>6492</v>
      </c>
      <c r="C1618" s="390" t="s">
        <v>311</v>
      </c>
      <c r="D1618" s="400" t="s">
        <v>401</v>
      </c>
      <c r="E1618" s="467" t="s">
        <v>2205</v>
      </c>
      <c r="F1618" s="466">
        <v>275</v>
      </c>
      <c r="G1618" s="466">
        <v>275</v>
      </c>
      <c r="H1618" s="465">
        <v>0</v>
      </c>
      <c r="I1618" s="466">
        <v>275</v>
      </c>
    </row>
    <row r="1619" spans="1:9" ht="15" customHeight="1">
      <c r="A1619" s="536">
        <v>1611</v>
      </c>
      <c r="B1619" s="468" t="s">
        <v>6492</v>
      </c>
      <c r="C1619" s="390" t="s">
        <v>6435</v>
      </c>
      <c r="D1619" s="400" t="s">
        <v>444</v>
      </c>
      <c r="E1619" s="467" t="s">
        <v>2205</v>
      </c>
      <c r="F1619" s="466">
        <v>200</v>
      </c>
      <c r="G1619" s="466">
        <v>200</v>
      </c>
      <c r="H1619" s="465">
        <v>0</v>
      </c>
      <c r="I1619" s="466">
        <v>200</v>
      </c>
    </row>
    <row r="1620" spans="1:9" ht="15" customHeight="1">
      <c r="A1620" s="536">
        <v>1612</v>
      </c>
      <c r="B1620" s="468" t="s">
        <v>6492</v>
      </c>
      <c r="C1620" s="390" t="s">
        <v>6436</v>
      </c>
      <c r="D1620" s="400" t="s">
        <v>500</v>
      </c>
      <c r="E1620" s="467" t="s">
        <v>2205</v>
      </c>
      <c r="F1620" s="466">
        <v>133.33000000000001</v>
      </c>
      <c r="G1620" s="466">
        <v>133.33000000000001</v>
      </c>
      <c r="H1620" s="465">
        <v>0</v>
      </c>
      <c r="I1620" s="466">
        <v>133.33000000000001</v>
      </c>
    </row>
    <row r="1621" spans="1:9" ht="15" customHeight="1">
      <c r="A1621" s="536">
        <v>1613</v>
      </c>
      <c r="B1621" s="468" t="s">
        <v>6495</v>
      </c>
      <c r="C1621" s="390" t="s">
        <v>6437</v>
      </c>
      <c r="D1621" s="400" t="s">
        <v>532</v>
      </c>
      <c r="E1621" s="467" t="s">
        <v>2205</v>
      </c>
      <c r="F1621" s="466">
        <v>116.67</v>
      </c>
      <c r="G1621" s="466">
        <v>116.67</v>
      </c>
      <c r="H1621" s="465">
        <v>0</v>
      </c>
      <c r="I1621" s="466">
        <v>116.67</v>
      </c>
    </row>
    <row r="1622" spans="1:9" ht="15" customHeight="1">
      <c r="A1622" s="536">
        <v>1614</v>
      </c>
      <c r="B1622" s="468" t="s">
        <v>6498</v>
      </c>
      <c r="C1622" s="390" t="s">
        <v>6438</v>
      </c>
      <c r="D1622" s="400" t="s">
        <v>415</v>
      </c>
      <c r="E1622" s="467" t="s">
        <v>2205</v>
      </c>
      <c r="F1622" s="466">
        <v>333.33</v>
      </c>
      <c r="G1622" s="466">
        <v>333.33</v>
      </c>
      <c r="H1622" s="465">
        <v>0</v>
      </c>
      <c r="I1622" s="466">
        <v>333.33</v>
      </c>
    </row>
    <row r="1623" spans="1:9" ht="15" customHeight="1">
      <c r="A1623" s="536">
        <v>1615</v>
      </c>
      <c r="B1623" s="468" t="s">
        <v>6504</v>
      </c>
      <c r="C1623" s="390" t="s">
        <v>6439</v>
      </c>
      <c r="D1623" s="400" t="s">
        <v>466</v>
      </c>
      <c r="E1623" s="467" t="s">
        <v>2205</v>
      </c>
      <c r="F1623" s="466">
        <v>510.41</v>
      </c>
      <c r="G1623" s="466">
        <v>510.41</v>
      </c>
      <c r="H1623" s="465">
        <v>0</v>
      </c>
      <c r="I1623" s="466">
        <v>408.33</v>
      </c>
    </row>
    <row r="1624" spans="1:9" ht="15" customHeight="1">
      <c r="A1624" s="536">
        <v>1616</v>
      </c>
      <c r="B1624" s="468" t="s">
        <v>6500</v>
      </c>
      <c r="C1624" s="390" t="s">
        <v>6440</v>
      </c>
      <c r="D1624" s="400" t="s">
        <v>354</v>
      </c>
      <c r="E1624" s="467" t="s">
        <v>2205</v>
      </c>
      <c r="F1624" s="466">
        <v>1037.94</v>
      </c>
      <c r="G1624" s="466">
        <v>1037.94</v>
      </c>
      <c r="H1624" s="465">
        <v>0</v>
      </c>
      <c r="I1624" s="466">
        <v>1037.94</v>
      </c>
    </row>
    <row r="1625" spans="1:9" ht="15" customHeight="1">
      <c r="A1625" s="536">
        <v>1617</v>
      </c>
      <c r="B1625" s="468" t="s">
        <v>6515</v>
      </c>
      <c r="C1625" s="390" t="s">
        <v>6441</v>
      </c>
      <c r="D1625" s="400" t="s">
        <v>378</v>
      </c>
      <c r="E1625" s="467" t="s">
        <v>2205</v>
      </c>
      <c r="F1625" s="466">
        <v>73</v>
      </c>
      <c r="G1625" s="466">
        <v>73</v>
      </c>
      <c r="H1625" s="465">
        <v>0</v>
      </c>
      <c r="I1625" s="466">
        <v>73</v>
      </c>
    </row>
    <row r="1626" spans="1:9" ht="15" customHeight="1">
      <c r="A1626" s="536">
        <v>1618</v>
      </c>
      <c r="B1626" s="468" t="s">
        <v>6495</v>
      </c>
      <c r="C1626" s="390" t="s">
        <v>6442</v>
      </c>
      <c r="D1626" s="400" t="s">
        <v>386</v>
      </c>
      <c r="E1626" s="467" t="s">
        <v>2205</v>
      </c>
      <c r="F1626" s="466">
        <v>166.68</v>
      </c>
      <c r="G1626" s="466">
        <v>166.68</v>
      </c>
      <c r="H1626" s="465">
        <v>0</v>
      </c>
      <c r="I1626" s="466">
        <v>166.68</v>
      </c>
    </row>
    <row r="1627" spans="1:9" ht="15" customHeight="1">
      <c r="A1627" s="536">
        <v>1619</v>
      </c>
      <c r="B1627" s="468" t="s">
        <v>6494</v>
      </c>
      <c r="C1627" s="390" t="s">
        <v>6443</v>
      </c>
      <c r="D1627" s="400" t="s">
        <v>390</v>
      </c>
      <c r="E1627" s="467" t="s">
        <v>2205</v>
      </c>
      <c r="F1627" s="466">
        <v>208.33</v>
      </c>
      <c r="G1627" s="466">
        <v>208.33</v>
      </c>
      <c r="H1627" s="465">
        <v>0</v>
      </c>
      <c r="I1627" s="466">
        <v>208.33</v>
      </c>
    </row>
    <row r="1628" spans="1:9" ht="15" customHeight="1">
      <c r="A1628" s="536">
        <v>1620</v>
      </c>
      <c r="B1628" s="468" t="s">
        <v>6495</v>
      </c>
      <c r="C1628" s="390" t="s">
        <v>6444</v>
      </c>
      <c r="D1628" s="400" t="s">
        <v>394</v>
      </c>
      <c r="E1628" s="467" t="s">
        <v>2205</v>
      </c>
      <c r="F1628" s="466">
        <v>276.77999999999997</v>
      </c>
      <c r="G1628" s="466">
        <v>276.77999999999997</v>
      </c>
      <c r="H1628" s="465">
        <v>0</v>
      </c>
      <c r="I1628" s="466">
        <v>276.77999999999997</v>
      </c>
    </row>
    <row r="1629" spans="1:9" ht="15" customHeight="1">
      <c r="A1629" s="536">
        <v>1621</v>
      </c>
      <c r="B1629" s="468" t="s">
        <v>6497</v>
      </c>
      <c r="C1629" s="390" t="s">
        <v>6496</v>
      </c>
      <c r="D1629" s="400" t="s">
        <v>397</v>
      </c>
      <c r="E1629" s="467" t="s">
        <v>2205</v>
      </c>
      <c r="F1629" s="466">
        <v>104.18</v>
      </c>
      <c r="G1629" s="466">
        <v>104.18</v>
      </c>
      <c r="H1629" s="465">
        <v>0</v>
      </c>
      <c r="I1629" s="466">
        <v>104.18</v>
      </c>
    </row>
    <row r="1630" spans="1:9" ht="15" customHeight="1">
      <c r="A1630" s="536">
        <v>1622</v>
      </c>
      <c r="B1630" s="468" t="s">
        <v>6492</v>
      </c>
      <c r="C1630" s="390" t="s">
        <v>6445</v>
      </c>
      <c r="D1630" s="400" t="s">
        <v>404</v>
      </c>
      <c r="E1630" s="467" t="s">
        <v>2205</v>
      </c>
      <c r="F1630" s="466">
        <v>140.83000000000001</v>
      </c>
      <c r="G1630" s="466">
        <v>140.83000000000001</v>
      </c>
      <c r="H1630" s="465">
        <v>0</v>
      </c>
      <c r="I1630" s="466">
        <v>140.83000000000001</v>
      </c>
    </row>
    <row r="1631" spans="1:9" ht="15" customHeight="1">
      <c r="A1631" s="536">
        <v>1623</v>
      </c>
      <c r="B1631" s="468" t="s">
        <v>6495</v>
      </c>
      <c r="C1631" s="390" t="s">
        <v>6446</v>
      </c>
      <c r="D1631" s="400" t="s">
        <v>408</v>
      </c>
      <c r="E1631" s="467" t="s">
        <v>2205</v>
      </c>
      <c r="F1631" s="466">
        <v>208.33</v>
      </c>
      <c r="G1631" s="466">
        <v>208.33</v>
      </c>
      <c r="H1631" s="465">
        <v>0</v>
      </c>
      <c r="I1631" s="466">
        <v>208.33</v>
      </c>
    </row>
    <row r="1632" spans="1:9" ht="15" customHeight="1">
      <c r="A1632" s="536">
        <v>1624</v>
      </c>
      <c r="B1632" s="468" t="s">
        <v>6492</v>
      </c>
      <c r="C1632" s="390" t="s">
        <v>6447</v>
      </c>
      <c r="D1632" s="400" t="s">
        <v>6493</v>
      </c>
      <c r="E1632" s="467" t="s">
        <v>2205</v>
      </c>
      <c r="F1632" s="466">
        <v>145.83000000000001</v>
      </c>
      <c r="G1632" s="466">
        <v>145.83000000000001</v>
      </c>
      <c r="H1632" s="465">
        <v>0</v>
      </c>
      <c r="I1632" s="466">
        <v>145.83000000000001</v>
      </c>
    </row>
    <row r="1633" spans="1:9" ht="15" customHeight="1">
      <c r="A1633" s="536">
        <v>1625</v>
      </c>
      <c r="B1633" s="468" t="s">
        <v>4982</v>
      </c>
      <c r="C1633" s="390" t="s">
        <v>6448</v>
      </c>
      <c r="D1633" s="400" t="s">
        <v>411</v>
      </c>
      <c r="E1633" s="467" t="s">
        <v>2205</v>
      </c>
      <c r="F1633" s="466">
        <v>415.18</v>
      </c>
      <c r="G1633" s="466">
        <v>415.18</v>
      </c>
      <c r="H1633" s="465">
        <v>0</v>
      </c>
      <c r="I1633" s="466">
        <v>415.18</v>
      </c>
    </row>
    <row r="1634" spans="1:9" ht="15" customHeight="1">
      <c r="A1634" s="536">
        <v>1626</v>
      </c>
      <c r="B1634" s="468" t="s">
        <v>6499</v>
      </c>
      <c r="C1634" s="390" t="s">
        <v>6449</v>
      </c>
      <c r="D1634" s="400" t="s">
        <v>422</v>
      </c>
      <c r="E1634" s="467" t="s">
        <v>2205</v>
      </c>
      <c r="F1634" s="466">
        <v>104.18</v>
      </c>
      <c r="G1634" s="466">
        <v>104.18</v>
      </c>
      <c r="H1634" s="465">
        <v>0</v>
      </c>
      <c r="I1634" s="466">
        <v>104.18</v>
      </c>
    </row>
    <row r="1635" spans="1:9" ht="15" customHeight="1">
      <c r="A1635" s="536">
        <v>1627</v>
      </c>
      <c r="B1635" s="468" t="s">
        <v>6501</v>
      </c>
      <c r="C1635" s="390" t="s">
        <v>6450</v>
      </c>
      <c r="D1635" s="400" t="s">
        <v>6502</v>
      </c>
      <c r="E1635" s="467" t="s">
        <v>2205</v>
      </c>
      <c r="F1635" s="466">
        <v>104.18</v>
      </c>
      <c r="G1635" s="466">
        <v>104.18</v>
      </c>
      <c r="H1635" s="465">
        <v>0</v>
      </c>
      <c r="I1635" s="466">
        <v>104.18</v>
      </c>
    </row>
    <row r="1636" spans="1:9" ht="15" customHeight="1">
      <c r="A1636" s="536">
        <v>1628</v>
      </c>
      <c r="B1636" s="468" t="s">
        <v>4966</v>
      </c>
      <c r="C1636" s="390" t="s">
        <v>6451</v>
      </c>
      <c r="D1636" s="400" t="s">
        <v>428</v>
      </c>
      <c r="E1636" s="467" t="s">
        <v>2205</v>
      </c>
      <c r="F1636" s="466">
        <v>270.83</v>
      </c>
      <c r="G1636" s="466">
        <v>270.83</v>
      </c>
      <c r="H1636" s="465">
        <v>0</v>
      </c>
      <c r="I1636" s="466">
        <v>270.83</v>
      </c>
    </row>
    <row r="1637" spans="1:9" ht="15" customHeight="1">
      <c r="A1637" s="536">
        <v>1629</v>
      </c>
      <c r="B1637" s="468" t="s">
        <v>6492</v>
      </c>
      <c r="C1637" s="390" t="s">
        <v>6452</v>
      </c>
      <c r="D1637" s="400" t="s">
        <v>432</v>
      </c>
      <c r="E1637" s="467" t="s">
        <v>2205</v>
      </c>
      <c r="F1637" s="466">
        <v>276.77999999999997</v>
      </c>
      <c r="G1637" s="466">
        <v>276.77999999999997</v>
      </c>
      <c r="H1637" s="465">
        <v>0</v>
      </c>
      <c r="I1637" s="466">
        <v>276.77999999999997</v>
      </c>
    </row>
    <row r="1638" spans="1:9" ht="15" customHeight="1">
      <c r="A1638" s="536">
        <v>1630</v>
      </c>
      <c r="B1638" s="468" t="s">
        <v>6503</v>
      </c>
      <c r="C1638" s="390" t="s">
        <v>6453</v>
      </c>
      <c r="D1638" s="400" t="s">
        <v>436</v>
      </c>
      <c r="E1638" s="467" t="s">
        <v>2205</v>
      </c>
      <c r="F1638" s="466">
        <v>133.33000000000001</v>
      </c>
      <c r="G1638" s="466">
        <v>133.33000000000001</v>
      </c>
      <c r="H1638" s="465">
        <v>0</v>
      </c>
      <c r="I1638" s="466">
        <v>133.33000000000001</v>
      </c>
    </row>
    <row r="1639" spans="1:9" ht="15" customHeight="1">
      <c r="A1639" s="536">
        <v>1631</v>
      </c>
      <c r="B1639" s="468" t="s">
        <v>6492</v>
      </c>
      <c r="C1639" s="390" t="s">
        <v>6454</v>
      </c>
      <c r="D1639" s="400" t="s">
        <v>440</v>
      </c>
      <c r="E1639" s="467" t="s">
        <v>2205</v>
      </c>
      <c r="F1639" s="466">
        <v>125</v>
      </c>
      <c r="G1639" s="466">
        <v>125</v>
      </c>
      <c r="H1639" s="465">
        <v>0</v>
      </c>
      <c r="I1639" s="466">
        <v>125</v>
      </c>
    </row>
    <row r="1640" spans="1:9" ht="15" customHeight="1">
      <c r="A1640" s="536">
        <v>1632</v>
      </c>
      <c r="B1640" s="468" t="s">
        <v>6492</v>
      </c>
      <c r="C1640" s="390" t="s">
        <v>6455</v>
      </c>
      <c r="D1640" s="400" t="s">
        <v>447</v>
      </c>
      <c r="E1640" s="467" t="s">
        <v>2205</v>
      </c>
      <c r="F1640" s="466">
        <v>208.14</v>
      </c>
      <c r="G1640" s="466">
        <v>208.14</v>
      </c>
      <c r="H1640" s="465">
        <v>0</v>
      </c>
      <c r="I1640" s="466">
        <v>208.14</v>
      </c>
    </row>
    <row r="1641" spans="1:9" ht="15" customHeight="1">
      <c r="A1641" s="536">
        <v>1633</v>
      </c>
      <c r="B1641" s="468" t="s">
        <v>6494</v>
      </c>
      <c r="C1641" s="390" t="s">
        <v>6456</v>
      </c>
      <c r="D1641" s="400" t="s">
        <v>454</v>
      </c>
      <c r="E1641" s="467" t="s">
        <v>2205</v>
      </c>
      <c r="F1641" s="466">
        <v>125</v>
      </c>
      <c r="G1641" s="466">
        <v>125</v>
      </c>
      <c r="H1641" s="465">
        <v>0</v>
      </c>
      <c r="I1641" s="466">
        <v>125</v>
      </c>
    </row>
    <row r="1642" spans="1:9" ht="15" customHeight="1">
      <c r="A1642" s="536">
        <v>1634</v>
      </c>
      <c r="B1642" s="468" t="s">
        <v>6494</v>
      </c>
      <c r="C1642" s="390" t="s">
        <v>6457</v>
      </c>
      <c r="D1642" s="400" t="s">
        <v>458</v>
      </c>
      <c r="E1642" s="467" t="s">
        <v>2205</v>
      </c>
      <c r="F1642" s="466">
        <v>50</v>
      </c>
      <c r="G1642" s="466">
        <v>50</v>
      </c>
      <c r="H1642" s="465">
        <v>0</v>
      </c>
      <c r="I1642" s="466">
        <v>50</v>
      </c>
    </row>
    <row r="1643" spans="1:9" ht="15" customHeight="1">
      <c r="A1643" s="536">
        <v>1635</v>
      </c>
      <c r="B1643" s="468" t="s">
        <v>6503</v>
      </c>
      <c r="C1643" s="390" t="s">
        <v>6458</v>
      </c>
      <c r="D1643" s="400" t="s">
        <v>462</v>
      </c>
      <c r="E1643" s="467" t="s">
        <v>2205</v>
      </c>
      <c r="F1643" s="466">
        <v>66.67</v>
      </c>
      <c r="G1643" s="466">
        <v>66.67</v>
      </c>
      <c r="H1643" s="465">
        <v>0</v>
      </c>
      <c r="I1643" s="466">
        <v>66.67</v>
      </c>
    </row>
    <row r="1644" spans="1:9" ht="15" customHeight="1">
      <c r="A1644" s="536">
        <v>1636</v>
      </c>
      <c r="B1644" s="468" t="s">
        <v>6503</v>
      </c>
      <c r="C1644" s="390" t="s">
        <v>6459</v>
      </c>
      <c r="D1644" s="400" t="s">
        <v>469</v>
      </c>
      <c r="E1644" s="467" t="s">
        <v>2205</v>
      </c>
      <c r="F1644" s="466">
        <v>83.33</v>
      </c>
      <c r="G1644" s="466">
        <v>83.33</v>
      </c>
      <c r="H1644" s="465">
        <v>0</v>
      </c>
      <c r="I1644" s="466">
        <v>83.33</v>
      </c>
    </row>
    <row r="1645" spans="1:9" ht="15" customHeight="1">
      <c r="A1645" s="536">
        <v>1637</v>
      </c>
      <c r="B1645" s="468" t="s">
        <v>6505</v>
      </c>
      <c r="C1645" s="390" t="s">
        <v>6460</v>
      </c>
      <c r="D1645" s="400" t="s">
        <v>473</v>
      </c>
      <c r="E1645" s="467" t="s">
        <v>2205</v>
      </c>
      <c r="F1645" s="466">
        <v>104.17</v>
      </c>
      <c r="G1645" s="466">
        <v>104.17</v>
      </c>
      <c r="H1645" s="465">
        <v>0</v>
      </c>
      <c r="I1645" s="466">
        <v>104.17</v>
      </c>
    </row>
    <row r="1646" spans="1:9" ht="15" customHeight="1">
      <c r="A1646" s="536">
        <v>1638</v>
      </c>
      <c r="B1646" s="468" t="s">
        <v>6492</v>
      </c>
      <c r="C1646" s="390" t="s">
        <v>6461</v>
      </c>
      <c r="D1646" s="400" t="s">
        <v>476</v>
      </c>
      <c r="E1646" s="467" t="s">
        <v>2205</v>
      </c>
      <c r="F1646" s="466">
        <v>104.17</v>
      </c>
      <c r="G1646" s="466">
        <v>104.17</v>
      </c>
      <c r="H1646" s="465">
        <v>0</v>
      </c>
      <c r="I1646" s="466">
        <v>104.17</v>
      </c>
    </row>
    <row r="1647" spans="1:9" ht="15" customHeight="1">
      <c r="A1647" s="536">
        <v>1639</v>
      </c>
      <c r="B1647" s="468" t="s">
        <v>6506</v>
      </c>
      <c r="C1647" s="390" t="s">
        <v>6462</v>
      </c>
      <c r="D1647" s="400" t="s">
        <v>480</v>
      </c>
      <c r="E1647" s="467" t="s">
        <v>2205</v>
      </c>
      <c r="F1647" s="466">
        <v>166.67</v>
      </c>
      <c r="G1647" s="466">
        <v>166.67</v>
      </c>
      <c r="H1647" s="465">
        <v>0</v>
      </c>
      <c r="I1647" s="466">
        <v>166.67</v>
      </c>
    </row>
    <row r="1648" spans="1:9" ht="15" customHeight="1">
      <c r="A1648" s="536">
        <v>1640</v>
      </c>
      <c r="B1648" s="468" t="s">
        <v>6492</v>
      </c>
      <c r="C1648" s="390" t="s">
        <v>6463</v>
      </c>
      <c r="D1648" s="400" t="s">
        <v>484</v>
      </c>
      <c r="E1648" s="467" t="s">
        <v>2205</v>
      </c>
      <c r="F1648" s="466">
        <v>416.67</v>
      </c>
      <c r="G1648" s="466">
        <v>416.67</v>
      </c>
      <c r="H1648" s="465">
        <v>0</v>
      </c>
      <c r="I1648" s="466">
        <v>416.67</v>
      </c>
    </row>
    <row r="1649" spans="1:9" ht="15" customHeight="1">
      <c r="A1649" s="536">
        <v>1641</v>
      </c>
      <c r="B1649" s="468" t="s">
        <v>6507</v>
      </c>
      <c r="C1649" s="390" t="s">
        <v>6464</v>
      </c>
      <c r="D1649" s="400" t="s">
        <v>487</v>
      </c>
      <c r="E1649" s="467" t="s">
        <v>2205</v>
      </c>
      <c r="F1649" s="466">
        <v>83.33</v>
      </c>
      <c r="G1649" s="466">
        <v>83.33</v>
      </c>
      <c r="H1649" s="465">
        <v>0</v>
      </c>
      <c r="I1649" s="466">
        <v>83.33</v>
      </c>
    </row>
    <row r="1650" spans="1:9" ht="15" customHeight="1">
      <c r="A1650" s="536">
        <v>1642</v>
      </c>
      <c r="B1650" s="468" t="s">
        <v>6492</v>
      </c>
      <c r="C1650" s="390" t="s">
        <v>6465</v>
      </c>
      <c r="D1650" s="400" t="s">
        <v>490</v>
      </c>
      <c r="E1650" s="467" t="s">
        <v>2205</v>
      </c>
      <c r="F1650" s="466">
        <v>916.66</v>
      </c>
      <c r="G1650" s="466">
        <v>916.66</v>
      </c>
      <c r="H1650" s="465">
        <v>0</v>
      </c>
      <c r="I1650" s="466">
        <v>916.66</v>
      </c>
    </row>
    <row r="1651" spans="1:9" ht="15" customHeight="1">
      <c r="A1651" s="536">
        <v>1643</v>
      </c>
      <c r="B1651" s="468" t="s">
        <v>6492</v>
      </c>
      <c r="C1651" s="390" t="s">
        <v>6466</v>
      </c>
      <c r="D1651" s="400" t="s">
        <v>493</v>
      </c>
      <c r="E1651" s="467" t="s">
        <v>2205</v>
      </c>
      <c r="F1651" s="466">
        <v>208.33</v>
      </c>
      <c r="G1651" s="466">
        <v>208.33</v>
      </c>
      <c r="H1651" s="465">
        <v>0</v>
      </c>
      <c r="I1651" s="466">
        <v>208.33</v>
      </c>
    </row>
    <row r="1652" spans="1:9" ht="15" customHeight="1">
      <c r="A1652" s="536">
        <v>1644</v>
      </c>
      <c r="B1652" s="468" t="s">
        <v>6508</v>
      </c>
      <c r="C1652" s="390" t="s">
        <v>6467</v>
      </c>
      <c r="D1652" s="400" t="s">
        <v>497</v>
      </c>
      <c r="E1652" s="467" t="s">
        <v>2205</v>
      </c>
      <c r="F1652" s="466">
        <v>375</v>
      </c>
      <c r="G1652" s="466">
        <v>375</v>
      </c>
      <c r="H1652" s="465">
        <v>0</v>
      </c>
      <c r="I1652" s="466">
        <v>375</v>
      </c>
    </row>
    <row r="1653" spans="1:9" ht="15" customHeight="1">
      <c r="A1653" s="536">
        <v>1645</v>
      </c>
      <c r="B1653" s="468" t="s">
        <v>6508</v>
      </c>
      <c r="C1653" s="390" t="s">
        <v>6468</v>
      </c>
      <c r="D1653" s="400" t="s">
        <v>6509</v>
      </c>
      <c r="E1653" s="467" t="s">
        <v>2205</v>
      </c>
      <c r="F1653" s="466">
        <v>145.83000000000001</v>
      </c>
      <c r="G1653" s="466">
        <v>145.83000000000001</v>
      </c>
      <c r="H1653" s="465">
        <v>0</v>
      </c>
      <c r="I1653" s="466">
        <v>145.83000000000001</v>
      </c>
    </row>
    <row r="1654" spans="1:9" ht="15" customHeight="1">
      <c r="A1654" s="536">
        <v>1646</v>
      </c>
      <c r="B1654" s="468" t="s">
        <v>6508</v>
      </c>
      <c r="C1654" s="390" t="s">
        <v>6469</v>
      </c>
      <c r="D1654" s="400" t="s">
        <v>507</v>
      </c>
      <c r="E1654" s="467" t="s">
        <v>2205</v>
      </c>
      <c r="F1654" s="466">
        <v>415.18</v>
      </c>
      <c r="G1654" s="466">
        <v>415.18</v>
      </c>
      <c r="H1654" s="465">
        <v>0</v>
      </c>
      <c r="I1654" s="466">
        <v>415.18</v>
      </c>
    </row>
    <row r="1655" spans="1:9" ht="15" customHeight="1">
      <c r="A1655" s="536">
        <v>1647</v>
      </c>
      <c r="B1655" s="468" t="s">
        <v>6499</v>
      </c>
      <c r="C1655" s="390" t="s">
        <v>6470</v>
      </c>
      <c r="D1655" s="400" t="s">
        <v>514</v>
      </c>
      <c r="E1655" s="467" t="s">
        <v>2205</v>
      </c>
      <c r="F1655" s="466">
        <v>156.66999999999999</v>
      </c>
      <c r="G1655" s="466">
        <v>156.66999999999999</v>
      </c>
      <c r="H1655" s="465">
        <v>0</v>
      </c>
      <c r="I1655" s="466">
        <v>156.66999999999999</v>
      </c>
    </row>
    <row r="1656" spans="1:9" ht="15" customHeight="1">
      <c r="A1656" s="536">
        <v>1648</v>
      </c>
      <c r="B1656" s="468" t="s">
        <v>6508</v>
      </c>
      <c r="C1656" s="390" t="s">
        <v>6471</v>
      </c>
      <c r="D1656" s="400" t="s">
        <v>518</v>
      </c>
      <c r="E1656" s="467" t="s">
        <v>2205</v>
      </c>
      <c r="F1656" s="466">
        <v>62.5</v>
      </c>
      <c r="G1656" s="466">
        <v>62.5</v>
      </c>
      <c r="H1656" s="465">
        <v>0</v>
      </c>
      <c r="I1656" s="466">
        <v>62.5</v>
      </c>
    </row>
    <row r="1657" spans="1:9" ht="15" customHeight="1">
      <c r="A1657" s="536">
        <v>1649</v>
      </c>
      <c r="B1657" s="468" t="s">
        <v>6510</v>
      </c>
      <c r="C1657" s="390" t="s">
        <v>6472</v>
      </c>
      <c r="D1657" s="400" t="s">
        <v>6511</v>
      </c>
      <c r="E1657" s="467" t="s">
        <v>2205</v>
      </c>
      <c r="F1657" s="466">
        <v>62.5</v>
      </c>
      <c r="G1657" s="466">
        <v>62.5</v>
      </c>
      <c r="H1657" s="465">
        <v>0</v>
      </c>
      <c r="I1657" s="466">
        <v>62.5</v>
      </c>
    </row>
    <row r="1658" spans="1:9" ht="15" customHeight="1">
      <c r="A1658" s="536">
        <v>1650</v>
      </c>
      <c r="B1658" s="468" t="s">
        <v>6512</v>
      </c>
      <c r="C1658" s="390" t="s">
        <v>6473</v>
      </c>
      <c r="D1658" s="400" t="s">
        <v>536</v>
      </c>
      <c r="E1658" s="467" t="s">
        <v>2205</v>
      </c>
      <c r="F1658" s="466">
        <v>52.5</v>
      </c>
      <c r="G1658" s="466">
        <v>52.5</v>
      </c>
      <c r="H1658" s="465">
        <v>0</v>
      </c>
      <c r="I1658" s="466">
        <v>52.5</v>
      </c>
    </row>
    <row r="1659" spans="1:9" ht="15" customHeight="1">
      <c r="A1659" s="536">
        <v>1651</v>
      </c>
      <c r="B1659" s="468" t="s">
        <v>6494</v>
      </c>
      <c r="C1659" s="390" t="s">
        <v>6474</v>
      </c>
      <c r="D1659" s="400" t="s">
        <v>540</v>
      </c>
      <c r="E1659" s="467" t="s">
        <v>2205</v>
      </c>
      <c r="F1659" s="466">
        <v>375</v>
      </c>
      <c r="G1659" s="466">
        <v>375</v>
      </c>
      <c r="H1659" s="465">
        <v>0</v>
      </c>
      <c r="I1659" s="466">
        <v>375</v>
      </c>
    </row>
    <row r="1660" spans="1:9" ht="15" customHeight="1">
      <c r="A1660" s="536">
        <v>1652</v>
      </c>
      <c r="B1660" s="468" t="s">
        <v>6503</v>
      </c>
      <c r="C1660" s="390" t="s">
        <v>6475</v>
      </c>
      <c r="D1660" s="400" t="s">
        <v>544</v>
      </c>
      <c r="E1660" s="467" t="s">
        <v>2205</v>
      </c>
      <c r="F1660" s="466">
        <v>83.33</v>
      </c>
      <c r="G1660" s="466">
        <v>83.33</v>
      </c>
      <c r="H1660" s="465">
        <v>0</v>
      </c>
      <c r="I1660" s="466">
        <v>83.33</v>
      </c>
    </row>
    <row r="1661" spans="1:9" ht="15" customHeight="1">
      <c r="A1661" s="536">
        <v>1653</v>
      </c>
      <c r="B1661" s="468" t="s">
        <v>6492</v>
      </c>
      <c r="C1661" s="390" t="s">
        <v>6476</v>
      </c>
      <c r="D1661" s="400" t="s">
        <v>554</v>
      </c>
      <c r="E1661" s="467" t="s">
        <v>2205</v>
      </c>
      <c r="F1661" s="466">
        <v>104.17</v>
      </c>
      <c r="G1661" s="466">
        <v>104.17</v>
      </c>
      <c r="H1661" s="465">
        <v>0</v>
      </c>
      <c r="I1661" s="466">
        <v>104.17</v>
      </c>
    </row>
    <row r="1662" spans="1:9" ht="15" customHeight="1">
      <c r="A1662" s="536">
        <v>1654</v>
      </c>
      <c r="B1662" s="468" t="s">
        <v>6492</v>
      </c>
      <c r="C1662" s="390" t="s">
        <v>6477</v>
      </c>
      <c r="D1662" s="400" t="s">
        <v>6514</v>
      </c>
      <c r="E1662" s="467" t="s">
        <v>2205</v>
      </c>
      <c r="F1662" s="466">
        <v>1591.5</v>
      </c>
      <c r="G1662" s="466">
        <v>1591.5</v>
      </c>
      <c r="H1662" s="465">
        <v>0</v>
      </c>
      <c r="I1662" s="466">
        <v>1591.5</v>
      </c>
    </row>
    <row r="1663" spans="1:9" ht="15" customHeight="1">
      <c r="A1663" s="536">
        <v>1655</v>
      </c>
      <c r="B1663" s="468" t="s">
        <v>6508</v>
      </c>
      <c r="C1663" s="390" t="s">
        <v>6478</v>
      </c>
      <c r="D1663" s="400" t="s">
        <v>567</v>
      </c>
      <c r="E1663" s="467" t="s">
        <v>2205</v>
      </c>
      <c r="F1663" s="466">
        <v>2.2999999999999998</v>
      </c>
      <c r="G1663" s="466">
        <v>2.2999999999999998</v>
      </c>
      <c r="H1663" s="465">
        <v>0</v>
      </c>
      <c r="I1663" s="466">
        <v>2.2999999999999998</v>
      </c>
    </row>
    <row r="1664" spans="1:9" ht="15" customHeight="1">
      <c r="A1664" s="536">
        <v>1656</v>
      </c>
      <c r="B1664" s="468" t="s">
        <v>4967</v>
      </c>
      <c r="C1664" s="390" t="s">
        <v>6479</v>
      </c>
      <c r="D1664" s="400" t="s">
        <v>571</v>
      </c>
      <c r="E1664" s="467" t="s">
        <v>2205</v>
      </c>
      <c r="F1664" s="466">
        <v>133.33000000000001</v>
      </c>
      <c r="G1664" s="466">
        <v>133.33000000000001</v>
      </c>
      <c r="H1664" s="465">
        <v>0</v>
      </c>
      <c r="I1664" s="466">
        <v>133.33000000000001</v>
      </c>
    </row>
    <row r="1665" spans="1:9" ht="15" customHeight="1">
      <c r="A1665" s="536">
        <v>1657</v>
      </c>
      <c r="B1665" s="468" t="s">
        <v>6501</v>
      </c>
      <c r="C1665" s="390" t="s">
        <v>6480</v>
      </c>
      <c r="D1665" s="400" t="s">
        <v>579</v>
      </c>
      <c r="E1665" s="467" t="s">
        <v>2205</v>
      </c>
      <c r="F1665" s="466">
        <v>133.33000000000001</v>
      </c>
      <c r="G1665" s="466">
        <v>133.33000000000001</v>
      </c>
      <c r="H1665" s="465">
        <v>0</v>
      </c>
      <c r="I1665" s="466">
        <v>133.33000000000001</v>
      </c>
    </row>
    <row r="1666" spans="1:9" ht="15" customHeight="1">
      <c r="A1666" s="536">
        <v>1658</v>
      </c>
      <c r="B1666" s="468" t="s">
        <v>6492</v>
      </c>
      <c r="C1666" s="390" t="s">
        <v>6481</v>
      </c>
      <c r="D1666" s="400" t="s">
        <v>418</v>
      </c>
      <c r="E1666" s="467" t="s">
        <v>2205</v>
      </c>
      <c r="F1666" s="466">
        <v>104.17</v>
      </c>
      <c r="G1666" s="466">
        <v>104.17</v>
      </c>
      <c r="H1666" s="465">
        <v>0</v>
      </c>
      <c r="I1666" s="466">
        <v>104.17</v>
      </c>
    </row>
    <row r="1667" spans="1:9" ht="15" customHeight="1">
      <c r="A1667" s="536">
        <v>1659</v>
      </c>
      <c r="B1667" s="468" t="s">
        <v>5004</v>
      </c>
      <c r="C1667" s="390" t="s">
        <v>6482</v>
      </c>
      <c r="D1667" s="400" t="s">
        <v>374</v>
      </c>
      <c r="E1667" s="467" t="s">
        <v>2205</v>
      </c>
      <c r="F1667" s="466">
        <v>1.21</v>
      </c>
      <c r="G1667" s="466">
        <v>1.21</v>
      </c>
      <c r="H1667" s="465">
        <v>0</v>
      </c>
      <c r="I1667" s="466">
        <v>1.21</v>
      </c>
    </row>
    <row r="1668" spans="1:9" ht="15" customHeight="1">
      <c r="A1668" s="536">
        <v>1660</v>
      </c>
      <c r="B1668" s="468" t="s">
        <v>5007</v>
      </c>
      <c r="C1668" s="390" t="s">
        <v>6483</v>
      </c>
      <c r="D1668" s="400" t="s">
        <v>359</v>
      </c>
      <c r="E1668" s="467" t="s">
        <v>2205</v>
      </c>
      <c r="F1668" s="466">
        <v>345.98</v>
      </c>
      <c r="G1668" s="466">
        <v>345.98</v>
      </c>
      <c r="H1668" s="465">
        <v>0</v>
      </c>
      <c r="I1668" s="466">
        <v>345.98</v>
      </c>
    </row>
    <row r="1669" spans="1:9" ht="15" customHeight="1">
      <c r="A1669" s="536">
        <v>1661</v>
      </c>
      <c r="B1669" s="468" t="s">
        <v>5000</v>
      </c>
      <c r="C1669" s="390" t="s">
        <v>6484</v>
      </c>
      <c r="D1669" s="400" t="s">
        <v>583</v>
      </c>
      <c r="E1669" s="467" t="s">
        <v>2205</v>
      </c>
      <c r="F1669" s="466">
        <v>416.67</v>
      </c>
      <c r="G1669" s="466">
        <v>416.67</v>
      </c>
      <c r="H1669" s="465">
        <v>0</v>
      </c>
      <c r="I1669" s="466">
        <v>416.67</v>
      </c>
    </row>
    <row r="1670" spans="1:9" ht="15" customHeight="1">
      <c r="A1670" s="536">
        <v>1662</v>
      </c>
      <c r="B1670" s="468" t="s">
        <v>6011</v>
      </c>
      <c r="C1670" s="390" t="s">
        <v>6485</v>
      </c>
      <c r="D1670" s="400" t="s">
        <v>6513</v>
      </c>
      <c r="E1670" s="467" t="s">
        <v>2205</v>
      </c>
      <c r="F1670" s="466">
        <v>345.98</v>
      </c>
      <c r="G1670" s="466">
        <v>345.98</v>
      </c>
      <c r="H1670" s="465">
        <v>0</v>
      </c>
      <c r="I1670" s="466">
        <v>345.98</v>
      </c>
    </row>
    <row r="1671" spans="1:9" ht="15" customHeight="1">
      <c r="A1671" s="536">
        <v>1663</v>
      </c>
      <c r="B1671" s="468" t="s">
        <v>6204</v>
      </c>
      <c r="C1671" s="390" t="s">
        <v>6486</v>
      </c>
      <c r="D1671" s="400" t="s">
        <v>963</v>
      </c>
      <c r="E1671" s="467" t="s">
        <v>2205</v>
      </c>
      <c r="F1671" s="466">
        <v>500</v>
      </c>
      <c r="G1671" s="466">
        <v>500</v>
      </c>
      <c r="H1671" s="465">
        <v>0</v>
      </c>
      <c r="I1671" s="466">
        <v>500</v>
      </c>
    </row>
    <row r="1672" spans="1:9" ht="15" customHeight="1">
      <c r="A1672" s="536">
        <v>1664</v>
      </c>
      <c r="B1672" s="468" t="s">
        <v>6200</v>
      </c>
      <c r="C1672" s="390" t="s">
        <v>6487</v>
      </c>
      <c r="D1672" s="400" t="s">
        <v>943</v>
      </c>
      <c r="E1672" s="467" t="s">
        <v>2205</v>
      </c>
      <c r="F1672" s="466">
        <v>1875</v>
      </c>
      <c r="G1672" s="466">
        <v>1875</v>
      </c>
      <c r="H1672" s="465">
        <v>0</v>
      </c>
      <c r="I1672" s="466">
        <v>1875</v>
      </c>
    </row>
    <row r="1673" spans="1:9" ht="15" customHeight="1">
      <c r="A1673" s="536">
        <v>1665</v>
      </c>
      <c r="B1673" s="468" t="s">
        <v>6192</v>
      </c>
      <c r="C1673" s="390" t="s">
        <v>6488</v>
      </c>
      <c r="D1673" s="400" t="s">
        <v>941</v>
      </c>
      <c r="E1673" s="467" t="s">
        <v>2205</v>
      </c>
      <c r="F1673" s="466">
        <v>875</v>
      </c>
      <c r="G1673" s="466">
        <v>875</v>
      </c>
      <c r="H1673" s="465">
        <v>0</v>
      </c>
      <c r="I1673" s="466">
        <v>875</v>
      </c>
    </row>
    <row r="1674" spans="1:9" ht="15" customHeight="1">
      <c r="A1674" s="536">
        <v>1666</v>
      </c>
      <c r="B1674" s="468" t="s">
        <v>6204</v>
      </c>
      <c r="C1674" s="390" t="s">
        <v>6489</v>
      </c>
      <c r="D1674" s="400" t="s">
        <v>983</v>
      </c>
      <c r="E1674" s="467" t="s">
        <v>2205</v>
      </c>
      <c r="F1674" s="466">
        <v>850</v>
      </c>
      <c r="G1674" s="466">
        <v>850</v>
      </c>
      <c r="H1674" s="465">
        <v>0</v>
      </c>
      <c r="I1674" s="466">
        <v>850</v>
      </c>
    </row>
    <row r="1675" spans="1:9" ht="15" customHeight="1">
      <c r="A1675" s="536">
        <v>1667</v>
      </c>
      <c r="B1675" s="468" t="s">
        <v>6516</v>
      </c>
      <c r="C1675" s="390" t="s">
        <v>6490</v>
      </c>
      <c r="D1675" s="400" t="s">
        <v>1020</v>
      </c>
      <c r="E1675" s="467" t="s">
        <v>2205</v>
      </c>
      <c r="F1675" s="466">
        <v>1037.5</v>
      </c>
      <c r="G1675" s="466">
        <v>1037.5</v>
      </c>
      <c r="H1675" s="465">
        <v>0</v>
      </c>
      <c r="I1675" s="466">
        <v>1037.5</v>
      </c>
    </row>
    <row r="1676" spans="1:9" ht="15" customHeight="1">
      <c r="A1676" s="536">
        <v>1668</v>
      </c>
      <c r="B1676" s="468" t="s">
        <v>6230</v>
      </c>
      <c r="C1676" s="390" t="s">
        <v>6491</v>
      </c>
      <c r="D1676" s="400" t="s">
        <v>993</v>
      </c>
      <c r="E1676" s="467" t="s">
        <v>2205</v>
      </c>
      <c r="F1676" s="466">
        <v>747.32</v>
      </c>
      <c r="G1676" s="466">
        <v>747.32</v>
      </c>
      <c r="H1676" s="465">
        <v>0</v>
      </c>
      <c r="I1676" s="466">
        <v>747.32</v>
      </c>
    </row>
    <row r="1677" spans="1:9" ht="15" customHeight="1">
      <c r="A1677" s="536">
        <v>1669</v>
      </c>
      <c r="B1677" s="468"/>
      <c r="C1677" s="390" t="s">
        <v>6553</v>
      </c>
      <c r="D1677" s="400" t="s">
        <v>6528</v>
      </c>
      <c r="E1677" s="467" t="s">
        <v>6527</v>
      </c>
      <c r="F1677" s="466">
        <v>65</v>
      </c>
      <c r="G1677" s="466">
        <v>65</v>
      </c>
      <c r="H1677" s="465">
        <v>0</v>
      </c>
      <c r="I1677" s="466">
        <v>65</v>
      </c>
    </row>
    <row r="1678" spans="1:9" ht="15" customHeight="1">
      <c r="A1678" s="536">
        <v>1670</v>
      </c>
      <c r="B1678" s="468"/>
      <c r="C1678" s="390" t="s">
        <v>6554</v>
      </c>
      <c r="D1678" s="400" t="s">
        <v>6421</v>
      </c>
      <c r="E1678" s="116" t="s">
        <v>6533</v>
      </c>
      <c r="F1678" s="466">
        <v>30</v>
      </c>
      <c r="G1678" s="466">
        <v>30</v>
      </c>
      <c r="H1678" s="465">
        <v>0</v>
      </c>
      <c r="I1678" s="466">
        <v>30</v>
      </c>
    </row>
    <row r="1679" spans="1:9" ht="15" customHeight="1">
      <c r="A1679" s="536">
        <v>1671</v>
      </c>
      <c r="B1679" s="468"/>
      <c r="C1679" s="390" t="s">
        <v>6555</v>
      </c>
      <c r="D1679" s="400" t="s">
        <v>6582</v>
      </c>
      <c r="E1679" s="116" t="s">
        <v>6533</v>
      </c>
      <c r="F1679" s="466">
        <v>60</v>
      </c>
      <c r="G1679" s="466">
        <v>60</v>
      </c>
      <c r="H1679" s="465">
        <v>0</v>
      </c>
      <c r="I1679" s="466">
        <v>60</v>
      </c>
    </row>
    <row r="1680" spans="1:9" ht="15" customHeight="1">
      <c r="A1680" s="536">
        <v>1672</v>
      </c>
      <c r="B1680" s="468"/>
      <c r="C1680" s="390" t="s">
        <v>6556</v>
      </c>
      <c r="D1680" s="400" t="s">
        <v>6583</v>
      </c>
      <c r="E1680" s="116" t="s">
        <v>6533</v>
      </c>
      <c r="F1680" s="466">
        <v>30</v>
      </c>
      <c r="G1680" s="466">
        <v>30</v>
      </c>
      <c r="H1680" s="465">
        <v>0</v>
      </c>
      <c r="I1680" s="466">
        <v>30</v>
      </c>
    </row>
    <row r="1681" spans="1:9" ht="15" customHeight="1">
      <c r="A1681" s="536">
        <v>1673</v>
      </c>
      <c r="B1681" s="468"/>
      <c r="C1681" s="390" t="s">
        <v>6557</v>
      </c>
      <c r="D1681" s="400" t="s">
        <v>6422</v>
      </c>
      <c r="E1681" s="116" t="s">
        <v>6533</v>
      </c>
      <c r="F1681" s="466">
        <v>30</v>
      </c>
      <c r="G1681" s="466">
        <v>30</v>
      </c>
      <c r="H1681" s="465">
        <v>0</v>
      </c>
      <c r="I1681" s="466">
        <v>30</v>
      </c>
    </row>
    <row r="1682" spans="1:9" ht="15" customHeight="1">
      <c r="A1682" s="536">
        <v>1674</v>
      </c>
      <c r="B1682" s="468"/>
      <c r="C1682" s="390" t="s">
        <v>6558</v>
      </c>
      <c r="D1682" s="400" t="s">
        <v>6423</v>
      </c>
      <c r="E1682" s="116" t="s">
        <v>6533</v>
      </c>
      <c r="F1682" s="466">
        <v>30</v>
      </c>
      <c r="G1682" s="466">
        <v>30</v>
      </c>
      <c r="H1682" s="465">
        <v>0</v>
      </c>
      <c r="I1682" s="466">
        <v>30</v>
      </c>
    </row>
    <row r="1683" spans="1:9" ht="15" customHeight="1">
      <c r="A1683" s="536">
        <v>1675</v>
      </c>
      <c r="B1683" s="468"/>
      <c r="C1683" s="390" t="s">
        <v>6559</v>
      </c>
      <c r="D1683" s="400" t="s">
        <v>6584</v>
      </c>
      <c r="E1683" s="116" t="s">
        <v>6533</v>
      </c>
      <c r="F1683" s="466">
        <v>30</v>
      </c>
      <c r="G1683" s="466">
        <v>30</v>
      </c>
      <c r="H1683" s="465">
        <v>0</v>
      </c>
      <c r="I1683" s="466">
        <v>30</v>
      </c>
    </row>
    <row r="1684" spans="1:9" ht="15" customHeight="1">
      <c r="A1684" s="536">
        <v>1676</v>
      </c>
      <c r="B1684" s="468"/>
      <c r="C1684" s="390" t="s">
        <v>6560</v>
      </c>
      <c r="D1684" s="400" t="s">
        <v>6585</v>
      </c>
      <c r="E1684" s="116" t="s">
        <v>6533</v>
      </c>
      <c r="F1684" s="466">
        <v>30</v>
      </c>
      <c r="G1684" s="466">
        <v>30</v>
      </c>
      <c r="H1684" s="465">
        <v>0</v>
      </c>
      <c r="I1684" s="466">
        <v>30</v>
      </c>
    </row>
    <row r="1685" spans="1:9" ht="15" customHeight="1">
      <c r="A1685" s="536">
        <v>1677</v>
      </c>
      <c r="B1685" s="468"/>
      <c r="C1685" s="390" t="s">
        <v>6561</v>
      </c>
      <c r="D1685" s="400" t="s">
        <v>6586</v>
      </c>
      <c r="E1685" s="116" t="s">
        <v>6533</v>
      </c>
      <c r="F1685" s="466">
        <v>30</v>
      </c>
      <c r="G1685" s="466">
        <v>30</v>
      </c>
      <c r="H1685" s="465">
        <v>0</v>
      </c>
      <c r="I1685" s="466">
        <v>30</v>
      </c>
    </row>
    <row r="1686" spans="1:9" ht="15" customHeight="1">
      <c r="A1686" s="536">
        <v>1678</v>
      </c>
      <c r="B1686" s="468"/>
      <c r="C1686" s="390" t="s">
        <v>6562</v>
      </c>
      <c r="D1686" s="400" t="s">
        <v>6587</v>
      </c>
      <c r="E1686" s="116" t="s">
        <v>6533</v>
      </c>
      <c r="F1686" s="466">
        <v>30</v>
      </c>
      <c r="G1686" s="466">
        <v>30</v>
      </c>
      <c r="H1686" s="465">
        <v>0</v>
      </c>
      <c r="I1686" s="466">
        <v>30</v>
      </c>
    </row>
    <row r="1687" spans="1:9" ht="15" customHeight="1">
      <c r="A1687" s="536">
        <v>1679</v>
      </c>
      <c r="B1687" s="468"/>
      <c r="C1687" s="390" t="s">
        <v>6563</v>
      </c>
      <c r="D1687" s="400" t="s">
        <v>6588</v>
      </c>
      <c r="E1687" s="116" t="s">
        <v>6533</v>
      </c>
      <c r="F1687" s="466">
        <v>30</v>
      </c>
      <c r="G1687" s="466">
        <v>30</v>
      </c>
      <c r="H1687" s="465">
        <v>0</v>
      </c>
      <c r="I1687" s="466">
        <v>30</v>
      </c>
    </row>
    <row r="1688" spans="1:9" ht="15" customHeight="1">
      <c r="A1688" s="536">
        <v>1680</v>
      </c>
      <c r="B1688" s="468"/>
      <c r="C1688" s="390" t="s">
        <v>6564</v>
      </c>
      <c r="D1688" s="400" t="s">
        <v>6589</v>
      </c>
      <c r="E1688" s="116" t="s">
        <v>6533</v>
      </c>
      <c r="F1688" s="466">
        <v>30</v>
      </c>
      <c r="G1688" s="466">
        <v>30</v>
      </c>
      <c r="H1688" s="465">
        <v>0</v>
      </c>
      <c r="I1688" s="466">
        <v>30</v>
      </c>
    </row>
    <row r="1689" spans="1:9" ht="15" customHeight="1">
      <c r="A1689" s="536">
        <v>1681</v>
      </c>
      <c r="B1689" s="468"/>
      <c r="C1689" s="390" t="s">
        <v>6565</v>
      </c>
      <c r="D1689" s="400" t="s">
        <v>6590</v>
      </c>
      <c r="E1689" s="116" t="s">
        <v>6533</v>
      </c>
      <c r="F1689" s="466">
        <v>30</v>
      </c>
      <c r="G1689" s="466">
        <v>30</v>
      </c>
      <c r="H1689" s="465">
        <v>0</v>
      </c>
      <c r="I1689" s="466">
        <v>30</v>
      </c>
    </row>
    <row r="1690" spans="1:9" ht="15" customHeight="1">
      <c r="A1690" s="536">
        <v>1682</v>
      </c>
      <c r="B1690" s="468"/>
      <c r="C1690" s="390" t="s">
        <v>6566</v>
      </c>
      <c r="D1690" s="400" t="s">
        <v>6591</v>
      </c>
      <c r="E1690" s="116" t="s">
        <v>6533</v>
      </c>
      <c r="F1690" s="466">
        <v>30</v>
      </c>
      <c r="G1690" s="466">
        <v>30</v>
      </c>
      <c r="H1690" s="465">
        <v>0</v>
      </c>
      <c r="I1690" s="466">
        <v>30</v>
      </c>
    </row>
    <row r="1691" spans="1:9" ht="15" customHeight="1">
      <c r="A1691" s="536">
        <v>1683</v>
      </c>
      <c r="B1691" s="468"/>
      <c r="C1691" s="390" t="s">
        <v>6567</v>
      </c>
      <c r="D1691" s="400" t="s">
        <v>6420</v>
      </c>
      <c r="E1691" s="116" t="s">
        <v>6533</v>
      </c>
      <c r="F1691" s="466">
        <v>30</v>
      </c>
      <c r="G1691" s="466">
        <v>30</v>
      </c>
      <c r="H1691" s="465">
        <v>0</v>
      </c>
      <c r="I1691" s="466">
        <v>30</v>
      </c>
    </row>
    <row r="1692" spans="1:9" ht="15" customHeight="1">
      <c r="A1692" s="536">
        <v>1684</v>
      </c>
      <c r="B1692" s="468"/>
      <c r="C1692" s="390" t="s">
        <v>6568</v>
      </c>
      <c r="D1692" s="400" t="s">
        <v>6592</v>
      </c>
      <c r="E1692" s="116" t="s">
        <v>6533</v>
      </c>
      <c r="F1692" s="466">
        <v>30</v>
      </c>
      <c r="G1692" s="466">
        <v>30</v>
      </c>
      <c r="H1692" s="465">
        <v>0</v>
      </c>
      <c r="I1692" s="466">
        <v>30</v>
      </c>
    </row>
    <row r="1693" spans="1:9" ht="15" customHeight="1">
      <c r="A1693" s="536">
        <v>1685</v>
      </c>
      <c r="B1693" s="468"/>
      <c r="C1693" s="390" t="s">
        <v>6569</v>
      </c>
      <c r="D1693" s="400" t="s">
        <v>6593</v>
      </c>
      <c r="E1693" s="116" t="s">
        <v>6533</v>
      </c>
      <c r="F1693" s="466">
        <v>30</v>
      </c>
      <c r="G1693" s="466">
        <v>30</v>
      </c>
      <c r="H1693" s="465">
        <v>0</v>
      </c>
      <c r="I1693" s="466">
        <v>30</v>
      </c>
    </row>
    <row r="1694" spans="1:9" ht="15" customHeight="1">
      <c r="A1694" s="536">
        <v>1686</v>
      </c>
      <c r="B1694" s="468"/>
      <c r="C1694" s="390" t="s">
        <v>6570</v>
      </c>
      <c r="D1694" s="400" t="s">
        <v>6594</v>
      </c>
      <c r="E1694" s="116" t="s">
        <v>6533</v>
      </c>
      <c r="F1694" s="466">
        <v>30</v>
      </c>
      <c r="G1694" s="466">
        <v>30</v>
      </c>
      <c r="H1694" s="465">
        <v>0</v>
      </c>
      <c r="I1694" s="466">
        <v>30</v>
      </c>
    </row>
    <row r="1695" spans="1:9" ht="15" customHeight="1">
      <c r="A1695" s="536">
        <v>1687</v>
      </c>
      <c r="B1695" s="468"/>
      <c r="C1695" s="390" t="s">
        <v>6571</v>
      </c>
      <c r="D1695" s="400" t="s">
        <v>6595</v>
      </c>
      <c r="E1695" s="116" t="s">
        <v>6533</v>
      </c>
      <c r="F1695" s="466">
        <v>30</v>
      </c>
      <c r="G1695" s="466">
        <v>30</v>
      </c>
      <c r="H1695" s="465">
        <v>0</v>
      </c>
      <c r="I1695" s="466">
        <v>30</v>
      </c>
    </row>
    <row r="1696" spans="1:9" ht="15" customHeight="1">
      <c r="A1696" s="536">
        <v>1688</v>
      </c>
      <c r="B1696" s="468"/>
      <c r="C1696" s="390" t="s">
        <v>6572</v>
      </c>
      <c r="D1696" s="400" t="s">
        <v>6596</v>
      </c>
      <c r="E1696" s="116" t="s">
        <v>6533</v>
      </c>
      <c r="F1696" s="466">
        <v>30</v>
      </c>
      <c r="G1696" s="466">
        <v>30</v>
      </c>
      <c r="H1696" s="465">
        <v>0</v>
      </c>
      <c r="I1696" s="466">
        <v>30</v>
      </c>
    </row>
    <row r="1697" spans="1:10" ht="15" customHeight="1">
      <c r="A1697" s="536">
        <v>1689</v>
      </c>
      <c r="B1697" s="468"/>
      <c r="C1697" s="390" t="s">
        <v>6573</v>
      </c>
      <c r="D1697" s="400" t="s">
        <v>6597</v>
      </c>
      <c r="E1697" s="116" t="s">
        <v>6533</v>
      </c>
      <c r="F1697" s="466">
        <v>30</v>
      </c>
      <c r="G1697" s="466">
        <v>30</v>
      </c>
      <c r="H1697" s="465">
        <v>0</v>
      </c>
      <c r="I1697" s="466">
        <v>30</v>
      </c>
    </row>
    <row r="1698" spans="1:10" ht="15" customHeight="1">
      <c r="A1698" s="536">
        <v>1690</v>
      </c>
      <c r="B1698" s="468"/>
      <c r="C1698" s="390" t="s">
        <v>6574</v>
      </c>
      <c r="D1698" s="400" t="s">
        <v>6598</v>
      </c>
      <c r="E1698" s="116" t="s">
        <v>6533</v>
      </c>
      <c r="F1698" s="466">
        <v>30</v>
      </c>
      <c r="G1698" s="466">
        <v>30</v>
      </c>
      <c r="H1698" s="465">
        <v>0</v>
      </c>
      <c r="I1698" s="466">
        <v>30</v>
      </c>
    </row>
    <row r="1699" spans="1:10" ht="15" customHeight="1">
      <c r="A1699" s="536">
        <v>1691</v>
      </c>
      <c r="B1699" s="468"/>
      <c r="C1699" s="390" t="s">
        <v>6575</v>
      </c>
      <c r="D1699" s="400" t="s">
        <v>6599</v>
      </c>
      <c r="E1699" s="116" t="s">
        <v>6533</v>
      </c>
      <c r="F1699" s="466">
        <v>30</v>
      </c>
      <c r="G1699" s="466">
        <v>30</v>
      </c>
      <c r="H1699" s="465">
        <v>0</v>
      </c>
      <c r="I1699" s="466">
        <v>30</v>
      </c>
    </row>
    <row r="1700" spans="1:10" ht="15" customHeight="1">
      <c r="A1700" s="536">
        <v>1692</v>
      </c>
      <c r="B1700" s="468"/>
      <c r="C1700" s="390" t="s">
        <v>6576</v>
      </c>
      <c r="D1700" s="400" t="s">
        <v>6600</v>
      </c>
      <c r="E1700" s="116" t="s">
        <v>6533</v>
      </c>
      <c r="F1700" s="466">
        <v>30</v>
      </c>
      <c r="G1700" s="466">
        <v>30</v>
      </c>
      <c r="H1700" s="465">
        <v>0</v>
      </c>
      <c r="I1700" s="466">
        <v>30</v>
      </c>
    </row>
    <row r="1701" spans="1:10" ht="15" customHeight="1">
      <c r="A1701" s="536">
        <v>1693</v>
      </c>
      <c r="B1701" s="468"/>
      <c r="C1701" s="390" t="s">
        <v>6577</v>
      </c>
      <c r="D1701" s="400" t="s">
        <v>6601</v>
      </c>
      <c r="E1701" s="116" t="s">
        <v>6533</v>
      </c>
      <c r="F1701" s="466">
        <v>30</v>
      </c>
      <c r="G1701" s="466">
        <v>30</v>
      </c>
      <c r="H1701" s="465">
        <v>0</v>
      </c>
      <c r="I1701" s="466">
        <v>30</v>
      </c>
    </row>
    <row r="1702" spans="1:10" ht="15" customHeight="1">
      <c r="A1702" s="536">
        <v>1694</v>
      </c>
      <c r="B1702" s="468"/>
      <c r="C1702" s="390" t="s">
        <v>6578</v>
      </c>
      <c r="D1702" s="400" t="s">
        <v>6602</v>
      </c>
      <c r="E1702" s="116" t="s">
        <v>6533</v>
      </c>
      <c r="F1702" s="466">
        <v>30</v>
      </c>
      <c r="G1702" s="466">
        <v>30</v>
      </c>
      <c r="H1702" s="465">
        <v>0</v>
      </c>
      <c r="I1702" s="466">
        <v>30</v>
      </c>
    </row>
    <row r="1703" spans="1:10" ht="15" customHeight="1">
      <c r="A1703" s="536">
        <v>1695</v>
      </c>
      <c r="B1703" s="468"/>
      <c r="C1703" s="390" t="s">
        <v>6579</v>
      </c>
      <c r="D1703" s="400" t="s">
        <v>6603</v>
      </c>
      <c r="E1703" s="116" t="s">
        <v>6533</v>
      </c>
      <c r="F1703" s="466">
        <v>60</v>
      </c>
      <c r="G1703" s="466">
        <v>60</v>
      </c>
      <c r="H1703" s="465">
        <v>0</v>
      </c>
      <c r="I1703" s="466">
        <v>60</v>
      </c>
    </row>
    <row r="1704" spans="1:10" ht="15" customHeight="1">
      <c r="A1704" s="536">
        <v>1696</v>
      </c>
      <c r="B1704" s="468"/>
      <c r="C1704" s="390" t="s">
        <v>6580</v>
      </c>
      <c r="D1704" s="400" t="s">
        <v>6604</v>
      </c>
      <c r="E1704" s="116" t="s">
        <v>6533</v>
      </c>
      <c r="F1704" s="466">
        <v>60</v>
      </c>
      <c r="G1704" s="466">
        <v>60</v>
      </c>
      <c r="H1704" s="465">
        <v>0</v>
      </c>
      <c r="I1704" s="466">
        <v>60</v>
      </c>
    </row>
    <row r="1705" spans="1:10" ht="15" customHeight="1">
      <c r="A1705" s="536">
        <v>1697</v>
      </c>
      <c r="B1705" s="468"/>
      <c r="C1705" s="390" t="s">
        <v>6581</v>
      </c>
      <c r="D1705" s="400" t="s">
        <v>6605</v>
      </c>
      <c r="E1705" s="559" t="s">
        <v>641</v>
      </c>
      <c r="F1705" s="466">
        <v>125</v>
      </c>
      <c r="G1705" s="466">
        <v>125</v>
      </c>
      <c r="H1705" s="465"/>
      <c r="I1705" s="466">
        <v>125</v>
      </c>
    </row>
    <row r="1706" spans="1:10" ht="15" customHeight="1">
      <c r="A1706" s="536">
        <v>1698</v>
      </c>
      <c r="B1706" s="468"/>
      <c r="C1706" s="390" t="s">
        <v>6525</v>
      </c>
      <c r="D1706" s="400"/>
      <c r="E1706" s="467" t="s">
        <v>6526</v>
      </c>
      <c r="F1706" s="466"/>
      <c r="G1706" s="466"/>
      <c r="H1706" s="465"/>
      <c r="I1706" s="466">
        <v>43020</v>
      </c>
    </row>
    <row r="1707" spans="1:10" ht="18">
      <c r="A1707" s="203"/>
      <c r="B1707" s="401"/>
      <c r="C1707" s="309"/>
      <c r="D1707" s="310"/>
      <c r="E1707" s="470"/>
      <c r="F1707" s="471"/>
      <c r="G1707" s="471"/>
      <c r="H1707" s="402"/>
      <c r="I1707" s="399"/>
      <c r="J1707" s="138"/>
    </row>
    <row r="1708" spans="1:10">
      <c r="A1708" s="203" t="s">
        <v>138</v>
      </c>
      <c r="J1708" s="138"/>
    </row>
    <row r="1710" spans="1:10">
      <c r="A1710" s="114" t="s">
        <v>308</v>
      </c>
    </row>
    <row r="1713" spans="1:12">
      <c r="J1713" s="218"/>
      <c r="K1713" s="218"/>
      <c r="L1713" s="218"/>
    </row>
    <row r="1714" spans="1:12">
      <c r="J1714" s="218"/>
      <c r="K1714" s="218"/>
      <c r="L1714" s="218"/>
    </row>
    <row r="1715" spans="1:12">
      <c r="A1715" s="218"/>
      <c r="J1715" s="218"/>
      <c r="K1715" s="218"/>
      <c r="L1715" s="218"/>
    </row>
    <row r="1716" spans="1:12">
      <c r="A1716" s="218"/>
      <c r="J1716" s="218"/>
      <c r="K1716" s="218"/>
      <c r="L1716" s="218"/>
    </row>
    <row r="1717" spans="1:12" s="218" customFormat="1" ht="12.75"/>
    <row r="1718" spans="1:12" s="218" customFormat="1" ht="12.75"/>
    <row r="1719" spans="1:12" s="218" customFormat="1" ht="12.75"/>
    <row r="1720" spans="1:12" s="218" customFormat="1" ht="12.75"/>
    <row r="1721" spans="1:12" s="218" customFormat="1" ht="12.75"/>
  </sheetData>
  <autoFilter ref="A9:L1706"/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707 B9:B161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612:B1706"/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28" customWidth="1"/>
    <col min="2" max="2" width="10.42578125" style="228" customWidth="1"/>
    <col min="3" max="3" width="23.42578125" style="228" customWidth="1"/>
    <col min="4" max="4" width="13.28515625" style="228" customWidth="1"/>
    <col min="5" max="5" width="9.5703125" style="228" customWidth="1"/>
    <col min="6" max="6" width="11.5703125" style="228" customWidth="1"/>
    <col min="7" max="7" width="12.28515625" style="228" customWidth="1"/>
    <col min="8" max="8" width="15.28515625" style="228" customWidth="1"/>
    <col min="9" max="9" width="17.5703125" style="228" customWidth="1"/>
    <col min="10" max="11" width="12.42578125" style="228" customWidth="1"/>
    <col min="12" max="12" width="23.5703125" style="228" customWidth="1"/>
    <col min="13" max="13" width="18.5703125" style="228" customWidth="1"/>
    <col min="14" max="14" width="0.85546875" style="228" customWidth="1"/>
    <col min="15" max="16384" width="9.140625" style="228"/>
  </cols>
  <sheetData>
    <row r="1" spans="1:14" ht="13.5">
      <c r="A1" s="225" t="s">
        <v>309</v>
      </c>
      <c r="B1" s="226"/>
      <c r="C1" s="226"/>
      <c r="D1" s="226"/>
      <c r="E1" s="226"/>
      <c r="F1" s="226"/>
      <c r="G1" s="226"/>
      <c r="H1" s="226"/>
      <c r="I1" s="229"/>
      <c r="J1" s="279"/>
      <c r="K1" s="279"/>
      <c r="L1" s="279"/>
      <c r="M1" s="279" t="s">
        <v>266</v>
      </c>
      <c r="N1" s="229"/>
    </row>
    <row r="2" spans="1:14" ht="15">
      <c r="A2" s="229" t="s">
        <v>177</v>
      </c>
      <c r="B2" s="226"/>
      <c r="C2" s="226"/>
      <c r="D2" s="227"/>
      <c r="E2" s="227"/>
      <c r="F2" s="227"/>
      <c r="G2" s="227"/>
      <c r="H2" s="227"/>
      <c r="I2" s="226"/>
      <c r="J2" s="226"/>
      <c r="K2" s="226"/>
      <c r="L2" s="226"/>
      <c r="M2" s="638" t="s">
        <v>6611</v>
      </c>
      <c r="N2" s="639"/>
    </row>
    <row r="3" spans="1:14">
      <c r="A3" s="229"/>
      <c r="B3" s="226"/>
      <c r="C3" s="226"/>
      <c r="D3" s="227"/>
      <c r="E3" s="227"/>
      <c r="F3" s="227"/>
      <c r="G3" s="227"/>
      <c r="H3" s="227"/>
      <c r="I3" s="226"/>
      <c r="J3" s="226"/>
      <c r="K3" s="226"/>
      <c r="L3" s="226"/>
      <c r="M3" s="226"/>
      <c r="N3" s="229"/>
    </row>
    <row r="4" spans="1:14" ht="15">
      <c r="A4" s="149" t="s">
        <v>131</v>
      </c>
      <c r="B4" s="226"/>
      <c r="C4" s="226"/>
      <c r="D4" s="230"/>
      <c r="E4" s="280"/>
      <c r="F4" s="230"/>
      <c r="G4" s="227"/>
      <c r="H4" s="227"/>
      <c r="I4" s="227"/>
      <c r="J4" s="227"/>
      <c r="K4" s="227"/>
      <c r="L4" s="226"/>
      <c r="M4" s="227"/>
      <c r="N4" s="229"/>
    </row>
    <row r="5" spans="1:14" ht="15">
      <c r="A5" s="128" t="s">
        <v>6524</v>
      </c>
      <c r="B5" s="231"/>
      <c r="C5" s="231"/>
      <c r="D5" s="231"/>
      <c r="E5" s="232"/>
      <c r="F5" s="232"/>
      <c r="G5" s="232"/>
      <c r="H5" s="232"/>
      <c r="I5" s="232"/>
      <c r="J5" s="232"/>
      <c r="K5" s="232"/>
      <c r="L5" s="232"/>
      <c r="M5" s="232"/>
      <c r="N5" s="229"/>
    </row>
    <row r="6" spans="1:14" ht="13.5" thickBot="1">
      <c r="A6" s="281"/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29"/>
    </row>
    <row r="7" spans="1:14" ht="51">
      <c r="A7" s="282" t="s">
        <v>1788</v>
      </c>
      <c r="B7" s="283" t="s">
        <v>267</v>
      </c>
      <c r="C7" s="283" t="s">
        <v>268</v>
      </c>
      <c r="D7" s="284" t="s">
        <v>269</v>
      </c>
      <c r="E7" s="284" t="s">
        <v>132</v>
      </c>
      <c r="F7" s="284" t="s">
        <v>270</v>
      </c>
      <c r="G7" s="284" t="s">
        <v>271</v>
      </c>
      <c r="H7" s="283" t="s">
        <v>272</v>
      </c>
      <c r="I7" s="285" t="s">
        <v>273</v>
      </c>
      <c r="J7" s="285" t="s">
        <v>274</v>
      </c>
      <c r="K7" s="286" t="s">
        <v>275</v>
      </c>
      <c r="L7" s="286" t="s">
        <v>276</v>
      </c>
      <c r="M7" s="284" t="s">
        <v>266</v>
      </c>
      <c r="N7" s="229"/>
    </row>
    <row r="8" spans="1:14">
      <c r="A8" s="234">
        <v>1</v>
      </c>
      <c r="B8" s="235">
        <v>2</v>
      </c>
      <c r="C8" s="235">
        <v>3</v>
      </c>
      <c r="D8" s="236">
        <v>4</v>
      </c>
      <c r="E8" s="236">
        <v>5</v>
      </c>
      <c r="F8" s="236">
        <v>6</v>
      </c>
      <c r="G8" s="236">
        <v>7</v>
      </c>
      <c r="H8" s="236">
        <v>8</v>
      </c>
      <c r="I8" s="236">
        <v>9</v>
      </c>
      <c r="J8" s="236">
        <v>10</v>
      </c>
      <c r="K8" s="236">
        <v>11</v>
      </c>
      <c r="L8" s="236">
        <v>12</v>
      </c>
      <c r="M8" s="236">
        <v>13</v>
      </c>
      <c r="N8" s="229"/>
    </row>
    <row r="9" spans="1:14" ht="54.75" customHeight="1">
      <c r="A9" s="237">
        <v>1</v>
      </c>
      <c r="B9" s="238">
        <v>41008</v>
      </c>
      <c r="C9" s="287" t="s">
        <v>311</v>
      </c>
      <c r="D9" t="s">
        <v>1685</v>
      </c>
      <c r="E9" s="306" t="s">
        <v>76</v>
      </c>
      <c r="F9" s="237">
        <v>900000</v>
      </c>
      <c r="G9" s="237">
        <v>4</v>
      </c>
      <c r="H9" s="237">
        <v>12</v>
      </c>
      <c r="I9" s="237" t="s">
        <v>1686</v>
      </c>
      <c r="J9" s="420" t="s">
        <v>1687</v>
      </c>
      <c r="K9" s="237"/>
      <c r="L9" s="237"/>
      <c r="M9" s="288" t="str">
        <f>IF(ISBLANK(B9),"",$M$2)</f>
        <v>07/05/12-31/10/12</v>
      </c>
      <c r="N9" s="229"/>
    </row>
    <row r="10" spans="1:14" ht="15">
      <c r="A10" s="237">
        <v>2</v>
      </c>
      <c r="B10" s="238"/>
      <c r="C10" s="287"/>
      <c r="D10" s="237"/>
      <c r="E10" s="237"/>
      <c r="F10" s="237"/>
      <c r="G10" s="237"/>
      <c r="H10" s="237"/>
      <c r="I10" s="237"/>
      <c r="J10" s="237"/>
      <c r="K10" s="237"/>
      <c r="L10" s="237"/>
      <c r="M10" s="288" t="str">
        <f t="shared" ref="M10:M33" si="0">IF(ISBLANK(B10),"",$M$2)</f>
        <v/>
      </c>
      <c r="N10" s="229"/>
    </row>
    <row r="11" spans="1:14" ht="15">
      <c r="A11" s="237">
        <v>3</v>
      </c>
      <c r="B11" s="238"/>
      <c r="C11" s="287"/>
      <c r="D11" s="237"/>
      <c r="E11" s="237"/>
      <c r="F11" s="237"/>
      <c r="G11" s="237"/>
      <c r="H11" s="237"/>
      <c r="I11" s="237"/>
      <c r="J11" s="237"/>
      <c r="K11" s="237"/>
      <c r="L11" s="237"/>
      <c r="M11" s="288" t="str">
        <f t="shared" si="0"/>
        <v/>
      </c>
      <c r="N11" s="229"/>
    </row>
    <row r="12" spans="1:14" ht="15">
      <c r="A12" s="237">
        <v>4</v>
      </c>
      <c r="B12" s="238"/>
      <c r="C12" s="287"/>
      <c r="D12" s="237"/>
      <c r="E12" s="237"/>
      <c r="F12" s="237"/>
      <c r="G12" s="237"/>
      <c r="H12" s="237"/>
      <c r="I12" s="237"/>
      <c r="J12" s="237"/>
      <c r="K12" s="237"/>
      <c r="L12" s="237"/>
      <c r="M12" s="288" t="str">
        <f t="shared" si="0"/>
        <v/>
      </c>
      <c r="N12" s="229"/>
    </row>
    <row r="13" spans="1:14" ht="15">
      <c r="A13" s="237">
        <v>5</v>
      </c>
      <c r="B13" s="238"/>
      <c r="C13" s="287"/>
      <c r="D13" s="237"/>
      <c r="E13" s="237"/>
      <c r="F13" s="237"/>
      <c r="G13" s="237"/>
      <c r="H13" s="237"/>
      <c r="I13" s="237"/>
      <c r="J13" s="237"/>
      <c r="K13" s="237"/>
      <c r="L13" s="237"/>
      <c r="M13" s="288" t="str">
        <f t="shared" si="0"/>
        <v/>
      </c>
      <c r="N13" s="229"/>
    </row>
    <row r="14" spans="1:14" ht="15">
      <c r="A14" s="237">
        <v>6</v>
      </c>
      <c r="B14" s="238"/>
      <c r="C14" s="287"/>
      <c r="D14" s="237"/>
      <c r="E14" s="237"/>
      <c r="F14" s="237"/>
      <c r="G14" s="237"/>
      <c r="H14" s="237"/>
      <c r="I14" s="237"/>
      <c r="J14" s="237"/>
      <c r="K14" s="237"/>
      <c r="L14" s="237"/>
      <c r="M14" s="288" t="str">
        <f t="shared" si="0"/>
        <v/>
      </c>
      <c r="N14" s="229"/>
    </row>
    <row r="15" spans="1:14" ht="15">
      <c r="A15" s="237">
        <v>7</v>
      </c>
      <c r="B15" s="238"/>
      <c r="C15" s="287"/>
      <c r="D15" s="237"/>
      <c r="E15" s="237"/>
      <c r="F15" s="237"/>
      <c r="G15" s="237"/>
      <c r="H15" s="237"/>
      <c r="I15" s="237"/>
      <c r="J15" s="237"/>
      <c r="K15" s="237"/>
      <c r="L15" s="237"/>
      <c r="M15" s="288" t="str">
        <f t="shared" si="0"/>
        <v/>
      </c>
      <c r="N15" s="229"/>
    </row>
    <row r="16" spans="1:14" ht="15">
      <c r="A16" s="237">
        <v>8</v>
      </c>
      <c r="B16" s="238"/>
      <c r="C16" s="287"/>
      <c r="D16" s="237"/>
      <c r="E16" s="237"/>
      <c r="F16" s="237"/>
      <c r="G16" s="237"/>
      <c r="H16" s="237"/>
      <c r="I16" s="237"/>
      <c r="J16" s="237"/>
      <c r="K16" s="237"/>
      <c r="L16" s="237"/>
      <c r="M16" s="288" t="str">
        <f t="shared" si="0"/>
        <v/>
      </c>
      <c r="N16" s="229"/>
    </row>
    <row r="17" spans="1:14" ht="15">
      <c r="A17" s="237">
        <v>9</v>
      </c>
      <c r="B17" s="238"/>
      <c r="C17" s="287"/>
      <c r="D17" s="237"/>
      <c r="E17" s="237"/>
      <c r="F17" s="237"/>
      <c r="G17" s="237"/>
      <c r="H17" s="237"/>
      <c r="I17" s="237"/>
      <c r="J17" s="237"/>
      <c r="K17" s="237"/>
      <c r="L17" s="237"/>
      <c r="M17" s="288" t="str">
        <f t="shared" si="0"/>
        <v/>
      </c>
      <c r="N17" s="229"/>
    </row>
    <row r="18" spans="1:14" ht="15">
      <c r="A18" s="237">
        <v>10</v>
      </c>
      <c r="B18" s="238"/>
      <c r="C18" s="287"/>
      <c r="D18" s="237"/>
      <c r="E18" s="237"/>
      <c r="F18" s="237"/>
      <c r="G18" s="237"/>
      <c r="H18" s="237"/>
      <c r="I18" s="237"/>
      <c r="J18" s="237"/>
      <c r="K18" s="237"/>
      <c r="L18" s="237"/>
      <c r="M18" s="288" t="str">
        <f t="shared" si="0"/>
        <v/>
      </c>
      <c r="N18" s="229"/>
    </row>
    <row r="19" spans="1:14" ht="15">
      <c r="A19" s="237">
        <v>11</v>
      </c>
      <c r="B19" s="238"/>
      <c r="C19" s="287"/>
      <c r="D19" s="237"/>
      <c r="E19" s="237"/>
      <c r="F19" s="237"/>
      <c r="G19" s="237"/>
      <c r="H19" s="237"/>
      <c r="I19" s="237"/>
      <c r="J19" s="237"/>
      <c r="K19" s="237"/>
      <c r="L19" s="237"/>
      <c r="M19" s="288" t="str">
        <f t="shared" si="0"/>
        <v/>
      </c>
      <c r="N19" s="229"/>
    </row>
    <row r="20" spans="1:14" ht="15">
      <c r="A20" s="237">
        <v>12</v>
      </c>
      <c r="B20" s="238"/>
      <c r="C20" s="287"/>
      <c r="D20" s="237"/>
      <c r="E20" s="237"/>
      <c r="F20" s="237"/>
      <c r="G20" s="237"/>
      <c r="H20" s="237"/>
      <c r="I20" s="237"/>
      <c r="J20" s="237"/>
      <c r="K20" s="237"/>
      <c r="L20" s="237"/>
      <c r="M20" s="288" t="str">
        <f t="shared" si="0"/>
        <v/>
      </c>
      <c r="N20" s="229"/>
    </row>
    <row r="21" spans="1:14" ht="15">
      <c r="A21" s="237">
        <v>13</v>
      </c>
      <c r="B21" s="238"/>
      <c r="C21" s="287"/>
      <c r="D21" s="237"/>
      <c r="E21" s="237"/>
      <c r="F21" s="237"/>
      <c r="G21" s="237"/>
      <c r="H21" s="237"/>
      <c r="I21" s="237"/>
      <c r="J21" s="237"/>
      <c r="K21" s="237"/>
      <c r="L21" s="237"/>
      <c r="M21" s="288" t="str">
        <f t="shared" si="0"/>
        <v/>
      </c>
      <c r="N21" s="229"/>
    </row>
    <row r="22" spans="1:14" ht="15">
      <c r="A22" s="237">
        <v>14</v>
      </c>
      <c r="B22" s="238"/>
      <c r="C22" s="287"/>
      <c r="D22" s="237"/>
      <c r="E22" s="237"/>
      <c r="F22" s="237"/>
      <c r="G22" s="237"/>
      <c r="H22" s="237"/>
      <c r="I22" s="237"/>
      <c r="J22" s="237"/>
      <c r="K22" s="237"/>
      <c r="L22" s="237"/>
      <c r="M22" s="288" t="str">
        <f t="shared" si="0"/>
        <v/>
      </c>
      <c r="N22" s="229"/>
    </row>
    <row r="23" spans="1:14" ht="15">
      <c r="A23" s="237">
        <v>15</v>
      </c>
      <c r="B23" s="238"/>
      <c r="C23" s="287"/>
      <c r="D23" s="237"/>
      <c r="E23" s="237"/>
      <c r="F23" s="237"/>
      <c r="G23" s="237"/>
      <c r="H23" s="237"/>
      <c r="I23" s="237"/>
      <c r="J23" s="237"/>
      <c r="K23" s="237"/>
      <c r="L23" s="237"/>
      <c r="M23" s="288" t="str">
        <f t="shared" si="0"/>
        <v/>
      </c>
      <c r="N23" s="229"/>
    </row>
    <row r="24" spans="1:14" ht="15">
      <c r="A24" s="237">
        <v>16</v>
      </c>
      <c r="B24" s="238"/>
      <c r="C24" s="287"/>
      <c r="D24" s="237"/>
      <c r="E24" s="237"/>
      <c r="F24" s="237"/>
      <c r="G24" s="237"/>
      <c r="H24" s="237"/>
      <c r="I24" s="237"/>
      <c r="J24" s="237"/>
      <c r="K24" s="237"/>
      <c r="L24" s="237"/>
      <c r="M24" s="288" t="str">
        <f t="shared" si="0"/>
        <v/>
      </c>
      <c r="N24" s="229"/>
    </row>
    <row r="25" spans="1:14" ht="15">
      <c r="A25" s="237">
        <v>17</v>
      </c>
      <c r="B25" s="238"/>
      <c r="C25" s="287"/>
      <c r="D25" s="237"/>
      <c r="E25" s="237"/>
      <c r="F25" s="237"/>
      <c r="G25" s="237"/>
      <c r="H25" s="237"/>
      <c r="I25" s="237"/>
      <c r="J25" s="237"/>
      <c r="K25" s="237"/>
      <c r="L25" s="237"/>
      <c r="M25" s="288" t="str">
        <f t="shared" si="0"/>
        <v/>
      </c>
      <c r="N25" s="229"/>
    </row>
    <row r="26" spans="1:14" ht="15">
      <c r="A26" s="237">
        <v>18</v>
      </c>
      <c r="B26" s="238"/>
      <c r="C26" s="287"/>
      <c r="D26" s="237"/>
      <c r="E26" s="237"/>
      <c r="F26" s="237"/>
      <c r="G26" s="237"/>
      <c r="H26" s="237"/>
      <c r="I26" s="237"/>
      <c r="J26" s="237"/>
      <c r="K26" s="237"/>
      <c r="L26" s="237"/>
      <c r="M26" s="288" t="str">
        <f t="shared" si="0"/>
        <v/>
      </c>
      <c r="N26" s="229"/>
    </row>
    <row r="27" spans="1:14" ht="15">
      <c r="A27" s="237">
        <v>19</v>
      </c>
      <c r="B27" s="238"/>
      <c r="C27" s="287"/>
      <c r="D27" s="237"/>
      <c r="E27" s="237"/>
      <c r="F27" s="237"/>
      <c r="G27" s="237"/>
      <c r="H27" s="237"/>
      <c r="I27" s="237"/>
      <c r="J27" s="237"/>
      <c r="K27" s="237"/>
      <c r="L27" s="237"/>
      <c r="M27" s="288" t="str">
        <f t="shared" si="0"/>
        <v/>
      </c>
      <c r="N27" s="229"/>
    </row>
    <row r="28" spans="1:14" ht="15">
      <c r="A28" s="237">
        <v>20</v>
      </c>
      <c r="B28" s="238"/>
      <c r="C28" s="287"/>
      <c r="D28" s="237"/>
      <c r="E28" s="237"/>
      <c r="F28" s="237"/>
      <c r="G28" s="237"/>
      <c r="H28" s="237"/>
      <c r="I28" s="237"/>
      <c r="J28" s="237"/>
      <c r="K28" s="237"/>
      <c r="L28" s="237"/>
      <c r="M28" s="288" t="str">
        <f t="shared" si="0"/>
        <v/>
      </c>
      <c r="N28" s="229"/>
    </row>
    <row r="29" spans="1:14" ht="15">
      <c r="A29" s="237">
        <v>21</v>
      </c>
      <c r="B29" s="238"/>
      <c r="C29" s="287"/>
      <c r="D29" s="237"/>
      <c r="E29" s="237"/>
      <c r="F29" s="237"/>
      <c r="G29" s="237"/>
      <c r="H29" s="237"/>
      <c r="I29" s="237"/>
      <c r="J29" s="237"/>
      <c r="K29" s="237"/>
      <c r="L29" s="237"/>
      <c r="M29" s="288" t="str">
        <f t="shared" si="0"/>
        <v/>
      </c>
      <c r="N29" s="229"/>
    </row>
    <row r="30" spans="1:14" ht="15">
      <c r="A30" s="237">
        <v>22</v>
      </c>
      <c r="B30" s="238"/>
      <c r="C30" s="287"/>
      <c r="D30" s="237"/>
      <c r="E30" s="237"/>
      <c r="F30" s="237"/>
      <c r="G30" s="237"/>
      <c r="H30" s="237"/>
      <c r="I30" s="237"/>
      <c r="J30" s="237"/>
      <c r="K30" s="237"/>
      <c r="L30" s="237"/>
      <c r="M30" s="288" t="str">
        <f t="shared" si="0"/>
        <v/>
      </c>
      <c r="N30" s="229"/>
    </row>
    <row r="31" spans="1:14" ht="15">
      <c r="A31" s="237">
        <v>23</v>
      </c>
      <c r="B31" s="238"/>
      <c r="C31" s="287"/>
      <c r="D31" s="237"/>
      <c r="E31" s="237"/>
      <c r="F31" s="237"/>
      <c r="G31" s="237"/>
      <c r="H31" s="237"/>
      <c r="I31" s="237"/>
      <c r="J31" s="237"/>
      <c r="K31" s="237"/>
      <c r="L31" s="237"/>
      <c r="M31" s="288" t="str">
        <f t="shared" si="0"/>
        <v/>
      </c>
      <c r="N31" s="229"/>
    </row>
    <row r="32" spans="1:14" ht="15">
      <c r="A32" s="237">
        <v>24</v>
      </c>
      <c r="B32" s="238"/>
      <c r="C32" s="287"/>
      <c r="D32" s="237"/>
      <c r="E32" s="237"/>
      <c r="F32" s="237"/>
      <c r="G32" s="237"/>
      <c r="H32" s="237"/>
      <c r="I32" s="237"/>
      <c r="J32" s="237"/>
      <c r="K32" s="237"/>
      <c r="L32" s="237"/>
      <c r="M32" s="288" t="str">
        <f t="shared" si="0"/>
        <v/>
      </c>
      <c r="N32" s="229"/>
    </row>
    <row r="33" spans="1:14" ht="15">
      <c r="A33" s="289" t="s">
        <v>138</v>
      </c>
      <c r="B33" s="238"/>
      <c r="C33" s="287"/>
      <c r="D33" s="237"/>
      <c r="E33" s="237"/>
      <c r="F33" s="237"/>
      <c r="G33" s="237"/>
      <c r="H33" s="237"/>
      <c r="I33" s="237"/>
      <c r="J33" s="237"/>
      <c r="K33" s="237"/>
      <c r="L33" s="237"/>
      <c r="M33" s="288" t="str">
        <f t="shared" si="0"/>
        <v/>
      </c>
      <c r="N33" s="229"/>
    </row>
    <row r="34" spans="1:14" s="244" customFormat="1"/>
    <row r="37" spans="1:14" s="21" customFormat="1" ht="15">
      <c r="B37" s="239" t="s">
        <v>1823</v>
      </c>
    </row>
    <row r="38" spans="1:14" s="21" customFormat="1" ht="15">
      <c r="B38" s="239"/>
    </row>
    <row r="39" spans="1:14" s="21" customFormat="1" ht="15">
      <c r="C39" s="241"/>
      <c r="D39" s="240"/>
      <c r="E39" s="240"/>
      <c r="H39" s="241"/>
      <c r="I39" s="241"/>
      <c r="J39" s="240"/>
      <c r="K39" s="240"/>
      <c r="L39" s="240"/>
    </row>
    <row r="40" spans="1:14" s="21" customFormat="1" ht="15">
      <c r="C40" s="242" t="s">
        <v>125</v>
      </c>
      <c r="D40" s="240"/>
      <c r="E40" s="240"/>
      <c r="H40" s="239" t="s">
        <v>179</v>
      </c>
      <c r="M40" s="240"/>
    </row>
    <row r="41" spans="1:14" s="21" customFormat="1" ht="15">
      <c r="C41" s="242" t="s">
        <v>1855</v>
      </c>
      <c r="D41" s="240"/>
      <c r="E41" s="240"/>
      <c r="H41" s="243" t="s">
        <v>126</v>
      </c>
      <c r="M41" s="240"/>
    </row>
    <row r="42" spans="1:14" ht="15">
      <c r="C42" s="242"/>
      <c r="F42" s="243"/>
      <c r="J42" s="245"/>
      <c r="K42" s="245"/>
      <c r="L42" s="245"/>
      <c r="M42" s="245"/>
    </row>
    <row r="43" spans="1:14" ht="15">
      <c r="C43" s="242"/>
    </row>
  </sheetData>
  <sheetProtection insertColumns="0" insertRows="0" deleteRows="0"/>
  <mergeCells count="1">
    <mergeCell ref="M2:N2"/>
  </mergeCells>
  <phoneticPr fontId="46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74</v>
      </c>
      <c r="C1" t="s">
        <v>54</v>
      </c>
      <c r="E1" t="s">
        <v>83</v>
      </c>
      <c r="G1" t="s">
        <v>93</v>
      </c>
    </row>
    <row r="2" spans="1:7" ht="15">
      <c r="A2" s="60">
        <v>40907</v>
      </c>
      <c r="C2" t="s">
        <v>55</v>
      </c>
      <c r="E2" t="s">
        <v>88</v>
      </c>
      <c r="G2" s="76" t="s">
        <v>94</v>
      </c>
    </row>
    <row r="3" spans="1:7" ht="15">
      <c r="A3" s="60">
        <v>40908</v>
      </c>
      <c r="C3" t="s">
        <v>56</v>
      </c>
      <c r="E3" t="s">
        <v>89</v>
      </c>
      <c r="G3" s="76" t="s">
        <v>95</v>
      </c>
    </row>
    <row r="4" spans="1:7" ht="15">
      <c r="A4" s="60">
        <v>40909</v>
      </c>
      <c r="C4" t="s">
        <v>57</v>
      </c>
      <c r="E4" t="s">
        <v>90</v>
      </c>
      <c r="G4" s="76" t="s">
        <v>96</v>
      </c>
    </row>
    <row r="5" spans="1:7">
      <c r="A5" s="60">
        <v>40910</v>
      </c>
      <c r="C5" t="s">
        <v>58</v>
      </c>
      <c r="E5" t="s">
        <v>91</v>
      </c>
    </row>
    <row r="6" spans="1:7">
      <c r="A6" s="60">
        <v>40911</v>
      </c>
      <c r="C6" t="s">
        <v>59</v>
      </c>
    </row>
    <row r="7" spans="1:7">
      <c r="A7" s="60">
        <v>40912</v>
      </c>
      <c r="C7" t="s">
        <v>60</v>
      </c>
    </row>
    <row r="8" spans="1:7">
      <c r="A8" s="60">
        <v>40913</v>
      </c>
      <c r="C8" t="s">
        <v>61</v>
      </c>
    </row>
    <row r="9" spans="1:7">
      <c r="A9" s="60">
        <v>40914</v>
      </c>
      <c r="C9" t="s">
        <v>62</v>
      </c>
    </row>
    <row r="10" spans="1:7">
      <c r="A10" s="60">
        <v>40915</v>
      </c>
      <c r="C10" t="s">
        <v>63</v>
      </c>
    </row>
    <row r="11" spans="1:7">
      <c r="A11" s="60">
        <v>40916</v>
      </c>
      <c r="C11" t="s">
        <v>64</v>
      </c>
    </row>
    <row r="12" spans="1:7">
      <c r="A12" s="60">
        <v>40917</v>
      </c>
      <c r="C12" t="s">
        <v>65</v>
      </c>
    </row>
    <row r="13" spans="1:7">
      <c r="A13" s="60">
        <v>40918</v>
      </c>
      <c r="C13" t="s">
        <v>66</v>
      </c>
    </row>
    <row r="14" spans="1:7">
      <c r="A14" s="60">
        <v>40919</v>
      </c>
      <c r="C14" t="s">
        <v>67</v>
      </c>
    </row>
    <row r="15" spans="1:7">
      <c r="A15" s="60">
        <v>40920</v>
      </c>
      <c r="C15" t="s">
        <v>68</v>
      </c>
    </row>
    <row r="16" spans="1:7">
      <c r="A16" s="60">
        <v>40921</v>
      </c>
      <c r="C16" t="s">
        <v>69</v>
      </c>
    </row>
    <row r="17" spans="1:3">
      <c r="A17" s="60">
        <v>40922</v>
      </c>
      <c r="C17" t="s">
        <v>70</v>
      </c>
    </row>
    <row r="18" spans="1:3">
      <c r="A18" s="60">
        <v>40923</v>
      </c>
      <c r="C18" t="s">
        <v>71</v>
      </c>
    </row>
    <row r="19" spans="1:3">
      <c r="A19" s="60">
        <v>40924</v>
      </c>
      <c r="C19" t="s">
        <v>72</v>
      </c>
    </row>
    <row r="20" spans="1:3">
      <c r="A20" s="60">
        <v>40925</v>
      </c>
      <c r="C20" t="s">
        <v>73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honeticPr fontId="4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view="pageBreakPreview" zoomScale="70" zoomScaleSheetLayoutView="70" workbookViewId="0">
      <selection activeCell="C30" sqref="C30"/>
    </sheetView>
  </sheetViews>
  <sheetFormatPr defaultRowHeight="15"/>
  <cols>
    <col min="1" max="1" width="14.28515625" style="21" bestFit="1" customWidth="1"/>
    <col min="2" max="2" width="80" style="274" customWidth="1"/>
    <col min="3" max="3" width="16.5703125" style="21" customWidth="1"/>
    <col min="4" max="4" width="14.28515625" style="21" customWidth="1"/>
    <col min="5" max="5" width="0.42578125" style="19" customWidth="1"/>
    <col min="6" max="7" width="9.140625" style="21"/>
    <col min="8" max="8" width="10.28515625" style="21" bestFit="1" customWidth="1"/>
    <col min="9" max="16384" width="9.140625" style="21"/>
  </cols>
  <sheetData>
    <row r="1" spans="1:12" s="6" customFormat="1">
      <c r="A1" s="92" t="s">
        <v>129</v>
      </c>
      <c r="B1" s="269"/>
      <c r="C1" s="640" t="s">
        <v>1825</v>
      </c>
      <c r="D1" s="640"/>
      <c r="E1" s="148"/>
    </row>
    <row r="2" spans="1:12" s="6" customFormat="1">
      <c r="A2" s="94" t="s">
        <v>1856</v>
      </c>
      <c r="B2" s="269"/>
      <c r="C2" s="638" t="s">
        <v>6611</v>
      </c>
      <c r="D2" s="639"/>
      <c r="E2" s="148"/>
    </row>
    <row r="3" spans="1:12" s="6" customFormat="1">
      <c r="A3" s="94"/>
      <c r="B3" s="269"/>
      <c r="C3" s="93"/>
      <c r="D3" s="93"/>
      <c r="E3" s="148"/>
    </row>
    <row r="4" spans="1:12" s="2" customFormat="1">
      <c r="A4" s="95" t="s">
        <v>131</v>
      </c>
      <c r="B4" s="270"/>
      <c r="C4" s="94"/>
      <c r="D4" s="94"/>
      <c r="E4" s="143"/>
      <c r="L4" s="6"/>
    </row>
    <row r="5" spans="1:12" s="2" customFormat="1">
      <c r="A5" s="128" t="s">
        <v>6524</v>
      </c>
      <c r="B5" s="271"/>
      <c r="C5" s="57"/>
      <c r="D5" s="57"/>
      <c r="E5" s="143"/>
    </row>
    <row r="6" spans="1:12" s="2" customFormat="1">
      <c r="A6" s="95"/>
      <c r="B6" s="270"/>
      <c r="C6" s="94"/>
      <c r="D6" s="94"/>
      <c r="E6" s="143"/>
    </row>
    <row r="7" spans="1:12" s="6" customFormat="1" ht="18">
      <c r="A7" s="118"/>
      <c r="B7" s="147"/>
      <c r="C7" s="96"/>
      <c r="D7" s="96"/>
      <c r="E7" s="148"/>
    </row>
    <row r="8" spans="1:12" s="6" customFormat="1" ht="30">
      <c r="A8" s="139" t="s">
        <v>1788</v>
      </c>
      <c r="B8" s="97" t="s">
        <v>106</v>
      </c>
      <c r="C8" s="97" t="s">
        <v>1790</v>
      </c>
      <c r="D8" s="97" t="s">
        <v>1791</v>
      </c>
      <c r="E8" s="148"/>
      <c r="F8" s="20"/>
    </row>
    <row r="9" spans="1:12" s="7" customFormat="1">
      <c r="A9" s="267">
        <v>1</v>
      </c>
      <c r="B9" s="267" t="s">
        <v>1789</v>
      </c>
      <c r="C9" s="103">
        <f>SUM(C10,C25)</f>
        <v>1554619.6500000001</v>
      </c>
      <c r="D9" s="103">
        <f>SUM(D10,D25)</f>
        <v>2362011.7599999998</v>
      </c>
      <c r="E9" s="148"/>
    </row>
    <row r="10" spans="1:12" s="7" customFormat="1">
      <c r="A10" s="105">
        <v>1.1000000000000001</v>
      </c>
      <c r="B10" s="105" t="s">
        <v>1796</v>
      </c>
      <c r="C10" s="103">
        <f>SUM(C11,C12,C15,C18,C23,C24)</f>
        <v>1462015.08</v>
      </c>
      <c r="D10" s="103">
        <f>SUM(D11,D12,D15,D18,D23,D24)</f>
        <v>2362011.7599999998</v>
      </c>
      <c r="E10" s="148"/>
    </row>
    <row r="11" spans="1:12" s="9" customFormat="1" ht="18">
      <c r="A11" s="106" t="s">
        <v>1755</v>
      </c>
      <c r="B11" s="106" t="s">
        <v>1795</v>
      </c>
      <c r="C11" s="8"/>
      <c r="D11" s="8"/>
      <c r="E11" s="148"/>
    </row>
    <row r="12" spans="1:12" s="10" customFormat="1">
      <c r="A12" s="106" t="s">
        <v>1756</v>
      </c>
      <c r="B12" s="106" t="s">
        <v>168</v>
      </c>
      <c r="C12" s="140">
        <f>SUM(C13:C14)</f>
        <v>1192803.76</v>
      </c>
      <c r="D12" s="140">
        <f>SUM(D13:D14)</f>
        <v>1192803.76</v>
      </c>
      <c r="E12" s="148"/>
    </row>
    <row r="13" spans="1:12" s="3" customFormat="1">
      <c r="A13" s="115" t="s">
        <v>1797</v>
      </c>
      <c r="B13" s="115" t="s">
        <v>171</v>
      </c>
      <c r="C13" s="8">
        <v>1192803.76</v>
      </c>
      <c r="D13" s="8">
        <v>1192803.76</v>
      </c>
      <c r="E13" s="148"/>
    </row>
    <row r="14" spans="1:12" s="3" customFormat="1">
      <c r="A14" s="115" t="s">
        <v>1824</v>
      </c>
      <c r="B14" s="115" t="s">
        <v>1813</v>
      </c>
      <c r="C14" s="8"/>
      <c r="D14" s="8"/>
      <c r="E14" s="148"/>
    </row>
    <row r="15" spans="1:12" s="3" customFormat="1">
      <c r="A15" s="106" t="s">
        <v>1798</v>
      </c>
      <c r="B15" s="106" t="s">
        <v>1799</v>
      </c>
      <c r="C15" s="140">
        <f>SUM(C16:C17)</f>
        <v>269208</v>
      </c>
      <c r="D15" s="140">
        <f>SUM(D16:D17)</f>
        <v>269208</v>
      </c>
      <c r="E15" s="148"/>
    </row>
    <row r="16" spans="1:12" s="3" customFormat="1">
      <c r="A16" s="115" t="s">
        <v>1800</v>
      </c>
      <c r="B16" s="115" t="s">
        <v>1802</v>
      </c>
      <c r="C16" s="308">
        <v>269208</v>
      </c>
      <c r="D16" s="308">
        <v>269208</v>
      </c>
      <c r="E16" s="148"/>
    </row>
    <row r="17" spans="1:5" s="3" customFormat="1" ht="30">
      <c r="A17" s="115" t="s">
        <v>1801</v>
      </c>
      <c r="B17" s="115" t="s">
        <v>1826</v>
      </c>
      <c r="C17" s="8"/>
      <c r="D17" s="8"/>
      <c r="E17" s="148"/>
    </row>
    <row r="18" spans="1:5" s="3" customFormat="1">
      <c r="A18" s="106" t="s">
        <v>1803</v>
      </c>
      <c r="B18" s="106" t="s">
        <v>263</v>
      </c>
      <c r="C18" s="140">
        <f>SUM(C19:C22)</f>
        <v>0</v>
      </c>
      <c r="D18" s="140">
        <f>SUM(D19:D22)</f>
        <v>0</v>
      </c>
      <c r="E18" s="148"/>
    </row>
    <row r="19" spans="1:5" s="3" customFormat="1">
      <c r="A19" s="115" t="s">
        <v>1804</v>
      </c>
      <c r="B19" s="115" t="s">
        <v>1805</v>
      </c>
      <c r="C19" s="8"/>
      <c r="D19" s="8"/>
      <c r="E19" s="148"/>
    </row>
    <row r="20" spans="1:5" s="3" customFormat="1" ht="30">
      <c r="A20" s="115" t="s">
        <v>1808</v>
      </c>
      <c r="B20" s="115" t="s">
        <v>1806</v>
      </c>
      <c r="C20" s="8"/>
      <c r="D20" s="8"/>
      <c r="E20" s="148"/>
    </row>
    <row r="21" spans="1:5" s="3" customFormat="1">
      <c r="A21" s="115" t="s">
        <v>1809</v>
      </c>
      <c r="B21" s="115" t="s">
        <v>1807</v>
      </c>
      <c r="C21" s="8"/>
      <c r="D21" s="8"/>
      <c r="E21" s="148"/>
    </row>
    <row r="22" spans="1:5" s="3" customFormat="1">
      <c r="A22" s="115" t="s">
        <v>1810</v>
      </c>
      <c r="B22" s="115" t="s">
        <v>290</v>
      </c>
      <c r="C22" s="8"/>
      <c r="D22" s="8"/>
      <c r="E22" s="148"/>
    </row>
    <row r="23" spans="1:5" s="3" customFormat="1">
      <c r="A23" s="106" t="s">
        <v>1811</v>
      </c>
      <c r="B23" s="106" t="s">
        <v>291</v>
      </c>
      <c r="C23" s="291"/>
      <c r="D23" s="8">
        <v>900000</v>
      </c>
      <c r="E23" s="148"/>
    </row>
    <row r="24" spans="1:5" s="3" customFormat="1">
      <c r="A24" s="106" t="s">
        <v>108</v>
      </c>
      <c r="B24" s="106" t="s">
        <v>297</v>
      </c>
      <c r="C24" s="8">
        <v>3.32</v>
      </c>
      <c r="D24" s="8">
        <f>32.83-32.83</f>
        <v>0</v>
      </c>
      <c r="E24" s="148"/>
    </row>
    <row r="25" spans="1:5" s="3" customFormat="1">
      <c r="A25" s="105">
        <v>1.2</v>
      </c>
      <c r="B25" s="267" t="s">
        <v>1812</v>
      </c>
      <c r="C25" s="103">
        <f>SUM(C26,C30)</f>
        <v>92604.57</v>
      </c>
      <c r="D25" s="103">
        <f>SUM(D26,D30)</f>
        <v>0</v>
      </c>
      <c r="E25" s="148"/>
    </row>
    <row r="26" spans="1:5">
      <c r="A26" s="106" t="s">
        <v>1757</v>
      </c>
      <c r="B26" s="106" t="s">
        <v>171</v>
      </c>
      <c r="C26" s="140">
        <f>SUM(C27:C29)</f>
        <v>92604.57</v>
      </c>
      <c r="D26" s="140">
        <f>SUM(D27:D29)</f>
        <v>0</v>
      </c>
      <c r="E26" s="148"/>
    </row>
    <row r="27" spans="1:5">
      <c r="A27" s="268" t="s">
        <v>1814</v>
      </c>
      <c r="B27" s="115" t="s">
        <v>169</v>
      </c>
      <c r="C27" s="8">
        <v>34855</v>
      </c>
      <c r="D27" s="8"/>
      <c r="E27" s="148"/>
    </row>
    <row r="28" spans="1:5">
      <c r="A28" s="268" t="s">
        <v>1815</v>
      </c>
      <c r="B28" s="115" t="s">
        <v>172</v>
      </c>
      <c r="C28" s="8">
        <v>12510</v>
      </c>
      <c r="D28" s="8">
        <v>0</v>
      </c>
      <c r="E28" s="148"/>
    </row>
    <row r="29" spans="1:5">
      <c r="A29" s="268" t="s">
        <v>300</v>
      </c>
      <c r="B29" s="115" t="s">
        <v>170</v>
      </c>
      <c r="C29" s="8">
        <v>45239.57</v>
      </c>
      <c r="D29" s="8">
        <v>0</v>
      </c>
      <c r="E29" s="148"/>
    </row>
    <row r="30" spans="1:5">
      <c r="A30" s="106" t="s">
        <v>1758</v>
      </c>
      <c r="B30" s="290" t="s">
        <v>298</v>
      </c>
      <c r="C30" s="8"/>
      <c r="D30" s="8"/>
      <c r="E30" s="148"/>
    </row>
    <row r="31" spans="1:5" s="22" customFormat="1" ht="12.75">
      <c r="B31" s="272"/>
    </row>
    <row r="32" spans="1:5" s="2" customFormat="1">
      <c r="A32" s="1"/>
      <c r="B32" s="273"/>
      <c r="E32" s="5"/>
    </row>
    <row r="33" spans="1:9" s="2" customFormat="1">
      <c r="B33" s="273"/>
      <c r="E33" s="5"/>
    </row>
    <row r="34" spans="1:9">
      <c r="A34" s="1"/>
    </row>
    <row r="35" spans="1:9">
      <c r="A35" s="2"/>
    </row>
    <row r="36" spans="1:9" s="2" customFormat="1">
      <c r="A36" s="84" t="s">
        <v>1823</v>
      </c>
      <c r="B36" s="273"/>
      <c r="E36" s="5"/>
    </row>
    <row r="37" spans="1:9" s="2" customFormat="1">
      <c r="B37" s="273"/>
      <c r="E37"/>
      <c r="F37"/>
      <c r="G37"/>
      <c r="H37"/>
      <c r="I37"/>
    </row>
    <row r="38" spans="1:9" s="2" customFormat="1">
      <c r="B38" s="273"/>
      <c r="D38" s="12"/>
      <c r="E38"/>
      <c r="F38"/>
      <c r="G38"/>
      <c r="H38"/>
      <c r="I38"/>
    </row>
    <row r="39" spans="1:9" s="2" customFormat="1">
      <c r="A39"/>
      <c r="B39" s="275" t="s">
        <v>294</v>
      </c>
      <c r="D39" s="12"/>
      <c r="E39"/>
      <c r="F39"/>
      <c r="G39"/>
      <c r="H39"/>
      <c r="I39"/>
    </row>
    <row r="40" spans="1:9" s="2" customFormat="1">
      <c r="A40"/>
      <c r="B40" s="273" t="s">
        <v>127</v>
      </c>
      <c r="D40" s="12"/>
      <c r="E40"/>
      <c r="F40"/>
      <c r="G40"/>
      <c r="H40"/>
      <c r="I40"/>
    </row>
    <row r="41" spans="1:9" customFormat="1" ht="12.75">
      <c r="B41" s="276" t="s">
        <v>1855</v>
      </c>
    </row>
    <row r="42" spans="1:9" customFormat="1" ht="12.75">
      <c r="B42" s="277"/>
    </row>
  </sheetData>
  <mergeCells count="2">
    <mergeCell ref="C1:D1"/>
    <mergeCell ref="C2:D2"/>
  </mergeCells>
  <phoneticPr fontId="46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view="pageBreakPreview" topLeftCell="A49" zoomScale="70" zoomScaleSheetLayoutView="70" workbookViewId="0">
      <selection activeCell="D21" sqref="D21"/>
    </sheetView>
  </sheetViews>
  <sheetFormatPr defaultRowHeight="15"/>
  <cols>
    <col min="1" max="1" width="14.28515625" style="21" customWidth="1"/>
    <col min="2" max="2" width="76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3.85546875" style="21" customWidth="1"/>
    <col min="7" max="7" width="9.140625" style="21"/>
    <col min="8" max="8" width="15.28515625" style="21" bestFit="1" customWidth="1"/>
    <col min="9" max="9" width="13" style="21" bestFit="1" customWidth="1"/>
    <col min="10" max="10" width="10.7109375" style="21" bestFit="1" customWidth="1"/>
    <col min="11" max="16384" width="9.140625" style="21"/>
  </cols>
  <sheetData>
    <row r="1" spans="1:12">
      <c r="A1" s="526" t="s">
        <v>6517</v>
      </c>
      <c r="B1" s="149"/>
      <c r="C1" s="640" t="s">
        <v>1825</v>
      </c>
      <c r="D1" s="640"/>
      <c r="E1" s="186"/>
    </row>
    <row r="2" spans="1:12">
      <c r="A2" s="526" t="s">
        <v>6518</v>
      </c>
      <c r="B2" s="149"/>
      <c r="C2" s="638" t="s">
        <v>6611</v>
      </c>
      <c r="D2" s="639"/>
      <c r="E2" s="186"/>
    </row>
    <row r="3" spans="1:12">
      <c r="A3" s="526" t="s">
        <v>6519</v>
      </c>
      <c r="B3" s="149"/>
      <c r="C3" s="524"/>
      <c r="D3" s="525"/>
      <c r="E3" s="186"/>
    </row>
    <row r="4" spans="1:12">
      <c r="A4" s="94" t="s">
        <v>1856</v>
      </c>
      <c r="B4" s="149"/>
      <c r="C4" s="524"/>
      <c r="D4" s="525"/>
      <c r="E4" s="186"/>
    </row>
    <row r="5" spans="1:12">
      <c r="A5" s="94"/>
      <c r="B5" s="149"/>
      <c r="C5" s="93"/>
      <c r="D5" s="93"/>
      <c r="E5" s="186"/>
    </row>
    <row r="6" spans="1:12" s="2" customFormat="1">
      <c r="A6" s="527" t="str">
        <f>'[3]ფორმა N2'!A4</f>
        <v>ანგარიშვალდებული პირის დასახელება:</v>
      </c>
      <c r="B6" s="95"/>
      <c r="C6" s="94"/>
      <c r="D6" s="94"/>
      <c r="E6" s="143"/>
      <c r="L6" s="21"/>
    </row>
    <row r="7" spans="1:12" s="2" customFormat="1">
      <c r="A7" s="128" t="s">
        <v>6524</v>
      </c>
      <c r="B7" s="146"/>
      <c r="C7" s="57"/>
      <c r="D7" s="57"/>
      <c r="E7" s="143"/>
    </row>
    <row r="8" spans="1:12" s="2" customFormat="1">
      <c r="A8" s="95"/>
      <c r="B8" s="95"/>
      <c r="C8" s="94"/>
      <c r="D8" s="94"/>
      <c r="E8" s="143"/>
    </row>
    <row r="9" spans="1:12" s="6" customFormat="1">
      <c r="A9" s="118"/>
      <c r="B9" s="118"/>
      <c r="C9" s="96"/>
      <c r="D9" s="96"/>
      <c r="E9" s="187"/>
    </row>
    <row r="10" spans="1:12" s="6" customFormat="1" ht="30">
      <c r="A10" s="139" t="s">
        <v>1788</v>
      </c>
      <c r="B10" s="97" t="s">
        <v>1736</v>
      </c>
      <c r="C10" s="97" t="s">
        <v>1735</v>
      </c>
      <c r="D10" s="97" t="s">
        <v>1734</v>
      </c>
      <c r="E10" s="187"/>
    </row>
    <row r="11" spans="1:12" s="9" customFormat="1" ht="18">
      <c r="A11" s="13">
        <v>1</v>
      </c>
      <c r="B11" s="13" t="s">
        <v>1781</v>
      </c>
      <c r="C11" s="100">
        <f>SUM(C12,C15,C54,C57,C58,C59,C73,C77)</f>
        <v>690315.11</v>
      </c>
      <c r="D11" s="100">
        <f>SUM(D12,D15,D54,D57,D58,D59,D65,D72,D73,D77)</f>
        <v>572561.27</v>
      </c>
      <c r="E11" s="188"/>
      <c r="I11" s="383"/>
      <c r="J11" s="383"/>
    </row>
    <row r="12" spans="1:12" s="9" customFormat="1" ht="18">
      <c r="A12" s="14">
        <v>1.1000000000000001</v>
      </c>
      <c r="B12" s="14" t="s">
        <v>1782</v>
      </c>
      <c r="C12" s="102">
        <f>SUM(C13:C14)</f>
        <v>3750</v>
      </c>
      <c r="D12" s="102">
        <f>SUM(D13:D14)</f>
        <v>2500</v>
      </c>
      <c r="E12" s="188"/>
    </row>
    <row r="13" spans="1:12" s="9" customFormat="1" ht="16.5" customHeight="1">
      <c r="A13" s="16" t="s">
        <v>1755</v>
      </c>
      <c r="B13" s="16" t="s">
        <v>1783</v>
      </c>
      <c r="C13" s="329">
        <v>3750</v>
      </c>
      <c r="D13" s="330">
        <v>2500</v>
      </c>
      <c r="E13" s="188"/>
    </row>
    <row r="14" spans="1:12" ht="16.5" customHeight="1">
      <c r="A14" s="16" t="s">
        <v>1756</v>
      </c>
      <c r="B14" s="16" t="s">
        <v>1725</v>
      </c>
      <c r="C14" s="329"/>
      <c r="D14" s="330">
        <f>200106-3144-4680-192282</f>
        <v>0</v>
      </c>
      <c r="E14" s="186"/>
      <c r="F14" s="9"/>
    </row>
    <row r="15" spans="1:12" ht="18">
      <c r="A15" s="14">
        <v>1.2</v>
      </c>
      <c r="B15" s="14" t="s">
        <v>1784</v>
      </c>
      <c r="C15" s="102">
        <f>SUM(C16,C19,C31:C34,C37,C38,C44,C45,C46,C47,C48,C52,C53)</f>
        <v>670748.97</v>
      </c>
      <c r="D15" s="102">
        <f>SUM(D16,D19,D31:D34,D37,D38,D44,D45,D46,D47,D48,D52,D53)</f>
        <v>552532.13</v>
      </c>
      <c r="E15" s="186"/>
      <c r="F15" s="9"/>
    </row>
    <row r="16" spans="1:12" ht="18">
      <c r="A16" s="16" t="s">
        <v>1757</v>
      </c>
      <c r="B16" s="16" t="s">
        <v>1726</v>
      </c>
      <c r="C16" s="101">
        <f>SUM(C17:C18)</f>
        <v>0</v>
      </c>
      <c r="D16" s="101">
        <f>SUM(D17:D18)</f>
        <v>0</v>
      </c>
      <c r="E16" s="186"/>
      <c r="F16" s="9"/>
    </row>
    <row r="17" spans="1:6" ht="17.25" customHeight="1">
      <c r="A17" s="17" t="s">
        <v>1814</v>
      </c>
      <c r="B17" s="17" t="s">
        <v>1785</v>
      </c>
      <c r="C17" s="34"/>
      <c r="D17" s="35"/>
      <c r="E17" s="186"/>
      <c r="F17" s="9"/>
    </row>
    <row r="18" spans="1:6" ht="17.25" customHeight="1">
      <c r="A18" s="17" t="s">
        <v>1815</v>
      </c>
      <c r="B18" s="17" t="s">
        <v>1786</v>
      </c>
      <c r="C18" s="34"/>
      <c r="D18" s="35"/>
      <c r="E18" s="186"/>
      <c r="F18" s="9"/>
    </row>
    <row r="19" spans="1:6" ht="18">
      <c r="A19" s="16" t="s">
        <v>1758</v>
      </c>
      <c r="B19" s="16" t="s">
        <v>1727</v>
      </c>
      <c r="C19" s="101">
        <f>SUM(C20:C25,C30)</f>
        <v>54900.97</v>
      </c>
      <c r="D19" s="101">
        <f>SUM(D20:D25,D30)</f>
        <v>38432.129999999997</v>
      </c>
      <c r="E19" s="186"/>
      <c r="F19" s="9"/>
    </row>
    <row r="20" spans="1:6" ht="30">
      <c r="A20" s="17" t="s">
        <v>1737</v>
      </c>
      <c r="B20" s="17" t="s">
        <v>107</v>
      </c>
      <c r="C20" s="528">
        <v>4264</v>
      </c>
      <c r="D20" s="529">
        <v>4692</v>
      </c>
      <c r="E20" s="186"/>
      <c r="F20" s="9"/>
    </row>
    <row r="21" spans="1:6" ht="18">
      <c r="A21" s="17" t="s">
        <v>1738</v>
      </c>
      <c r="B21" s="17" t="s">
        <v>1739</v>
      </c>
      <c r="C21" s="36"/>
      <c r="D21" s="37"/>
      <c r="E21" s="186"/>
      <c r="F21" s="9"/>
    </row>
    <row r="22" spans="1:6" ht="30">
      <c r="A22" s="17" t="s">
        <v>141</v>
      </c>
      <c r="B22" s="17" t="s">
        <v>1747</v>
      </c>
      <c r="C22" s="36"/>
      <c r="D22" s="38"/>
      <c r="E22" s="186"/>
      <c r="F22" s="9"/>
    </row>
    <row r="23" spans="1:6" ht="18">
      <c r="A23" s="17" t="s">
        <v>142</v>
      </c>
      <c r="B23" s="17" t="s">
        <v>1740</v>
      </c>
      <c r="C23" s="528">
        <v>24846</v>
      </c>
      <c r="D23" s="469">
        <v>18426</v>
      </c>
      <c r="E23" s="186"/>
      <c r="F23" s="9"/>
    </row>
    <row r="24" spans="1:6" ht="18">
      <c r="A24" s="17" t="s">
        <v>143</v>
      </c>
      <c r="B24" s="17" t="s">
        <v>1741</v>
      </c>
      <c r="C24" s="36"/>
      <c r="D24" s="38"/>
      <c r="E24" s="186"/>
      <c r="F24" s="9"/>
    </row>
    <row r="25" spans="1:6" ht="18">
      <c r="A25" s="17" t="s">
        <v>144</v>
      </c>
      <c r="B25" s="17" t="s">
        <v>1742</v>
      </c>
      <c r="C25" s="483">
        <f>SUM(C26:C29)</f>
        <v>25790.97</v>
      </c>
      <c r="D25" s="152">
        <f>SUM(D26:D29)</f>
        <v>15314.13</v>
      </c>
      <c r="E25" s="186"/>
      <c r="F25" s="9"/>
    </row>
    <row r="26" spans="1:6" ht="16.5" customHeight="1">
      <c r="A26" s="18" t="s">
        <v>145</v>
      </c>
      <c r="B26" s="18" t="s">
        <v>1743</v>
      </c>
      <c r="C26" s="528">
        <v>24153</v>
      </c>
      <c r="D26" s="38">
        <v>14223.46</v>
      </c>
      <c r="E26" s="186"/>
      <c r="F26" s="9"/>
    </row>
    <row r="27" spans="1:6" ht="16.5" customHeight="1">
      <c r="A27" s="18" t="s">
        <v>146</v>
      </c>
      <c r="B27" s="18" t="s">
        <v>1744</v>
      </c>
      <c r="C27" s="528">
        <v>1170</v>
      </c>
      <c r="D27" s="38">
        <v>970.67</v>
      </c>
      <c r="E27" s="186"/>
      <c r="F27" s="9"/>
    </row>
    <row r="28" spans="1:6" ht="16.5" customHeight="1">
      <c r="A28" s="18" t="s">
        <v>147</v>
      </c>
      <c r="B28" s="18" t="s">
        <v>1745</v>
      </c>
      <c r="C28" s="36">
        <v>8.9700000000000006</v>
      </c>
      <c r="D28" s="38"/>
      <c r="E28" s="186"/>
      <c r="F28" s="9"/>
    </row>
    <row r="29" spans="1:6" ht="16.5" customHeight="1">
      <c r="A29" s="18" t="s">
        <v>148</v>
      </c>
      <c r="B29" s="18" t="s">
        <v>1748</v>
      </c>
      <c r="C29" s="528">
        <v>459</v>
      </c>
      <c r="D29" s="38">
        <v>120</v>
      </c>
      <c r="E29" s="186"/>
      <c r="F29" s="9"/>
    </row>
    <row r="30" spans="1:6" ht="18">
      <c r="A30" s="17" t="s">
        <v>149</v>
      </c>
      <c r="B30" s="17" t="s">
        <v>1746</v>
      </c>
      <c r="C30" s="36"/>
      <c r="D30" s="39"/>
      <c r="E30" s="186"/>
      <c r="F30" s="9"/>
    </row>
    <row r="31" spans="1:6" ht="18">
      <c r="A31" s="16" t="s">
        <v>1759</v>
      </c>
      <c r="B31" s="16" t="s">
        <v>1728</v>
      </c>
      <c r="C31" s="329">
        <v>2087</v>
      </c>
      <c r="D31" s="330">
        <v>1496</v>
      </c>
      <c r="E31" s="186"/>
      <c r="F31" s="9"/>
    </row>
    <row r="32" spans="1:6" ht="18">
      <c r="A32" s="16" t="s">
        <v>1760</v>
      </c>
      <c r="B32" s="16" t="s">
        <v>1729</v>
      </c>
      <c r="C32" s="32"/>
      <c r="D32" s="33"/>
      <c r="E32" s="186"/>
      <c r="F32" s="9"/>
    </row>
    <row r="33" spans="1:6" ht="18">
      <c r="A33" s="16" t="s">
        <v>1761</v>
      </c>
      <c r="B33" s="16" t="s">
        <v>1730</v>
      </c>
      <c r="C33" s="32"/>
      <c r="D33" s="33"/>
      <c r="E33" s="186"/>
      <c r="F33" s="9"/>
    </row>
    <row r="34" spans="1:6" ht="18">
      <c r="A34" s="16" t="s">
        <v>1762</v>
      </c>
      <c r="B34" s="16" t="s">
        <v>1787</v>
      </c>
      <c r="C34" s="101">
        <f>SUM(C35:C36)</f>
        <v>0</v>
      </c>
      <c r="D34" s="101">
        <f>SUM(D35:D36)</f>
        <v>0</v>
      </c>
      <c r="E34" s="186"/>
      <c r="F34" s="9"/>
    </row>
    <row r="35" spans="1:6" ht="18">
      <c r="A35" s="17" t="s">
        <v>150</v>
      </c>
      <c r="B35" s="17" t="s">
        <v>1780</v>
      </c>
      <c r="C35" s="32"/>
      <c r="D35" s="33"/>
      <c r="E35" s="186"/>
      <c r="F35" s="9"/>
    </row>
    <row r="36" spans="1:6" ht="18">
      <c r="A36" s="17" t="s">
        <v>151</v>
      </c>
      <c r="B36" s="17" t="s">
        <v>1779</v>
      </c>
      <c r="C36" s="32"/>
      <c r="D36" s="33"/>
      <c r="E36" s="186"/>
      <c r="F36" s="9"/>
    </row>
    <row r="37" spans="1:6" ht="18">
      <c r="A37" s="16" t="s">
        <v>1763</v>
      </c>
      <c r="B37" s="16" t="s">
        <v>1773</v>
      </c>
      <c r="C37" s="329">
        <v>754</v>
      </c>
      <c r="D37" s="330">
        <v>754</v>
      </c>
      <c r="E37" s="186"/>
      <c r="F37" s="9"/>
    </row>
    <row r="38" spans="1:6" ht="18">
      <c r="A38" s="16" t="s">
        <v>1764</v>
      </c>
      <c r="B38" s="16" t="s">
        <v>215</v>
      </c>
      <c r="C38" s="101">
        <f>SUM(C39:C43)</f>
        <v>110875</v>
      </c>
      <c r="D38" s="101">
        <f>SUM(D39:D43)</f>
        <v>75084</v>
      </c>
      <c r="E38" s="186"/>
      <c r="F38" s="9"/>
    </row>
    <row r="39" spans="1:6" ht="18">
      <c r="A39" s="17" t="s">
        <v>212</v>
      </c>
      <c r="B39" s="17" t="s">
        <v>216</v>
      </c>
      <c r="C39" s="329">
        <v>89331</v>
      </c>
      <c r="D39" s="329">
        <v>67131</v>
      </c>
      <c r="E39" s="186"/>
      <c r="F39" s="9"/>
    </row>
    <row r="40" spans="1:6" ht="18">
      <c r="A40" s="17" t="s">
        <v>213</v>
      </c>
      <c r="B40" s="17" t="s">
        <v>217</v>
      </c>
      <c r="C40" s="329">
        <v>19303</v>
      </c>
      <c r="D40" s="329">
        <v>7953</v>
      </c>
      <c r="E40" s="186"/>
      <c r="F40" s="9"/>
    </row>
    <row r="41" spans="1:6" ht="18">
      <c r="A41" s="17" t="s">
        <v>214</v>
      </c>
      <c r="B41" s="17" t="s">
        <v>220</v>
      </c>
      <c r="C41" s="329"/>
      <c r="D41" s="330"/>
      <c r="E41" s="186"/>
      <c r="F41" s="9"/>
    </row>
    <row r="42" spans="1:6" ht="18">
      <c r="A42" s="17" t="s">
        <v>219</v>
      </c>
      <c r="B42" s="17" t="s">
        <v>221</v>
      </c>
      <c r="C42" s="329"/>
      <c r="D42" s="330"/>
      <c r="E42" s="186"/>
      <c r="F42" s="9"/>
    </row>
    <row r="43" spans="1:6" ht="18">
      <c r="A43" s="17" t="s">
        <v>222</v>
      </c>
      <c r="B43" s="17" t="s">
        <v>218</v>
      </c>
      <c r="C43" s="329">
        <v>2241</v>
      </c>
      <c r="D43" s="330"/>
      <c r="E43" s="186"/>
      <c r="F43" s="9"/>
    </row>
    <row r="44" spans="1:6" ht="30">
      <c r="A44" s="16" t="s">
        <v>1765</v>
      </c>
      <c r="B44" s="16" t="s">
        <v>1753</v>
      </c>
      <c r="C44" s="329"/>
      <c r="D44" s="330"/>
      <c r="E44" s="186"/>
      <c r="F44" s="9"/>
    </row>
    <row r="45" spans="1:6" ht="18">
      <c r="A45" s="16" t="s">
        <v>1766</v>
      </c>
      <c r="B45" s="16" t="s">
        <v>6610</v>
      </c>
      <c r="C45" s="329">
        <v>417</v>
      </c>
      <c r="D45" s="330"/>
      <c r="E45" s="186"/>
      <c r="F45" s="9"/>
    </row>
    <row r="46" spans="1:6" ht="18">
      <c r="A46" s="16" t="s">
        <v>1767</v>
      </c>
      <c r="B46" s="16" t="s">
        <v>1750</v>
      </c>
      <c r="C46" s="32"/>
      <c r="D46" s="33"/>
      <c r="E46" s="186"/>
      <c r="F46" s="9"/>
    </row>
    <row r="47" spans="1:6" ht="18">
      <c r="A47" s="16" t="s">
        <v>1768</v>
      </c>
      <c r="B47" s="16" t="s">
        <v>1751</v>
      </c>
      <c r="C47" s="32"/>
      <c r="D47" s="33"/>
      <c r="E47" s="186"/>
      <c r="F47" s="9"/>
    </row>
    <row r="48" spans="1:6" ht="18">
      <c r="A48" s="16" t="s">
        <v>1769</v>
      </c>
      <c r="B48" s="16" t="s">
        <v>156</v>
      </c>
      <c r="C48" s="101">
        <f>SUM(C49:C51)</f>
        <v>136243</v>
      </c>
      <c r="D48" s="101">
        <f>SUM(D49:D51)</f>
        <v>94155</v>
      </c>
      <c r="E48" s="186"/>
      <c r="F48" s="9"/>
    </row>
    <row r="49" spans="1:16" ht="18">
      <c r="A49" s="115" t="s">
        <v>227</v>
      </c>
      <c r="B49" s="115" t="s">
        <v>230</v>
      </c>
      <c r="C49" s="329">
        <v>130243</v>
      </c>
      <c r="D49" s="330">
        <v>92155</v>
      </c>
      <c r="E49" s="186"/>
      <c r="F49" s="9"/>
    </row>
    <row r="50" spans="1:16" ht="18">
      <c r="A50" s="115" t="s">
        <v>228</v>
      </c>
      <c r="B50" s="115" t="s">
        <v>229</v>
      </c>
      <c r="C50" s="329"/>
      <c r="D50" s="330"/>
      <c r="E50" s="186"/>
      <c r="F50" s="9"/>
    </row>
    <row r="51" spans="1:16" ht="18">
      <c r="A51" s="115" t="s">
        <v>231</v>
      </c>
      <c r="B51" s="115" t="s">
        <v>232</v>
      </c>
      <c r="C51" s="329">
        <v>6000</v>
      </c>
      <c r="D51" s="330">
        <v>2000</v>
      </c>
      <c r="E51" s="186"/>
      <c r="F51" s="9"/>
    </row>
    <row r="52" spans="1:16" ht="26.25" customHeight="1">
      <c r="A52" s="16" t="s">
        <v>1770</v>
      </c>
      <c r="B52" s="16" t="s">
        <v>1754</v>
      </c>
      <c r="C52" s="329"/>
      <c r="D52" s="330"/>
      <c r="E52" s="186"/>
      <c r="F52" s="9"/>
    </row>
    <row r="53" spans="1:16" ht="18">
      <c r="A53" s="16" t="s">
        <v>1771</v>
      </c>
      <c r="B53" s="16" t="s">
        <v>1731</v>
      </c>
      <c r="C53" s="329">
        <v>365472</v>
      </c>
      <c r="D53" s="330">
        <v>342611</v>
      </c>
      <c r="E53" s="186"/>
      <c r="F53" s="9"/>
    </row>
    <row r="54" spans="1:16" ht="30">
      <c r="A54" s="14">
        <v>1.3</v>
      </c>
      <c r="B54" s="105" t="s">
        <v>260</v>
      </c>
      <c r="C54" s="102">
        <f>SUM(C55:C56)</f>
        <v>15660</v>
      </c>
      <c r="D54" s="102">
        <f>SUM(D55:D56)</f>
        <v>11740</v>
      </c>
      <c r="E54" s="186"/>
      <c r="F54" s="9"/>
    </row>
    <row r="55" spans="1:16" ht="30">
      <c r="A55" s="16" t="s">
        <v>1774</v>
      </c>
      <c r="B55" s="16" t="s">
        <v>6530</v>
      </c>
      <c r="C55" s="329">
        <v>15660</v>
      </c>
      <c r="D55" s="330">
        <v>11740</v>
      </c>
      <c r="E55" s="186"/>
      <c r="F55" s="9"/>
      <c r="P55" s="434"/>
    </row>
    <row r="56" spans="1:16" ht="18">
      <c r="A56" s="16" t="s">
        <v>1775</v>
      </c>
      <c r="B56" s="16" t="s">
        <v>1772</v>
      </c>
      <c r="C56" s="32"/>
      <c r="D56" s="33"/>
      <c r="E56" s="186"/>
      <c r="F56" s="9"/>
    </row>
    <row r="57" spans="1:16" ht="18">
      <c r="A57" s="14">
        <v>1.4</v>
      </c>
      <c r="B57" s="14" t="s">
        <v>262</v>
      </c>
      <c r="C57" s="32"/>
      <c r="D57" s="33"/>
      <c r="E57" s="186"/>
      <c r="F57" s="9"/>
    </row>
    <row r="58" spans="1:16" ht="18">
      <c r="A58" s="14">
        <v>1.5</v>
      </c>
      <c r="B58" s="14" t="s">
        <v>1732</v>
      </c>
      <c r="C58" s="36"/>
      <c r="D58" s="38"/>
      <c r="E58" s="186"/>
      <c r="F58" s="9"/>
    </row>
    <row r="59" spans="1:16" ht="18">
      <c r="A59" s="14">
        <v>1.6</v>
      </c>
      <c r="B59" s="43" t="s">
        <v>1733</v>
      </c>
      <c r="C59" s="102">
        <f>SUM(C60:C64)</f>
        <v>156.13999999999999</v>
      </c>
      <c r="D59" s="102">
        <f>SUM(D60:D64)</f>
        <v>488.14</v>
      </c>
      <c r="E59" s="186"/>
      <c r="F59" s="9"/>
    </row>
    <row r="60" spans="1:16" ht="18">
      <c r="A60" s="16" t="s">
        <v>157</v>
      </c>
      <c r="B60" s="44" t="s">
        <v>1776</v>
      </c>
      <c r="C60" s="36"/>
      <c r="D60" s="38"/>
      <c r="E60" s="186"/>
      <c r="F60" s="9"/>
    </row>
    <row r="61" spans="1:16" ht="30">
      <c r="A61" s="16" t="s">
        <v>158</v>
      </c>
      <c r="B61" s="44" t="s">
        <v>1778</v>
      </c>
      <c r="C61" s="36"/>
      <c r="D61" s="38"/>
      <c r="E61" s="186"/>
      <c r="F61" s="9"/>
    </row>
    <row r="62" spans="1:16" ht="18">
      <c r="A62" s="16" t="s">
        <v>159</v>
      </c>
      <c r="B62" s="44" t="s">
        <v>1777</v>
      </c>
      <c r="C62" s="38"/>
      <c r="D62" s="38"/>
      <c r="E62" s="186"/>
      <c r="F62" s="9"/>
    </row>
    <row r="63" spans="1:16" ht="18">
      <c r="A63" s="16" t="s">
        <v>160</v>
      </c>
      <c r="B63" s="44" t="s">
        <v>1752</v>
      </c>
      <c r="C63" s="36">
        <v>50</v>
      </c>
      <c r="D63" s="469">
        <v>382</v>
      </c>
      <c r="E63" s="186"/>
      <c r="F63" s="9"/>
    </row>
    <row r="64" spans="1:16" ht="18">
      <c r="A64" s="16" t="s">
        <v>195</v>
      </c>
      <c r="B64" s="248" t="s">
        <v>196</v>
      </c>
      <c r="C64" s="36">
        <v>106.14</v>
      </c>
      <c r="D64" s="249">
        <v>106.14</v>
      </c>
      <c r="E64" s="186"/>
      <c r="F64" s="9"/>
    </row>
    <row r="65" spans="1:6" ht="18">
      <c r="A65" s="13">
        <v>2</v>
      </c>
      <c r="B65" s="45" t="s">
        <v>1822</v>
      </c>
      <c r="C65" s="295"/>
      <c r="D65" s="153">
        <f>SUM(D66:D71)</f>
        <v>5301</v>
      </c>
      <c r="E65" s="186"/>
      <c r="F65" s="9"/>
    </row>
    <row r="66" spans="1:6" ht="18">
      <c r="A66" s="15">
        <v>2.1</v>
      </c>
      <c r="B66" s="46" t="s">
        <v>1816</v>
      </c>
      <c r="C66" s="295"/>
      <c r="D66" s="40"/>
      <c r="E66" s="186"/>
      <c r="F66" s="9"/>
    </row>
    <row r="67" spans="1:6" ht="18">
      <c r="A67" s="15">
        <v>2.2000000000000002</v>
      </c>
      <c r="B67" s="46" t="s">
        <v>1820</v>
      </c>
      <c r="C67" s="297"/>
      <c r="D67" s="41"/>
      <c r="E67" s="186"/>
      <c r="F67" s="9"/>
    </row>
    <row r="68" spans="1:6" ht="18">
      <c r="A68" s="15">
        <v>2.2999999999999998</v>
      </c>
      <c r="B68" s="46" t="s">
        <v>1819</v>
      </c>
      <c r="C68" s="297"/>
      <c r="D68" s="41"/>
      <c r="E68" s="186"/>
      <c r="F68" s="9"/>
    </row>
    <row r="69" spans="1:6" ht="18">
      <c r="A69" s="15">
        <v>2.4</v>
      </c>
      <c r="B69" s="46" t="s">
        <v>1821</v>
      </c>
      <c r="C69" s="297"/>
      <c r="D69" s="41"/>
      <c r="E69" s="186"/>
      <c r="F69" s="9"/>
    </row>
    <row r="70" spans="1:6" ht="18">
      <c r="A70" s="15">
        <v>2.5</v>
      </c>
      <c r="B70" s="46" t="s">
        <v>1817</v>
      </c>
      <c r="C70" s="297"/>
      <c r="D70" s="530">
        <v>5301</v>
      </c>
      <c r="E70" s="186"/>
      <c r="F70" s="9"/>
    </row>
    <row r="71" spans="1:6" ht="18">
      <c r="A71" s="15">
        <v>2.6</v>
      </c>
      <c r="B71" s="46" t="s">
        <v>1818</v>
      </c>
      <c r="C71" s="297"/>
      <c r="D71" s="41"/>
      <c r="E71" s="186"/>
      <c r="F71" s="9"/>
    </row>
    <row r="72" spans="1:6" s="2" customFormat="1" ht="18">
      <c r="A72" s="13">
        <v>3</v>
      </c>
      <c r="B72" s="293" t="s">
        <v>295</v>
      </c>
      <c r="C72" s="296"/>
      <c r="D72" s="294"/>
      <c r="E72" s="138"/>
      <c r="F72" s="9"/>
    </row>
    <row r="73" spans="1:6" s="2" customFormat="1" ht="18">
      <c r="A73" s="13">
        <v>4</v>
      </c>
      <c r="B73" s="13" t="s">
        <v>109</v>
      </c>
      <c r="C73" s="296">
        <f>SUM(C74:C75)</f>
        <v>0</v>
      </c>
      <c r="D73" s="103">
        <f>SUM(D74:D75)</f>
        <v>0</v>
      </c>
      <c r="E73" s="138"/>
      <c r="F73" s="9"/>
    </row>
    <row r="74" spans="1:6" s="2" customFormat="1" ht="18">
      <c r="A74" s="15">
        <v>4.0999999999999996</v>
      </c>
      <c r="B74" s="15" t="s">
        <v>110</v>
      </c>
      <c r="C74" s="8"/>
      <c r="D74" s="8"/>
      <c r="E74" s="138"/>
      <c r="F74" s="9"/>
    </row>
    <row r="75" spans="1:6" s="2" customFormat="1" ht="18">
      <c r="A75" s="15">
        <v>4.2</v>
      </c>
      <c r="B75" s="15" t="s">
        <v>111</v>
      </c>
      <c r="C75" s="8"/>
      <c r="D75" s="8"/>
      <c r="E75" s="138"/>
      <c r="F75" s="9"/>
    </row>
    <row r="76" spans="1:6" s="2" customFormat="1" ht="18">
      <c r="A76" s="13">
        <v>5</v>
      </c>
      <c r="B76" s="292" t="s">
        <v>139</v>
      </c>
      <c r="C76" s="8"/>
      <c r="D76" s="103"/>
      <c r="E76" s="138"/>
      <c r="F76" s="9"/>
    </row>
    <row r="77" spans="1:6" s="22" customFormat="1" ht="12.75"/>
    <row r="78" spans="1:6" s="22" customFormat="1" ht="12.75"/>
    <row r="79" spans="1:6" s="22" customFormat="1" ht="12.75"/>
    <row r="80" spans="1:6" s="2" customFormat="1">
      <c r="A80" s="84" t="s">
        <v>1823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84" t="s">
        <v>128</v>
      </c>
      <c r="D83" s="12"/>
      <c r="E83"/>
      <c r="F83"/>
      <c r="G83"/>
      <c r="H83"/>
      <c r="I83"/>
    </row>
    <row r="84" spans="1:9" s="2" customFormat="1">
      <c r="A84"/>
      <c r="B84" s="2" t="s">
        <v>127</v>
      </c>
      <c r="D84" s="12"/>
      <c r="E84"/>
      <c r="F84"/>
      <c r="G84"/>
      <c r="H84"/>
      <c r="I84"/>
    </row>
    <row r="85" spans="1:9" customFormat="1" ht="12.75">
      <c r="B85" s="79" t="s">
        <v>1855</v>
      </c>
    </row>
    <row r="86" spans="1:9" s="2" customFormat="1">
      <c r="A86" s="11"/>
    </row>
    <row r="87" spans="1:9" s="22" customFormat="1" ht="12.75"/>
    <row r="88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6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showGridLines="0" view="pageBreakPreview" topLeftCell="A16" zoomScale="70" zoomScaleSheetLayoutView="70" workbookViewId="0">
      <selection activeCell="D35" sqref="D3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16" s="6" customFormat="1">
      <c r="A1" s="92" t="s">
        <v>6520</v>
      </c>
      <c r="B1" s="95"/>
      <c r="C1" s="640" t="s">
        <v>1825</v>
      </c>
      <c r="D1" s="640"/>
      <c r="E1" s="109"/>
    </row>
    <row r="2" spans="1:16" s="6" customFormat="1">
      <c r="A2" s="92" t="s">
        <v>187</v>
      </c>
      <c r="B2" s="95"/>
      <c r="C2" s="638" t="s">
        <v>6611</v>
      </c>
      <c r="D2" s="639"/>
      <c r="E2" s="109"/>
    </row>
    <row r="3" spans="1:16" s="6" customFormat="1">
      <c r="A3" s="94" t="s">
        <v>1856</v>
      </c>
      <c r="B3" s="92"/>
      <c r="C3" s="93"/>
      <c r="D3" s="93"/>
      <c r="E3" s="109"/>
    </row>
    <row r="4" spans="1:16" s="6" customFormat="1">
      <c r="A4" s="94"/>
      <c r="B4" s="94"/>
      <c r="C4" s="93"/>
      <c r="D4" s="93"/>
      <c r="E4" s="109"/>
    </row>
    <row r="5" spans="1:16">
      <c r="A5" s="527" t="str">
        <f>'[4]ფორმა N2'!A4</f>
        <v>ანგარიშვალდებული პირის დასახელება:</v>
      </c>
      <c r="B5" s="95"/>
      <c r="C5" s="94"/>
      <c r="D5" s="94"/>
      <c r="E5" s="110"/>
    </row>
    <row r="6" spans="1:16">
      <c r="A6" s="128" t="s">
        <v>6524</v>
      </c>
      <c r="B6" s="98"/>
      <c r="C6" s="99"/>
      <c r="D6" s="99"/>
      <c r="E6" s="110"/>
    </row>
    <row r="7" spans="1:16">
      <c r="A7" s="95"/>
      <c r="B7" s="95"/>
      <c r="C7" s="94"/>
      <c r="D7" s="94"/>
      <c r="E7" s="110"/>
    </row>
    <row r="8" spans="1:16" s="6" customFormat="1">
      <c r="A8" s="118"/>
      <c r="B8" s="118"/>
      <c r="C8" s="96"/>
      <c r="D8" s="96"/>
      <c r="E8" s="109"/>
    </row>
    <row r="9" spans="1:16" s="6" customFormat="1" ht="30">
      <c r="A9" s="107" t="s">
        <v>1788</v>
      </c>
      <c r="B9" s="107" t="s">
        <v>192</v>
      </c>
      <c r="C9" s="97" t="s">
        <v>1735</v>
      </c>
      <c r="D9" s="97" t="s">
        <v>1734</v>
      </c>
      <c r="E9" s="109"/>
    </row>
    <row r="10" spans="1:16" s="9" customFormat="1" ht="30">
      <c r="A10" s="116" t="s">
        <v>190</v>
      </c>
      <c r="B10" s="116" t="s">
        <v>1601</v>
      </c>
      <c r="C10" s="4"/>
      <c r="D10" s="4">
        <v>1865</v>
      </c>
      <c r="E10" s="111"/>
      <c r="K10" s="6"/>
      <c r="L10" s="6"/>
      <c r="M10" s="6"/>
      <c r="N10" s="6"/>
      <c r="O10" s="6"/>
      <c r="P10" s="6"/>
    </row>
    <row r="11" spans="1:16" s="10" customFormat="1" ht="30">
      <c r="A11" s="116" t="s">
        <v>191</v>
      </c>
      <c r="B11" s="116" t="s">
        <v>883</v>
      </c>
      <c r="C11" s="531">
        <v>33855</v>
      </c>
      <c r="D11" s="531">
        <v>33625</v>
      </c>
      <c r="E11" s="112"/>
      <c r="K11" s="6"/>
      <c r="L11" s="6"/>
      <c r="M11" s="6"/>
      <c r="N11" s="6"/>
      <c r="O11" s="6"/>
      <c r="P11" s="6"/>
    </row>
    <row r="12" spans="1:16" s="10" customFormat="1" ht="30">
      <c r="A12" s="116" t="s">
        <v>1526</v>
      </c>
      <c r="B12" s="116" t="s">
        <v>888</v>
      </c>
      <c r="C12" s="531">
        <v>134819</v>
      </c>
      <c r="D12" s="531">
        <v>82129</v>
      </c>
      <c r="E12" s="112"/>
      <c r="K12" s="6"/>
      <c r="L12" s="6"/>
      <c r="M12" s="6"/>
      <c r="N12" s="6"/>
      <c r="O12" s="6"/>
      <c r="P12" s="6"/>
    </row>
    <row r="13" spans="1:16" s="10" customFormat="1" ht="30">
      <c r="A13" s="116" t="s">
        <v>1527</v>
      </c>
      <c r="B13" s="116" t="s">
        <v>1599</v>
      </c>
      <c r="C13" s="532"/>
      <c r="D13" s="532"/>
      <c r="E13" s="112"/>
      <c r="K13" s="6"/>
      <c r="L13" s="6"/>
      <c r="M13" s="6"/>
      <c r="N13" s="6"/>
      <c r="O13" s="6"/>
      <c r="P13" s="6"/>
    </row>
    <row r="14" spans="1:16" s="10" customFormat="1" ht="30">
      <c r="A14" s="116" t="s">
        <v>1528</v>
      </c>
      <c r="B14" s="116" t="s">
        <v>1041</v>
      </c>
      <c r="C14" s="532"/>
      <c r="D14" s="532"/>
      <c r="E14" s="112"/>
      <c r="K14" s="6"/>
      <c r="L14" s="6"/>
      <c r="M14" s="6"/>
      <c r="N14" s="6"/>
      <c r="O14" s="6"/>
      <c r="P14" s="6"/>
    </row>
    <row r="15" spans="1:16" s="10" customFormat="1" ht="30">
      <c r="A15" s="116" t="s">
        <v>1529</v>
      </c>
      <c r="B15" s="116" t="s">
        <v>1604</v>
      </c>
      <c r="C15" s="531"/>
      <c r="D15" s="531"/>
      <c r="E15" s="112"/>
      <c r="K15" s="6"/>
      <c r="L15" s="6"/>
      <c r="M15" s="6"/>
      <c r="N15" s="6"/>
      <c r="O15" s="6"/>
      <c r="P15" s="6"/>
    </row>
    <row r="16" spans="1:16" s="10" customFormat="1" ht="30">
      <c r="A16" s="116" t="s">
        <v>1530</v>
      </c>
      <c r="B16" s="116" t="s">
        <v>1605</v>
      </c>
      <c r="C16" s="531">
        <v>9209</v>
      </c>
      <c r="D16" s="531">
        <v>7355</v>
      </c>
      <c r="E16" s="112"/>
      <c r="K16" s="6"/>
      <c r="L16" s="6"/>
      <c r="M16" s="6"/>
      <c r="N16" s="6"/>
      <c r="O16" s="6"/>
      <c r="P16" s="6"/>
    </row>
    <row r="17" spans="1:16" s="10" customFormat="1" ht="30">
      <c r="A17" s="116" t="s">
        <v>1531</v>
      </c>
      <c r="B17" s="116" t="s">
        <v>1678</v>
      </c>
      <c r="C17" s="531"/>
      <c r="D17" s="531"/>
      <c r="E17" s="112"/>
      <c r="K17" s="6"/>
      <c r="L17" s="6"/>
      <c r="M17" s="6"/>
      <c r="N17" s="6"/>
      <c r="O17" s="6"/>
      <c r="P17" s="6"/>
    </row>
    <row r="18" spans="1:16" s="10" customFormat="1" ht="30">
      <c r="A18" s="116" t="s">
        <v>1532</v>
      </c>
      <c r="B18" s="346" t="s">
        <v>1679</v>
      </c>
      <c r="C18" s="533"/>
      <c r="D18" s="533"/>
      <c r="E18" s="112"/>
    </row>
    <row r="19" spans="1:16" s="10" customFormat="1" ht="17.25" customHeight="1">
      <c r="A19" s="116" t="s">
        <v>1533</v>
      </c>
      <c r="B19" s="116" t="s">
        <v>1680</v>
      </c>
      <c r="C19" s="531">
        <v>4412</v>
      </c>
      <c r="D19" s="531">
        <v>4412</v>
      </c>
      <c r="E19" s="112"/>
    </row>
    <row r="20" spans="1:16" s="10" customFormat="1" ht="18" customHeight="1">
      <c r="A20" s="116" t="s">
        <v>1534</v>
      </c>
      <c r="B20" s="116" t="s">
        <v>1681</v>
      </c>
      <c r="C20" s="531"/>
      <c r="D20" s="531"/>
      <c r="E20" s="112"/>
    </row>
    <row r="21" spans="1:16" s="10" customFormat="1">
      <c r="A21" s="345" t="s">
        <v>4775</v>
      </c>
      <c r="B21" s="116" t="s">
        <v>1682</v>
      </c>
      <c r="C21" s="531"/>
      <c r="D21" s="531"/>
      <c r="E21" s="112"/>
    </row>
    <row r="22" spans="1:16" s="10" customFormat="1">
      <c r="A22" s="345" t="s">
        <v>4776</v>
      </c>
      <c r="B22" s="116" t="s">
        <v>1683</v>
      </c>
      <c r="C22" s="531"/>
      <c r="D22" s="531"/>
      <c r="E22" s="112"/>
    </row>
    <row r="23" spans="1:16" s="10" customFormat="1">
      <c r="A23" s="345" t="s">
        <v>4777</v>
      </c>
      <c r="B23" s="116" t="s">
        <v>6607</v>
      </c>
      <c r="C23" s="531">
        <v>163750</v>
      </c>
      <c r="D23" s="531"/>
      <c r="E23" s="112"/>
    </row>
    <row r="24" spans="1:16" s="10" customFormat="1">
      <c r="A24" s="345" t="s">
        <v>4778</v>
      </c>
      <c r="B24" s="116" t="s">
        <v>1684</v>
      </c>
      <c r="C24" s="531"/>
      <c r="D24" s="531"/>
      <c r="E24" s="112"/>
    </row>
    <row r="25" spans="1:16" s="10" customFormat="1">
      <c r="A25" s="345" t="s">
        <v>4779</v>
      </c>
      <c r="B25" s="116" t="s">
        <v>1707</v>
      </c>
      <c r="C25" s="531"/>
      <c r="D25" s="531"/>
      <c r="E25" s="112"/>
    </row>
    <row r="26" spans="1:16" s="10" customFormat="1" ht="30">
      <c r="A26" s="116" t="s">
        <v>4780</v>
      </c>
      <c r="B26" s="116" t="s">
        <v>882</v>
      </c>
      <c r="C26" s="531"/>
      <c r="D26" s="531"/>
      <c r="E26" s="112"/>
    </row>
    <row r="27" spans="1:16" s="10" customFormat="1" ht="30">
      <c r="A27" s="116" t="s">
        <v>4781</v>
      </c>
      <c r="B27" s="116" t="s">
        <v>4774</v>
      </c>
      <c r="C27" s="531"/>
      <c r="D27" s="531"/>
      <c r="E27" s="112"/>
    </row>
    <row r="28" spans="1:16" s="10" customFormat="1" ht="30">
      <c r="A28" s="116" t="s">
        <v>4947</v>
      </c>
      <c r="B28" s="116" t="s">
        <v>4789</v>
      </c>
      <c r="C28" s="531"/>
      <c r="D28" s="531"/>
      <c r="E28" s="112"/>
    </row>
    <row r="29" spans="1:16" s="10" customFormat="1">
      <c r="A29" s="116"/>
      <c r="B29" s="116" t="s">
        <v>6008</v>
      </c>
      <c r="C29" s="531">
        <v>1043</v>
      </c>
      <c r="D29" s="531">
        <v>3920</v>
      </c>
      <c r="E29" s="112"/>
    </row>
    <row r="30" spans="1:16" s="10" customFormat="1">
      <c r="A30" s="116"/>
      <c r="B30" s="116" t="s">
        <v>6009</v>
      </c>
      <c r="C30" s="531">
        <v>546</v>
      </c>
      <c r="D30" s="531">
        <v>546</v>
      </c>
      <c r="E30" s="112"/>
    </row>
    <row r="31" spans="1:16" s="10" customFormat="1">
      <c r="A31" s="116"/>
      <c r="B31" s="116" t="s">
        <v>6010</v>
      </c>
      <c r="C31" s="531">
        <v>4364</v>
      </c>
      <c r="D31" s="531">
        <v>4364</v>
      </c>
      <c r="E31" s="112"/>
    </row>
    <row r="32" spans="1:16" s="10" customFormat="1">
      <c r="A32" s="116"/>
      <c r="B32" s="116" t="s">
        <v>4939</v>
      </c>
      <c r="C32" s="531">
        <v>850</v>
      </c>
      <c r="D32" s="531">
        <v>850</v>
      </c>
      <c r="E32" s="112"/>
    </row>
    <row r="33" spans="1:5" s="10" customFormat="1">
      <c r="A33" s="116"/>
      <c r="B33" s="116" t="s">
        <v>6608</v>
      </c>
      <c r="C33" s="531">
        <v>12625</v>
      </c>
      <c r="D33" s="531">
        <v>12625</v>
      </c>
      <c r="E33" s="112"/>
    </row>
    <row r="34" spans="1:5" s="10" customFormat="1">
      <c r="A34" s="116"/>
      <c r="B34" s="116"/>
      <c r="C34" s="4"/>
      <c r="D34" s="4"/>
      <c r="E34" s="112"/>
    </row>
    <row r="35" spans="1:5" s="10" customFormat="1" ht="30">
      <c r="A35" s="116" t="s">
        <v>4948</v>
      </c>
      <c r="B35" s="116" t="s">
        <v>4790</v>
      </c>
      <c r="C35" s="4"/>
      <c r="D35" s="4">
        <v>190920</v>
      </c>
      <c r="E35" s="112"/>
    </row>
    <row r="36" spans="1:5" s="10" customFormat="1">
      <c r="A36" s="116" t="s">
        <v>188</v>
      </c>
      <c r="B36" s="116" t="s">
        <v>4791</v>
      </c>
      <c r="C36" s="4"/>
      <c r="D36" s="4"/>
      <c r="E36" s="112"/>
    </row>
    <row r="37" spans="1:5" s="10" customFormat="1">
      <c r="A37" s="116" t="s">
        <v>189</v>
      </c>
      <c r="B37" s="105" t="s">
        <v>6609</v>
      </c>
      <c r="C37" s="531">
        <v>50</v>
      </c>
      <c r="D37" s="531">
        <v>50</v>
      </c>
      <c r="E37" s="112"/>
    </row>
    <row r="38" spans="1:5" s="10" customFormat="1">
      <c r="A38" s="116" t="s">
        <v>887</v>
      </c>
      <c r="B38" s="105" t="s">
        <v>6007</v>
      </c>
      <c r="C38" s="531"/>
      <c r="D38" s="531">
        <v>332</v>
      </c>
      <c r="E38" s="112"/>
    </row>
    <row r="39" spans="1:5" s="10" customFormat="1">
      <c r="A39" s="116" t="s">
        <v>896</v>
      </c>
      <c r="B39" s="105"/>
      <c r="C39" s="531"/>
      <c r="D39" s="531"/>
      <c r="E39" s="112"/>
    </row>
    <row r="40" spans="1:5" s="10" customFormat="1">
      <c r="A40" s="116"/>
      <c r="B40" s="105"/>
      <c r="C40" s="531"/>
      <c r="D40" s="531"/>
      <c r="E40" s="112"/>
    </row>
    <row r="41" spans="1:5" s="3" customFormat="1">
      <c r="A41" s="106"/>
      <c r="B41" s="106"/>
      <c r="C41" s="4"/>
      <c r="D41" s="4"/>
      <c r="E41" s="113"/>
    </row>
    <row r="42" spans="1:5">
      <c r="A42" s="117"/>
      <c r="B42" s="117" t="s">
        <v>194</v>
      </c>
      <c r="C42" s="104">
        <f>SUM(C10:C41)</f>
        <v>365523</v>
      </c>
      <c r="D42" s="104">
        <f>SUM(D10:D41)</f>
        <v>342993</v>
      </c>
      <c r="E42" s="114"/>
    </row>
    <row r="43" spans="1:5">
      <c r="A43" s="42"/>
      <c r="B43" s="42"/>
    </row>
    <row r="44" spans="1:5">
      <c r="A44" s="2" t="s">
        <v>279</v>
      </c>
      <c r="E44" s="5"/>
    </row>
    <row r="45" spans="1:5">
      <c r="A45" s="2" t="s">
        <v>264</v>
      </c>
    </row>
    <row r="46" spans="1:5">
      <c r="A46" s="247" t="s">
        <v>265</v>
      </c>
    </row>
    <row r="47" spans="1:5">
      <c r="A47" s="247"/>
    </row>
    <row r="48" spans="1:5">
      <c r="A48" s="247" t="s">
        <v>209</v>
      </c>
    </row>
    <row r="49" spans="1:9" s="22" customFormat="1" ht="12.75"/>
    <row r="50" spans="1:9">
      <c r="A50" s="84" t="s">
        <v>1823</v>
      </c>
      <c r="E50" s="5"/>
    </row>
    <row r="51" spans="1:9">
      <c r="E51"/>
      <c r="F51"/>
      <c r="G51"/>
      <c r="H51"/>
      <c r="I51"/>
    </row>
    <row r="52" spans="1:9">
      <c r="D52" s="12"/>
      <c r="E52"/>
      <c r="F52"/>
      <c r="G52"/>
      <c r="H52"/>
      <c r="I52"/>
    </row>
    <row r="53" spans="1:9">
      <c r="A53" s="84"/>
      <c r="B53" s="84" t="s">
        <v>128</v>
      </c>
      <c r="D53" s="12"/>
      <c r="E53"/>
      <c r="F53"/>
      <c r="G53"/>
      <c r="H53"/>
      <c r="I53"/>
    </row>
    <row r="54" spans="1:9">
      <c r="B54" s="2" t="s">
        <v>127</v>
      </c>
      <c r="D54" s="12"/>
      <c r="E54"/>
      <c r="F54"/>
      <c r="G54"/>
      <c r="H54"/>
      <c r="I54"/>
    </row>
    <row r="55" spans="1:9" customFormat="1" ht="12.75">
      <c r="A55" s="79"/>
      <c r="B55" s="79" t="s">
        <v>1855</v>
      </c>
    </row>
    <row r="56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I10" sqref="I10"/>
    </sheetView>
  </sheetViews>
  <sheetFormatPr defaultRowHeight="12.75"/>
  <cols>
    <col min="1" max="1" width="5.42578125" style="218" customWidth="1"/>
    <col min="2" max="2" width="20.85546875" style="218" customWidth="1"/>
    <col min="3" max="3" width="26" style="218" customWidth="1"/>
    <col min="4" max="4" width="17" style="218" customWidth="1"/>
    <col min="5" max="5" width="18.140625" style="218" customWidth="1"/>
    <col min="6" max="6" width="14.7109375" style="218" customWidth="1"/>
    <col min="7" max="7" width="15.5703125" style="218" customWidth="1"/>
    <col min="8" max="8" width="14.7109375" style="218" customWidth="1"/>
    <col min="9" max="9" width="29.7109375" style="218" customWidth="1"/>
    <col min="10" max="10" width="0" style="218" hidden="1" customWidth="1"/>
    <col min="11" max="16384" width="9.140625" style="218"/>
  </cols>
  <sheetData>
    <row r="1" spans="1:10" ht="15">
      <c r="A1" s="92" t="s">
        <v>6521</v>
      </c>
      <c r="B1" s="92"/>
      <c r="C1" s="95"/>
      <c r="D1" s="95"/>
      <c r="E1" s="95"/>
      <c r="F1" s="95"/>
      <c r="G1" s="93"/>
      <c r="H1" s="93"/>
      <c r="I1" s="640" t="s">
        <v>1825</v>
      </c>
      <c r="J1" s="640"/>
    </row>
    <row r="2" spans="1:10" ht="15">
      <c r="A2" s="94" t="s">
        <v>1856</v>
      </c>
      <c r="B2" s="92"/>
      <c r="C2" s="95"/>
      <c r="D2" s="95"/>
      <c r="E2" s="95"/>
      <c r="F2" s="95"/>
      <c r="G2" s="93"/>
      <c r="H2" s="93"/>
      <c r="I2" s="638" t="s">
        <v>6611</v>
      </c>
      <c r="J2" s="639"/>
    </row>
    <row r="3" spans="1:10" ht="15">
      <c r="A3" s="94"/>
      <c r="B3" s="94"/>
      <c r="C3" s="92"/>
      <c r="D3" s="92"/>
      <c r="E3" s="92"/>
      <c r="F3" s="92"/>
      <c r="G3" s="93"/>
      <c r="H3" s="93"/>
      <c r="I3" s="93"/>
    </row>
    <row r="4" spans="1:10" ht="15">
      <c r="A4" s="121" t="s">
        <v>131</v>
      </c>
      <c r="B4" s="95"/>
      <c r="C4" s="95"/>
      <c r="D4" s="95"/>
      <c r="E4" s="95"/>
      <c r="F4" s="95"/>
      <c r="G4" s="94"/>
      <c r="H4" s="94"/>
      <c r="I4" s="94"/>
    </row>
    <row r="5" spans="1:10" ht="15">
      <c r="A5" s="128" t="s">
        <v>6524</v>
      </c>
      <c r="B5" s="98"/>
      <c r="C5" s="98"/>
      <c r="D5" s="98"/>
      <c r="E5" s="98"/>
      <c r="F5" s="98"/>
      <c r="G5" s="99"/>
      <c r="H5" s="99"/>
      <c r="I5" s="99"/>
    </row>
    <row r="6" spans="1:10" ht="15">
      <c r="A6" s="95"/>
      <c r="B6" s="95"/>
      <c r="C6" s="95"/>
      <c r="D6" s="95"/>
      <c r="E6" s="95"/>
      <c r="F6" s="95"/>
      <c r="G6" s="94"/>
      <c r="H6" s="94"/>
      <c r="I6" s="94"/>
    </row>
    <row r="7" spans="1:10" ht="15">
      <c r="A7" s="118"/>
      <c r="B7" s="118"/>
      <c r="C7" s="118"/>
      <c r="D7" s="118"/>
      <c r="E7" s="118"/>
      <c r="F7" s="118"/>
      <c r="G7" s="96"/>
      <c r="H7" s="96"/>
      <c r="I7" s="96"/>
    </row>
    <row r="8" spans="1:10" ht="45">
      <c r="A8" s="108" t="s">
        <v>1788</v>
      </c>
      <c r="B8" s="108" t="s">
        <v>198</v>
      </c>
      <c r="C8" s="108" t="s">
        <v>199</v>
      </c>
      <c r="D8" s="108" t="s">
        <v>84</v>
      </c>
      <c r="E8" s="108" t="s">
        <v>203</v>
      </c>
      <c r="F8" s="108" t="s">
        <v>207</v>
      </c>
      <c r="G8" s="97" t="s">
        <v>1735</v>
      </c>
      <c r="H8" s="97" t="s">
        <v>1734</v>
      </c>
      <c r="I8" s="97" t="s">
        <v>252</v>
      </c>
      <c r="J8" s="258" t="s">
        <v>206</v>
      </c>
    </row>
    <row r="9" spans="1:10" ht="15">
      <c r="A9" s="116">
        <v>1</v>
      </c>
      <c r="B9" s="116" t="s">
        <v>533</v>
      </c>
      <c r="C9" s="116" t="s">
        <v>1671</v>
      </c>
      <c r="D9" s="379" t="s">
        <v>1672</v>
      </c>
      <c r="E9" s="116" t="s">
        <v>1673</v>
      </c>
      <c r="F9" s="116" t="s">
        <v>206</v>
      </c>
      <c r="G9" s="500">
        <v>3750</v>
      </c>
      <c r="H9" s="500">
        <v>2500</v>
      </c>
      <c r="I9" s="500">
        <v>500</v>
      </c>
      <c r="J9" s="258" t="s">
        <v>1725</v>
      </c>
    </row>
    <row r="10" spans="1:10" ht="15">
      <c r="A10" s="116">
        <v>2</v>
      </c>
      <c r="B10" s="511"/>
      <c r="C10" s="511"/>
      <c r="D10" s="511"/>
      <c r="E10" s="511"/>
      <c r="F10" s="511"/>
      <c r="G10" s="512"/>
      <c r="H10" s="512"/>
      <c r="I10" s="512"/>
    </row>
    <row r="11" spans="1:10" ht="15">
      <c r="A11" s="116">
        <v>3</v>
      </c>
      <c r="B11" s="511"/>
      <c r="C11" s="511"/>
      <c r="D11" s="511"/>
      <c r="E11" s="511"/>
      <c r="F11" s="511"/>
      <c r="G11" s="512"/>
      <c r="H11" s="512"/>
      <c r="I11" s="512"/>
    </row>
    <row r="12" spans="1:10" ht="15">
      <c r="A12" s="116">
        <v>4</v>
      </c>
      <c r="B12" s="511"/>
      <c r="C12" s="511"/>
      <c r="D12" s="515"/>
      <c r="E12" s="511"/>
      <c r="F12" s="511"/>
      <c r="G12" s="512"/>
      <c r="H12" s="512"/>
      <c r="I12" s="512"/>
    </row>
    <row r="13" spans="1:10" ht="15">
      <c r="A13" s="116">
        <v>5</v>
      </c>
      <c r="B13" s="116"/>
      <c r="C13" s="116"/>
      <c r="D13" s="116"/>
      <c r="E13" s="116"/>
      <c r="F13" s="116"/>
      <c r="G13" s="500"/>
      <c r="H13" s="500"/>
      <c r="I13" s="500"/>
    </row>
    <row r="14" spans="1:10" ht="15">
      <c r="A14" s="116">
        <v>6</v>
      </c>
      <c r="B14" s="116"/>
      <c r="C14" s="116"/>
      <c r="D14" s="378"/>
      <c r="E14" s="116"/>
      <c r="F14" s="116"/>
      <c r="G14" s="4"/>
      <c r="H14" s="4"/>
      <c r="I14" s="4"/>
    </row>
    <row r="15" spans="1:10" ht="15">
      <c r="A15" s="116">
        <v>7</v>
      </c>
      <c r="B15" s="116"/>
      <c r="C15" s="116"/>
      <c r="D15" s="116"/>
      <c r="E15" s="116"/>
      <c r="F15" s="116"/>
      <c r="G15" s="4"/>
      <c r="H15" s="4"/>
      <c r="I15" s="4"/>
    </row>
    <row r="16" spans="1:10" ht="15">
      <c r="A16" s="116">
        <v>8</v>
      </c>
      <c r="B16" s="116"/>
      <c r="C16" s="116"/>
      <c r="D16" s="379"/>
      <c r="E16" s="116"/>
      <c r="F16" s="116"/>
      <c r="G16" s="4"/>
      <c r="H16" s="4"/>
      <c r="I16" s="4"/>
    </row>
    <row r="17" spans="1:9" ht="15">
      <c r="A17" s="116">
        <v>9</v>
      </c>
      <c r="B17" s="105"/>
      <c r="C17" s="105"/>
      <c r="D17" s="105"/>
      <c r="E17" s="105"/>
      <c r="F17" s="116"/>
      <c r="G17" s="4"/>
      <c r="H17" s="4"/>
      <c r="I17" s="4"/>
    </row>
    <row r="18" spans="1:9" ht="15">
      <c r="A18" s="116">
        <v>10</v>
      </c>
      <c r="B18" s="105"/>
      <c r="C18" s="105"/>
      <c r="D18" s="380"/>
      <c r="E18" s="105"/>
      <c r="F18" s="116"/>
      <c r="G18" s="4"/>
      <c r="H18" s="4"/>
      <c r="I18" s="4"/>
    </row>
    <row r="19" spans="1:9" ht="15">
      <c r="A19" s="116">
        <v>11</v>
      </c>
      <c r="B19" s="105"/>
      <c r="C19" s="105"/>
      <c r="D19" s="381"/>
      <c r="E19" s="105"/>
      <c r="F19" s="116"/>
      <c r="G19" s="4"/>
      <c r="H19" s="4"/>
      <c r="I19" s="4"/>
    </row>
    <row r="20" spans="1:9" ht="15">
      <c r="A20" s="116">
        <v>12</v>
      </c>
      <c r="B20" s="105"/>
      <c r="C20" s="105"/>
      <c r="D20" s="105"/>
      <c r="E20" s="105"/>
      <c r="F20" s="116"/>
      <c r="G20" s="4"/>
      <c r="H20" s="4"/>
      <c r="I20" s="4"/>
    </row>
    <row r="21" spans="1:9" ht="15">
      <c r="A21" s="116">
        <v>13</v>
      </c>
      <c r="B21" s="105"/>
      <c r="C21" s="105"/>
      <c r="D21" s="105"/>
      <c r="E21" s="105"/>
      <c r="F21" s="116"/>
      <c r="G21" s="4"/>
      <c r="H21" s="4"/>
      <c r="I21" s="4"/>
    </row>
    <row r="22" spans="1:9" ht="15">
      <c r="A22" s="116">
        <v>14</v>
      </c>
      <c r="B22" s="105"/>
      <c r="C22" s="105"/>
      <c r="D22" s="105"/>
      <c r="E22" s="105"/>
      <c r="F22" s="116"/>
      <c r="G22" s="4"/>
      <c r="H22" s="4"/>
      <c r="I22" s="4"/>
    </row>
    <row r="23" spans="1:9" ht="15">
      <c r="A23" s="116">
        <v>15</v>
      </c>
      <c r="B23" s="105"/>
      <c r="C23" s="105"/>
      <c r="D23" s="105"/>
      <c r="E23" s="105"/>
      <c r="F23" s="116"/>
      <c r="G23" s="4"/>
      <c r="H23" s="4"/>
      <c r="I23" s="4"/>
    </row>
    <row r="24" spans="1:9" ht="15">
      <c r="A24" s="116">
        <v>16</v>
      </c>
      <c r="B24" s="105"/>
      <c r="C24" s="105"/>
      <c r="D24" s="105"/>
      <c r="E24" s="105"/>
      <c r="F24" s="116"/>
      <c r="G24" s="4"/>
      <c r="H24" s="4"/>
      <c r="I24" s="4"/>
    </row>
    <row r="25" spans="1:9" ht="15">
      <c r="A25" s="116">
        <v>17</v>
      </c>
      <c r="B25" s="105"/>
      <c r="C25" s="105"/>
      <c r="D25" s="105"/>
      <c r="E25" s="105"/>
      <c r="F25" s="116"/>
      <c r="G25" s="4"/>
      <c r="H25" s="4"/>
      <c r="I25" s="4"/>
    </row>
    <row r="26" spans="1:9" ht="15">
      <c r="A26" s="116">
        <v>18</v>
      </c>
      <c r="B26" s="105"/>
      <c r="C26" s="105"/>
      <c r="D26" s="105"/>
      <c r="E26" s="105"/>
      <c r="F26" s="116"/>
      <c r="G26" s="4"/>
      <c r="H26" s="4"/>
      <c r="I26" s="4"/>
    </row>
    <row r="27" spans="1:9" ht="15">
      <c r="A27" s="116">
        <v>19</v>
      </c>
      <c r="B27" s="105"/>
      <c r="C27" s="105"/>
      <c r="D27" s="105"/>
      <c r="E27" s="105"/>
      <c r="F27" s="116"/>
      <c r="G27" s="4"/>
      <c r="H27" s="4"/>
      <c r="I27" s="4"/>
    </row>
    <row r="28" spans="1:9" ht="15">
      <c r="A28" s="116">
        <v>20</v>
      </c>
      <c r="B28" s="105"/>
      <c r="C28" s="105"/>
      <c r="D28" s="105"/>
      <c r="E28" s="105"/>
      <c r="F28" s="116"/>
      <c r="G28" s="4"/>
      <c r="H28" s="4"/>
      <c r="I28" s="4"/>
    </row>
    <row r="29" spans="1:9" ht="15">
      <c r="A29" s="116">
        <v>21</v>
      </c>
      <c r="B29" s="105"/>
      <c r="C29" s="105"/>
      <c r="D29" s="105"/>
      <c r="E29" s="105"/>
      <c r="F29" s="116"/>
      <c r="G29" s="4"/>
      <c r="H29" s="4"/>
      <c r="I29" s="4"/>
    </row>
    <row r="30" spans="1:9" ht="15">
      <c r="A30" s="116">
        <v>22</v>
      </c>
      <c r="B30" s="105"/>
      <c r="C30" s="105"/>
      <c r="D30" s="105"/>
      <c r="E30" s="105"/>
      <c r="F30" s="116"/>
      <c r="G30" s="4"/>
      <c r="H30" s="4"/>
      <c r="I30" s="4"/>
    </row>
    <row r="31" spans="1:9" ht="15">
      <c r="A31" s="116">
        <v>23</v>
      </c>
      <c r="B31" s="105"/>
      <c r="C31" s="105"/>
      <c r="D31" s="105"/>
      <c r="E31" s="105"/>
      <c r="F31" s="116"/>
      <c r="G31" s="4"/>
      <c r="H31" s="4"/>
      <c r="I31" s="4"/>
    </row>
    <row r="32" spans="1:9" ht="15">
      <c r="A32" s="116">
        <v>24</v>
      </c>
      <c r="B32" s="105"/>
      <c r="C32" s="105"/>
      <c r="D32" s="105"/>
      <c r="E32" s="105"/>
      <c r="F32" s="116"/>
      <c r="G32" s="4"/>
      <c r="H32" s="4"/>
      <c r="I32" s="4"/>
    </row>
    <row r="33" spans="1:9" ht="15">
      <c r="A33" s="105" t="s">
        <v>135</v>
      </c>
      <c r="B33" s="105"/>
      <c r="C33" s="105"/>
      <c r="D33" s="105"/>
      <c r="E33" s="105"/>
      <c r="F33" s="116"/>
      <c r="G33" s="4"/>
      <c r="H33" s="4"/>
      <c r="I33" s="4"/>
    </row>
    <row r="34" spans="1:9" ht="15">
      <c r="A34" s="105"/>
      <c r="B34" s="117"/>
      <c r="C34" s="117"/>
      <c r="D34" s="117"/>
      <c r="E34" s="117"/>
      <c r="F34" s="105" t="s">
        <v>301</v>
      </c>
      <c r="G34" s="104">
        <f>SUM(G9:G33)</f>
        <v>3750</v>
      </c>
      <c r="H34" s="104">
        <f>SUM(H9:H33)</f>
        <v>2500</v>
      </c>
      <c r="I34" s="104">
        <f>SUM(I9:I33)</f>
        <v>500</v>
      </c>
    </row>
    <row r="35" spans="1:9" ht="15">
      <c r="A35" s="256"/>
      <c r="B35" s="256"/>
      <c r="C35" s="256"/>
      <c r="D35" s="256"/>
      <c r="E35" s="256"/>
      <c r="F35" s="256"/>
      <c r="G35" s="256"/>
      <c r="H35" s="114"/>
      <c r="I35" s="114"/>
    </row>
    <row r="36" spans="1:9" ht="15">
      <c r="A36" s="257" t="s">
        <v>289</v>
      </c>
      <c r="B36" s="257"/>
      <c r="C36" s="256"/>
      <c r="D36" s="256"/>
      <c r="E36" s="256"/>
      <c r="F36" s="256"/>
      <c r="G36" s="256"/>
      <c r="H36" s="114"/>
      <c r="I36" s="114"/>
    </row>
    <row r="37" spans="1:9" ht="15">
      <c r="A37" s="257"/>
      <c r="B37" s="257"/>
      <c r="C37" s="256"/>
      <c r="D37" s="256"/>
      <c r="E37" s="256"/>
      <c r="F37" s="256"/>
      <c r="G37" s="256"/>
      <c r="H37" s="114"/>
      <c r="I37" s="114"/>
    </row>
    <row r="38" spans="1:9" ht="15">
      <c r="A38" s="257"/>
      <c r="B38" s="257"/>
      <c r="C38" s="114"/>
      <c r="D38" s="114"/>
      <c r="E38" s="114"/>
      <c r="F38" s="114"/>
      <c r="G38" s="114"/>
      <c r="H38" s="114"/>
      <c r="I38" s="114"/>
    </row>
    <row r="39" spans="1:9" ht="15">
      <c r="A39" s="257"/>
      <c r="B39" s="257"/>
      <c r="C39" s="114"/>
      <c r="D39" s="114"/>
      <c r="E39" s="114"/>
      <c r="F39" s="114"/>
      <c r="G39" s="114"/>
      <c r="H39" s="114"/>
      <c r="I39" s="114"/>
    </row>
    <row r="40" spans="1:9">
      <c r="A40" s="254"/>
      <c r="B40" s="254"/>
      <c r="C40" s="254"/>
      <c r="D40" s="254"/>
      <c r="E40" s="254"/>
      <c r="F40" s="254"/>
      <c r="G40" s="254"/>
      <c r="H40" s="254"/>
      <c r="I40" s="254"/>
    </row>
    <row r="41" spans="1:9" ht="15">
      <c r="A41" s="222" t="s">
        <v>1823</v>
      </c>
      <c r="B41" s="222"/>
      <c r="C41" s="114"/>
      <c r="D41" s="114"/>
      <c r="E41" s="114"/>
      <c r="F41" s="114"/>
      <c r="G41" s="114"/>
      <c r="H41" s="114"/>
      <c r="I41" s="114"/>
    </row>
    <row r="42" spans="1:9" ht="15">
      <c r="A42" s="114"/>
      <c r="B42" s="114"/>
      <c r="C42" s="114"/>
      <c r="D42" s="114"/>
      <c r="E42" s="114"/>
      <c r="F42" s="114"/>
      <c r="G42" s="114"/>
      <c r="H42" s="114"/>
      <c r="I42" s="114"/>
    </row>
    <row r="43" spans="1:9" ht="15">
      <c r="A43" s="114"/>
      <c r="B43" s="114"/>
      <c r="C43" s="114"/>
      <c r="D43" s="114"/>
      <c r="E43" s="220"/>
      <c r="F43" s="220"/>
      <c r="G43" s="220"/>
      <c r="H43" s="114"/>
      <c r="I43" s="114"/>
    </row>
    <row r="44" spans="1:9" ht="15">
      <c r="A44" s="222"/>
      <c r="B44" s="222"/>
      <c r="C44" s="222" t="s">
        <v>251</v>
      </c>
      <c r="D44" s="222"/>
      <c r="E44" s="222"/>
      <c r="F44" s="222"/>
      <c r="G44" s="222"/>
      <c r="H44" s="114"/>
      <c r="I44" s="114"/>
    </row>
    <row r="45" spans="1:9" ht="15">
      <c r="A45" s="114"/>
      <c r="B45" s="114"/>
      <c r="C45" s="114" t="s">
        <v>250</v>
      </c>
      <c r="D45" s="114"/>
      <c r="E45" s="114"/>
      <c r="F45" s="114"/>
      <c r="G45" s="114"/>
      <c r="H45" s="114"/>
      <c r="I45" s="114"/>
    </row>
    <row r="46" spans="1:9">
      <c r="A46" s="224"/>
      <c r="B46" s="224"/>
      <c r="C46" s="224" t="s">
        <v>1855</v>
      </c>
      <c r="D46" s="224"/>
      <c r="E46" s="224"/>
      <c r="F46" s="224"/>
      <c r="G46" s="224"/>
    </row>
  </sheetData>
  <mergeCells count="2">
    <mergeCell ref="I1:J1"/>
    <mergeCell ref="I2:J2"/>
  </mergeCells>
  <dataValidations count="1">
    <dataValidation type="list" allowBlank="1" showInputMessage="1" showErrorMessage="1" sqref="F13">
      <formula1>$J$8:$J$9</formula1>
    </dataValidation>
  </dataValidation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92" t="s">
        <v>6522</v>
      </c>
      <c r="B1" s="95"/>
      <c r="C1" s="95"/>
      <c r="D1" s="95"/>
      <c r="E1" s="95"/>
      <c r="F1" s="95"/>
      <c r="G1" s="640" t="s">
        <v>1825</v>
      </c>
      <c r="H1" s="640"/>
    </row>
    <row r="2" spans="1:8" ht="15">
      <c r="A2" s="94" t="s">
        <v>1856</v>
      </c>
      <c r="B2" s="95"/>
      <c r="C2" s="95"/>
      <c r="D2" s="95"/>
      <c r="E2" s="95"/>
      <c r="F2" s="95"/>
      <c r="G2" s="638" t="s">
        <v>6611</v>
      </c>
      <c r="H2" s="639"/>
    </row>
    <row r="3" spans="1:8" ht="15">
      <c r="A3" s="94"/>
      <c r="B3" s="94"/>
      <c r="C3" s="94"/>
      <c r="D3" s="94"/>
      <c r="E3" s="94"/>
      <c r="F3" s="94"/>
      <c r="G3" s="93"/>
      <c r="H3" s="93"/>
    </row>
    <row r="4" spans="1:8" ht="15">
      <c r="A4" s="121" t="s">
        <v>131</v>
      </c>
      <c r="B4" s="95"/>
      <c r="C4" s="95"/>
      <c r="D4" s="95"/>
      <c r="E4" s="95"/>
      <c r="F4" s="95"/>
      <c r="G4" s="94"/>
      <c r="H4" s="94"/>
    </row>
    <row r="5" spans="1:8" ht="15">
      <c r="A5" s="128" t="s">
        <v>6524</v>
      </c>
      <c r="B5" s="98"/>
      <c r="C5" s="98"/>
      <c r="D5" s="98"/>
      <c r="E5" s="98"/>
      <c r="F5" s="98"/>
      <c r="G5" s="99"/>
      <c r="H5" s="99"/>
    </row>
    <row r="6" spans="1:8" ht="15">
      <c r="A6" s="95"/>
      <c r="B6" s="95"/>
      <c r="C6" s="95"/>
      <c r="D6" s="95"/>
      <c r="E6" s="95"/>
      <c r="F6" s="95"/>
      <c r="G6" s="94"/>
      <c r="H6" s="94"/>
    </row>
    <row r="7" spans="1:8" ht="15">
      <c r="A7" s="118"/>
      <c r="B7" s="118"/>
      <c r="C7" s="118"/>
      <c r="D7" s="118"/>
      <c r="E7" s="118"/>
      <c r="F7" s="118"/>
      <c r="G7" s="96"/>
      <c r="H7" s="96"/>
    </row>
    <row r="8" spans="1:8" ht="45">
      <c r="A8" s="108" t="s">
        <v>198</v>
      </c>
      <c r="B8" s="108" t="s">
        <v>199</v>
      </c>
      <c r="C8" s="108" t="s">
        <v>84</v>
      </c>
      <c r="D8" s="108" t="s">
        <v>202</v>
      </c>
      <c r="E8" s="108" t="s">
        <v>201</v>
      </c>
      <c r="F8" s="108" t="s">
        <v>246</v>
      </c>
      <c r="G8" s="97" t="s">
        <v>1735</v>
      </c>
      <c r="H8" s="97" t="s">
        <v>1734</v>
      </c>
    </row>
    <row r="9" spans="1:8" ht="15">
      <c r="A9" s="116"/>
      <c r="B9" s="116"/>
      <c r="C9" s="116"/>
      <c r="D9" s="116"/>
      <c r="E9" s="116"/>
      <c r="F9" s="116"/>
      <c r="G9" s="4"/>
      <c r="H9" s="4"/>
    </row>
    <row r="10" spans="1:8" ht="15">
      <c r="A10" s="116"/>
      <c r="B10" s="116"/>
      <c r="C10" s="116"/>
      <c r="D10" s="116"/>
      <c r="E10" s="116"/>
      <c r="F10" s="116"/>
      <c r="G10" s="4"/>
      <c r="H10" s="4"/>
    </row>
    <row r="11" spans="1:8" ht="15">
      <c r="A11" s="105"/>
      <c r="B11" s="105"/>
      <c r="C11" s="105"/>
      <c r="D11" s="105"/>
      <c r="E11" s="105"/>
      <c r="F11" s="105"/>
      <c r="G11" s="4"/>
      <c r="H11" s="4"/>
    </row>
    <row r="12" spans="1:8" ht="15">
      <c r="A12" s="105"/>
      <c r="B12" s="105"/>
      <c r="C12" s="105"/>
      <c r="D12" s="105"/>
      <c r="E12" s="105"/>
      <c r="F12" s="105"/>
      <c r="G12" s="4"/>
      <c r="H12" s="4"/>
    </row>
    <row r="13" spans="1:8" ht="15">
      <c r="A13" s="105"/>
      <c r="B13" s="105"/>
      <c r="C13" s="105"/>
      <c r="D13" s="105"/>
      <c r="E13" s="105"/>
      <c r="F13" s="105"/>
      <c r="G13" s="4"/>
      <c r="H13" s="4"/>
    </row>
    <row r="14" spans="1:8" ht="15">
      <c r="A14" s="105"/>
      <c r="B14" s="105"/>
      <c r="C14" s="105"/>
      <c r="D14" s="105"/>
      <c r="E14" s="105"/>
      <c r="F14" s="105"/>
      <c r="G14" s="4"/>
      <c r="H14" s="4"/>
    </row>
    <row r="15" spans="1:8" ht="15">
      <c r="A15" s="105"/>
      <c r="B15" s="105"/>
      <c r="C15" s="105"/>
      <c r="D15" s="105"/>
      <c r="E15" s="105"/>
      <c r="F15" s="105"/>
      <c r="G15" s="4"/>
      <c r="H15" s="4"/>
    </row>
    <row r="16" spans="1:8" ht="15">
      <c r="A16" s="105"/>
      <c r="B16" s="105"/>
      <c r="C16" s="105"/>
      <c r="D16" s="105"/>
      <c r="E16" s="105"/>
      <c r="F16" s="105"/>
      <c r="G16" s="4"/>
      <c r="H16" s="4"/>
    </row>
    <row r="17" spans="1:8" ht="15">
      <c r="A17" s="105"/>
      <c r="B17" s="105"/>
      <c r="C17" s="105"/>
      <c r="D17" s="105"/>
      <c r="E17" s="105"/>
      <c r="F17" s="105"/>
      <c r="G17" s="4"/>
      <c r="H17" s="4"/>
    </row>
    <row r="18" spans="1:8" ht="15">
      <c r="A18" s="105"/>
      <c r="B18" s="105"/>
      <c r="C18" s="105"/>
      <c r="D18" s="105"/>
      <c r="E18" s="105"/>
      <c r="F18" s="105"/>
      <c r="G18" s="4"/>
      <c r="H18" s="4"/>
    </row>
    <row r="19" spans="1:8" ht="15">
      <c r="A19" s="105"/>
      <c r="B19" s="105"/>
      <c r="C19" s="105"/>
      <c r="D19" s="105"/>
      <c r="E19" s="105"/>
      <c r="F19" s="105"/>
      <c r="G19" s="4"/>
      <c r="H19" s="4"/>
    </row>
    <row r="20" spans="1:8" ht="15">
      <c r="A20" s="105"/>
      <c r="B20" s="105"/>
      <c r="C20" s="105"/>
      <c r="D20" s="105"/>
      <c r="E20" s="105"/>
      <c r="F20" s="105"/>
      <c r="G20" s="4"/>
      <c r="H20" s="4"/>
    </row>
    <row r="21" spans="1:8" ht="15">
      <c r="A21" s="105"/>
      <c r="B21" s="105"/>
      <c r="C21" s="105"/>
      <c r="D21" s="105"/>
      <c r="E21" s="105"/>
      <c r="F21" s="105"/>
      <c r="G21" s="4"/>
      <c r="H21" s="4"/>
    </row>
    <row r="22" spans="1:8" ht="15">
      <c r="A22" s="105"/>
      <c r="B22" s="105"/>
      <c r="C22" s="105"/>
      <c r="D22" s="105"/>
      <c r="E22" s="105"/>
      <c r="F22" s="105"/>
      <c r="G22" s="4"/>
      <c r="H22" s="4"/>
    </row>
    <row r="23" spans="1:8" ht="15">
      <c r="A23" s="105"/>
      <c r="B23" s="105"/>
      <c r="C23" s="105"/>
      <c r="D23" s="105"/>
      <c r="E23" s="105"/>
      <c r="F23" s="105"/>
      <c r="G23" s="4"/>
      <c r="H23" s="4"/>
    </row>
    <row r="24" spans="1:8" ht="15">
      <c r="A24" s="105"/>
      <c r="B24" s="105"/>
      <c r="C24" s="105"/>
      <c r="D24" s="105"/>
      <c r="E24" s="105"/>
      <c r="F24" s="105"/>
      <c r="G24" s="4"/>
      <c r="H24" s="4"/>
    </row>
    <row r="25" spans="1:8" ht="15">
      <c r="A25" s="105"/>
      <c r="B25" s="105"/>
      <c r="C25" s="105"/>
      <c r="D25" s="105"/>
      <c r="E25" s="105"/>
      <c r="F25" s="105"/>
      <c r="G25" s="4"/>
      <c r="H25" s="4"/>
    </row>
    <row r="26" spans="1:8" ht="15">
      <c r="A26" s="105"/>
      <c r="B26" s="105"/>
      <c r="C26" s="105"/>
      <c r="D26" s="105"/>
      <c r="E26" s="105"/>
      <c r="F26" s="105"/>
      <c r="G26" s="4"/>
      <c r="H26" s="4"/>
    </row>
    <row r="27" spans="1:8" ht="15">
      <c r="A27" s="105"/>
      <c r="B27" s="105"/>
      <c r="C27" s="105"/>
      <c r="D27" s="105"/>
      <c r="E27" s="105"/>
      <c r="F27" s="105"/>
      <c r="G27" s="4"/>
      <c r="H27" s="4"/>
    </row>
    <row r="28" spans="1:8" ht="15">
      <c r="A28" s="105"/>
      <c r="B28" s="105"/>
      <c r="C28" s="105"/>
      <c r="D28" s="105"/>
      <c r="E28" s="105"/>
      <c r="F28" s="105"/>
      <c r="G28" s="4"/>
      <c r="H28" s="4"/>
    </row>
    <row r="29" spans="1:8" ht="15">
      <c r="A29" s="105"/>
      <c r="B29" s="105"/>
      <c r="C29" s="105"/>
      <c r="D29" s="105"/>
      <c r="E29" s="105"/>
      <c r="F29" s="105"/>
      <c r="G29" s="4"/>
      <c r="H29" s="4"/>
    </row>
    <row r="30" spans="1:8" ht="15">
      <c r="A30" s="105"/>
      <c r="B30" s="105"/>
      <c r="C30" s="105"/>
      <c r="D30" s="105"/>
      <c r="E30" s="105"/>
      <c r="F30" s="105"/>
      <c r="G30" s="4"/>
      <c r="H30" s="4"/>
    </row>
    <row r="31" spans="1:8" ht="15">
      <c r="A31" s="105"/>
      <c r="B31" s="105"/>
      <c r="C31" s="105"/>
      <c r="D31" s="105"/>
      <c r="E31" s="105"/>
      <c r="F31" s="105"/>
      <c r="G31" s="4"/>
      <c r="H31" s="4"/>
    </row>
    <row r="32" spans="1:8" ht="15">
      <c r="A32" s="105"/>
      <c r="B32" s="105"/>
      <c r="C32" s="105"/>
      <c r="D32" s="105"/>
      <c r="E32" s="105"/>
      <c r="F32" s="105"/>
      <c r="G32" s="4"/>
      <c r="H32" s="4"/>
    </row>
    <row r="33" spans="1:8" ht="15">
      <c r="A33" s="105"/>
      <c r="B33" s="105"/>
      <c r="C33" s="105"/>
      <c r="D33" s="105"/>
      <c r="E33" s="105"/>
      <c r="F33" s="105"/>
      <c r="G33" s="4"/>
      <c r="H33" s="4"/>
    </row>
    <row r="34" spans="1:8" ht="15">
      <c r="A34" s="117"/>
      <c r="B34" s="117"/>
      <c r="C34" s="117"/>
      <c r="D34" s="117"/>
      <c r="E34" s="117"/>
      <c r="F34" s="117" t="s">
        <v>197</v>
      </c>
      <c r="G34" s="104">
        <f>SUM(G9:G33)</f>
        <v>0</v>
      </c>
      <c r="H34" s="104">
        <f>SUM(H9:H33)</f>
        <v>0</v>
      </c>
    </row>
    <row r="35" spans="1:8" ht="15">
      <c r="A35" s="256"/>
      <c r="B35" s="256"/>
      <c r="C35" s="256"/>
      <c r="D35" s="256"/>
      <c r="E35" s="256"/>
      <c r="F35" s="256"/>
      <c r="G35" s="114"/>
      <c r="H35" s="114"/>
    </row>
    <row r="36" spans="1:8" ht="15">
      <c r="A36" s="257" t="s">
        <v>208</v>
      </c>
      <c r="B36" s="256"/>
      <c r="C36" s="256"/>
      <c r="D36" s="256"/>
      <c r="E36" s="256"/>
      <c r="F36" s="256"/>
      <c r="G36" s="114"/>
      <c r="H36" s="114"/>
    </row>
    <row r="37" spans="1:8" ht="15">
      <c r="A37" s="257" t="s">
        <v>210</v>
      </c>
      <c r="B37" s="256"/>
      <c r="C37" s="256"/>
      <c r="D37" s="256"/>
      <c r="E37" s="256"/>
      <c r="F37" s="256"/>
      <c r="G37" s="114"/>
      <c r="H37" s="114"/>
    </row>
    <row r="38" spans="1:8" ht="15">
      <c r="A38" s="257"/>
      <c r="B38" s="114"/>
      <c r="C38" s="114"/>
      <c r="D38" s="114"/>
      <c r="E38" s="114"/>
      <c r="F38" s="114"/>
      <c r="G38" s="114"/>
      <c r="H38" s="114"/>
    </row>
    <row r="39" spans="1:8" ht="15">
      <c r="A39" s="257"/>
      <c r="B39" s="114"/>
      <c r="C39" s="114"/>
      <c r="D39" s="114"/>
      <c r="E39" s="114"/>
      <c r="F39" s="114"/>
      <c r="G39" s="114"/>
      <c r="H39" s="114"/>
    </row>
    <row r="40" spans="1:8">
      <c r="A40" s="254"/>
      <c r="B40" s="254"/>
      <c r="C40" s="254"/>
      <c r="D40" s="254"/>
      <c r="E40" s="254"/>
      <c r="F40" s="254"/>
      <c r="G40" s="254"/>
      <c r="H40" s="254"/>
    </row>
    <row r="41" spans="1:8" ht="15">
      <c r="A41" s="222" t="s">
        <v>1823</v>
      </c>
      <c r="B41" s="114"/>
      <c r="C41" s="114"/>
      <c r="D41" s="114"/>
      <c r="E41" s="114"/>
      <c r="F41" s="114"/>
      <c r="G41" s="114"/>
      <c r="H41" s="114"/>
    </row>
    <row r="42" spans="1:8" ht="15">
      <c r="A42" s="114"/>
      <c r="B42" s="114"/>
      <c r="C42" s="114"/>
      <c r="D42" s="114"/>
      <c r="E42" s="114"/>
      <c r="F42" s="114"/>
      <c r="G42" s="114"/>
      <c r="H42" s="114"/>
    </row>
    <row r="43" spans="1:8" ht="15">
      <c r="A43" s="114"/>
      <c r="B43" s="114"/>
      <c r="C43" s="114"/>
      <c r="D43" s="114"/>
      <c r="E43" s="114"/>
      <c r="F43" s="114"/>
      <c r="G43" s="114"/>
      <c r="H43" s="223"/>
    </row>
    <row r="44" spans="1:8" ht="15">
      <c r="A44" s="222"/>
      <c r="B44" s="222" t="s">
        <v>128</v>
      </c>
      <c r="C44" s="222"/>
      <c r="D44" s="222"/>
      <c r="E44" s="222"/>
      <c r="F44" s="222"/>
      <c r="G44" s="114"/>
      <c r="H44" s="223"/>
    </row>
    <row r="45" spans="1:8" ht="15">
      <c r="A45" s="114"/>
      <c r="B45" s="114" t="s">
        <v>127</v>
      </c>
      <c r="C45" s="114"/>
      <c r="D45" s="114"/>
      <c r="E45" s="114"/>
      <c r="F45" s="114"/>
      <c r="G45" s="114"/>
      <c r="H45" s="223"/>
    </row>
    <row r="46" spans="1:8">
      <c r="A46" s="224"/>
      <c r="B46" s="224" t="s">
        <v>1855</v>
      </c>
      <c r="C46" s="224"/>
      <c r="D46" s="224"/>
      <c r="E46" s="224"/>
      <c r="F46" s="224"/>
      <c r="G46" s="218"/>
      <c r="H46" s="218"/>
    </row>
  </sheetData>
  <mergeCells count="2">
    <mergeCell ref="G1:H1"/>
    <mergeCell ref="G2:H2"/>
  </mergeCells>
  <phoneticPr fontId="46" type="noConversion"/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view="pageBreakPreview" zoomScale="70" zoomScaleSheetLayoutView="70" workbookViewId="0">
      <selection activeCell="D14" sqref="D14"/>
    </sheetView>
  </sheetViews>
  <sheetFormatPr defaultRowHeight="12.75"/>
  <cols>
    <col min="1" max="1" width="7.7109375" style="218" customWidth="1"/>
    <col min="2" max="2" width="13.140625" style="218" customWidth="1"/>
    <col min="3" max="3" width="15.140625" style="218" customWidth="1"/>
    <col min="4" max="4" width="18" style="218" customWidth="1"/>
    <col min="5" max="5" width="20.5703125" style="218" customWidth="1"/>
    <col min="6" max="6" width="21.28515625" style="218" customWidth="1"/>
    <col min="7" max="7" width="15.140625" style="218" customWidth="1"/>
    <col min="8" max="8" width="15.5703125" style="218" customWidth="1"/>
    <col min="9" max="9" width="13.42578125" style="218" customWidth="1"/>
    <col min="10" max="10" width="0" style="218" hidden="1" customWidth="1"/>
    <col min="11" max="16384" width="9.140625" style="218"/>
  </cols>
  <sheetData>
    <row r="1" spans="1:10" ht="15">
      <c r="A1" s="92" t="s">
        <v>6523</v>
      </c>
      <c r="B1" s="92"/>
      <c r="C1" s="95"/>
      <c r="D1" s="95"/>
      <c r="E1" s="95"/>
      <c r="F1" s="95"/>
      <c r="G1" s="640" t="s">
        <v>1825</v>
      </c>
      <c r="H1" s="640"/>
    </row>
    <row r="2" spans="1:10" ht="15">
      <c r="A2" s="94" t="s">
        <v>1856</v>
      </c>
      <c r="B2" s="92"/>
      <c r="C2" s="95"/>
      <c r="D2" s="95"/>
      <c r="E2" s="95"/>
      <c r="F2" s="95"/>
      <c r="G2" s="638" t="s">
        <v>6611</v>
      </c>
      <c r="H2" s="639"/>
    </row>
    <row r="3" spans="1:10" ht="15">
      <c r="A3" s="94"/>
      <c r="B3" s="94"/>
      <c r="C3" s="94"/>
      <c r="D3" s="94"/>
      <c r="E3" s="94"/>
      <c r="F3" s="94"/>
      <c r="G3" s="93"/>
      <c r="H3" s="93"/>
    </row>
    <row r="4" spans="1:10" ht="15">
      <c r="A4" s="121" t="s">
        <v>131</v>
      </c>
      <c r="B4" s="95"/>
      <c r="C4" s="95"/>
      <c r="D4" s="95"/>
      <c r="E4" s="95"/>
      <c r="F4" s="95"/>
      <c r="G4" s="94"/>
      <c r="H4" s="94"/>
    </row>
    <row r="5" spans="1:10" ht="15">
      <c r="A5" s="128" t="s">
        <v>6524</v>
      </c>
      <c r="B5" s="98"/>
      <c r="C5" s="98"/>
      <c r="D5" s="98"/>
      <c r="E5" s="98"/>
      <c r="F5" s="98"/>
      <c r="G5" s="99"/>
      <c r="H5" s="99"/>
    </row>
    <row r="6" spans="1:10" ht="15">
      <c r="A6" s="95"/>
      <c r="B6" s="95"/>
      <c r="C6" s="95"/>
      <c r="D6" s="95"/>
      <c r="E6" s="95"/>
      <c r="F6" s="95"/>
      <c r="G6" s="94"/>
      <c r="H6" s="94"/>
    </row>
    <row r="7" spans="1:10" ht="15">
      <c r="A7" s="118"/>
      <c r="B7" s="118"/>
      <c r="C7" s="118"/>
      <c r="D7" s="118"/>
      <c r="E7" s="118"/>
      <c r="F7" s="118"/>
      <c r="G7" s="96"/>
      <c r="H7" s="96"/>
    </row>
    <row r="8" spans="1:10" ht="30">
      <c r="A8" s="108" t="s">
        <v>1788</v>
      </c>
      <c r="B8" s="108" t="s">
        <v>198</v>
      </c>
      <c r="C8" s="108" t="s">
        <v>199</v>
      </c>
      <c r="D8" s="108" t="s">
        <v>84</v>
      </c>
      <c r="E8" s="108" t="s">
        <v>207</v>
      </c>
      <c r="F8" s="108" t="s">
        <v>200</v>
      </c>
      <c r="G8" s="97" t="s">
        <v>1735</v>
      </c>
      <c r="H8" s="97" t="s">
        <v>1734</v>
      </c>
      <c r="J8" s="258" t="s">
        <v>206</v>
      </c>
    </row>
    <row r="9" spans="1:10" ht="15">
      <c r="A9" s="108"/>
      <c r="B9" s="516"/>
      <c r="C9" s="516"/>
      <c r="D9" s="517"/>
      <c r="E9" s="116"/>
      <c r="F9" s="108"/>
      <c r="G9" s="97"/>
      <c r="H9" s="97"/>
      <c r="J9" s="258"/>
    </row>
    <row r="10" spans="1:10" ht="15">
      <c r="A10" s="108"/>
      <c r="B10" s="516"/>
      <c r="C10" s="516"/>
      <c r="D10" s="518"/>
      <c r="E10" s="116"/>
      <c r="F10" s="108"/>
      <c r="G10" s="97"/>
      <c r="H10" s="97"/>
      <c r="J10" s="258"/>
    </row>
    <row r="11" spans="1:10" ht="15">
      <c r="A11" s="108"/>
      <c r="B11" s="516"/>
      <c r="C11" s="516"/>
      <c r="D11" s="518"/>
      <c r="E11" s="116"/>
      <c r="F11" s="108"/>
      <c r="G11" s="97"/>
      <c r="H11" s="97"/>
      <c r="J11" s="258"/>
    </row>
    <row r="12" spans="1:10" ht="15">
      <c r="A12" s="108"/>
      <c r="B12" s="519"/>
      <c r="C12" s="519"/>
      <c r="D12" s="520"/>
      <c r="E12" s="116"/>
      <c r="F12" s="108"/>
      <c r="G12" s="97"/>
      <c r="H12" s="97"/>
      <c r="J12" s="258"/>
    </row>
    <row r="13" spans="1:10" ht="15">
      <c r="A13" s="108"/>
      <c r="B13" s="519"/>
      <c r="C13" s="519"/>
      <c r="D13" s="520"/>
      <c r="E13" s="116"/>
      <c r="F13" s="108"/>
      <c r="G13" s="97"/>
      <c r="H13" s="97"/>
      <c r="J13" s="258"/>
    </row>
    <row r="14" spans="1:10" ht="15">
      <c r="A14" s="108"/>
      <c r="B14" s="519"/>
      <c r="C14" s="519"/>
      <c r="D14" s="520"/>
      <c r="E14" s="116"/>
      <c r="F14" s="108"/>
      <c r="G14" s="97"/>
      <c r="H14" s="97"/>
      <c r="J14" s="258"/>
    </row>
    <row r="15" spans="1:10" ht="15">
      <c r="A15" s="108"/>
      <c r="B15" s="519"/>
      <c r="C15" s="519"/>
      <c r="D15" s="520"/>
      <c r="E15" s="116"/>
      <c r="F15" s="108"/>
      <c r="G15" s="97"/>
      <c r="H15" s="97"/>
      <c r="J15" s="258"/>
    </row>
    <row r="16" spans="1:10" ht="15">
      <c r="A16" s="105"/>
      <c r="B16" s="105"/>
      <c r="C16" s="105"/>
      <c r="D16" s="105"/>
      <c r="E16" s="105"/>
      <c r="F16" s="105"/>
      <c r="G16" s="4"/>
      <c r="H16" s="4"/>
    </row>
    <row r="17" spans="1:9" ht="15">
      <c r="A17" s="105"/>
      <c r="B17" s="117"/>
      <c r="C17" s="117"/>
      <c r="D17" s="117"/>
      <c r="E17" s="117"/>
      <c r="F17" s="117" t="s">
        <v>205</v>
      </c>
      <c r="G17" s="104">
        <f>SUM(G9:G16)</f>
        <v>0</v>
      </c>
      <c r="H17" s="104">
        <f>SUM(H9:H16)</f>
        <v>0</v>
      </c>
    </row>
    <row r="18" spans="1:9" ht="15">
      <c r="A18" s="256"/>
      <c r="B18" s="256"/>
      <c r="C18" s="256"/>
      <c r="D18" s="256"/>
      <c r="E18" s="256"/>
      <c r="F18" s="256"/>
      <c r="G18" s="256"/>
      <c r="H18" s="114"/>
      <c r="I18" s="114"/>
    </row>
    <row r="19" spans="1:9" ht="15">
      <c r="A19" s="257" t="s">
        <v>257</v>
      </c>
      <c r="B19" s="257"/>
      <c r="C19" s="256"/>
      <c r="D19" s="256"/>
      <c r="E19" s="256"/>
      <c r="F19" s="256"/>
      <c r="G19" s="256"/>
      <c r="H19" s="114"/>
      <c r="I19" s="114"/>
    </row>
    <row r="20" spans="1:9" ht="15">
      <c r="A20" s="257" t="s">
        <v>204</v>
      </c>
      <c r="B20" s="257"/>
      <c r="C20" s="256"/>
      <c r="D20" s="256"/>
      <c r="E20" s="256"/>
      <c r="F20" s="256"/>
      <c r="G20" s="256"/>
      <c r="H20" s="114"/>
      <c r="I20" s="114"/>
    </row>
    <row r="21" spans="1:9" ht="15">
      <c r="A21" s="257"/>
      <c r="B21" s="257"/>
      <c r="C21" s="114"/>
      <c r="D21" s="114"/>
      <c r="E21" s="114"/>
      <c r="F21" s="114"/>
      <c r="G21" s="114"/>
      <c r="H21" s="114"/>
      <c r="I21" s="114"/>
    </row>
    <row r="22" spans="1:9" ht="15">
      <c r="A22" s="257"/>
      <c r="B22" s="257"/>
      <c r="C22" s="114"/>
      <c r="D22" s="114"/>
      <c r="E22" s="114"/>
      <c r="F22" s="114"/>
      <c r="G22" s="114"/>
      <c r="H22" s="114"/>
      <c r="I22" s="114"/>
    </row>
    <row r="23" spans="1:9">
      <c r="A23" s="254"/>
      <c r="B23" s="254"/>
      <c r="C23" s="254"/>
      <c r="D23" s="254"/>
      <c r="E23" s="254"/>
      <c r="F23" s="254"/>
      <c r="G23" s="254"/>
      <c r="H23" s="254"/>
      <c r="I23" s="254"/>
    </row>
    <row r="24" spans="1:9" ht="15">
      <c r="A24" s="222" t="s">
        <v>1823</v>
      </c>
      <c r="B24" s="222"/>
      <c r="C24" s="114"/>
      <c r="D24" s="114"/>
      <c r="E24" s="114"/>
      <c r="F24" s="114"/>
      <c r="G24" s="114"/>
      <c r="H24" s="114"/>
      <c r="I24" s="114"/>
    </row>
    <row r="25" spans="1:9" ht="15">
      <c r="A25" s="114"/>
      <c r="B25" s="114"/>
      <c r="C25" s="114"/>
      <c r="D25" s="114"/>
      <c r="E25" s="114"/>
      <c r="F25" s="114"/>
      <c r="G25" s="114"/>
      <c r="H25" s="114"/>
      <c r="I25" s="114"/>
    </row>
    <row r="26" spans="1:9" ht="15">
      <c r="A26" s="114"/>
      <c r="B26" s="114"/>
      <c r="C26" s="114"/>
      <c r="D26" s="114"/>
      <c r="E26" s="114"/>
      <c r="F26" s="114"/>
      <c r="G26" s="114"/>
      <c r="H26" s="114"/>
      <c r="I26" s="223"/>
    </row>
    <row r="27" spans="1:9" ht="15">
      <c r="A27" s="222"/>
      <c r="B27" s="222"/>
      <c r="C27" s="222" t="s">
        <v>278</v>
      </c>
      <c r="D27" s="222"/>
      <c r="E27" s="256"/>
      <c r="F27" s="222"/>
      <c r="G27" s="222"/>
      <c r="H27" s="114"/>
      <c r="I27" s="223"/>
    </row>
    <row r="28" spans="1:9" ht="15">
      <c r="A28" s="114"/>
      <c r="B28" s="114"/>
      <c r="C28" s="114" t="s">
        <v>127</v>
      </c>
      <c r="D28" s="114"/>
      <c r="E28" s="114"/>
      <c r="F28" s="114"/>
      <c r="G28" s="114"/>
      <c r="H28" s="114"/>
      <c r="I28" s="223"/>
    </row>
    <row r="29" spans="1:9">
      <c r="A29" s="224"/>
      <c r="B29" s="224"/>
      <c r="C29" s="224" t="s">
        <v>1855</v>
      </c>
      <c r="D29" s="224"/>
      <c r="E29" s="224"/>
      <c r="F29" s="224"/>
      <c r="G29" s="224"/>
    </row>
  </sheetData>
  <autoFilter ref="A9:J11"/>
  <mergeCells count="2">
    <mergeCell ref="G1:H1"/>
    <mergeCell ref="G2:H2"/>
  </mergeCells>
  <printOptions gridLines="1"/>
  <pageMargins left="0.25" right="0.25" top="0.75" bottom="0.75" header="0.3" footer="0.3"/>
  <pageSetup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showGridLines="0" view="pageBreakPreview" topLeftCell="A22" zoomScale="70" zoomScaleSheetLayoutView="70" workbookViewId="0">
      <selection activeCell="C61" activeCellId="1" sqref="C51 C61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3.85546875" style="21" customWidth="1"/>
    <col min="7" max="7" width="9.140625" style="21"/>
    <col min="8" max="8" width="15.28515625" style="21" bestFit="1" customWidth="1"/>
    <col min="9" max="9" width="13" style="21" bestFit="1" customWidth="1"/>
    <col min="10" max="10" width="10.7109375" style="21" bestFit="1" customWidth="1"/>
    <col min="11" max="16384" width="9.140625" style="21"/>
  </cols>
  <sheetData>
    <row r="1" spans="1:12">
      <c r="A1" s="92" t="s">
        <v>162</v>
      </c>
      <c r="B1" s="149"/>
      <c r="C1" s="640" t="s">
        <v>1825</v>
      </c>
      <c r="D1" s="640"/>
      <c r="E1" s="186"/>
    </row>
    <row r="2" spans="1:12">
      <c r="A2" s="94" t="s">
        <v>1856</v>
      </c>
      <c r="B2" s="149"/>
      <c r="C2" s="638" t="s">
        <v>6611</v>
      </c>
      <c r="D2" s="639"/>
      <c r="E2" s="186"/>
    </row>
    <row r="3" spans="1:12">
      <c r="A3" s="94"/>
      <c r="B3" s="149"/>
      <c r="C3" s="93"/>
      <c r="D3" s="93"/>
      <c r="E3" s="186"/>
    </row>
    <row r="4" spans="1:12" s="2" customFormat="1">
      <c r="A4" s="121" t="s">
        <v>131</v>
      </c>
      <c r="B4" s="95"/>
      <c r="C4" s="94"/>
      <c r="D4" s="94"/>
      <c r="E4" s="143"/>
      <c r="L4" s="21"/>
    </row>
    <row r="5" spans="1:12" s="2" customFormat="1">
      <c r="A5" s="128" t="s">
        <v>6524</v>
      </c>
      <c r="B5" s="146"/>
      <c r="C5" s="57"/>
      <c r="D5" s="57"/>
      <c r="E5" s="143"/>
    </row>
    <row r="6" spans="1:12" s="2" customFormat="1">
      <c r="A6" s="95"/>
      <c r="B6" s="95"/>
      <c r="C6" s="94"/>
      <c r="D6" s="94"/>
      <c r="E6" s="143"/>
    </row>
    <row r="7" spans="1:12" s="6" customFormat="1">
      <c r="A7" s="118"/>
      <c r="B7" s="118"/>
      <c r="C7" s="96"/>
      <c r="D7" s="96"/>
      <c r="E7" s="187"/>
    </row>
    <row r="8" spans="1:12" s="6" customFormat="1" ht="30">
      <c r="A8" s="139" t="s">
        <v>1788</v>
      </c>
      <c r="B8" s="97" t="s">
        <v>1736</v>
      </c>
      <c r="C8" s="97" t="s">
        <v>1735</v>
      </c>
      <c r="D8" s="97" t="s">
        <v>1734</v>
      </c>
      <c r="E8" s="187"/>
    </row>
    <row r="9" spans="1:12" s="9" customFormat="1" ht="18">
      <c r="A9" s="13">
        <v>1</v>
      </c>
      <c r="B9" s="13" t="s">
        <v>1781</v>
      </c>
      <c r="C9" s="100">
        <f>SUM(C10,C13,C52,C55,C56,C57,C74,C75)</f>
        <v>5029430.45</v>
      </c>
      <c r="D9" s="100">
        <f>SUM(D10,D13,D52,D55,D56,D57,D63,D70,D71,D75)</f>
        <v>2063904.08</v>
      </c>
      <c r="E9" s="188"/>
      <c r="I9" s="383"/>
      <c r="J9" s="383"/>
    </row>
    <row r="10" spans="1:12" s="9" customFormat="1" ht="18">
      <c r="A10" s="14">
        <v>1.1000000000000001</v>
      </c>
      <c r="B10" s="14" t="s">
        <v>1782</v>
      </c>
      <c r="C10" s="102">
        <f>SUM(C11:C12)</f>
        <v>6000</v>
      </c>
      <c r="D10" s="102">
        <f>SUM(D11:D12)</f>
        <v>7250</v>
      </c>
      <c r="E10" s="188"/>
    </row>
    <row r="11" spans="1:12" s="9" customFormat="1" ht="16.5" customHeight="1">
      <c r="A11" s="16" t="s">
        <v>1755</v>
      </c>
      <c r="B11" s="16" t="s">
        <v>1783</v>
      </c>
      <c r="C11" s="329">
        <v>6000</v>
      </c>
      <c r="D11" s="330">
        <v>7250</v>
      </c>
      <c r="E11" s="188"/>
    </row>
    <row r="12" spans="1:12" ht="16.5" customHeight="1">
      <c r="A12" s="16" t="s">
        <v>1756</v>
      </c>
      <c r="B12" s="16" t="s">
        <v>1725</v>
      </c>
      <c r="C12" s="329"/>
      <c r="D12" s="330"/>
      <c r="E12" s="186"/>
      <c r="F12" s="9"/>
    </row>
    <row r="13" spans="1:12" ht="18">
      <c r="A13" s="14">
        <v>1.2</v>
      </c>
      <c r="B13" s="14" t="s">
        <v>1784</v>
      </c>
      <c r="C13" s="102">
        <f>SUM(C14,C17,C29:C32,C35,C36,C42,C43,C44,C45,C46,C50,C51)</f>
        <v>2560882.7000000002</v>
      </c>
      <c r="D13" s="102">
        <f>SUM(D14,D17,D29:D32,D35,D36,D42,D43,D44,D45,D46,D50,D51)</f>
        <v>1687707.33</v>
      </c>
      <c r="E13" s="186"/>
      <c r="F13" s="9"/>
    </row>
    <row r="14" spans="1:12" ht="18">
      <c r="A14" s="16" t="s">
        <v>1757</v>
      </c>
      <c r="B14" s="16" t="s">
        <v>1726</v>
      </c>
      <c r="C14" s="101">
        <f>SUM(C15:C16)</f>
        <v>0</v>
      </c>
      <c r="D14" s="101">
        <f>SUM(D15:D16)</f>
        <v>0</v>
      </c>
      <c r="E14" s="186"/>
      <c r="F14" s="9"/>
    </row>
    <row r="15" spans="1:12" ht="17.25" customHeight="1">
      <c r="A15" s="17" t="s">
        <v>1814</v>
      </c>
      <c r="B15" s="17" t="s">
        <v>1785</v>
      </c>
      <c r="C15" s="34"/>
      <c r="D15" s="35"/>
      <c r="E15" s="186"/>
      <c r="F15" s="9"/>
    </row>
    <row r="16" spans="1:12" ht="17.25" customHeight="1">
      <c r="A16" s="17" t="s">
        <v>1815</v>
      </c>
      <c r="B16" s="17" t="s">
        <v>1786</v>
      </c>
      <c r="C16" s="34"/>
      <c r="D16" s="35"/>
      <c r="E16" s="186"/>
      <c r="F16" s="9"/>
    </row>
    <row r="17" spans="1:6" ht="18">
      <c r="A17" s="16" t="s">
        <v>1758</v>
      </c>
      <c r="B17" s="16" t="s">
        <v>1727</v>
      </c>
      <c r="C17" s="101">
        <f>SUM(C18:C23,C28)</f>
        <v>124996.59000000003</v>
      </c>
      <c r="D17" s="101">
        <f>SUM(D18:D23,D28)</f>
        <v>41414.329999999994</v>
      </c>
      <c r="E17" s="186"/>
      <c r="F17" s="9"/>
    </row>
    <row r="18" spans="1:6" ht="30">
      <c r="A18" s="17" t="s">
        <v>1737</v>
      </c>
      <c r="B18" s="17" t="s">
        <v>107</v>
      </c>
      <c r="C18" s="36">
        <v>3890.6</v>
      </c>
      <c r="D18" s="534">
        <v>9527.6</v>
      </c>
      <c r="E18" s="186"/>
      <c r="F18" s="9"/>
    </row>
    <row r="19" spans="1:6" ht="18">
      <c r="A19" s="17" t="s">
        <v>1738</v>
      </c>
      <c r="B19" s="17" t="s">
        <v>1739</v>
      </c>
      <c r="C19" s="36"/>
      <c r="D19" s="37"/>
      <c r="E19" s="186"/>
      <c r="F19" s="9"/>
    </row>
    <row r="20" spans="1:6" ht="30">
      <c r="A20" s="17" t="s">
        <v>141</v>
      </c>
      <c r="B20" s="17" t="s">
        <v>1747</v>
      </c>
      <c r="C20" s="36"/>
      <c r="D20" s="38">
        <v>392</v>
      </c>
      <c r="E20" s="186"/>
      <c r="F20" s="9"/>
    </row>
    <row r="21" spans="1:6" ht="18">
      <c r="A21" s="17" t="s">
        <v>142</v>
      </c>
      <c r="B21" s="17" t="s">
        <v>1740</v>
      </c>
      <c r="C21" s="36">
        <v>35377.440000000002</v>
      </c>
      <c r="D21" s="38">
        <v>29065.279999999999</v>
      </c>
      <c r="E21" s="186"/>
      <c r="F21" s="9"/>
    </row>
    <row r="22" spans="1:6" ht="18">
      <c r="A22" s="17" t="s">
        <v>143</v>
      </c>
      <c r="B22" s="17" t="s">
        <v>1741</v>
      </c>
      <c r="C22" s="36"/>
      <c r="D22" s="38"/>
      <c r="E22" s="186"/>
      <c r="F22" s="9"/>
    </row>
    <row r="23" spans="1:6" ht="18">
      <c r="A23" s="17" t="s">
        <v>144</v>
      </c>
      <c r="B23" s="17" t="s">
        <v>1742</v>
      </c>
      <c r="C23" s="152">
        <f>SUM(C24:C27)</f>
        <v>85728.550000000017</v>
      </c>
      <c r="D23" s="152">
        <f>SUM(D24:D27)</f>
        <v>2429.4499999999998</v>
      </c>
      <c r="E23" s="186"/>
      <c r="F23" s="9"/>
    </row>
    <row r="24" spans="1:6" ht="16.5" customHeight="1">
      <c r="A24" s="18" t="s">
        <v>145</v>
      </c>
      <c r="B24" s="18" t="s">
        <v>1743</v>
      </c>
      <c r="C24" s="36">
        <v>82533.740000000005</v>
      </c>
      <c r="D24" s="38">
        <v>1176.8399999999999</v>
      </c>
      <c r="E24" s="186"/>
      <c r="F24" s="9"/>
    </row>
    <row r="25" spans="1:6" ht="16.5" customHeight="1">
      <c r="A25" s="18" t="s">
        <v>146</v>
      </c>
      <c r="B25" s="18" t="s">
        <v>1744</v>
      </c>
      <c r="C25" s="36">
        <v>1784.32</v>
      </c>
      <c r="D25" s="38">
        <v>911.83</v>
      </c>
      <c r="E25" s="186"/>
      <c r="F25" s="9"/>
    </row>
    <row r="26" spans="1:6" ht="16.5" customHeight="1">
      <c r="A26" s="18" t="s">
        <v>147</v>
      </c>
      <c r="B26" s="18" t="s">
        <v>1745</v>
      </c>
      <c r="C26" s="36">
        <v>53</v>
      </c>
      <c r="D26" s="469">
        <v>81</v>
      </c>
      <c r="E26" s="186"/>
      <c r="F26" s="9"/>
    </row>
    <row r="27" spans="1:6" ht="16.5" customHeight="1">
      <c r="A27" s="18" t="s">
        <v>148</v>
      </c>
      <c r="B27" s="18" t="s">
        <v>1748</v>
      </c>
      <c r="C27" s="36">
        <v>1357.49</v>
      </c>
      <c r="D27" s="38">
        <v>259.77999999999997</v>
      </c>
      <c r="E27" s="186"/>
      <c r="F27" s="9"/>
    </row>
    <row r="28" spans="1:6" ht="18">
      <c r="A28" s="17" t="s">
        <v>149</v>
      </c>
      <c r="B28" s="17" t="s">
        <v>1746</v>
      </c>
      <c r="C28" s="36"/>
      <c r="D28" s="39"/>
      <c r="E28" s="186"/>
      <c r="F28" s="9"/>
    </row>
    <row r="29" spans="1:6" ht="18">
      <c r="A29" s="16" t="s">
        <v>1759</v>
      </c>
      <c r="B29" s="16" t="s">
        <v>1728</v>
      </c>
      <c r="C29" s="329">
        <v>24641</v>
      </c>
      <c r="D29" s="330">
        <v>16629</v>
      </c>
      <c r="E29" s="186"/>
      <c r="F29" s="9"/>
    </row>
    <row r="30" spans="1:6" ht="18">
      <c r="A30" s="16" t="s">
        <v>1760</v>
      </c>
      <c r="B30" s="16" t="s">
        <v>1729</v>
      </c>
      <c r="C30" s="32"/>
      <c r="D30" s="33"/>
      <c r="E30" s="186"/>
      <c r="F30" s="9"/>
    </row>
    <row r="31" spans="1:6" ht="18">
      <c r="A31" s="16" t="s">
        <v>1761</v>
      </c>
      <c r="B31" s="16" t="s">
        <v>1730</v>
      </c>
      <c r="C31" s="32"/>
      <c r="D31" s="33"/>
      <c r="E31" s="186"/>
      <c r="F31" s="9"/>
    </row>
    <row r="32" spans="1:6" ht="30">
      <c r="A32" s="16" t="s">
        <v>1762</v>
      </c>
      <c r="B32" s="16" t="s">
        <v>1787</v>
      </c>
      <c r="C32" s="101">
        <f>SUM(C33:C34)</f>
        <v>38449.31</v>
      </c>
      <c r="D32" s="101">
        <f>SUM(D33:D34)</f>
        <v>38449</v>
      </c>
      <c r="E32" s="186"/>
      <c r="F32" s="9"/>
    </row>
    <row r="33" spans="1:6" ht="18">
      <c r="A33" s="17" t="s">
        <v>150</v>
      </c>
      <c r="B33" s="17" t="s">
        <v>1780</v>
      </c>
      <c r="C33" s="329">
        <v>38449.31</v>
      </c>
      <c r="D33" s="330">
        <v>38449</v>
      </c>
      <c r="E33" s="186"/>
      <c r="F33" s="9"/>
    </row>
    <row r="34" spans="1:6" ht="18">
      <c r="A34" s="17" t="s">
        <v>151</v>
      </c>
      <c r="B34" s="17" t="s">
        <v>1779</v>
      </c>
      <c r="C34" s="329"/>
      <c r="D34" s="330"/>
      <c r="E34" s="186"/>
      <c r="F34" s="9"/>
    </row>
    <row r="35" spans="1:6" ht="18">
      <c r="A35" s="16" t="s">
        <v>1763</v>
      </c>
      <c r="B35" s="16" t="s">
        <v>1773</v>
      </c>
      <c r="C35" s="329">
        <v>1442</v>
      </c>
      <c r="D35" s="330">
        <v>1442</v>
      </c>
      <c r="E35" s="186"/>
      <c r="F35" s="9"/>
    </row>
    <row r="36" spans="1:6" ht="18">
      <c r="A36" s="16" t="s">
        <v>1764</v>
      </c>
      <c r="B36" s="16" t="s">
        <v>215</v>
      </c>
      <c r="C36" s="101">
        <f>SUM(C37:C41)</f>
        <v>14437.8</v>
      </c>
      <c r="D36" s="101">
        <f>SUM(D37:D41)</f>
        <v>11754</v>
      </c>
      <c r="E36" s="186"/>
      <c r="F36" s="9"/>
    </row>
    <row r="37" spans="1:6" ht="18">
      <c r="A37" s="17" t="s">
        <v>212</v>
      </c>
      <c r="B37" s="17" t="s">
        <v>216</v>
      </c>
      <c r="C37" s="329">
        <v>5875</v>
      </c>
      <c r="D37" s="329">
        <v>4937</v>
      </c>
      <c r="E37" s="186"/>
      <c r="F37" s="9"/>
    </row>
    <row r="38" spans="1:6" ht="18">
      <c r="A38" s="17" t="s">
        <v>213</v>
      </c>
      <c r="B38" s="17" t="s">
        <v>217</v>
      </c>
      <c r="C38" s="329">
        <v>1179.8</v>
      </c>
      <c r="D38" s="329"/>
      <c r="E38" s="186"/>
      <c r="F38" s="9"/>
    </row>
    <row r="39" spans="1:6" ht="18">
      <c r="A39" s="17" t="s">
        <v>214</v>
      </c>
      <c r="B39" s="17" t="s">
        <v>220</v>
      </c>
      <c r="C39" s="329"/>
      <c r="D39" s="330"/>
      <c r="E39" s="186"/>
      <c r="F39" s="9"/>
    </row>
    <row r="40" spans="1:6" ht="18">
      <c r="A40" s="17" t="s">
        <v>219</v>
      </c>
      <c r="B40" s="17" t="s">
        <v>221</v>
      </c>
      <c r="C40" s="329"/>
      <c r="D40" s="330"/>
      <c r="E40" s="186"/>
      <c r="F40" s="9"/>
    </row>
    <row r="41" spans="1:6" ht="18">
      <c r="A41" s="17" t="s">
        <v>222</v>
      </c>
      <c r="B41" s="17" t="s">
        <v>218</v>
      </c>
      <c r="C41" s="329">
        <v>7383</v>
      </c>
      <c r="D41" s="330">
        <v>6817</v>
      </c>
      <c r="E41" s="186"/>
      <c r="F41" s="9"/>
    </row>
    <row r="42" spans="1:6" ht="30">
      <c r="A42" s="16" t="s">
        <v>1765</v>
      </c>
      <c r="B42" s="16" t="s">
        <v>1753</v>
      </c>
      <c r="C42" s="329"/>
      <c r="D42" s="330"/>
      <c r="E42" s="186"/>
      <c r="F42" s="9"/>
    </row>
    <row r="43" spans="1:6" ht="18">
      <c r="A43" s="16" t="s">
        <v>1766</v>
      </c>
      <c r="B43" s="16" t="s">
        <v>1749</v>
      </c>
      <c r="C43" s="329">
        <v>350</v>
      </c>
      <c r="D43" s="330">
        <v>2128</v>
      </c>
      <c r="E43" s="186"/>
      <c r="F43" s="9"/>
    </row>
    <row r="44" spans="1:6" ht="18">
      <c r="A44" s="16" t="s">
        <v>1767</v>
      </c>
      <c r="B44" s="16" t="s">
        <v>1750</v>
      </c>
      <c r="C44" s="329">
        <v>15750</v>
      </c>
      <c r="D44" s="330">
        <v>16500</v>
      </c>
      <c r="E44" s="186"/>
      <c r="F44" s="9"/>
    </row>
    <row r="45" spans="1:6" ht="18">
      <c r="A45" s="16" t="s">
        <v>1768</v>
      </c>
      <c r="B45" s="16" t="s">
        <v>1751</v>
      </c>
      <c r="C45" s="32"/>
      <c r="D45" s="33"/>
      <c r="E45" s="186"/>
      <c r="F45" s="9"/>
    </row>
    <row r="46" spans="1:6" ht="18">
      <c r="A46" s="16" t="s">
        <v>1769</v>
      </c>
      <c r="B46" s="16" t="s">
        <v>156</v>
      </c>
      <c r="C46" s="101">
        <f>SUM(C47:C49)</f>
        <v>99842</v>
      </c>
      <c r="D46" s="101">
        <f>SUM(D47:D49)</f>
        <v>150740</v>
      </c>
      <c r="E46" s="186"/>
      <c r="F46" s="9"/>
    </row>
    <row r="47" spans="1:6" ht="18">
      <c r="A47" s="115" t="s">
        <v>227</v>
      </c>
      <c r="B47" s="115" t="s">
        <v>230</v>
      </c>
      <c r="C47" s="329">
        <v>94942</v>
      </c>
      <c r="D47" s="330">
        <v>150740</v>
      </c>
      <c r="E47" s="186"/>
      <c r="F47" s="9"/>
    </row>
    <row r="48" spans="1:6" ht="18">
      <c r="A48" s="115" t="s">
        <v>228</v>
      </c>
      <c r="B48" s="115" t="s">
        <v>229</v>
      </c>
      <c r="C48" s="329">
        <v>900</v>
      </c>
      <c r="D48" s="330"/>
      <c r="E48" s="186"/>
      <c r="F48" s="9"/>
    </row>
    <row r="49" spans="1:16" ht="18">
      <c r="A49" s="115" t="s">
        <v>231</v>
      </c>
      <c r="B49" s="115" t="s">
        <v>232</v>
      </c>
      <c r="C49" s="329">
        <v>4000</v>
      </c>
      <c r="D49" s="330"/>
      <c r="E49" s="186"/>
      <c r="F49" s="9"/>
    </row>
    <row r="50" spans="1:16" ht="26.25" customHeight="1">
      <c r="A50" s="16" t="s">
        <v>1770</v>
      </c>
      <c r="B50" s="16" t="s">
        <v>1754</v>
      </c>
      <c r="C50" s="32"/>
      <c r="D50" s="33"/>
      <c r="E50" s="186"/>
      <c r="F50" s="9"/>
    </row>
    <row r="51" spans="1:16" ht="18">
      <c r="A51" s="16" t="s">
        <v>1771</v>
      </c>
      <c r="B51" s="16" t="s">
        <v>1731</v>
      </c>
      <c r="C51" s="32">
        <v>2240974</v>
      </c>
      <c r="D51" s="330">
        <v>1408651</v>
      </c>
      <c r="E51" s="186"/>
      <c r="F51" s="9"/>
    </row>
    <row r="52" spans="1:16" ht="30">
      <c r="A52" s="14">
        <v>1.3</v>
      </c>
      <c r="B52" s="105" t="s">
        <v>260</v>
      </c>
      <c r="C52" s="102">
        <f>SUM(C53:C54)</f>
        <v>2461101</v>
      </c>
      <c r="D52" s="102">
        <f>SUM(D53:D54)</f>
        <v>354650</v>
      </c>
      <c r="E52" s="186"/>
      <c r="F52" s="9"/>
    </row>
    <row r="53" spans="1:16" ht="30">
      <c r="A53" s="16" t="s">
        <v>1774</v>
      </c>
      <c r="B53" s="16" t="s">
        <v>6530</v>
      </c>
      <c r="C53" s="329">
        <v>2461101</v>
      </c>
      <c r="D53" s="330">
        <v>354650</v>
      </c>
      <c r="E53" s="186"/>
      <c r="F53" s="9"/>
      <c r="P53" s="434"/>
    </row>
    <row r="54" spans="1:16" ht="18">
      <c r="A54" s="16" t="s">
        <v>1775</v>
      </c>
      <c r="B54" s="16" t="s">
        <v>1772</v>
      </c>
      <c r="C54" s="32"/>
      <c r="D54" s="33"/>
      <c r="E54" s="186"/>
      <c r="F54" s="9"/>
    </row>
    <row r="55" spans="1:16" ht="18">
      <c r="A55" s="14">
        <v>1.4</v>
      </c>
      <c r="B55" s="14" t="s">
        <v>262</v>
      </c>
      <c r="C55" s="32"/>
      <c r="D55" s="33"/>
      <c r="E55" s="186"/>
      <c r="F55" s="9"/>
    </row>
    <row r="56" spans="1:16" ht="18">
      <c r="A56" s="14">
        <v>1.5</v>
      </c>
      <c r="B56" s="14" t="s">
        <v>1732</v>
      </c>
      <c r="C56" s="36"/>
      <c r="D56" s="38"/>
      <c r="E56" s="186"/>
      <c r="F56" s="9"/>
    </row>
    <row r="57" spans="1:16" ht="18">
      <c r="A57" s="14">
        <v>1.6</v>
      </c>
      <c r="B57" s="43" t="s">
        <v>1733</v>
      </c>
      <c r="C57" s="102">
        <f>SUM(C58:C62)</f>
        <v>1446.75</v>
      </c>
      <c r="D57" s="102">
        <f>SUM(D58:D62)</f>
        <v>14296.75</v>
      </c>
      <c r="E57" s="186"/>
      <c r="F57" s="9"/>
    </row>
    <row r="58" spans="1:16" ht="18">
      <c r="A58" s="16" t="s">
        <v>157</v>
      </c>
      <c r="B58" s="44" t="s">
        <v>1776</v>
      </c>
      <c r="C58" s="36">
        <v>236.75</v>
      </c>
      <c r="D58" s="38">
        <v>236.75</v>
      </c>
      <c r="E58" s="186"/>
      <c r="F58" s="9"/>
    </row>
    <row r="59" spans="1:16" ht="30">
      <c r="A59" s="16" t="s">
        <v>158</v>
      </c>
      <c r="B59" s="44" t="s">
        <v>1778</v>
      </c>
      <c r="C59" s="36"/>
      <c r="D59" s="38"/>
      <c r="E59" s="186"/>
      <c r="F59" s="9"/>
    </row>
    <row r="60" spans="1:16" ht="18">
      <c r="A60" s="16" t="s">
        <v>159</v>
      </c>
      <c r="B60" s="44" t="s">
        <v>1777</v>
      </c>
      <c r="C60" s="38"/>
      <c r="D60" s="38"/>
      <c r="E60" s="186"/>
      <c r="F60" s="9"/>
    </row>
    <row r="61" spans="1:16" ht="18">
      <c r="A61" s="16" t="s">
        <v>160</v>
      </c>
      <c r="B61" s="44" t="s">
        <v>1752</v>
      </c>
      <c r="C61" s="36">
        <v>1210</v>
      </c>
      <c r="D61" s="469">
        <v>14060</v>
      </c>
      <c r="E61" s="186"/>
      <c r="F61" s="9"/>
    </row>
    <row r="62" spans="1:16" ht="18">
      <c r="A62" s="16" t="s">
        <v>195</v>
      </c>
      <c r="B62" s="248" t="s">
        <v>196</v>
      </c>
      <c r="C62" s="36"/>
      <c r="D62" s="249"/>
      <c r="E62" s="186"/>
      <c r="F62" s="9"/>
    </row>
    <row r="63" spans="1:16" ht="18">
      <c r="A63" s="13">
        <v>2</v>
      </c>
      <c r="B63" s="45" t="s">
        <v>1822</v>
      </c>
      <c r="C63" s="295"/>
      <c r="D63" s="153">
        <f>SUM(D64:D69)</f>
        <v>0</v>
      </c>
      <c r="E63" s="186"/>
      <c r="F63" s="9"/>
    </row>
    <row r="64" spans="1:16" ht="18">
      <c r="A64" s="15">
        <v>2.1</v>
      </c>
      <c r="B64" s="46" t="s">
        <v>1816</v>
      </c>
      <c r="C64" s="295"/>
      <c r="D64" s="40"/>
      <c r="E64" s="186"/>
      <c r="F64" s="9"/>
    </row>
    <row r="65" spans="1:6" ht="18">
      <c r="A65" s="15">
        <v>2.2000000000000002</v>
      </c>
      <c r="B65" s="46" t="s">
        <v>1820</v>
      </c>
      <c r="C65" s="297"/>
      <c r="D65" s="41"/>
      <c r="E65" s="186"/>
      <c r="F65" s="9"/>
    </row>
    <row r="66" spans="1:6" ht="18">
      <c r="A66" s="15">
        <v>2.2999999999999998</v>
      </c>
      <c r="B66" s="46" t="s">
        <v>1819</v>
      </c>
      <c r="C66" s="297"/>
      <c r="D66" s="41"/>
      <c r="E66" s="186"/>
      <c r="F66" s="9"/>
    </row>
    <row r="67" spans="1:6" ht="18">
      <c r="A67" s="15">
        <v>2.4</v>
      </c>
      <c r="B67" s="46" t="s">
        <v>1821</v>
      </c>
      <c r="C67" s="297"/>
      <c r="D67" s="41"/>
      <c r="E67" s="186"/>
      <c r="F67" s="9"/>
    </row>
    <row r="68" spans="1:6" ht="18">
      <c r="A68" s="15">
        <v>2.5</v>
      </c>
      <c r="B68" s="46" t="s">
        <v>1817</v>
      </c>
      <c r="C68" s="297"/>
      <c r="D68" s="41"/>
      <c r="E68" s="186"/>
      <c r="F68" s="9"/>
    </row>
    <row r="69" spans="1:6" ht="18">
      <c r="A69" s="15">
        <v>2.6</v>
      </c>
      <c r="B69" s="46" t="s">
        <v>1818</v>
      </c>
      <c r="C69" s="297"/>
      <c r="D69" s="41"/>
      <c r="E69" s="186"/>
      <c r="F69" s="9"/>
    </row>
    <row r="70" spans="1:6" s="2" customFormat="1" ht="18">
      <c r="A70" s="13">
        <v>3</v>
      </c>
      <c r="B70" s="293" t="s">
        <v>295</v>
      </c>
      <c r="C70" s="296"/>
      <c r="D70" s="294"/>
      <c r="E70" s="138"/>
      <c r="F70" s="9"/>
    </row>
    <row r="71" spans="1:6" s="2" customFormat="1" ht="18">
      <c r="A71" s="13">
        <v>4</v>
      </c>
      <c r="B71" s="13" t="s">
        <v>109</v>
      </c>
      <c r="C71" s="296">
        <f>SUM(C72:C73)</f>
        <v>0</v>
      </c>
      <c r="D71" s="103">
        <f>SUM(D72:D73)</f>
        <v>0</v>
      </c>
      <c r="E71" s="138"/>
      <c r="F71" s="9"/>
    </row>
    <row r="72" spans="1:6" s="2" customFormat="1" ht="18">
      <c r="A72" s="15">
        <v>4.0999999999999996</v>
      </c>
      <c r="B72" s="15" t="s">
        <v>110</v>
      </c>
      <c r="C72" s="8"/>
      <c r="D72" s="8"/>
      <c r="E72" s="138"/>
      <c r="F72" s="9"/>
    </row>
    <row r="73" spans="1:6" s="2" customFormat="1" ht="18">
      <c r="A73" s="15">
        <v>4.2</v>
      </c>
      <c r="B73" s="15" t="s">
        <v>111</v>
      </c>
      <c r="C73" s="8"/>
      <c r="D73" s="8"/>
      <c r="E73" s="138"/>
      <c r="F73" s="9"/>
    </row>
    <row r="74" spans="1:6" s="2" customFormat="1" ht="18">
      <c r="A74" s="13">
        <v>5</v>
      </c>
      <c r="B74" s="292" t="s">
        <v>139</v>
      </c>
      <c r="C74" s="8"/>
      <c r="D74" s="103"/>
      <c r="E74" s="138"/>
      <c r="F74" s="9"/>
    </row>
    <row r="75" spans="1:6" s="2" customFormat="1" ht="30">
      <c r="A75" s="13">
        <v>6</v>
      </c>
      <c r="B75" s="292" t="s">
        <v>302</v>
      </c>
      <c r="C75" s="102">
        <f>SUM(C76:C81)</f>
        <v>0</v>
      </c>
      <c r="D75" s="102">
        <f>SUM(D76:D81)</f>
        <v>0</v>
      </c>
      <c r="E75" s="138"/>
      <c r="F75" s="9"/>
    </row>
    <row r="76" spans="1:6" s="2" customFormat="1" ht="18">
      <c r="A76" s="15">
        <v>6.1</v>
      </c>
      <c r="B76" s="15" t="s">
        <v>1792</v>
      </c>
      <c r="C76" s="8"/>
      <c r="D76" s="8"/>
      <c r="E76" s="138"/>
      <c r="F76" s="9"/>
    </row>
    <row r="77" spans="1:6" s="2" customFormat="1" ht="18">
      <c r="A77" s="15">
        <v>6.2</v>
      </c>
      <c r="B77" s="15" t="s">
        <v>1794</v>
      </c>
      <c r="C77" s="8"/>
      <c r="D77" s="8"/>
      <c r="E77" s="138"/>
      <c r="F77" s="9"/>
    </row>
    <row r="78" spans="1:6" s="2" customFormat="1" ht="18">
      <c r="A78" s="15">
        <v>6.3</v>
      </c>
      <c r="B78" s="15" t="s">
        <v>1793</v>
      </c>
      <c r="C78" s="8"/>
      <c r="D78" s="8"/>
      <c r="E78" s="138"/>
      <c r="F78" s="9"/>
    </row>
    <row r="79" spans="1:6" s="2" customFormat="1" ht="18">
      <c r="A79" s="15">
        <v>6.4</v>
      </c>
      <c r="B79" s="15" t="s">
        <v>303</v>
      </c>
      <c r="C79" s="8"/>
      <c r="D79" s="8"/>
      <c r="E79" s="138"/>
      <c r="F79" s="9"/>
    </row>
    <row r="80" spans="1:6" s="2" customFormat="1" ht="18">
      <c r="A80" s="15">
        <v>6.5</v>
      </c>
      <c r="B80" s="15" t="s">
        <v>304</v>
      </c>
      <c r="C80" s="8"/>
      <c r="D80" s="8"/>
      <c r="E80" s="138"/>
      <c r="F80" s="9"/>
    </row>
    <row r="81" spans="1:9" s="2" customFormat="1">
      <c r="A81" s="15">
        <v>6.6</v>
      </c>
      <c r="B81" s="15" t="s">
        <v>1733</v>
      </c>
      <c r="C81" s="8"/>
      <c r="D81" s="8"/>
      <c r="E81" s="138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4" t="s">
        <v>1823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4" t="s">
        <v>128</v>
      </c>
      <c r="D88" s="12"/>
      <c r="E88"/>
      <c r="F88"/>
      <c r="G88"/>
      <c r="H88"/>
      <c r="I88"/>
    </row>
    <row r="89" spans="1:9" s="2" customFormat="1">
      <c r="A89"/>
      <c r="B89" s="2" t="s">
        <v>127</v>
      </c>
      <c r="D89" s="12"/>
      <c r="E89"/>
      <c r="F89"/>
      <c r="G89"/>
      <c r="H89"/>
      <c r="I89"/>
    </row>
    <row r="90" spans="1:9" customFormat="1" ht="12.75">
      <c r="B90" s="79" t="s">
        <v>1855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honeticPr fontId="46" type="noConversion"/>
  <printOptions gridLines="1"/>
  <pageMargins left="1" right="1" top="1" bottom="1" header="0.5" footer="0.5"/>
  <pageSetup paperSize="9"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15</vt:i4>
      </vt:variant>
    </vt:vector>
  </HeadingPairs>
  <TitlesOfParts>
    <vt:vector size="39" baseType="lpstr">
      <vt:lpstr>ფორმა N1 </vt:lpstr>
      <vt:lpstr>ფორმა N2</vt:lpstr>
      <vt:lpstr>ფორმა N3</vt:lpstr>
      <vt:lpstr>ფორმა N4 </vt:lpstr>
      <vt:lpstr>ფორმა N4.1</vt:lpstr>
      <vt:lpstr>ფორმა 4.2 </vt:lpstr>
      <vt:lpstr>ფორმა N4.3</vt:lpstr>
      <vt:lpstr>ფორმა 4.4</vt:lpstr>
      <vt:lpstr>ფორმა N5 </vt:lpstr>
      <vt:lpstr>ფორმა N5.1</vt:lpstr>
      <vt:lpstr>ფორმა N 6</vt:lpstr>
      <vt:lpstr>ფორმა N6.1</vt:lpstr>
      <vt:lpstr>ფორმა N7  </vt:lpstr>
      <vt:lpstr>ფორმა N8</vt:lpstr>
      <vt:lpstr>ფორმა N 8.1 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9.7 </vt:lpstr>
      <vt:lpstr>ფორმა N9.7.1</vt:lpstr>
      <vt:lpstr>'ფორმა 4.4'!Print_Area</vt:lpstr>
      <vt:lpstr>'ფორმა 9.5'!Print_Area</vt:lpstr>
      <vt:lpstr>'ფორმა 9.6'!Print_Area</vt:lpstr>
      <vt:lpstr>'ფორმა 9.7 '!Print_Area</vt:lpstr>
      <vt:lpstr>'ფორმა N 8.1 '!Print_Area</vt:lpstr>
      <vt:lpstr>'ფორმა N1 '!Print_Area</vt:lpstr>
      <vt:lpstr>'ფორმა N2'!Print_Area</vt:lpstr>
      <vt:lpstr>'ფორმა N3'!Print_Area</vt:lpstr>
      <vt:lpstr>'ფორმა N4 '!Print_Area</vt:lpstr>
      <vt:lpstr>'ფორმა N5 '!Print_Area</vt:lpstr>
      <vt:lpstr>'ფორმა N7  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2013-01-29T08:11:06Z</cp:lastPrinted>
  <dcterms:created xsi:type="dcterms:W3CDTF">2011-12-27T13:20:18Z</dcterms:created>
  <dcterms:modified xsi:type="dcterms:W3CDTF">2016-03-30T11:12:22Z</dcterms:modified>
</cp:coreProperties>
</file>